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1" documentId="11_558B1BD006657E96B9F1E8FEA1E05638795EEF15" xr6:coauthVersionLast="47" xr6:coauthVersionMax="47" xr10:uidLastSave="{78A978D8-B0A4-46A7-BA44-7A5E11DA292A}"/>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AM35" i="10"/>
  <c r="BW34" i="10" s="1"/>
  <c r="BW35" i="10" s="1"/>
  <c r="BW36" i="10" s="1"/>
  <c r="BW37" i="10" s="1"/>
  <c r="BW38" i="10" s="1"/>
  <c r="BW39" i="10" s="1"/>
  <c r="BW40" i="10" s="1"/>
  <c r="BW41" i="10" s="1"/>
  <c r="CO34" i="10" l="1"/>
</calcChain>
</file>

<file path=xl/sharedStrings.xml><?xml version="1.0" encoding="utf-8"?>
<sst xmlns="http://schemas.openxmlformats.org/spreadsheetml/2006/main" count="1109" uniqueCount="565">
  <si>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</si>
  <si>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</si>
  <si>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</si>
  <si>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</si>
  <si>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</si>
  <si>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</si>
  <si>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</si>
  <si>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</si>
  <si>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</si>
  <si>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</si>
  <si>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</si>
  <si>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</si>
  <si>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</si>
  <si>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</si>
  <si>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</si>
  <si>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</si>
  <si>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</si>
  <si>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</si>
  <si>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</si>
  <si>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</si>
  <si>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</si>
  <si>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</si>
  <si>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</si>
  <si>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</si>
  <si>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</si>
  <si>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</si>
  <si>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</si>
  <si>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</si>
  <si>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</si>
  <si>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</si>
  <si>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</si>
  <si>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</si>
  <si>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</si>
  <si>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</si>
  <si>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</si>
  <si>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</si>
  <si>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</si>
  <si>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</si>
  <si>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</si>
  <si>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</si>
  <si>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</si>
  <si>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</si>
  <si>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</si>
  <si>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</si>
  <si>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</si>
  <si>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</si>
  <si>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</si>
  <si>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</si>
  <si>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</si>
  <si>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</si>
  <si>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</si>
  <si>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</si>
  <si>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</si>
  <si>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</si>
  <si>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</si>
  <si>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</si>
  <si>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</si>
  <si>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</si>
  <si>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</si>
  <si>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</si>
  <si>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</si>
  <si>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</si>
  <si>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</si>
  <si>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</si>
  <si>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</si>
  <si>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</si>
  <si>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</si>
  <si>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</si>
  <si>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</si>
  <si>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</si>
  <si>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</si>
  <si>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</si>
  <si>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</si>
  <si>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</si>
  <si>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</si>
  <si>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</si>
  <si>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</si>
  <si>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</si>
  <si>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</si>
  <si>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</si>
  <si>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</si>
  <si>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</si>
  <si>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</si>
  <si>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</si>
  <si>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</si>
  <si>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</si>
  <si>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</si>
  <si>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</si>
  <si>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</si>
  <si>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</si>
  <si>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</si>
  <si>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</si>
  <si>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</si>
  <si>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</si>
  <si>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永平寺町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</si>
  <si>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</si>
  <si>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</si>
  <si>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</si>
  <si>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</si>
  <si>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</si>
  <si>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</si>
  <si>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</si>
  <si>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</si>
  <si>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</si>
  <si>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</si>
  <si>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</si>
  <si>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</si>
  <si>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</si>
  <si>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</si>
  <si>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</si>
  <si>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</si>
  <si>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</si>
  <si>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</si>
  <si>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</si>
  <si>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</si>
  <si>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</si>
  <si>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</si>
  <si>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</si>
  <si>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</si>
  <si>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</si>
  <si>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</si>
  <si>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</si>
  <si>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</si>
  <si>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</si>
  <si>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</si>
  <si>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</si>
  <si>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</si>
  <si>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</si>
  <si>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</si>
  <si>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</si>
  <si>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</si>
  <si>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</si>
  <si>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</si>
  <si>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</si>
  <si>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</si>
  <si>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</si>
  <si>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</si>
  <si>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</si>
  <si>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</si>
  <si>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</si>
  <si>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</si>
  <si>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</si>
  <si>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</si>
  <si>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</si>
  <si>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</si>
  <si>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</si>
  <si>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</si>
  <si>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</si>
  <si>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</si>
  <si>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</si>
  <si>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</si>
  <si>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</si>
  <si>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</si>
  <si>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</si>
  <si>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</si>
  <si>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</si>
  <si>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</si>
  <si>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</si>
  <si>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</si>
  <si>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</si>
  <si>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</si>
  <si>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</si>
  <si>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</si>
  <si>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</si>
  <si>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</si>
  <si>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</si>
  <si>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</si>
  <si>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</si>
  <si>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</si>
  <si>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</si>
  <si>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</si>
  <si>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</si>
  <si>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</si>
  <si>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</si>
  <si>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</si>
  <si>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</si>
  <si>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</si>
  <si>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</si>
  <si>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</si>
  <si>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</si>
  <si>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</si>
  <si>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</si>
  <si>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</si>
  <si>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</si>
  <si>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</si>
  <si>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</si>
  <si>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</si>
  <si>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</si>
  <si>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</si>
  <si>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</si>
  <si>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</si>
  <si>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</si>
  <si>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</si>
  <si>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</si>
  <si>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</si>
  <si>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</si>
  <si>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</si>
  <si>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</si>
  <si>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</si>
  <si>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</si>
  <si>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</si>
  <si>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</si>
  <si>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</si>
  <si>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</si>
  <si>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福井県永平寺町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</si>
  <si>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</si>
  <si>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</si>
  <si>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</si>
  <si>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</si>
  <si>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</si>
  <si>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</si>
  <si>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</si>
  <si>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</si>
  <si>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</si>
  <si>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</si>
  <si>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</si>
  <si>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</si>
  <si>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</si>
  <si>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</si>
  <si>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</si>
  <si>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</si>
  <si>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</si>
  <si>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</si>
  <si>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</si>
  <si>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</si>
  <si>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</si>
  <si>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</si>
  <si>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</si>
  <si>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</si>
  <si>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</si>
  <si>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</si>
  <si>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</si>
  <si>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</si>
  <si>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</si>
  <si>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</si>
  <si>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</si>
  <si>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</si>
  <si>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</si>
  <si>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</si>
  <si>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</si>
  <si>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</si>
  <si>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</si>
  <si>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</si>
  <si>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</si>
  <si>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</si>
  <si>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</si>
  <si>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</si>
  <si>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</si>
  <si>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</si>
  <si>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</si>
  <si>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</si>
  <si>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</si>
  <si>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</si>
  <si>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</si>
  <si>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</si>
  <si>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</si>
  <si>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</si>
  <si>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</si>
  <si>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</si>
  <si>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</si>
  <si>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</si>
  <si>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</si>
  <si>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</si>
  <si>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</si>
  <si>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</si>
  <si>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</si>
  <si>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</si>
  <si>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</si>
  <si>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</si>
  <si>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</si>
  <si>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</si>
  <si>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</si>
  <si>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</si>
  <si>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</si>
  <si>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</si>
  <si>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</si>
  <si>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</si>
  <si>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</si>
  <si>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</si>
  <si>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</si>
  <si>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</si>
  <si>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</si>
  <si>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</si>
  <si>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</si>
  <si>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</si>
  <si>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</si>
  <si>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</si>
  <si>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</si>
  <si>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</si>
  <si>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</si>
  <si>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</si>
  <si>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</si>
  <si>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</si>
  <si>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</si>
  <si>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</si>
  <si>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</si>
  <si>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</si>
  <si>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</si>
  <si>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</si>
  <si>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</si>
  <si>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</si>
  <si>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</si>
  <si>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</si>
  <si>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</si>
  <si>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</si>
  <si>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</si>
  <si>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</si>
  <si>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</si>
  <si>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</si>
  <si>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</si>
  <si>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</si>
  <si>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</si>
  <si>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</si>
  <si>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</si>
  <si>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</si>
  <si>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</si>
  <si>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</si>
  <si>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</si>
  <si>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</si>
  <si>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</si>
  <si>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</si>
  <si>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</si>
  <si>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</si>
  <si>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</si>
  <si>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</si>
  <si>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</si>
  <si>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</si>
  <si>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</si>
  <si>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</si>
  <si>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</si>
  <si>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</si>
  <si>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</si>
  <si>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</si>
  <si>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</si>
  <si>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</si>
  <si>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</si>
  <si>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</si>
  <si>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</si>
  <si>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</si>
  <si>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</si>
  <si>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</si>
  <si>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</si>
  <si>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</si>
  <si>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</si>
  <si>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</si>
  <si>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</si>
  <si>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</si>
  <si>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</si>
  <si>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</si>
  <si>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</si>
  <si>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</si>
  <si>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</si>
  <si>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</si>
  <si>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</si>
  <si>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</si>
  <si>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福井県永平寺町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</si>
  <si>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</si>
  <si>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</si>
  <si>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</si>
  <si>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</si>
  <si>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</si>
  <si>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</si>
  <si>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</si>
  <si>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</si>
  <si>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</si>
  <si>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</si>
  <si>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</si>
  <si>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</si>
  <si>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</si>
  <si>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</si>
  <si>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</si>
  <si>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</si>
  <si>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</si>
  <si>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</si>
  <si>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</si>
  <si>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</si>
  <si>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町立在宅訪問診療所特別会計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</si>
  <si>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</si>
  <si>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</si>
  <si>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</si>
  <si>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</si>
  <si>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</si>
  <si>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</si>
  <si>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</si>
  <si>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</si>
  <si>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</si>
  <si>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</si>
  <si>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</si>
  <si>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</si>
  <si>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</si>
  <si>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</si>
  <si>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</si>
  <si>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</si>
  <si>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</si>
  <si>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</si>
  <si>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</si>
  <si>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</si>
  <si>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</si>
  <si>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</si>
  <si>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</si>
  <si>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</si>
  <si>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</si>
  <si>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</si>
  <si>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</si>
  <si>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</si>
  <si>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</si>
  <si>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</si>
  <si>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</si>
  <si>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</si>
  <si>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</si>
  <si>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</si>
  <si>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</si>
  <si>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</si>
  <si>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</si>
  <si>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</si>
  <si>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</si>
  <si>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</si>
  <si>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</si>
  <si>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</si>
  <si>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</si>
  <si>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</si>
  <si>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</si>
  <si>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</si>
  <si>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</si>
  <si>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</si>
  <si>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</si>
  <si>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</si>
  <si>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</si>
  <si>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</si>
  <si>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</si>
  <si>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</si>
  <si>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</si>
  <si>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</si>
  <si>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</si>
  <si>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</si>
  <si>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</si>
  <si>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</si>
  <si>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</si>
  <si>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</si>
  <si>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</si>
  <si>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</si>
  <si>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</si>
  <si>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</si>
  <si>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</si>
  <si>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</si>
  <si>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</si>
  <si>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</si>
  <si>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</si>
  <si>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</si>
  <si>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</si>
  <si>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</si>
  <si>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</si>
  <si>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</si>
  <si>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</si>
  <si>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</si>
  <si>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</si>
  <si>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</si>
  <si>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</si>
  <si>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</si>
  <si>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</si>
  <si>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</si>
  <si>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</si>
  <si>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</si>
  <si>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</si>
  <si>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</si>
  <si>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</si>
  <si>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</si>
  <si>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</si>
  <si>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</si>
  <si>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</si>
  <si>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</si>
  <si>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</si>
  <si>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</si>
  <si>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</si>
  <si>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</si>
  <si>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</si>
  <si>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</si>
  <si>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</si>
  <si>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</si>
  <si>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</si>
  <si>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</si>
  <si>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</si>
  <si>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</si>
  <si>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</si>
  <si>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</si>
  <si>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</si>
  <si>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</si>
  <si>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</si>
  <si>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</si>
  <si>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</si>
  <si>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</si>
  <si>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</si>
  <si>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</si>
  <si>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</si>
  <si>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</si>
  <si>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</si>
  <si>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</si>
  <si>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</si>
  <si>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</si>
  <si>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</si>
  <si>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</si>
  <si>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</si>
  <si>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</si>
  <si>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</si>
  <si>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</si>
  <si>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</si>
  <si>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</si>
  <si>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</si>
  <si>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</si>
  <si>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</si>
  <si>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</si>
  <si>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</si>
  <si>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</si>
  <si>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</si>
  <si>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</si>
  <si>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</si>
  <si>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</si>
  <si>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</si>
  <si>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</si>
  <si>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</si>
  <si>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</si>
  <si>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</si>
  <si>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</si>
  <si>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</si>
  <si>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</si>
  <si>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</si>
  <si>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</si>
  <si>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</si>
  <si>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</si>
  <si>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</si>
  <si>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</si>
  <si>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</si>
  <si>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</si>
  <si>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13.00</t>
  </si>
  <si>
    <t>上水道事業会計</t>
  </si>
  <si>
    <t>一般会計</t>
  </si>
  <si>
    <t>国民健康保険事業特別会計</t>
  </si>
  <si>
    <t>下水道事業会計</t>
  </si>
  <si>
    <t>町立在宅訪問診療所特別会計</t>
  </si>
  <si>
    <t>介護保険特別会計</t>
  </si>
  <si>
    <t>後期高齢者医療特別会計</t>
  </si>
  <si>
    <t>土地開発事業特別会計</t>
  </si>
  <si>
    <t>その他会計（赤字）</t>
  </si>
  <si>
    <t>その他会計（黒字）</t>
  </si>
  <si>
    <t>R02</t>
    <phoneticPr fontId="5"/>
  </si>
  <si>
    <t>R03</t>
    <phoneticPr fontId="5"/>
  </si>
  <si>
    <t>R04</t>
    <phoneticPr fontId="5"/>
  </si>
  <si>
    <t>R05</t>
    <phoneticPr fontId="5"/>
  </si>
  <si>
    <t>R06</t>
    <phoneticPr fontId="5"/>
  </si>
  <si>
    <t>福井坂井地区広域市町村圏事務組合</t>
    <rPh sb="0" eb="2">
      <t>フクイ</t>
    </rPh>
    <rPh sb="2" eb="6">
      <t>サカイチク</t>
    </rPh>
    <rPh sb="6" eb="8">
      <t>コウイキ</t>
    </rPh>
    <rPh sb="8" eb="12">
      <t>シチョウソンケン</t>
    </rPh>
    <rPh sb="12" eb="16">
      <t>ジムクミアイ</t>
    </rPh>
    <phoneticPr fontId="38"/>
  </si>
  <si>
    <t>五領川公共下水道事務組合</t>
    <rPh sb="0" eb="1">
      <t>ゴ</t>
    </rPh>
    <rPh sb="1" eb="2">
      <t>リョウ</t>
    </rPh>
    <rPh sb="2" eb="3">
      <t>カワ</t>
    </rPh>
    <rPh sb="3" eb="5">
      <t>コウキョウ</t>
    </rPh>
    <rPh sb="5" eb="8">
      <t>ゲスイドウ</t>
    </rPh>
    <rPh sb="8" eb="12">
      <t>ジムクミアイ</t>
    </rPh>
    <phoneticPr fontId="38"/>
  </si>
  <si>
    <t>福井県後期高齢者医療広域連合（一般）</t>
    <rPh sb="0" eb="3">
      <t>フクイケン</t>
    </rPh>
    <rPh sb="3" eb="5">
      <t>コウキ</t>
    </rPh>
    <rPh sb="5" eb="8">
      <t>コウレイシャ</t>
    </rPh>
    <rPh sb="8" eb="10">
      <t>イリョウ</t>
    </rPh>
    <rPh sb="10" eb="12">
      <t>コウイキ</t>
    </rPh>
    <rPh sb="12" eb="14">
      <t>レンゴウ</t>
    </rPh>
    <rPh sb="15" eb="17">
      <t>イッパン</t>
    </rPh>
    <phoneticPr fontId="38"/>
  </si>
  <si>
    <t>福井県後期高齢者医療広域連合（特会）</t>
    <rPh sb="0" eb="3">
      <t>フクイケン</t>
    </rPh>
    <rPh sb="3" eb="5">
      <t>コウキ</t>
    </rPh>
    <rPh sb="5" eb="8">
      <t>コウレイシャ</t>
    </rPh>
    <rPh sb="8" eb="10">
      <t>イリョウ</t>
    </rPh>
    <rPh sb="10" eb="12">
      <t>コウイキ</t>
    </rPh>
    <rPh sb="12" eb="14">
      <t>レンゴウ</t>
    </rPh>
    <rPh sb="15" eb="16">
      <t>トク</t>
    </rPh>
    <rPh sb="16" eb="17">
      <t>カイ</t>
    </rPh>
    <phoneticPr fontId="38"/>
  </si>
  <si>
    <t>勝山・永平寺衛生管理組合</t>
    <rPh sb="0" eb="2">
      <t>カツヤマ</t>
    </rPh>
    <rPh sb="3" eb="6">
      <t>エイヘイジ</t>
    </rPh>
    <rPh sb="6" eb="8">
      <t>エイセイ</t>
    </rPh>
    <rPh sb="8" eb="10">
      <t>カンリ</t>
    </rPh>
    <rPh sb="10" eb="12">
      <t>クミアイ</t>
    </rPh>
    <phoneticPr fontId="38"/>
  </si>
  <si>
    <t>福井県市町総合事務組合（一般）</t>
    <rPh sb="0" eb="3">
      <t>フクイケン</t>
    </rPh>
    <rPh sb="3" eb="5">
      <t>シマチ</t>
    </rPh>
    <rPh sb="5" eb="7">
      <t>ソウゴウ</t>
    </rPh>
    <rPh sb="7" eb="9">
      <t>ジム</t>
    </rPh>
    <rPh sb="9" eb="11">
      <t>クミアイ</t>
    </rPh>
    <rPh sb="12" eb="14">
      <t>イッパン</t>
    </rPh>
    <phoneticPr fontId="38"/>
  </si>
  <si>
    <t>福井県市町総合事務組合（特会）</t>
    <rPh sb="0" eb="3">
      <t>フクイケン</t>
    </rPh>
    <rPh sb="3" eb="5">
      <t>シマチ</t>
    </rPh>
    <rPh sb="5" eb="7">
      <t>ソウゴウ</t>
    </rPh>
    <rPh sb="7" eb="11">
      <t>ジムクミアイ</t>
    </rPh>
    <rPh sb="12" eb="14">
      <t>トクカイ</t>
    </rPh>
    <phoneticPr fontId="38"/>
  </si>
  <si>
    <t>福井県自治会館組合</t>
    <rPh sb="0" eb="3">
      <t>フクイケン</t>
    </rPh>
    <rPh sb="3" eb="7">
      <t>ジチカイカン</t>
    </rPh>
    <rPh sb="7" eb="9">
      <t>クミアイ</t>
    </rPh>
    <phoneticPr fontId="38"/>
  </si>
  <si>
    <t>-</t>
    <phoneticPr fontId="2"/>
  </si>
  <si>
    <t>まちづくり会社ZENコネクト</t>
    <phoneticPr fontId="2"/>
  </si>
  <si>
    <t>まちづくり基金</t>
    <rPh sb="5" eb="7">
      <t>キキン</t>
    </rPh>
    <phoneticPr fontId="5"/>
  </si>
  <si>
    <t>教育施設整備基金</t>
    <rPh sb="0" eb="4">
      <t>キョウイクシセツ</t>
    </rPh>
    <rPh sb="4" eb="8">
      <t>セイビキキン</t>
    </rPh>
    <phoneticPr fontId="5"/>
  </si>
  <si>
    <t>すこやか子育て支援基金</t>
    <rPh sb="4" eb="6">
      <t>コソダ</t>
    </rPh>
    <rPh sb="7" eb="11">
      <t>シエンキキン</t>
    </rPh>
    <phoneticPr fontId="5"/>
  </si>
  <si>
    <t>地域福祉基金</t>
    <rPh sb="0" eb="6">
      <t>チイキフクシキキン</t>
    </rPh>
    <phoneticPr fontId="5"/>
  </si>
  <si>
    <t>ふるさと応援基金</t>
    <rPh sb="4" eb="6">
      <t>オウエン</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</si>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</sst>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CEC9-4146-8A1D-4855DBFDDB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46449</c:v>
                </c:pt>
                <c:pt idx="1">
                  <c:v>39980</c:v>
                </c:pt>
                <c:pt idx="2">
                  <c:v>50985</c:v>
                </c:pt>
                <c:pt idx="3">
                  <c:v>48831</c:v>
                </c:pt>
                <c:pt idx="4">
                  <c:v>52748</c:v>
                </c:pt>
              </c:numCache>
            </c:numRef>
          </c:val>
          <c:smooth val="0"/>
          <c:extLst>
            <c:ext xmlns:c16="http://schemas.microsoft.com/office/drawing/2014/chart" uri="{C3380CC4-5D6E-409C-BE32-E72D297353CC}">
              <c16:uniqueId val="{00000001-CEC9-4146-8A1D-4855DBFDDB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4.79</c:v>
                </c:pt>
                <c:pt idx="1">
                  <c:v>7.09</c:v>
                </c:pt>
                <c:pt idx="2">
                  <c:v>5.07</c:v>
                </c:pt>
                <c:pt idx="3">
                  <c:v>8.14</c:v>
                </c:pt>
                <c:pt idx="4">
                  <c:v>7.82</c:v>
                </c:pt>
              </c:numCache>
            </c:numRef>
          </c:val>
          <c:extLst>
            <c:ext xmlns:c16="http://schemas.microsoft.com/office/drawing/2014/chart" uri="{C3380CC4-5D6E-409C-BE32-E72D297353CC}">
              <c16:uniqueId val="{00000000-9F05-4FC6-AFFE-755EC1E6D5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29.5</c:v>
                </c:pt>
                <c:pt idx="1">
                  <c:v>36.020000000000003</c:v>
                </c:pt>
                <c:pt idx="2">
                  <c:v>25.27</c:v>
                </c:pt>
                <c:pt idx="3">
                  <c:v>25.59</c:v>
                </c:pt>
                <c:pt idx="4">
                  <c:v>29.84</c:v>
                </c:pt>
              </c:numCache>
            </c:numRef>
          </c:val>
          <c:extLst>
            <c:ext xmlns:c16="http://schemas.microsoft.com/office/drawing/2014/chart" uri="{C3380CC4-5D6E-409C-BE32-E72D297353CC}">
              <c16:uniqueId val="{00000001-9F05-4FC6-AFFE-755EC1E6D5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3.06</c:v>
                </c:pt>
                <c:pt idx="1">
                  <c:v>10.07</c:v>
                </c:pt>
                <c:pt idx="2">
                  <c:v>-13</c:v>
                </c:pt>
                <c:pt idx="3">
                  <c:v>3.06</c:v>
                </c:pt>
                <c:pt idx="4">
                  <c:v>4.8099999999999996</c:v>
                </c:pt>
              </c:numCache>
            </c:numRef>
          </c:val>
          <c:smooth val="0"/>
          <c:extLst>
            <c:ext xmlns:c16="http://schemas.microsoft.com/office/drawing/2014/chart" uri="{C3380CC4-5D6E-409C-BE32-E72D297353CC}">
              <c16:uniqueId val="{00000002-9F05-4FC6-AFFE-755EC1E6D5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7.0000000000000007E-2</c:v>
                </c:pt>
                <c:pt idx="4">
                  <c:v>#N/A</c:v>
                </c:pt>
                <c:pt idx="5">
                  <c:v>0.1</c:v>
                </c:pt>
                <c:pt idx="6">
                  <c:v>#N/A</c:v>
                </c:pt>
                <c:pt idx="7">
                  <c:v>4.46</c:v>
                </c:pt>
                <c:pt idx="8">
                  <c:v>0</c:v>
                </c:pt>
                <c:pt idx="9">
                  <c:v>0</c:v>
                </c:pt>
              </c:numCache>
            </c:numRef>
          </c:val>
          <c:extLst>
            <c:ext xmlns:c16="http://schemas.microsoft.com/office/drawing/2014/chart" uri="{C3380CC4-5D6E-409C-BE32-E72D297353CC}">
              <c16:uniqueId val="{00000000-B0FB-4C67-BC9E-C5626351B3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FB-4C67-BC9E-C5626351B323}"/>
            </c:ext>
          </c:extLst>
        </c:ser>
        <c:ser>
          <c:idx val="2"/>
          <c:order val="2"/>
          <c:tx>
            <c:strRef>
              <c:f>データシート!$A$29</c:f>
              <c:strCache>
                <c:ptCount val="1"/>
                <c:pt idx="0">
                  <c:v>土地開発事業特別会計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B0FB-4C67-BC9E-C5626351B32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0FB-4C67-BC9E-C5626351B32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0.25</c:v>
                </c:pt>
                <c:pt idx="2">
                  <c:v>#N/A</c:v>
                </c:pt>
                <c:pt idx="3">
                  <c:v>1.72</c:v>
                </c:pt>
                <c:pt idx="4">
                  <c:v>#N/A</c:v>
                </c:pt>
                <c:pt idx="5">
                  <c:v>1.8</c:v>
                </c:pt>
                <c:pt idx="6">
                  <c:v>#N/A</c:v>
                </c:pt>
                <c:pt idx="7">
                  <c:v>1.88</c:v>
                </c:pt>
                <c:pt idx="8">
                  <c:v>#N/A</c:v>
                </c:pt>
                <c:pt idx="9">
                  <c:v>0.34</c:v>
                </c:pt>
              </c:numCache>
            </c:numRef>
          </c:val>
          <c:extLst>
            <c:ext xmlns:c16="http://schemas.microsoft.com/office/drawing/2014/chart" uri="{C3380CC4-5D6E-409C-BE32-E72D297353CC}">
              <c16:uniqueId val="{00000004-B0FB-4C67-BC9E-C5626351B323}"/>
            </c:ext>
          </c:extLst>
        </c:ser>
        <c:ser>
          <c:idx val="5"/>
          <c:order val="5"/>
          <c:tx>
            <c:strRef>
              <c:f>データシート!$A$32</c:f>
              <c:strCache>
                <c:ptCount val="1"/>
                <c:pt idx="0">
                  <c:v>町立在宅訪問診療所特別会計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0.23</c:v>
                </c:pt>
                <c:pt idx="4">
                  <c:v>#N/A</c:v>
                </c:pt>
                <c:pt idx="5">
                  <c:v>0.35</c:v>
                </c:pt>
                <c:pt idx="6">
                  <c:v>#N/A</c:v>
                </c:pt>
                <c:pt idx="7">
                  <c:v>0.56000000000000005</c:v>
                </c:pt>
                <c:pt idx="8">
                  <c:v>#N/A</c:v>
                </c:pt>
                <c:pt idx="9">
                  <c:v>0.49</c:v>
                </c:pt>
              </c:numCache>
            </c:numRef>
          </c:val>
          <c:extLst>
            <c:ext xmlns:c16="http://schemas.microsoft.com/office/drawing/2014/chart" uri="{C3380CC4-5D6E-409C-BE32-E72D297353CC}">
              <c16:uniqueId val="{00000005-B0FB-4C67-BC9E-C5626351B32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6-B0FB-4C67-BC9E-C5626351B32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2.0699999999999998</c:v>
                </c:pt>
                <c:pt idx="4">
                  <c:v>#N/A</c:v>
                </c:pt>
                <c:pt idx="5">
                  <c:v>2.48</c:v>
                </c:pt>
                <c:pt idx="6">
                  <c:v>#N/A</c:v>
                </c:pt>
                <c:pt idx="7">
                  <c:v>2.25</c:v>
                </c:pt>
                <c:pt idx="8">
                  <c:v>#N/A</c:v>
                </c:pt>
                <c:pt idx="9">
                  <c:v>0.79</c:v>
                </c:pt>
              </c:numCache>
            </c:numRef>
          </c:val>
          <c:extLst>
            <c:ext xmlns:c16="http://schemas.microsoft.com/office/drawing/2014/chart" uri="{C3380CC4-5D6E-409C-BE32-E72D297353CC}">
              <c16:uniqueId val="{00000007-B0FB-4C67-BC9E-C5626351B32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4.78</c:v>
                </c:pt>
                <c:pt idx="2">
                  <c:v>#N/A</c:v>
                </c:pt>
                <c:pt idx="3">
                  <c:v>6.85</c:v>
                </c:pt>
                <c:pt idx="4">
                  <c:v>#N/A</c:v>
                </c:pt>
                <c:pt idx="5">
                  <c:v>4.71</c:v>
                </c:pt>
                <c:pt idx="6">
                  <c:v>#N/A</c:v>
                </c:pt>
                <c:pt idx="7">
                  <c:v>7.57</c:v>
                </c:pt>
                <c:pt idx="8">
                  <c:v>#N/A</c:v>
                </c:pt>
                <c:pt idx="9">
                  <c:v>7.32</c:v>
                </c:pt>
              </c:numCache>
            </c:numRef>
          </c:val>
          <c:extLst>
            <c:ext xmlns:c16="http://schemas.microsoft.com/office/drawing/2014/chart" uri="{C3380CC4-5D6E-409C-BE32-E72D297353CC}">
              <c16:uniqueId val="{00000008-B0FB-4C67-BC9E-C5626351B323}"/>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9.82</c:v>
                </c:pt>
                <c:pt idx="2">
                  <c:v>#N/A</c:v>
                </c:pt>
                <c:pt idx="3">
                  <c:v>9.5299999999999994</c:v>
                </c:pt>
                <c:pt idx="4">
                  <c:v>#N/A</c:v>
                </c:pt>
                <c:pt idx="5">
                  <c:v>9.32</c:v>
                </c:pt>
                <c:pt idx="6">
                  <c:v>#N/A</c:v>
                </c:pt>
                <c:pt idx="7">
                  <c:v>9.14</c:v>
                </c:pt>
                <c:pt idx="8">
                  <c:v>#N/A</c:v>
                </c:pt>
                <c:pt idx="9">
                  <c:v>9.01</c:v>
                </c:pt>
              </c:numCache>
            </c:numRef>
          </c:val>
          <c:extLst>
            <c:ext xmlns:c16="http://schemas.microsoft.com/office/drawing/2014/chart" uri="{C3380CC4-5D6E-409C-BE32-E72D297353CC}">
              <c16:uniqueId val="{00000009-B0FB-4C67-BC9E-C5626351B3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1029</c:v>
                </c:pt>
                <c:pt idx="5">
                  <c:v>1032</c:v>
                </c:pt>
                <c:pt idx="8">
                  <c:v>1023</c:v>
                </c:pt>
                <c:pt idx="11">
                  <c:v>972</c:v>
                </c:pt>
                <c:pt idx="14">
                  <c:v>935</c:v>
                </c:pt>
              </c:numCache>
            </c:numRef>
          </c:val>
          <c:extLst>
            <c:ext xmlns:c16="http://schemas.microsoft.com/office/drawing/2014/chart" uri="{C3380CC4-5D6E-409C-BE32-E72D297353CC}">
              <c16:uniqueId val="{00000000-8FB7-4468-8FA1-E6FC2A6C1F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B7-4468-8FA1-E6FC2A6C1F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FB7-4468-8FA1-E6FC2A6C1F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123</c:v>
                </c:pt>
                <c:pt idx="3">
                  <c:v>123</c:v>
                </c:pt>
                <c:pt idx="6">
                  <c:v>117</c:v>
                </c:pt>
                <c:pt idx="9">
                  <c:v>119</c:v>
                </c:pt>
                <c:pt idx="12">
                  <c:v>118</c:v>
                </c:pt>
              </c:numCache>
            </c:numRef>
          </c:val>
          <c:extLst>
            <c:ext xmlns:c16="http://schemas.microsoft.com/office/drawing/2014/chart" uri="{C3380CC4-5D6E-409C-BE32-E72D297353CC}">
              <c16:uniqueId val="{00000003-8FB7-4468-8FA1-E6FC2A6C1F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472</c:v>
                </c:pt>
                <c:pt idx="3">
                  <c:v>441</c:v>
                </c:pt>
                <c:pt idx="6">
                  <c:v>398</c:v>
                </c:pt>
                <c:pt idx="9">
                  <c:v>347</c:v>
                </c:pt>
                <c:pt idx="12">
                  <c:v>311</c:v>
                </c:pt>
              </c:numCache>
            </c:numRef>
          </c:val>
          <c:extLst>
            <c:ext xmlns:c16="http://schemas.microsoft.com/office/drawing/2014/chart" uri="{C3380CC4-5D6E-409C-BE32-E72D297353CC}">
              <c16:uniqueId val="{00000004-8FB7-4468-8FA1-E6FC2A6C1F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B7-4468-8FA1-E6FC2A6C1F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B7-4468-8FA1-E6FC2A6C1F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860</c:v>
                </c:pt>
                <c:pt idx="3">
                  <c:v>905</c:v>
                </c:pt>
                <c:pt idx="6">
                  <c:v>927</c:v>
                </c:pt>
                <c:pt idx="9">
                  <c:v>895</c:v>
                </c:pt>
                <c:pt idx="12">
                  <c:v>903</c:v>
                </c:pt>
              </c:numCache>
            </c:numRef>
          </c:val>
          <c:extLst>
            <c:ext xmlns:c16="http://schemas.microsoft.com/office/drawing/2014/chart" uri="{C3380CC4-5D6E-409C-BE32-E72D297353CC}">
              <c16:uniqueId val="{00000007-8FB7-4468-8FA1-E6FC2A6C1F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426</c:v>
                </c:pt>
                <c:pt idx="2">
                  <c:v>#N/A</c:v>
                </c:pt>
                <c:pt idx="3">
                  <c:v>#N/A</c:v>
                </c:pt>
                <c:pt idx="4">
                  <c:v>437</c:v>
                </c:pt>
                <c:pt idx="5">
                  <c:v>#N/A</c:v>
                </c:pt>
                <c:pt idx="6">
                  <c:v>#N/A</c:v>
                </c:pt>
                <c:pt idx="7">
                  <c:v>419</c:v>
                </c:pt>
                <c:pt idx="8">
                  <c:v>#N/A</c:v>
                </c:pt>
                <c:pt idx="9">
                  <c:v>#N/A</c:v>
                </c:pt>
                <c:pt idx="10">
                  <c:v>389</c:v>
                </c:pt>
                <c:pt idx="11">
                  <c:v>#N/A</c:v>
                </c:pt>
                <c:pt idx="12">
                  <c:v>#N/A</c:v>
                </c:pt>
                <c:pt idx="13">
                  <c:v>397</c:v>
                </c:pt>
                <c:pt idx="14">
                  <c:v>#N/A</c:v>
                </c:pt>
              </c:numCache>
            </c:numRef>
          </c:val>
          <c:smooth val="0"/>
          <c:extLst>
            <c:ext xmlns:c16="http://schemas.microsoft.com/office/drawing/2014/chart" uri="{C3380CC4-5D6E-409C-BE32-E72D297353CC}">
              <c16:uniqueId val="{00000008-8FB7-4468-8FA1-E6FC2A6C1F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9839</c:v>
                </c:pt>
                <c:pt idx="5">
                  <c:v>9346</c:v>
                </c:pt>
                <c:pt idx="8">
                  <c:v>8867</c:v>
                </c:pt>
                <c:pt idx="11">
                  <c:v>8447</c:v>
                </c:pt>
                <c:pt idx="14">
                  <c:v>7917</c:v>
                </c:pt>
              </c:numCache>
            </c:numRef>
          </c:val>
          <c:extLst>
            <c:ext xmlns:c16="http://schemas.microsoft.com/office/drawing/2014/chart" uri="{C3380CC4-5D6E-409C-BE32-E72D297353CC}">
              <c16:uniqueId val="{00000000-9DBD-470A-B126-80F02DB0B3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c:v>
                </c:pt>
                <c:pt idx="5">
                  <c:v>89</c:v>
                </c:pt>
                <c:pt idx="8">
                  <c:v>48</c:v>
                </c:pt>
                <c:pt idx="11">
                  <c:v>28</c:v>
                </c:pt>
                <c:pt idx="14">
                  <c:v>16</c:v>
                </c:pt>
              </c:numCache>
            </c:numRef>
          </c:val>
          <c:extLst>
            <c:ext xmlns:c16="http://schemas.microsoft.com/office/drawing/2014/chart" uri="{C3380CC4-5D6E-409C-BE32-E72D297353CC}">
              <c16:uniqueId val="{00000001-9DBD-470A-B126-80F02DB0B3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4160</c:v>
                </c:pt>
                <c:pt idx="5">
                  <c:v>4651</c:v>
                </c:pt>
                <c:pt idx="8">
                  <c:v>5014</c:v>
                </c:pt>
                <c:pt idx="11">
                  <c:v>5004</c:v>
                </c:pt>
                <c:pt idx="14">
                  <c:v>5230</c:v>
                </c:pt>
              </c:numCache>
            </c:numRef>
          </c:val>
          <c:extLst>
            <c:ext xmlns:c16="http://schemas.microsoft.com/office/drawing/2014/chart" uri="{C3380CC4-5D6E-409C-BE32-E72D297353CC}">
              <c16:uniqueId val="{00000002-9DBD-470A-B126-80F02DB0B3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BD-470A-B126-80F02DB0B3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BD-470A-B126-80F02DB0B3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BD-470A-B126-80F02DB0B3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1892</c:v>
                </c:pt>
                <c:pt idx="3">
                  <c:v>1809</c:v>
                </c:pt>
                <c:pt idx="6">
                  <c:v>1796</c:v>
                </c:pt>
                <c:pt idx="9">
                  <c:v>1735</c:v>
                </c:pt>
                <c:pt idx="12">
                  <c:v>1621</c:v>
                </c:pt>
              </c:numCache>
            </c:numRef>
          </c:val>
          <c:extLst>
            <c:ext xmlns:c16="http://schemas.microsoft.com/office/drawing/2014/chart" uri="{C3380CC4-5D6E-409C-BE32-E72D297353CC}">
              <c16:uniqueId val="{00000006-9DBD-470A-B126-80F02DB0B3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1271</c:v>
                </c:pt>
                <c:pt idx="3">
                  <c:v>1206</c:v>
                </c:pt>
                <c:pt idx="6">
                  <c:v>1235</c:v>
                </c:pt>
                <c:pt idx="9">
                  <c:v>1162</c:v>
                </c:pt>
                <c:pt idx="12">
                  <c:v>1055</c:v>
                </c:pt>
              </c:numCache>
            </c:numRef>
          </c:val>
          <c:extLst>
            <c:ext xmlns:c16="http://schemas.microsoft.com/office/drawing/2014/chart" uri="{C3380CC4-5D6E-409C-BE32-E72D297353CC}">
              <c16:uniqueId val="{00000007-9DBD-470A-B126-80F02DB0B3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2050</c:v>
                </c:pt>
                <c:pt idx="3">
                  <c:v>1721</c:v>
                </c:pt>
                <c:pt idx="6">
                  <c:v>1478</c:v>
                </c:pt>
                <c:pt idx="9">
                  <c:v>1298</c:v>
                </c:pt>
                <c:pt idx="12">
                  <c:v>1117</c:v>
                </c:pt>
              </c:numCache>
            </c:numRef>
          </c:val>
          <c:extLst>
            <c:ext xmlns:c16="http://schemas.microsoft.com/office/drawing/2014/chart" uri="{C3380CC4-5D6E-409C-BE32-E72D297353CC}">
              <c16:uniqueId val="{00000008-9DBD-470A-B126-80F02DB0B3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DBD-470A-B126-80F02DB0B3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8986</c:v>
                </c:pt>
                <c:pt idx="3">
                  <c:v>8626</c:v>
                </c:pt>
                <c:pt idx="6">
                  <c:v>8217</c:v>
                </c:pt>
                <c:pt idx="9">
                  <c:v>7980</c:v>
                </c:pt>
                <c:pt idx="12">
                  <c:v>7653</c:v>
                </c:pt>
              </c:numCache>
            </c:numRef>
          </c:val>
          <c:extLst>
            <c:ext xmlns:c16="http://schemas.microsoft.com/office/drawing/2014/chart" uri="{C3380CC4-5D6E-409C-BE32-E72D297353CC}">
              <c16:uniqueId val="{0000000A-9DBD-470A-B126-80F02DB0B3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BD-470A-B126-80F02DB0B3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1634</c:v>
                </c:pt>
                <c:pt idx="1">
                  <c:v>1637</c:v>
                </c:pt>
                <c:pt idx="2">
                  <c:v>1960</c:v>
                </c:pt>
              </c:numCache>
            </c:numRef>
          </c:val>
          <c:extLst>
            <c:ext xmlns:c16="http://schemas.microsoft.com/office/drawing/2014/chart" uri="{C3380CC4-5D6E-409C-BE32-E72D297353CC}">
              <c16:uniqueId val="{00000000-27C3-4B22-8DB4-182FF495D8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c:v>
                </c:pt>
                <c:pt idx="1">
                  <c:v>100</c:v>
                </c:pt>
                <c:pt idx="2">
                  <c:v>100</c:v>
                </c:pt>
              </c:numCache>
            </c:numRef>
          </c:val>
          <c:extLst>
            <c:ext xmlns:c16="http://schemas.microsoft.com/office/drawing/2014/chart" uri="{C3380CC4-5D6E-409C-BE32-E72D297353CC}">
              <c16:uniqueId val="{00000001-27C3-4B22-8DB4-182FF495D8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3317</c:v>
                </c:pt>
                <c:pt idx="1">
                  <c:v>3295</c:v>
                </c:pt>
                <c:pt idx="2">
                  <c:v>3202</c:v>
                </c:pt>
              </c:numCache>
            </c:numRef>
          </c:val>
          <c:extLst>
            <c:ext xmlns:c16="http://schemas.microsoft.com/office/drawing/2014/chart" uri="{C3380CC4-5D6E-409C-BE32-E72D297353CC}">
              <c16:uniqueId val="{00000002-27C3-4B22-8DB4-182FF495D8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福井県永平寺町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元利償還金等において、これまで借り入れた大型事業の償還などにより、令和</a:t>
          </a:r>
          <a:r>
            <a:rPr kumimoji="1" lang="en-US" altLang="ja-JP" sz="1100">
              <a:latin typeface="BIZ UDゴシック" panose="020B0400000000000000" pitchFamily="49" charset="-128"/>
              <a:ea typeface="BIZ UDゴシック" panose="020B0400000000000000" pitchFamily="49" charset="-128"/>
            </a:rPr>
            <a:t>4</a:t>
          </a:r>
          <a:r>
            <a:rPr kumimoji="1" lang="ja-JP" altLang="en-US" sz="1100">
              <a:latin typeface="BIZ UDゴシック" panose="020B0400000000000000" pitchFamily="49" charset="-128"/>
              <a:ea typeface="BIZ UDゴシック" panose="020B0400000000000000" pitchFamily="49" charset="-128"/>
            </a:rPr>
            <a:t>年度にピークを迎えた。令和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年度は前年度より</a:t>
          </a:r>
          <a:r>
            <a:rPr kumimoji="1" lang="en-US" altLang="ja-JP" sz="1100">
              <a:latin typeface="BIZ UDゴシック" panose="020B0400000000000000" pitchFamily="49" charset="-128"/>
              <a:ea typeface="BIZ UDゴシック" panose="020B0400000000000000" pitchFamily="49" charset="-128"/>
            </a:rPr>
            <a:t>8</a:t>
          </a:r>
          <a:r>
            <a:rPr kumimoji="1" lang="ja-JP" altLang="en-US" sz="1100">
              <a:latin typeface="BIZ UDゴシック" panose="020B0400000000000000" pitchFamily="49" charset="-128"/>
              <a:ea typeface="BIZ UDゴシック" panose="020B0400000000000000" pitchFamily="49" charset="-128"/>
            </a:rPr>
            <a:t>百万円増の</a:t>
          </a:r>
          <a:r>
            <a:rPr kumimoji="1" lang="en-US" altLang="ja-JP" sz="1100">
              <a:latin typeface="BIZ UDゴシック" panose="020B0400000000000000" pitchFamily="49" charset="-128"/>
              <a:ea typeface="BIZ UDゴシック" panose="020B0400000000000000" pitchFamily="49" charset="-128"/>
            </a:rPr>
            <a:t>903</a:t>
          </a:r>
          <a:r>
            <a:rPr kumimoji="1" lang="ja-JP" altLang="en-US" sz="1100">
              <a:latin typeface="BIZ UDゴシック" panose="020B0400000000000000" pitchFamily="49" charset="-128"/>
              <a:ea typeface="BIZ UDゴシック" panose="020B0400000000000000" pitchFamily="49" charset="-128"/>
            </a:rPr>
            <a:t>百万円と微増した。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一方で、公営企業債は順調に減少しているが、一般会計と企業会計における元利償還額の合計は全体の約</a:t>
          </a:r>
          <a:r>
            <a:rPr kumimoji="1" lang="en-US" altLang="ja-JP" sz="1100">
              <a:latin typeface="BIZ UDゴシック" panose="020B0400000000000000" pitchFamily="49" charset="-128"/>
              <a:ea typeface="BIZ UDゴシック" panose="020B0400000000000000" pitchFamily="49" charset="-128"/>
            </a:rPr>
            <a:t>91%</a:t>
          </a:r>
          <a:r>
            <a:rPr kumimoji="1" lang="ja-JP" altLang="en-US" sz="1100">
              <a:latin typeface="BIZ UDゴシック" panose="020B0400000000000000" pitchFamily="49" charset="-128"/>
              <a:ea typeface="BIZ UDゴシック" panose="020B0400000000000000" pitchFamily="49" charset="-128"/>
            </a:rPr>
            <a:t>を占めており、当該比率に対する影響が非常に大きい。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7</a:t>
          </a:r>
          <a:r>
            <a:rPr kumimoji="1" lang="ja-JP" altLang="en-US" sz="1100">
              <a:latin typeface="BIZ UDゴシック" panose="020B0400000000000000" pitchFamily="49" charset="-128"/>
              <a:ea typeface="BIZ UDゴシック" panose="020B0400000000000000" pitchFamily="49" charset="-128"/>
            </a:rPr>
            <a:t>年度についても一般会計における起債については交付税算定に有利な合併特例債等を活用する。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満期一括償還地方債の利用なし。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福井県永平寺町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将来負担額について、一般会計等に係る地方債残高は主に大型建設事業に伴う合併特例債や臨時財政対策債の借り入れによるものとなっているが、借入額を公債費以下になるよう計画的な借り入れを実施していることから順調に減少している。公営企業債等繰入見込額も順調に償還が進み減少している。組合等負担等見込額は、令和</a:t>
          </a:r>
          <a:r>
            <a:rPr kumimoji="1" lang="en-US" altLang="ja-JP" sz="1100">
              <a:latin typeface="BIZ UDゴシック" panose="020B0400000000000000" pitchFamily="49" charset="-128"/>
              <a:ea typeface="BIZ UDゴシック" panose="020B0400000000000000" pitchFamily="49" charset="-128"/>
            </a:rPr>
            <a:t>4</a:t>
          </a:r>
          <a:r>
            <a:rPr kumimoji="1" lang="ja-JP" altLang="en-US" sz="1100">
              <a:latin typeface="BIZ UDゴシック" panose="020B0400000000000000" pitchFamily="49" charset="-128"/>
              <a:ea typeface="BIZ UDゴシック" panose="020B0400000000000000" pitchFamily="49" charset="-128"/>
            </a:rPr>
            <a:t>年度に長寿命化等工事などにより増加となったが、その後は償還が進み減少している。</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充当可能財源等について、充当可能基金は令和</a:t>
          </a:r>
          <a:r>
            <a:rPr kumimoji="1" lang="en-US" altLang="ja-JP" sz="1100">
              <a:latin typeface="BIZ UDゴシック" panose="020B0400000000000000" pitchFamily="49" charset="-128"/>
              <a:ea typeface="BIZ UDゴシック" panose="020B0400000000000000" pitchFamily="49" charset="-128"/>
            </a:rPr>
            <a:t>5</a:t>
          </a:r>
          <a:r>
            <a:rPr kumimoji="1" lang="ja-JP" altLang="en-US" sz="1100">
              <a:latin typeface="BIZ UDゴシック" panose="020B0400000000000000" pitchFamily="49" charset="-128"/>
              <a:ea typeface="BIZ UDゴシック" panose="020B0400000000000000" pitchFamily="49" charset="-128"/>
            </a:rPr>
            <a:t>年度に</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新型コロナウイルス感染症対策利子補給基金を事業の財源として取り崩した影響で微減となったが、令和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年度は増加した。</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年度は将来負担額および充当可能財源等ともに減となり、将来負担額が充当可能財源等より小さいため将来負担比率はマイナスとなった。</a:t>
          </a:r>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福井県永平寺町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平成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年度には、合併した町村に設置されていた目的が類似する基金や活用実績のなかった基金の統廃合を実施し再編した。平成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29</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年度には総合振興計画、財政計画等を踏まえながら基金の使用目的と規模を明確にし財政調整基金から特定目的基金への振り替えを実施した。平成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年度は金融機関での定期預金や国債、県債での運用により利子収入及び売却差益を得て</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百万円の積み立てた。令和元年度においては町内に建設する在宅訪問診療所の財源として</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83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百万円、町内事業所の建設する施設整備補助の財源として</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百万円を地域福祉基金から取り崩し活用した。令和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年度には幼児園リフレッシュ工財源として</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150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百万円をすこやか子育て支援基金から取り崩すとともに、今後の改修等に備え</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98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百万円の積み立てをした。また、コロナ禍での事業者支援として「新型コロナウイルス感染症対策利子補給基金」を設置し、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百万円の積立を行い、令和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年度には当該年度の利子補給補助に充てるため</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百万円を取り崩した。また、ふるさと納税寄附者の思い実現のための事業費の財源に充てるため、「ふるさと応援基金」を設置し、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百万円を積み立てた。令和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年度において、これからの公共施設適正化の取り組みによる教育、子育て、福祉、まちづくり関連施設の更新、大規模改修等の財源として活用するために財政調整基金を再編した。</a:t>
          </a: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年度は基金全体で</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5,262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百万円となり、前年度より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230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百万円増加した。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年度に合併特例債の基金を新たに設置する予定となっている。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（基金の使途）</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年度に特定目的基金の再編を実施。</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年度には財政調整基金から特定目的基金への振り替えを行った。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年度には林業の担い手育成や木材利用の促進のための事業財源とするため森林環境譲与税を原資とする「森林環境譲与税基金」を設置した。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年度にはコロナ禍における事業者支援の財源確保として、「新型コロナウイルス感染症対策利子補給金基金」を設置した。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年度にはふるさと納税寄附者の思い実現のための事業費の財源に充てるため、「ふるさと応援基金」を設置した。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年度において、これからの施設の更新・大規模改修等の財源として活用するために財政調整基金を再編した。</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年度において、利子収入等を積み立てた。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3,202</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百万円となり、前年度より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93</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百万円減となった。</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まちづくり基金や教育施設整備基金、地域福祉基金、ふるさと応援基金を取り崩したのが要因である。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総合振興計画や財政計画などを踏まえ、まちづくり、教育、子育て、福祉関連施設の最適化に向けた更新等の財源として基金を活用する。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年度の財政調整基金は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1,960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百万円となり、前年度より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323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百万円増加した。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地方財政法第</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条第</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項の規定による額や利子相当額の積み立てが要因である。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引き続き地方財政法第</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条第</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項の規定による額や利子相当額の</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積み立てをする。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年度の減債基金は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百万円となり、前年度とほぼ同じとなった。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起債償還の補てん財源として活用する基金であるが、繰上償還等は現在のところ予定していない。</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施設更新の実施や現状サービス水準維持を前提として、単年度が実質赤字になる見通しとなった場合は基金組み替えにより減債積立金での充当も視野に入れていくことも必要と考えている。</a:t>
          </a:r>
        </a:p>
        <a:p>
          <a:endPar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福井県永平寺町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17,644
17,364
94.43
11,375,273
10,829,558
513,386
6,568,074
7,653,005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令和</a:t>
          </a:r>
          <a:r>
            <a:rPr kumimoji="0"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6</a:t>
          </a:r>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年度の財政力指数の</a:t>
          </a:r>
          <a:r>
            <a:rPr kumimoji="0"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3</a:t>
          </a:r>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ヶ年平均値は、</a:t>
          </a:r>
          <a:r>
            <a:rPr kumimoji="0"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0.37</a:t>
          </a:r>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と前年度と同値となった。</a:t>
          </a:r>
          <a:endParaRPr kumimoji="0"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eaLnBrk="1" fontAlgn="auto" latinLnBrk="0" hangingPunct="1"/>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人口の減少や高齢化に加え、町内に中心となる産業が少ないなどにより、財政基盤が弱く類似団体平均を大きく下回っている。</a:t>
          </a:r>
        </a:p>
        <a:p>
          <a:pPr rtl="0" eaLnBrk="1" fontAlgn="auto" latinLnBrk="0" hangingPunct="1"/>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収入額が増加した要因は、物価高騰対応重点支援地方創生臨時交付金やデジタル基盤改革支援補助金の増などが挙げられる。需要額が増加した要因は、除雪事業や定額減税調整給付金事業の増などが挙げられる。　</a:t>
          </a:r>
          <a:endParaRPr kumimoji="0"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eaLnBrk="1" fontAlgn="auto" latinLnBrk="0" hangingPunct="1"/>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移住定住をさらに促進し、税収の増加や地域活性化等により自主財源の確保に努め、財政の健全化を図る。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145521</xdr:rowOff>
    </xdr:from>
    <xdr:to>
      <xdr:col>23</xdr:col>
      <xdr:colOff>133350</xdr:colOff>
      <xdr:row>43</xdr:row>
      <xdr:rowOff>145521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17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145521</xdr:rowOff>
    </xdr:from>
    <xdr:to>
      <xdr:col>19</xdr:col>
      <xdr:colOff>133350</xdr:colOff>
      <xdr:row>43</xdr:row>
      <xdr:rowOff>145521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17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145521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135467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94721</xdr:rowOff>
    </xdr:from>
    <xdr:to>
      <xdr:col>23</xdr:col>
      <xdr:colOff>184150</xdr:colOff>
      <xdr:row>44</xdr:row>
      <xdr:rowOff>24871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94721</xdr:rowOff>
    </xdr:from>
    <xdr:to>
      <xdr:col>15</xdr:col>
      <xdr:colOff>133350</xdr:colOff>
      <xdr:row>44</xdr:row>
      <xdr:rowOff>24871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9648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年度の経常収支比率は、</a:t>
          </a:r>
          <a:r>
            <a:rPr kumimoji="1" lang="en-US" altLang="ja-JP" sz="1100">
              <a:latin typeface="BIZ UDゴシック" panose="020B0400000000000000" pitchFamily="49" charset="-128"/>
              <a:ea typeface="BIZ UDゴシック" panose="020B0400000000000000" pitchFamily="49" charset="-128"/>
            </a:rPr>
            <a:t>96.4%</a:t>
          </a:r>
          <a:r>
            <a:rPr kumimoji="1" lang="ja-JP" altLang="en-US" sz="1100">
              <a:latin typeface="BIZ UDゴシック" panose="020B0400000000000000" pitchFamily="49" charset="-128"/>
              <a:ea typeface="BIZ UDゴシック" panose="020B0400000000000000" pitchFamily="49" charset="-128"/>
            </a:rPr>
            <a:t>と前年度より</a:t>
          </a:r>
          <a:r>
            <a:rPr kumimoji="1" lang="en-US" altLang="ja-JP" sz="1100">
              <a:latin typeface="BIZ UDゴシック" panose="020B0400000000000000" pitchFamily="49" charset="-128"/>
              <a:ea typeface="BIZ UDゴシック" panose="020B0400000000000000" pitchFamily="49" charset="-128"/>
            </a:rPr>
            <a:t>0.4%</a:t>
          </a:r>
          <a:r>
            <a:rPr kumimoji="1" lang="ja-JP" altLang="en-US" sz="1100">
              <a:latin typeface="BIZ UDゴシック" panose="020B0400000000000000" pitchFamily="49" charset="-128"/>
              <a:ea typeface="BIZ UDゴシック" panose="020B0400000000000000" pitchFamily="49" charset="-128"/>
            </a:rPr>
            <a:t>減少した。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経常収支比率の分母である経常一般財源等は、地方税は減となったものの、地方交付税や地方譲与税は増となり、</a:t>
          </a:r>
          <a:r>
            <a:rPr kumimoji="1" lang="en-US" altLang="ja-JP" sz="1100">
              <a:latin typeface="BIZ UDゴシック" panose="020B0400000000000000" pitchFamily="49" charset="-128"/>
              <a:ea typeface="BIZ UDゴシック" panose="020B0400000000000000" pitchFamily="49" charset="-128"/>
            </a:rPr>
            <a:t>400,389</a:t>
          </a:r>
          <a:r>
            <a:rPr kumimoji="1" lang="ja-JP" altLang="en-US" sz="1100">
              <a:latin typeface="BIZ UDゴシック" panose="020B0400000000000000" pitchFamily="49" charset="-128"/>
              <a:ea typeface="BIZ UDゴシック" panose="020B0400000000000000" pitchFamily="49" charset="-128"/>
            </a:rPr>
            <a:t>千円増となった。分子となる経常経費充当一般財源等は、繰出金が減となったものの、補助費等や物件費などが増となり、</a:t>
          </a:r>
          <a:r>
            <a:rPr kumimoji="1" lang="en-US" altLang="ja-JP" sz="1100">
              <a:latin typeface="BIZ UDゴシック" panose="020B0400000000000000" pitchFamily="49" charset="-128"/>
              <a:ea typeface="BIZ UDゴシック" panose="020B0400000000000000" pitchFamily="49" charset="-128"/>
            </a:rPr>
            <a:t>323,501</a:t>
          </a:r>
          <a:r>
            <a:rPr kumimoji="1" lang="ja-JP" altLang="en-US" sz="1100">
              <a:latin typeface="BIZ UDゴシック" panose="020B0400000000000000" pitchFamily="49" charset="-128"/>
              <a:ea typeface="BIZ UDゴシック" panose="020B0400000000000000" pitchFamily="49" charset="-128"/>
            </a:rPr>
            <a:t>千円増となった。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今後も経常経費の削減に努める。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138854</xdr:rowOff>
    </xdr:from>
    <xdr:to>
      <xdr:col>23</xdr:col>
      <xdr:colOff>133350</xdr:colOff>
      <xdr:row>66</xdr:row>
      <xdr:rowOff>154940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45455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154940</xdr:rowOff>
    </xdr:from>
    <xdr:to>
      <xdr:col>19</xdr:col>
      <xdr:colOff>133350</xdr:colOff>
      <xdr:row>67</xdr:row>
      <xdr:rowOff>7620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47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26246</xdr:rowOff>
    </xdr:from>
    <xdr:to>
      <xdr:col>15</xdr:col>
      <xdr:colOff>82550</xdr:colOff>
      <xdr:row>67</xdr:row>
      <xdr:rowOff>7620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34194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26246</xdr:rowOff>
    </xdr:from>
    <xdr:to>
      <xdr:col>11</xdr:col>
      <xdr:colOff>31750</xdr:colOff>
      <xdr:row>66</xdr:row>
      <xdr:rowOff>167005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34194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88054</xdr:rowOff>
    </xdr:from>
    <xdr:to>
      <xdr:col>23</xdr:col>
      <xdr:colOff>184150</xdr:colOff>
      <xdr:row>67</xdr:row>
      <xdr:rowOff>18204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60131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7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104140</xdr:rowOff>
    </xdr:from>
    <xdr:to>
      <xdr:col>19</xdr:col>
      <xdr:colOff>184150</xdr:colOff>
      <xdr:row>67</xdr:row>
      <xdr:rowOff>34290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19067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50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128270</xdr:rowOff>
    </xdr:from>
    <xdr:to>
      <xdr:col>15</xdr:col>
      <xdr:colOff>133350</xdr:colOff>
      <xdr:row>67</xdr:row>
      <xdr:rowOff>58420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43197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146896</xdr:rowOff>
    </xdr:from>
    <xdr:to>
      <xdr:col>11</xdr:col>
      <xdr:colOff>82550</xdr:colOff>
      <xdr:row>66</xdr:row>
      <xdr:rowOff>77046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61823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116205</xdr:rowOff>
    </xdr:from>
    <xdr:to>
      <xdr:col>7</xdr:col>
      <xdr:colOff>31750</xdr:colOff>
      <xdr:row>67</xdr:row>
      <xdr:rowOff>46355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31132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51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年度の人口</a:t>
          </a:r>
          <a:r>
            <a:rPr kumimoji="1" lang="en-US" altLang="ja-JP" sz="1100">
              <a:latin typeface="BIZ UDゴシック" panose="020B0400000000000000" pitchFamily="49" charset="-128"/>
              <a:ea typeface="BIZ UDゴシック" panose="020B0400000000000000" pitchFamily="49" charset="-128"/>
            </a:rPr>
            <a:t>1</a:t>
          </a:r>
          <a:r>
            <a:rPr kumimoji="1" lang="ja-JP" altLang="en-US" sz="1100">
              <a:latin typeface="BIZ UDゴシック" panose="020B0400000000000000" pitchFamily="49" charset="-128"/>
              <a:ea typeface="BIZ UDゴシック" panose="020B0400000000000000" pitchFamily="49" charset="-128"/>
            </a:rPr>
            <a:t>人当たり人件費・物件費等決算額は、</a:t>
          </a:r>
          <a:r>
            <a:rPr kumimoji="1" lang="en-US" altLang="ja-JP" sz="1100">
              <a:latin typeface="BIZ UDゴシック" panose="020B0400000000000000" pitchFamily="49" charset="-128"/>
              <a:ea typeface="BIZ UDゴシック" panose="020B0400000000000000" pitchFamily="49" charset="-128"/>
            </a:rPr>
            <a:t>238,007</a:t>
          </a:r>
          <a:r>
            <a:rPr kumimoji="1" lang="ja-JP" altLang="en-US" sz="1100">
              <a:latin typeface="BIZ UDゴシック" panose="020B0400000000000000" pitchFamily="49" charset="-128"/>
              <a:ea typeface="BIZ UDゴシック" panose="020B0400000000000000" pitchFamily="49" charset="-128"/>
            </a:rPr>
            <a:t>円と前年度より</a:t>
          </a:r>
          <a:r>
            <a:rPr kumimoji="1" lang="en-US" altLang="ja-JP" sz="1100">
              <a:latin typeface="BIZ UDゴシック" panose="020B0400000000000000" pitchFamily="49" charset="-128"/>
              <a:ea typeface="BIZ UDゴシック" panose="020B0400000000000000" pitchFamily="49" charset="-128"/>
            </a:rPr>
            <a:t>15,628</a:t>
          </a:r>
          <a:r>
            <a:rPr kumimoji="1" lang="ja-JP" altLang="en-US" sz="1100">
              <a:latin typeface="BIZ UDゴシック" panose="020B0400000000000000" pitchFamily="49" charset="-128"/>
              <a:ea typeface="BIZ UDゴシック" panose="020B0400000000000000" pitchFamily="49" charset="-128"/>
            </a:rPr>
            <a:t>円増となった。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人件費は、社会教育職員給が減となったものの、保育園会計年度任用職員給や保育園職員給などが増となり、</a:t>
          </a:r>
          <a:r>
            <a:rPr kumimoji="1" lang="en-US" altLang="ja-JP" sz="1100">
              <a:latin typeface="BIZ UDゴシック" panose="020B0400000000000000" pitchFamily="49" charset="-128"/>
              <a:ea typeface="BIZ UDゴシック" panose="020B0400000000000000" pitchFamily="49" charset="-128"/>
            </a:rPr>
            <a:t>186,015</a:t>
          </a:r>
          <a:r>
            <a:rPr kumimoji="1" lang="ja-JP" altLang="en-US" sz="1100">
              <a:latin typeface="BIZ UDゴシック" panose="020B0400000000000000" pitchFamily="49" charset="-128"/>
              <a:ea typeface="BIZ UDゴシック" panose="020B0400000000000000" pitchFamily="49" charset="-128"/>
            </a:rPr>
            <a:t>千円増となった。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物件費は、幼児園・幼稚園リフレッシュ事業が減となったものの、予防接種事業や学校運営指導事業などが増となり、</a:t>
          </a:r>
          <a:r>
            <a:rPr kumimoji="1" lang="en-US" altLang="ja-JP" sz="1100">
              <a:latin typeface="BIZ UDゴシック" panose="020B0400000000000000" pitchFamily="49" charset="-128"/>
              <a:ea typeface="BIZ UDゴシック" panose="020B0400000000000000" pitchFamily="49" charset="-128"/>
            </a:rPr>
            <a:t>31,172</a:t>
          </a:r>
          <a:r>
            <a:rPr kumimoji="1" lang="ja-JP" altLang="en-US" sz="1100">
              <a:latin typeface="BIZ UDゴシック" panose="020B0400000000000000" pitchFamily="49" charset="-128"/>
              <a:ea typeface="BIZ UDゴシック" panose="020B0400000000000000" pitchFamily="49" charset="-128"/>
            </a:rPr>
            <a:t>千円増となった。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人件費の増加が大きいことから、計画的な職員の定数管理を進める。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111288</xdr:rowOff>
    </xdr:from>
    <xdr:to>
      <xdr:col>23</xdr:col>
      <xdr:colOff>133350</xdr:colOff>
      <xdr:row>81</xdr:row>
      <xdr:rowOff>129246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98738"/>
          <a:ext cx="8382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111288</xdr:rowOff>
    </xdr:from>
    <xdr:to>
      <xdr:col>19</xdr:col>
      <xdr:colOff>133350</xdr:colOff>
      <xdr:row>81</xdr:row>
      <xdr:rowOff>118241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98738"/>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90508</xdr:rowOff>
    </xdr:from>
    <xdr:to>
      <xdr:col>15</xdr:col>
      <xdr:colOff>82550</xdr:colOff>
      <xdr:row>81</xdr:row>
      <xdr:rowOff>118241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77958"/>
          <a:ext cx="889000" cy="2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90508</xdr:rowOff>
    </xdr:from>
    <xdr:to>
      <xdr:col>11</xdr:col>
      <xdr:colOff>31750</xdr:colOff>
      <xdr:row>81</xdr:row>
      <xdr:rowOff>91754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77958"/>
          <a:ext cx="889000" cy="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78446</xdr:rowOff>
    </xdr:from>
    <xdr:to>
      <xdr:col>23</xdr:col>
      <xdr:colOff>184150</xdr:colOff>
      <xdr:row>82</xdr:row>
      <xdr:rowOff>8596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50523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3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60488</xdr:rowOff>
    </xdr:from>
    <xdr:to>
      <xdr:col>19</xdr:col>
      <xdr:colOff>184150</xdr:colOff>
      <xdr:row>81</xdr:row>
      <xdr:rowOff>162088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146865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34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67441</xdr:rowOff>
    </xdr:from>
    <xdr:to>
      <xdr:col>15</xdr:col>
      <xdr:colOff>133350</xdr:colOff>
      <xdr:row>81</xdr:row>
      <xdr:rowOff>169041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153818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4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39708</xdr:rowOff>
    </xdr:from>
    <xdr:to>
      <xdr:col>11</xdr:col>
      <xdr:colOff>82550</xdr:colOff>
      <xdr:row>81</xdr:row>
      <xdr:rowOff>141308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126085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1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40954</xdr:rowOff>
    </xdr:from>
    <xdr:to>
      <xdr:col>7</xdr:col>
      <xdr:colOff>31750</xdr:colOff>
      <xdr:row>81</xdr:row>
      <xdr:rowOff>142554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2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127331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年度のラスパイレス指数は</a:t>
          </a:r>
          <a:r>
            <a:rPr kumimoji="1" lang="en-US" altLang="ja-JP" sz="1100">
              <a:latin typeface="BIZ UDゴシック" panose="020B0400000000000000" pitchFamily="49" charset="-128"/>
              <a:ea typeface="BIZ UDゴシック" panose="020B0400000000000000" pitchFamily="49" charset="-128"/>
            </a:rPr>
            <a:t>94.4</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0.6</a:t>
          </a:r>
          <a:r>
            <a:rPr kumimoji="1" lang="ja-JP" altLang="en-US" sz="1100">
              <a:latin typeface="BIZ UDゴシック" panose="020B0400000000000000" pitchFamily="49" charset="-128"/>
              <a:ea typeface="BIZ UDゴシック" panose="020B0400000000000000" pitchFamily="49" charset="-128"/>
            </a:rPr>
            <a:t>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今後とも行財政改革大綱実施計画を基本とし、全庁体制により組織機構の合理化や職員数の縮減等に取組み、給与制度、運用等の適正化に努める。</a:t>
          </a:r>
        </a:p>
        <a:p>
          <a:endParaRPr kumimoji="1" lang="ja-JP" altLang="en-US" sz="1100">
            <a:latin typeface="BIZ UDゴシック" panose="020B0400000000000000" pitchFamily="49" charset="-128"/>
            <a:ea typeface="BIZ UDゴシック" panose="020B0400000000000000" pitchFamily="49" charset="-128"/>
          </a:endParaRP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120952</xdr:rowOff>
    </xdr:from>
    <xdr:to>
      <xdr:col>81</xdr:col>
      <xdr:colOff>44450</xdr:colOff>
      <xdr:row>83</xdr:row>
      <xdr:rowOff>18445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17985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82</xdr:row>
      <xdr:rowOff>120952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1568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74991</xdr:rowOff>
    </xdr:from>
    <xdr:to>
      <xdr:col>72</xdr:col>
      <xdr:colOff>203200</xdr:colOff>
      <xdr:row>82</xdr:row>
      <xdr:rowOff>97971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1338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85573</xdr:rowOff>
    </xdr:from>
    <xdr:to>
      <xdr:col>68</xdr:col>
      <xdr:colOff>152400</xdr:colOff>
      <xdr:row>82</xdr:row>
      <xdr:rowOff>74991</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3973023"/>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139095</xdr:rowOff>
    </xdr:from>
    <xdr:to>
      <xdr:col>81</xdr:col>
      <xdr:colOff>95250</xdr:colOff>
      <xdr:row>83</xdr:row>
      <xdr:rowOff>69245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155622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0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70152</xdr:rowOff>
    </xdr:from>
    <xdr:to>
      <xdr:col>77</xdr:col>
      <xdr:colOff>95250</xdr:colOff>
      <xdr:row>83</xdr:row>
      <xdr:rowOff>302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10479</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89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24191</xdr:rowOff>
    </xdr:from>
    <xdr:to>
      <xdr:col>68</xdr:col>
      <xdr:colOff>203200</xdr:colOff>
      <xdr:row>82</xdr:row>
      <xdr:rowOff>125791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135968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85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34773</xdr:rowOff>
    </xdr:from>
    <xdr:to>
      <xdr:col>64</xdr:col>
      <xdr:colOff>152400</xdr:colOff>
      <xdr:row>81</xdr:row>
      <xdr:rowOff>136373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146550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69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年度の人口</a:t>
          </a:r>
          <a:r>
            <a:rPr kumimoji="1" lang="en-US" altLang="ja-JP" sz="1100">
              <a:latin typeface="BIZ UDゴシック" panose="020B0400000000000000" pitchFamily="49" charset="-128"/>
              <a:ea typeface="BIZ UDゴシック" panose="020B0400000000000000" pitchFamily="49" charset="-128"/>
            </a:rPr>
            <a:t>1,000</a:t>
          </a:r>
          <a:r>
            <a:rPr kumimoji="1" lang="ja-JP" altLang="en-US" sz="1100">
              <a:latin typeface="BIZ UDゴシック" panose="020B0400000000000000" pitchFamily="49" charset="-128"/>
              <a:ea typeface="BIZ UDゴシック" panose="020B0400000000000000" pitchFamily="49" charset="-128"/>
            </a:rPr>
            <a:t>人当たり職員数は</a:t>
          </a:r>
          <a:r>
            <a:rPr kumimoji="1" lang="en-US" altLang="ja-JP" sz="1100">
              <a:latin typeface="BIZ UDゴシック" panose="020B0400000000000000" pitchFamily="49" charset="-128"/>
              <a:ea typeface="BIZ UDゴシック" panose="020B0400000000000000" pitchFamily="49" charset="-128"/>
            </a:rPr>
            <a:t>13.43</a:t>
          </a:r>
          <a:r>
            <a:rPr kumimoji="1" lang="ja-JP" altLang="en-US" sz="1100">
              <a:latin typeface="BIZ UDゴシック" panose="020B0400000000000000" pitchFamily="49" charset="-128"/>
              <a:ea typeface="BIZ UDゴシック" panose="020B0400000000000000" pitchFamily="49" charset="-128"/>
            </a:rPr>
            <a:t>人となり、前年度より</a:t>
          </a:r>
          <a:r>
            <a:rPr kumimoji="1" lang="en-US" altLang="ja-JP" sz="1100">
              <a:latin typeface="BIZ UDゴシック" panose="020B0400000000000000" pitchFamily="49" charset="-128"/>
              <a:ea typeface="BIZ UDゴシック" panose="020B0400000000000000" pitchFamily="49" charset="-128"/>
            </a:rPr>
            <a:t>0.36</a:t>
          </a:r>
          <a:r>
            <a:rPr kumimoji="1" lang="ja-JP" altLang="en-US" sz="1100">
              <a:latin typeface="BIZ UDゴシック" panose="020B0400000000000000" pitchFamily="49" charset="-128"/>
              <a:ea typeface="BIZ UDゴシック" panose="020B0400000000000000" pitchFamily="49" charset="-128"/>
            </a:rPr>
            <a:t>人増となった。 </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行財政改革大綱実施計画に基づき、合併時より計画的に職員数の整理を行ってきたが、類似団体平均を上回る状況が続いている。主な要因としては住民ニーズに応えるための積極的な子育て支援策の実施に伴い保育関係職員が多いこと、消防本部を町単独で備えていることなどが挙げられる。</a:t>
          </a:r>
        </a:p>
        <a:p>
          <a:r>
            <a:rPr kumimoji="1" lang="ja-JP" altLang="en-US" sz="1100">
              <a:latin typeface="BIZ UDゴシック" panose="020B0400000000000000" pitchFamily="49" charset="-128"/>
              <a:ea typeface="BIZ UDゴシック" panose="020B0400000000000000" pitchFamily="49" charset="-128"/>
            </a:rPr>
            <a:t>　今後も事務の効率化、組織の再編等により行財政改革大綱実施計画及び職員定員管理計画（定年の段階的引き上げも含め）に基づく職員の削減に可能な限り努める。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137089</xdr:rowOff>
    </xdr:from>
    <xdr:to>
      <xdr:col>81</xdr:col>
      <xdr:colOff>44450</xdr:colOff>
      <xdr:row>64</xdr:row>
      <xdr:rowOff>13899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93843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131727</xdr:rowOff>
    </xdr:from>
    <xdr:to>
      <xdr:col>77</xdr:col>
      <xdr:colOff>44450</xdr:colOff>
      <xdr:row>63</xdr:row>
      <xdr:rowOff>137089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933077"/>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121003</xdr:rowOff>
    </xdr:from>
    <xdr:to>
      <xdr:col>72</xdr:col>
      <xdr:colOff>203200</xdr:colOff>
      <xdr:row>63</xdr:row>
      <xdr:rowOff>131727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922353"/>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103576</xdr:rowOff>
    </xdr:from>
    <xdr:to>
      <xdr:col>68</xdr:col>
      <xdr:colOff>152400</xdr:colOff>
      <xdr:row>63</xdr:row>
      <xdr:rowOff>121003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904926"/>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134549</xdr:rowOff>
    </xdr:from>
    <xdr:to>
      <xdr:col>81</xdr:col>
      <xdr:colOff>95250</xdr:colOff>
      <xdr:row>64</xdr:row>
      <xdr:rowOff>64699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9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106626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0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86289</xdr:rowOff>
    </xdr:from>
    <xdr:to>
      <xdr:col>77</xdr:col>
      <xdr:colOff>95250</xdr:colOff>
      <xdr:row>64</xdr:row>
      <xdr:rowOff>16439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1216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974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80927</xdr:rowOff>
    </xdr:from>
    <xdr:to>
      <xdr:col>73</xdr:col>
      <xdr:colOff>44450</xdr:colOff>
      <xdr:row>64</xdr:row>
      <xdr:rowOff>11077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167304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6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70203</xdr:rowOff>
    </xdr:from>
    <xdr:to>
      <xdr:col>68</xdr:col>
      <xdr:colOff>203200</xdr:colOff>
      <xdr:row>64</xdr:row>
      <xdr:rowOff>353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156580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5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52776</xdr:rowOff>
    </xdr:from>
    <xdr:to>
      <xdr:col>64</xdr:col>
      <xdr:colOff>152400</xdr:colOff>
      <xdr:row>63</xdr:row>
      <xdr:rowOff>154376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139153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4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latin typeface="BIZ UDゴシック" panose="020B0400000000000000" pitchFamily="49" charset="-128"/>
              <a:ea typeface="BIZ UDゴシック" panose="020B0400000000000000" pitchFamily="49" charset="-128"/>
            </a:rPr>
            <a:t>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年度の実質公債比率は</a:t>
          </a:r>
          <a:r>
            <a:rPr kumimoji="1" lang="en-US" altLang="ja-JP" sz="1100">
              <a:latin typeface="BIZ UDゴシック" panose="020B0400000000000000" pitchFamily="49" charset="-128"/>
              <a:ea typeface="BIZ UDゴシック" panose="020B0400000000000000" pitchFamily="49" charset="-128"/>
            </a:rPr>
            <a:t>7.2%</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0.3%</a:t>
          </a:r>
          <a:r>
            <a:rPr kumimoji="1" lang="ja-JP" altLang="en-US" sz="1100">
              <a:latin typeface="BIZ UDゴシック" panose="020B0400000000000000" pitchFamily="49" charset="-128"/>
              <a:ea typeface="BIZ UDゴシック" panose="020B0400000000000000" pitchFamily="49" charset="-128"/>
            </a:rPr>
            <a:t>となった。</a:t>
          </a:r>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baseline="0">
              <a:latin typeface="BIZ UDゴシック" panose="020B0400000000000000" pitchFamily="49" charset="-128"/>
              <a:ea typeface="BIZ UDゴシック" panose="020B0400000000000000" pitchFamily="49" charset="-128"/>
            </a:rPr>
            <a:t> </a:t>
          </a:r>
          <a:r>
            <a:rPr kumimoji="1" lang="ja-JP" altLang="en-US" sz="1100" baseline="0">
              <a:latin typeface="BIZ UDゴシック" panose="020B0400000000000000" pitchFamily="49" charset="-128"/>
              <a:ea typeface="BIZ UDゴシック" panose="020B0400000000000000" pitchFamily="49" charset="-128"/>
            </a:rPr>
            <a:t>一般会計において公債費が前年度より</a:t>
          </a:r>
          <a:r>
            <a:rPr kumimoji="1" lang="en-US" altLang="ja-JP" sz="1100" baseline="0">
              <a:latin typeface="BIZ UDゴシック" panose="020B0400000000000000" pitchFamily="49" charset="-128"/>
              <a:ea typeface="BIZ UDゴシック" panose="020B0400000000000000" pitchFamily="49" charset="-128"/>
            </a:rPr>
            <a:t>32</a:t>
          </a:r>
          <a:r>
            <a:rPr kumimoji="1" lang="ja-JP" altLang="en-US" sz="1100" baseline="0">
              <a:latin typeface="BIZ UDゴシック" panose="020B0400000000000000" pitchFamily="49" charset="-128"/>
              <a:ea typeface="BIZ UDゴシック" panose="020B0400000000000000" pitchFamily="49" charset="-128"/>
            </a:rPr>
            <a:t>百万円の減額となったことや公営企業債の元利償還金に対する繰入金において着実に償還が進んでおり前年度から</a:t>
          </a:r>
          <a:r>
            <a:rPr kumimoji="1" lang="en-US" altLang="ja-JP" sz="1100" baseline="0">
              <a:latin typeface="BIZ UDゴシック" panose="020B0400000000000000" pitchFamily="49" charset="-128"/>
              <a:ea typeface="BIZ UDゴシック" panose="020B0400000000000000" pitchFamily="49" charset="-128"/>
            </a:rPr>
            <a:t>50</a:t>
          </a:r>
          <a:r>
            <a:rPr kumimoji="1" lang="ja-JP" altLang="en-US" sz="1100" baseline="0">
              <a:latin typeface="BIZ UDゴシック" panose="020B0400000000000000" pitchFamily="49" charset="-128"/>
              <a:ea typeface="BIZ UDゴシック" panose="020B0400000000000000" pitchFamily="49" charset="-128"/>
            </a:rPr>
            <a:t>百万円の減額となったことなどが要因となった。</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156633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6195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860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17356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17356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年度の将来負担比率はマイナス（将来負担が生じない）となった。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将来負担額である一般会計等に係る地方債残高は前年度より</a:t>
          </a:r>
          <a:r>
            <a:rPr kumimoji="1" lang="en-US" altLang="ja-JP" sz="1100">
              <a:latin typeface="BIZ UDゴシック" panose="020B0400000000000000" pitchFamily="49" charset="-128"/>
              <a:ea typeface="BIZ UDゴシック" panose="020B0400000000000000" pitchFamily="49" charset="-128"/>
            </a:rPr>
            <a:t>327,087</a:t>
          </a:r>
          <a:r>
            <a:rPr kumimoji="1" lang="ja-JP" altLang="en-US" sz="1100">
              <a:latin typeface="BIZ UDゴシック" panose="020B0400000000000000" pitchFamily="49" charset="-128"/>
              <a:ea typeface="BIZ UDゴシック" panose="020B0400000000000000" pitchFamily="49" charset="-128"/>
            </a:rPr>
            <a:t>千円減となり、公営企業債等繰入見込額も</a:t>
          </a:r>
          <a:r>
            <a:rPr kumimoji="1" lang="en-US" altLang="ja-JP" sz="1100">
              <a:latin typeface="BIZ UDゴシック" panose="020B0400000000000000" pitchFamily="49" charset="-128"/>
              <a:ea typeface="BIZ UDゴシック" panose="020B0400000000000000" pitchFamily="49" charset="-128"/>
            </a:rPr>
            <a:t>180,632</a:t>
          </a:r>
          <a:r>
            <a:rPr kumimoji="1" lang="ja-JP" altLang="en-US" sz="1100">
              <a:latin typeface="BIZ UDゴシック" panose="020B0400000000000000" pitchFamily="49" charset="-128"/>
              <a:ea typeface="BIZ UDゴシック" panose="020B0400000000000000" pitchFamily="49" charset="-128"/>
            </a:rPr>
            <a:t>千円減となったことから、順調に減少傾向が続いている。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将来負担比率が低い水準となるのは、財政運営において安心できるものではあるが、費用の平準化に留意しながら今後も資金調達を実施する。</a:t>
          </a:r>
        </a:p>
        <a:p>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95569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49651</xdr:rowOff>
    </xdr:from>
    <xdr:to>
      <xdr:col>64</xdr:col>
      <xdr:colOff>152400</xdr:colOff>
      <xdr:row>13</xdr:row>
      <xdr:rowOff>151251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2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161428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04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福井県永平寺町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17,644
17,364
94.43
11,375,273
10,829,558
513,386
6,568,074
7,653,005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年度の人件費は</a:t>
          </a:r>
          <a:r>
            <a:rPr kumimoji="1" lang="en-US" altLang="ja-JP" sz="1100">
              <a:latin typeface="BIZ UDゴシック" panose="020B0400000000000000" pitchFamily="49" charset="-128"/>
              <a:ea typeface="BIZ UDゴシック" panose="020B0400000000000000" pitchFamily="49" charset="-128"/>
            </a:rPr>
            <a:t>30.2%</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0.3%</a:t>
          </a:r>
          <a:r>
            <a:rPr kumimoji="1" lang="ja-JP" altLang="en-US" sz="1100">
              <a:latin typeface="BIZ UDゴシック" panose="020B0400000000000000" pitchFamily="49" charset="-128"/>
              <a:ea typeface="BIZ UDゴシック" panose="020B0400000000000000" pitchFamily="49" charset="-128"/>
            </a:rPr>
            <a:t>増加した。依然として類似団体内順位は低い状態が続いている。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保育園会計年度任用職員給が</a:t>
          </a:r>
          <a:r>
            <a:rPr kumimoji="1" lang="en-US" altLang="ja-JP" sz="1100">
              <a:latin typeface="BIZ UDゴシック" panose="020B0400000000000000" pitchFamily="49" charset="-128"/>
              <a:ea typeface="BIZ UDゴシック" panose="020B0400000000000000" pitchFamily="49" charset="-128"/>
            </a:rPr>
            <a:t>28,302</a:t>
          </a:r>
          <a:r>
            <a:rPr kumimoji="1" lang="ja-JP" altLang="en-US" sz="1100">
              <a:latin typeface="BIZ UDゴシック" panose="020B0400000000000000" pitchFamily="49" charset="-128"/>
              <a:ea typeface="BIZ UDゴシック" panose="020B0400000000000000" pitchFamily="49" charset="-128"/>
            </a:rPr>
            <a:t>千円増加したことや保育園職員給が</a:t>
          </a:r>
          <a:r>
            <a:rPr kumimoji="1" lang="en-US" altLang="ja-JP" sz="1100">
              <a:latin typeface="BIZ UDゴシック" panose="020B0400000000000000" pitchFamily="49" charset="-128"/>
              <a:ea typeface="BIZ UDゴシック" panose="020B0400000000000000" pitchFamily="49" charset="-128"/>
            </a:rPr>
            <a:t>23,854</a:t>
          </a:r>
          <a:r>
            <a:rPr kumimoji="1" lang="ja-JP" altLang="en-US" sz="1100">
              <a:latin typeface="BIZ UDゴシック" panose="020B0400000000000000" pitchFamily="49" charset="-128"/>
              <a:ea typeface="BIZ UDゴシック" panose="020B0400000000000000" pitchFamily="49" charset="-128"/>
            </a:rPr>
            <a:t>千円増加したことなどによる。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行政組織の機構改革や計画的な定員管理に努める。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34472</xdr:rowOff>
    </xdr:from>
    <xdr:to>
      <xdr:col>24</xdr:col>
      <xdr:colOff>25400</xdr:colOff>
      <xdr:row>40</xdr:row>
      <xdr:rowOff>67128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92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34472</xdr:rowOff>
    </xdr:from>
    <xdr:to>
      <xdr:col>19</xdr:col>
      <xdr:colOff>187325</xdr:colOff>
      <xdr:row>40</xdr:row>
      <xdr:rowOff>34472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92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137885</xdr:rowOff>
    </xdr:from>
    <xdr:to>
      <xdr:col>15</xdr:col>
      <xdr:colOff>98425</xdr:colOff>
      <xdr:row>40</xdr:row>
      <xdr:rowOff>34472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52985"/>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137885</xdr:rowOff>
    </xdr:from>
    <xdr:to>
      <xdr:col>11</xdr:col>
      <xdr:colOff>9525</xdr:colOff>
      <xdr:row>40</xdr:row>
      <xdr:rowOff>78015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52985"/>
          <a:ext cx="889000" cy="28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16328</xdr:rowOff>
    </xdr:from>
    <xdr:to>
      <xdr:col>24</xdr:col>
      <xdr:colOff>76200</xdr:colOff>
      <xdr:row>40</xdr:row>
      <xdr:rowOff>117928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159855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4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155122</xdr:rowOff>
    </xdr:from>
    <xdr:to>
      <xdr:col>20</xdr:col>
      <xdr:colOff>38100</xdr:colOff>
      <xdr:row>40</xdr:row>
      <xdr:rowOff>85272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70049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2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155122</xdr:rowOff>
    </xdr:from>
    <xdr:to>
      <xdr:col>15</xdr:col>
      <xdr:colOff>149225</xdr:colOff>
      <xdr:row>40</xdr:row>
      <xdr:rowOff>85272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70049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87085</xdr:rowOff>
    </xdr:from>
    <xdr:to>
      <xdr:col>11</xdr:col>
      <xdr:colOff>60325</xdr:colOff>
      <xdr:row>39</xdr:row>
      <xdr:rowOff>17235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2012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27215</xdr:rowOff>
    </xdr:from>
    <xdr:to>
      <xdr:col>6</xdr:col>
      <xdr:colOff>171450</xdr:colOff>
      <xdr:row>40</xdr:row>
      <xdr:rowOff>128815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113592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年度の物件費は</a:t>
          </a:r>
          <a:r>
            <a:rPr kumimoji="1" lang="en-US" altLang="ja-JP" sz="1100">
              <a:latin typeface="BIZ UDゴシック" panose="020B0400000000000000" pitchFamily="49" charset="-128"/>
              <a:ea typeface="BIZ UDゴシック" panose="020B0400000000000000" pitchFamily="49" charset="-128"/>
            </a:rPr>
            <a:t>17.7%</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1.6%</a:t>
          </a:r>
          <a:r>
            <a:rPr kumimoji="1" lang="ja-JP" altLang="en-US" sz="1100">
              <a:latin typeface="BIZ UDゴシック" panose="020B0400000000000000" pitchFamily="49" charset="-128"/>
              <a:ea typeface="BIZ UDゴシック" panose="020B0400000000000000" pitchFamily="49" charset="-128"/>
            </a:rPr>
            <a:t>増加した。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予防接種事業が</a:t>
          </a:r>
          <a:r>
            <a:rPr kumimoji="1" lang="en-US" altLang="ja-JP" sz="1100">
              <a:latin typeface="BIZ UDゴシック" panose="020B0400000000000000" pitchFamily="49" charset="-128"/>
              <a:ea typeface="BIZ UDゴシック" panose="020B0400000000000000" pitchFamily="49" charset="-128"/>
            </a:rPr>
            <a:t>25,504</a:t>
          </a:r>
          <a:r>
            <a:rPr kumimoji="1" lang="ja-JP" altLang="en-US" sz="1100">
              <a:latin typeface="BIZ UDゴシック" panose="020B0400000000000000" pitchFamily="49" charset="-128"/>
              <a:ea typeface="BIZ UDゴシック" panose="020B0400000000000000" pitchFamily="49" charset="-128"/>
            </a:rPr>
            <a:t>千円増加したことや学校運営指導事業が</a:t>
          </a:r>
          <a:r>
            <a:rPr kumimoji="1" lang="en-US" altLang="ja-JP" sz="1100">
              <a:latin typeface="BIZ UDゴシック" panose="020B0400000000000000" pitchFamily="49" charset="-128"/>
              <a:ea typeface="BIZ UDゴシック" panose="020B0400000000000000" pitchFamily="49" charset="-128"/>
            </a:rPr>
            <a:t>17,069</a:t>
          </a:r>
          <a:r>
            <a:rPr kumimoji="1" lang="ja-JP" altLang="en-US" sz="1100">
              <a:latin typeface="BIZ UDゴシック" panose="020B0400000000000000" pitchFamily="49" charset="-128"/>
              <a:ea typeface="BIZ UDゴシック" panose="020B0400000000000000" pitchFamily="49" charset="-128"/>
            </a:rPr>
            <a:t>千円増加したことなどによる。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近年の社会情勢から物価高騰の影響も出ており、削減できる余地がないか検討する。</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17</xdr:row>
      <xdr:rowOff>88138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5648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14986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56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17</xdr:row>
      <xdr:rowOff>14986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827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15</xdr:row>
      <xdr:rowOff>110998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73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9415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60198</xdr:rowOff>
    </xdr:from>
    <xdr:to>
      <xdr:col>69</xdr:col>
      <xdr:colOff>142875</xdr:colOff>
      <xdr:row>15</xdr:row>
      <xdr:rowOff>161798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162831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年度の扶助費は</a:t>
          </a:r>
          <a:r>
            <a:rPr kumimoji="1" lang="en-US" altLang="ja-JP" sz="1100">
              <a:latin typeface="BIZ UDゴシック" panose="020B0400000000000000" pitchFamily="49" charset="-128"/>
              <a:ea typeface="BIZ UDゴシック" panose="020B0400000000000000" pitchFamily="49" charset="-128"/>
            </a:rPr>
            <a:t>4.6%</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0.2%</a:t>
          </a:r>
          <a:r>
            <a:rPr kumimoji="1" lang="ja-JP" altLang="en-US" sz="1100">
              <a:latin typeface="BIZ UDゴシック" panose="020B0400000000000000" pitchFamily="49" charset="-128"/>
              <a:ea typeface="BIZ UDゴシック" panose="020B0400000000000000" pitchFamily="49" charset="-128"/>
            </a:rPr>
            <a:t>増加した。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障害者自立支援事業が</a:t>
          </a:r>
          <a:r>
            <a:rPr kumimoji="1" lang="en-US" altLang="ja-JP" sz="1100">
              <a:latin typeface="BIZ UDゴシック" panose="020B0400000000000000" pitchFamily="49" charset="-128"/>
              <a:ea typeface="BIZ UDゴシック" panose="020B0400000000000000" pitchFamily="49" charset="-128"/>
            </a:rPr>
            <a:t>45,019</a:t>
          </a:r>
          <a:r>
            <a:rPr kumimoji="1" lang="ja-JP" altLang="en-US" sz="1100">
              <a:latin typeface="BIZ UDゴシック" panose="020B0400000000000000" pitchFamily="49" charset="-128"/>
              <a:ea typeface="BIZ UDゴシック" panose="020B0400000000000000" pitchFamily="49" charset="-128"/>
            </a:rPr>
            <a:t>千円増加したことや児童手当支給事業が</a:t>
          </a:r>
          <a:r>
            <a:rPr kumimoji="1" lang="en-US" altLang="ja-JP" sz="1100">
              <a:latin typeface="BIZ UDゴシック" panose="020B0400000000000000" pitchFamily="49" charset="-128"/>
              <a:ea typeface="BIZ UDゴシック" panose="020B0400000000000000" pitchFamily="49" charset="-128"/>
            </a:rPr>
            <a:t>35,500</a:t>
          </a:r>
          <a:r>
            <a:rPr kumimoji="1" lang="ja-JP" altLang="en-US" sz="1100">
              <a:latin typeface="BIZ UDゴシック" panose="020B0400000000000000" pitchFamily="49" charset="-128"/>
              <a:ea typeface="BIZ UDゴシック" panose="020B0400000000000000" pitchFamily="49" charset="-128"/>
            </a:rPr>
            <a:t>千円増加したことなどによる。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扶助費を抑制することは難しいが、抑制できるところがあれば抑制する。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91622</xdr:rowOff>
    </xdr:from>
    <xdr:to>
      <xdr:col>24</xdr:col>
      <xdr:colOff>25400</xdr:colOff>
      <xdr:row>53</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78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26307</xdr:rowOff>
    </xdr:from>
    <xdr:to>
      <xdr:col>19</xdr:col>
      <xdr:colOff>187325</xdr:colOff>
      <xdr:row>53</xdr:row>
      <xdr:rowOff>91622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13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26307</xdr:rowOff>
    </xdr:from>
    <xdr:to>
      <xdr:col>15</xdr:col>
      <xdr:colOff>98425</xdr:colOff>
      <xdr:row>53</xdr:row>
      <xdr:rowOff>26307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13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26307</xdr:rowOff>
    </xdr:from>
    <xdr:to>
      <xdr:col>11</xdr:col>
      <xdr:colOff>9525</xdr:colOff>
      <xdr:row>53</xdr:row>
      <xdr:rowOff>48078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13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62593</xdr:rowOff>
    </xdr:from>
    <xdr:to>
      <xdr:col>24</xdr:col>
      <xdr:colOff>76200</xdr:colOff>
      <xdr:row>53</xdr:row>
      <xdr:rowOff>164193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79120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40822</xdr:rowOff>
    </xdr:from>
    <xdr:to>
      <xdr:col>20</xdr:col>
      <xdr:colOff>38100</xdr:colOff>
      <xdr:row>53</xdr:row>
      <xdr:rowOff>142422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152599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146957</xdr:rowOff>
    </xdr:from>
    <xdr:to>
      <xdr:col>15</xdr:col>
      <xdr:colOff>149225</xdr:colOff>
      <xdr:row>53</xdr:row>
      <xdr:rowOff>77107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87284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146957</xdr:rowOff>
    </xdr:from>
    <xdr:to>
      <xdr:col>11</xdr:col>
      <xdr:colOff>60325</xdr:colOff>
      <xdr:row>53</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87284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168728</xdr:rowOff>
    </xdr:from>
    <xdr:to>
      <xdr:col>6</xdr:col>
      <xdr:colOff>171450</xdr:colOff>
      <xdr:row>53</xdr:row>
      <xdr:rowOff>98878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109055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年度のその他は</a:t>
          </a:r>
          <a:r>
            <a:rPr kumimoji="1" lang="en-US" altLang="ja-JP" sz="1100">
              <a:latin typeface="BIZ UDゴシック" panose="020B0400000000000000" pitchFamily="49" charset="-128"/>
              <a:ea typeface="BIZ UDゴシック" panose="020B0400000000000000" pitchFamily="49" charset="-128"/>
            </a:rPr>
            <a:t>13.3%</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6.9%</a:t>
          </a:r>
          <a:r>
            <a:rPr kumimoji="1" lang="ja-JP" altLang="en-US" sz="1100">
              <a:latin typeface="BIZ UDゴシック" panose="020B0400000000000000" pitchFamily="49" charset="-128"/>
              <a:ea typeface="BIZ UDゴシック" panose="020B0400000000000000" pitchFamily="49" charset="-128"/>
            </a:rPr>
            <a:t>減少した。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下水道事業会計繰出金が</a:t>
          </a:r>
          <a:r>
            <a:rPr kumimoji="1" lang="en-US" altLang="ja-JP" sz="1100">
              <a:latin typeface="BIZ UDゴシック" panose="020B0400000000000000" pitchFamily="49" charset="-128"/>
              <a:ea typeface="BIZ UDゴシック" panose="020B0400000000000000" pitchFamily="49" charset="-128"/>
            </a:rPr>
            <a:t>295,000</a:t>
          </a:r>
          <a:r>
            <a:rPr kumimoji="1" lang="ja-JP" altLang="en-US" sz="1100">
              <a:latin typeface="BIZ UDゴシック" panose="020B0400000000000000" pitchFamily="49" charset="-128"/>
              <a:ea typeface="BIZ UDゴシック" panose="020B0400000000000000" pitchFamily="49" charset="-128"/>
            </a:rPr>
            <a:t>千円減額したことや農業集落排水事業会計繰出金が</a:t>
          </a:r>
          <a:r>
            <a:rPr kumimoji="1" lang="en-US" altLang="ja-JP" sz="1100">
              <a:latin typeface="BIZ UDゴシック" panose="020B0400000000000000" pitchFamily="49" charset="-128"/>
              <a:ea typeface="BIZ UDゴシック" panose="020B0400000000000000" pitchFamily="49" charset="-128"/>
            </a:rPr>
            <a:t>128,000</a:t>
          </a:r>
          <a:r>
            <a:rPr kumimoji="1" lang="ja-JP" altLang="en-US" sz="1100">
              <a:latin typeface="BIZ UDゴシック" panose="020B0400000000000000" pitchFamily="49" charset="-128"/>
              <a:ea typeface="BIZ UDゴシック" panose="020B0400000000000000" pitchFamily="49" charset="-128"/>
            </a:rPr>
            <a:t>千円減額したことなどによる。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繰出金を抑制するよう努める。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58</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9080"/>
          <a:ext cx="0" cy="94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121937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06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149860</xdr:rowOff>
    </xdr:from>
    <xdr:to>
      <xdr:col>82</xdr:col>
      <xdr:colOff>196850</xdr:colOff>
      <xdr:row>58</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09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59</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12960"/>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123190</xdr:rowOff>
    </xdr:from>
    <xdr:to>
      <xdr:col>78</xdr:col>
      <xdr:colOff>69850</xdr:colOff>
      <xdr:row>59</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23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153670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2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58420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235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33037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72390</xdr:rowOff>
    </xdr:from>
    <xdr:to>
      <xdr:col>78</xdr:col>
      <xdr:colOff>120650</xdr:colOff>
      <xdr:row>60</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102870</xdr:rowOff>
    </xdr:from>
    <xdr:to>
      <xdr:col>74</xdr:col>
      <xdr:colOff>31750</xdr:colOff>
      <xdr:row>60</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17797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年度の補助費等は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17.9%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増加した。</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下水道事業負担金が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357,994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千円増加したことや定額減税調整給付金事業が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134,470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千円増加したことなどによる。</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必要性の低い補助金は見直しや廃止も検討し、経費の縮減に努める。</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155575</xdr:rowOff>
    </xdr:from>
    <xdr:to>
      <xdr:col>82</xdr:col>
      <xdr:colOff>107950</xdr:colOff>
      <xdr:row>36</xdr:row>
      <xdr:rowOff>121285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84875"/>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138430</xdr:rowOff>
    </xdr:from>
    <xdr:to>
      <xdr:col>78</xdr:col>
      <xdr:colOff>69850</xdr:colOff>
      <xdr:row>34</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677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138430</xdr:rowOff>
    </xdr:from>
    <xdr:to>
      <xdr:col>73</xdr:col>
      <xdr:colOff>180975</xdr:colOff>
      <xdr:row>35</xdr:row>
      <xdr:rowOff>109855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6773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58420</xdr:rowOff>
    </xdr:from>
    <xdr:to>
      <xdr:col>69</xdr:col>
      <xdr:colOff>92075</xdr:colOff>
      <xdr:row>35</xdr:row>
      <xdr:rowOff>109855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591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70485</xdr:rowOff>
    </xdr:from>
    <xdr:to>
      <xdr:col>82</xdr:col>
      <xdr:colOff>158750</xdr:colOff>
      <xdr:row>37</xdr:row>
      <xdr:rowOff>635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42562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104775</xdr:rowOff>
    </xdr:from>
    <xdr:to>
      <xdr:col>78</xdr:col>
      <xdr:colOff>120650</xdr:colOff>
      <xdr:row>35</xdr:row>
      <xdr:rowOff>34925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87630</xdr:rowOff>
    </xdr:from>
    <xdr:to>
      <xdr:col>74</xdr:col>
      <xdr:colOff>31750</xdr:colOff>
      <xdr:row>35</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27957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59055</xdr:rowOff>
    </xdr:from>
    <xdr:to>
      <xdr:col>69</xdr:col>
      <xdr:colOff>142875</xdr:colOff>
      <xdr:row>35</xdr:row>
      <xdr:rowOff>160655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145432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xdr:rowOff>
    </xdr:from>
    <xdr:to>
      <xdr:col>65</xdr:col>
      <xdr:colOff>53975</xdr:colOff>
      <xdr:row>35</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119397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年度の公債費は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12.7%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減少した。</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町債償還元金が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20,745</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千円減少したことによる。借入残高における起債種別は、普通交付税算入に有利な合併特例債および臨時財政対策債が全体の約</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73</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％を占めており、国からの財政措置が期待できるものの、今後も施設や設備の長寿命化などへの投資は行われることから、財政の硬直性を高める懸念がある。</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計画的な起債管理に努める。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77</xdr:row>
      <xdr:rowOff>10413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6634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120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89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76</xdr:row>
      <xdr:rowOff>163576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年度の公債費以外の経費に係る比率は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83.7%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0.6%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増加した。類似団体に比べ高い比率を示している。</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主な要因は、個別の指標でも示しているとおり人件費の高止まりが目立つ。改めて行政組織の機構改革や計画的な定員管理に努める。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97282</xdr:rowOff>
    </xdr:from>
    <xdr:to>
      <xdr:col>82</xdr:col>
      <xdr:colOff>107950</xdr:colOff>
      <xdr:row>79</xdr:row>
      <xdr:rowOff>124713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641832"/>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97282</xdr:rowOff>
    </xdr:from>
    <xdr:to>
      <xdr:col>78</xdr:col>
      <xdr:colOff>69850</xdr:colOff>
      <xdr:row>79</xdr:row>
      <xdr:rowOff>110998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6418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79</xdr:row>
      <xdr:rowOff>110998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5183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145287</xdr:rowOff>
    </xdr:from>
    <xdr:to>
      <xdr:col>69</xdr:col>
      <xdr:colOff>92075</xdr:colOff>
      <xdr:row>79</xdr:row>
      <xdr:rowOff>129287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18387"/>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73913</xdr:rowOff>
    </xdr:from>
    <xdr:to>
      <xdr:col>82</xdr:col>
      <xdr:colOff>158750</xdr:colOff>
      <xdr:row>80</xdr:row>
      <xdr:rowOff>4063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45990</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46482</xdr:rowOff>
    </xdr:from>
    <xdr:to>
      <xdr:col>78</xdr:col>
      <xdr:colOff>120650</xdr:colOff>
      <xdr:row>79</xdr:row>
      <xdr:rowOff>148082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132859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60198</xdr:rowOff>
    </xdr:from>
    <xdr:to>
      <xdr:col>74</xdr:col>
      <xdr:colOff>31750</xdr:colOff>
      <xdr:row>79</xdr:row>
      <xdr:rowOff>161798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146575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78487</xdr:rowOff>
    </xdr:from>
    <xdr:to>
      <xdr:col>65</xdr:col>
      <xdr:colOff>53975</xdr:colOff>
      <xdr:row>80</xdr:row>
      <xdr:rowOff>8637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164864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福井県永平寺町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82031</xdr:rowOff>
    </xdr:from>
    <xdr:to>
      <xdr:col>29</xdr:col>
      <xdr:colOff>127000</xdr:colOff>
      <xdr:row>17</xdr:row>
      <xdr:rowOff>37291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72856"/>
          <a:ext cx="647700" cy="126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31837</xdr:rowOff>
    </xdr:from>
    <xdr:to>
      <xdr:col>26</xdr:col>
      <xdr:colOff>50800</xdr:colOff>
      <xdr:row>17</xdr:row>
      <xdr:rowOff>37291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94112"/>
          <a:ext cx="698500" cy="5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31837</xdr:rowOff>
    </xdr:from>
    <xdr:to>
      <xdr:col>22</xdr:col>
      <xdr:colOff>114300</xdr:colOff>
      <xdr:row>17</xdr:row>
      <xdr:rowOff>81879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4112"/>
          <a:ext cx="698500" cy="50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81879</xdr:rowOff>
    </xdr:from>
    <xdr:to>
      <xdr:col>18</xdr:col>
      <xdr:colOff>177800</xdr:colOff>
      <xdr:row>17</xdr:row>
      <xdr:rowOff>106056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4154"/>
          <a:ext cx="698500" cy="24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31231</xdr:rowOff>
    </xdr:from>
    <xdr:to>
      <xdr:col>29</xdr:col>
      <xdr:colOff>177800</xdr:colOff>
      <xdr:row>16</xdr:row>
      <xdr:rowOff>132831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2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47758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6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157941</xdr:rowOff>
    </xdr:from>
    <xdr:to>
      <xdr:col>26</xdr:col>
      <xdr:colOff>101600</xdr:colOff>
      <xdr:row>17</xdr:row>
      <xdr:rowOff>88091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8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98268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7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152487</xdr:rowOff>
    </xdr:from>
    <xdr:to>
      <xdr:col>22</xdr:col>
      <xdr:colOff>165100</xdr:colOff>
      <xdr:row>17</xdr:row>
      <xdr:rowOff>82637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92814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31079</xdr:rowOff>
    </xdr:from>
    <xdr:to>
      <xdr:col>19</xdr:col>
      <xdr:colOff>38100</xdr:colOff>
      <xdr:row>17</xdr:row>
      <xdr:rowOff>132679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3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142856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55256</xdr:rowOff>
    </xdr:from>
    <xdr:to>
      <xdr:col>15</xdr:col>
      <xdr:colOff>101600</xdr:colOff>
      <xdr:row>17</xdr:row>
      <xdr:rowOff>156856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17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167033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137020</xdr:rowOff>
    </xdr:from>
    <xdr:to>
      <xdr:col>29</xdr:col>
      <xdr:colOff>127000</xdr:colOff>
      <xdr:row>35</xdr:row>
      <xdr:rowOff>150679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47370"/>
          <a:ext cx="647700" cy="13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121797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3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124066</xdr:rowOff>
    </xdr:from>
    <xdr:to>
      <xdr:col>26</xdr:col>
      <xdr:colOff>50800</xdr:colOff>
      <xdr:row>35</xdr:row>
      <xdr:rowOff>150679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34416"/>
          <a:ext cx="698500" cy="26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105549</xdr:rowOff>
    </xdr:from>
    <xdr:to>
      <xdr:col>22</xdr:col>
      <xdr:colOff>114300</xdr:colOff>
      <xdr:row>35</xdr:row>
      <xdr:rowOff>124066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15899"/>
          <a:ext cx="698500" cy="1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105549</xdr:rowOff>
    </xdr:from>
    <xdr:to>
      <xdr:col>18</xdr:col>
      <xdr:colOff>177800</xdr:colOff>
      <xdr:row>35</xdr:row>
      <xdr:rowOff>122085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15899"/>
          <a:ext cx="698500" cy="1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86220</xdr:rowOff>
    </xdr:from>
    <xdr:to>
      <xdr:col>29</xdr:col>
      <xdr:colOff>177800</xdr:colOff>
      <xdr:row>35</xdr:row>
      <xdr:rowOff>187820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96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274197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4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99879</xdr:rowOff>
    </xdr:from>
    <xdr:to>
      <xdr:col>26</xdr:col>
      <xdr:colOff>101600</xdr:colOff>
      <xdr:row>35</xdr:row>
      <xdr:rowOff>201479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10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211656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73266</xdr:rowOff>
    </xdr:from>
    <xdr:to>
      <xdr:col>22</xdr:col>
      <xdr:colOff>165100</xdr:colOff>
      <xdr:row>35</xdr:row>
      <xdr:rowOff>174866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83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185043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5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54749</xdr:rowOff>
    </xdr:from>
    <xdr:to>
      <xdr:col>19</xdr:col>
      <xdr:colOff>38100</xdr:colOff>
      <xdr:row>35</xdr:row>
      <xdr:rowOff>156349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65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166527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71285</xdr:rowOff>
    </xdr:from>
    <xdr:to>
      <xdr:col>15</xdr:col>
      <xdr:colOff>101600</xdr:colOff>
      <xdr:row>35</xdr:row>
      <xdr:rowOff>172885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8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183062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福井県永平寺町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17,644
17,364
94.43
11,375,273
10,829,558
513,386
6,568,074
7,653,005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13716</xdr:rowOff>
    </xdr:from>
    <xdr:to>
      <xdr:col>24</xdr:col>
      <xdr:colOff>63500</xdr:colOff>
      <xdr:row>34</xdr:row>
      <xdr:rowOff>169291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3016"/>
          <a:ext cx="838200" cy="1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156007</xdr:rowOff>
    </xdr:from>
    <xdr:to>
      <xdr:col>19</xdr:col>
      <xdr:colOff>177800</xdr:colOff>
      <xdr:row>34</xdr:row>
      <xdr:rowOff>169291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85307"/>
          <a:ext cx="889000" cy="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156007</xdr:rowOff>
    </xdr:from>
    <xdr:to>
      <xdr:col>15</xdr:col>
      <xdr:colOff>50800</xdr:colOff>
      <xdr:row>35</xdr:row>
      <xdr:rowOff>50635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85307"/>
          <a:ext cx="889000" cy="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50635</xdr:rowOff>
    </xdr:from>
    <xdr:to>
      <xdr:col>10</xdr:col>
      <xdr:colOff>114300</xdr:colOff>
      <xdr:row>35</xdr:row>
      <xdr:rowOff>56172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1385"/>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134366</xdr:rowOff>
    </xdr:from>
    <xdr:to>
      <xdr:col>24</xdr:col>
      <xdr:colOff>114300</xdr:colOff>
      <xdr:row>34</xdr:row>
      <xdr:rowOff>64516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157243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118491</xdr:rowOff>
    </xdr:from>
    <xdr:to>
      <xdr:col>20</xdr:col>
      <xdr:colOff>38100</xdr:colOff>
      <xdr:row>35</xdr:row>
      <xdr:rowOff>48641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65168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2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105207</xdr:rowOff>
    </xdr:from>
    <xdr:to>
      <xdr:col>15</xdr:col>
      <xdr:colOff>101600</xdr:colOff>
      <xdr:row>35</xdr:row>
      <xdr:rowOff>35357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51884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171285</xdr:rowOff>
    </xdr:from>
    <xdr:to>
      <xdr:col>10</xdr:col>
      <xdr:colOff>165100</xdr:colOff>
      <xdr:row>35</xdr:row>
      <xdr:rowOff>101435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117962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5372</xdr:rowOff>
    </xdr:from>
    <xdr:to>
      <xdr:col>6</xdr:col>
      <xdr:colOff>38100</xdr:colOff>
      <xdr:row>35</xdr:row>
      <xdr:rowOff>106972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123499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8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94926</xdr:rowOff>
    </xdr:from>
    <xdr:to>
      <xdr:col>24</xdr:col>
      <xdr:colOff>63500</xdr:colOff>
      <xdr:row>58</xdr:row>
      <xdr:rowOff>99189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9026"/>
          <a:ext cx="838200" cy="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98582</xdr:rowOff>
    </xdr:from>
    <xdr:to>
      <xdr:col>19</xdr:col>
      <xdr:colOff>177800</xdr:colOff>
      <xdr:row>58</xdr:row>
      <xdr:rowOff>99189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2682"/>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98582</xdr:rowOff>
    </xdr:from>
    <xdr:to>
      <xdr:col>15</xdr:col>
      <xdr:colOff>50800</xdr:colOff>
      <xdr:row>58</xdr:row>
      <xdr:rowOff>116315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2682"/>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116315</xdr:rowOff>
    </xdr:from>
    <xdr:to>
      <xdr:col>10</xdr:col>
      <xdr:colOff>114300</xdr:colOff>
      <xdr:row>58</xdr:row>
      <xdr:rowOff>118804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415"/>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44126</xdr:rowOff>
    </xdr:from>
    <xdr:to>
      <xdr:col>24</xdr:col>
      <xdr:colOff>114300</xdr:colOff>
      <xdr:row>58</xdr:row>
      <xdr:rowOff>145726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48389</xdr:rowOff>
    </xdr:from>
    <xdr:to>
      <xdr:col>20</xdr:col>
      <xdr:colOff>38100</xdr:colOff>
      <xdr:row>58</xdr:row>
      <xdr:rowOff>149989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141116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8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47782</xdr:rowOff>
    </xdr:from>
    <xdr:to>
      <xdr:col>15</xdr:col>
      <xdr:colOff>101600</xdr:colOff>
      <xdr:row>58</xdr:row>
      <xdr:rowOff>149382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140509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65515</xdr:rowOff>
    </xdr:from>
    <xdr:to>
      <xdr:col>10</xdr:col>
      <xdr:colOff>165100</xdr:colOff>
      <xdr:row>58</xdr:row>
      <xdr:rowOff>167115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158242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68004</xdr:rowOff>
    </xdr:from>
    <xdr:to>
      <xdr:col>6</xdr:col>
      <xdr:colOff>38100</xdr:colOff>
      <xdr:row>58</xdr:row>
      <xdr:rowOff>169604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160731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48444</xdr:rowOff>
    </xdr:from>
    <xdr:to>
      <xdr:col>24</xdr:col>
      <xdr:colOff>63500</xdr:colOff>
      <xdr:row>76</xdr:row>
      <xdr:rowOff>79167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078644"/>
          <a:ext cx="838200" cy="3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132202</xdr:rowOff>
    </xdr:from>
    <xdr:to>
      <xdr:col>19</xdr:col>
      <xdr:colOff>177800</xdr:colOff>
      <xdr:row>76</xdr:row>
      <xdr:rowOff>79167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990952"/>
          <a:ext cx="889000" cy="1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132202</xdr:rowOff>
    </xdr:from>
    <xdr:to>
      <xdr:col>15</xdr:col>
      <xdr:colOff>50800</xdr:colOff>
      <xdr:row>76</xdr:row>
      <xdr:rowOff>84973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990952"/>
          <a:ext cx="889000" cy="1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141712</xdr:rowOff>
    </xdr:from>
    <xdr:to>
      <xdr:col>10</xdr:col>
      <xdr:colOff>114300</xdr:colOff>
      <xdr:row>76</xdr:row>
      <xdr:rowOff>84973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000462"/>
          <a:ext cx="8890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169094</xdr:rowOff>
    </xdr:from>
    <xdr:to>
      <xdr:col>24</xdr:col>
      <xdr:colOff>114300</xdr:colOff>
      <xdr:row>76</xdr:row>
      <xdr:rowOff>99244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20520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87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28367</xdr:rowOff>
    </xdr:from>
    <xdr:to>
      <xdr:col>20</xdr:col>
      <xdr:colOff>38100</xdr:colOff>
      <xdr:row>76</xdr:row>
      <xdr:rowOff>129967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146493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3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81402</xdr:rowOff>
    </xdr:from>
    <xdr:to>
      <xdr:col>15</xdr:col>
      <xdr:colOff>101600</xdr:colOff>
      <xdr:row>76</xdr:row>
      <xdr:rowOff>11553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9401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28079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34173</xdr:rowOff>
    </xdr:from>
    <xdr:to>
      <xdr:col>10</xdr:col>
      <xdr:colOff>165100</xdr:colOff>
      <xdr:row>76</xdr:row>
      <xdr:rowOff>135773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06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152300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83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90912</xdr:rowOff>
    </xdr:from>
    <xdr:to>
      <xdr:col>6</xdr:col>
      <xdr:colOff>38100</xdr:colOff>
      <xdr:row>76</xdr:row>
      <xdr:rowOff>21062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9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37589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72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81254</xdr:rowOff>
    </xdr:from>
    <xdr:to>
      <xdr:col>24</xdr:col>
      <xdr:colOff>63500</xdr:colOff>
      <xdr:row>97</xdr:row>
      <xdr:rowOff>131721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11904"/>
          <a:ext cx="838200" cy="5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131721</xdr:rowOff>
    </xdr:from>
    <xdr:to>
      <xdr:col>19</xdr:col>
      <xdr:colOff>177800</xdr:colOff>
      <xdr:row>97</xdr:row>
      <xdr:rowOff>131764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62371"/>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15701</xdr:rowOff>
    </xdr:from>
    <xdr:to>
      <xdr:col>15</xdr:col>
      <xdr:colOff>50800</xdr:colOff>
      <xdr:row>97</xdr:row>
      <xdr:rowOff>131764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46351"/>
          <a:ext cx="889000" cy="1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15701</xdr:rowOff>
    </xdr:from>
    <xdr:to>
      <xdr:col>10</xdr:col>
      <xdr:colOff>114300</xdr:colOff>
      <xdr:row>98</xdr:row>
      <xdr:rowOff>19968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46351"/>
          <a:ext cx="889000" cy="17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30454</xdr:rowOff>
    </xdr:from>
    <xdr:to>
      <xdr:col>24</xdr:col>
      <xdr:colOff>114300</xdr:colOff>
      <xdr:row>97</xdr:row>
      <xdr:rowOff>132054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8881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3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80921</xdr:rowOff>
    </xdr:from>
    <xdr:to>
      <xdr:col>20</xdr:col>
      <xdr:colOff>38100</xdr:colOff>
      <xdr:row>98</xdr:row>
      <xdr:rowOff>11071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1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80964</xdr:rowOff>
    </xdr:from>
    <xdr:to>
      <xdr:col>15</xdr:col>
      <xdr:colOff>101600</xdr:colOff>
      <xdr:row>98</xdr:row>
      <xdr:rowOff>11114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136351</xdr:rowOff>
    </xdr:from>
    <xdr:to>
      <xdr:col>10</xdr:col>
      <xdr:colOff>165100</xdr:colOff>
      <xdr:row>97</xdr:row>
      <xdr:rowOff>66501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9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57628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8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140618</xdr:rowOff>
    </xdr:from>
    <xdr:to>
      <xdr:col>6</xdr:col>
      <xdr:colOff>38100</xdr:colOff>
      <xdr:row>98</xdr:row>
      <xdr:rowOff>70768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7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61895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72183</xdr:rowOff>
    </xdr:from>
    <xdr:to>
      <xdr:col>55</xdr:col>
      <xdr:colOff>0</xdr:colOff>
      <xdr:row>37</xdr:row>
      <xdr:rowOff>11531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44383"/>
          <a:ext cx="838200" cy="11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11531</xdr:rowOff>
    </xdr:from>
    <xdr:to>
      <xdr:col>50</xdr:col>
      <xdr:colOff>114300</xdr:colOff>
      <xdr:row>37</xdr:row>
      <xdr:rowOff>76538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55181"/>
          <a:ext cx="889000" cy="6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76538</xdr:rowOff>
    </xdr:from>
    <xdr:to>
      <xdr:col>45</xdr:col>
      <xdr:colOff>177800</xdr:colOff>
      <xdr:row>37</xdr:row>
      <xdr:rowOff>112836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20188"/>
          <a:ext cx="889000" cy="3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55453</xdr:rowOff>
    </xdr:from>
    <xdr:to>
      <xdr:col>41</xdr:col>
      <xdr:colOff>50800</xdr:colOff>
      <xdr:row>37</xdr:row>
      <xdr:rowOff>112836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56203"/>
          <a:ext cx="889000" cy="40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21383</xdr:rowOff>
    </xdr:from>
    <xdr:to>
      <xdr:col>55</xdr:col>
      <xdr:colOff>50800</xdr:colOff>
      <xdr:row>36</xdr:row>
      <xdr:rowOff>122983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9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44260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4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132181</xdr:rowOff>
    </xdr:from>
    <xdr:to>
      <xdr:col>50</xdr:col>
      <xdr:colOff>165100</xdr:colOff>
      <xdr:row>37</xdr:row>
      <xdr:rowOff>62331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78858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25738</xdr:rowOff>
    </xdr:from>
    <xdr:to>
      <xdr:col>46</xdr:col>
      <xdr:colOff>38100</xdr:colOff>
      <xdr:row>37</xdr:row>
      <xdr:rowOff>127338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6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118465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6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62036</xdr:rowOff>
    </xdr:from>
    <xdr:to>
      <xdr:col>41</xdr:col>
      <xdr:colOff>101600</xdr:colOff>
      <xdr:row>37</xdr:row>
      <xdr:rowOff>163636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154763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9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4653</xdr:rowOff>
    </xdr:from>
    <xdr:to>
      <xdr:col>36</xdr:col>
      <xdr:colOff>165100</xdr:colOff>
      <xdr:row>35</xdr:row>
      <xdr:rowOff>106253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97380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9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69986</xdr:rowOff>
    </xdr:from>
    <xdr:to>
      <xdr:col>55</xdr:col>
      <xdr:colOff>0</xdr:colOff>
      <xdr:row>57</xdr:row>
      <xdr:rowOff>87895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42636"/>
          <a:ext cx="838200" cy="1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78046</xdr:rowOff>
    </xdr:from>
    <xdr:to>
      <xdr:col>50</xdr:col>
      <xdr:colOff>114300</xdr:colOff>
      <xdr:row>57</xdr:row>
      <xdr:rowOff>87895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50696"/>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78046</xdr:rowOff>
    </xdr:from>
    <xdr:to>
      <xdr:col>45</xdr:col>
      <xdr:colOff>177800</xdr:colOff>
      <xdr:row>57</xdr:row>
      <xdr:rowOff>128361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50696"/>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98785</xdr:rowOff>
    </xdr:from>
    <xdr:to>
      <xdr:col>41</xdr:col>
      <xdr:colOff>50800</xdr:colOff>
      <xdr:row>57</xdr:row>
      <xdr:rowOff>128361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71435"/>
          <a:ext cx="889000" cy="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19186</xdr:rowOff>
    </xdr:from>
    <xdr:to>
      <xdr:col>55</xdr:col>
      <xdr:colOff>50800</xdr:colOff>
      <xdr:row>57</xdr:row>
      <xdr:rowOff>120786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9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169063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7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37095</xdr:rowOff>
    </xdr:from>
    <xdr:to>
      <xdr:col>50</xdr:col>
      <xdr:colOff>165100</xdr:colOff>
      <xdr:row>57</xdr:row>
      <xdr:rowOff>138695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0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129822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27246</xdr:rowOff>
    </xdr:from>
    <xdr:to>
      <xdr:col>46</xdr:col>
      <xdr:colOff>38100</xdr:colOff>
      <xdr:row>57</xdr:row>
      <xdr:rowOff>128846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119973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77561</xdr:rowOff>
    </xdr:from>
    <xdr:to>
      <xdr:col>41</xdr:col>
      <xdr:colOff>101600</xdr:colOff>
      <xdr:row>58</xdr:row>
      <xdr:rowOff>7711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5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170288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4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47985</xdr:rowOff>
    </xdr:from>
    <xdr:to>
      <xdr:col>36</xdr:col>
      <xdr:colOff>165100</xdr:colOff>
      <xdr:row>57</xdr:row>
      <xdr:rowOff>149585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2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140712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45441</xdr:rowOff>
    </xdr:from>
    <xdr:to>
      <xdr:col>55</xdr:col>
      <xdr:colOff>0</xdr:colOff>
      <xdr:row>79</xdr:row>
      <xdr:rowOff>32148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8541"/>
          <a:ext cx="838200" cy="15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32148</xdr:rowOff>
    </xdr:from>
    <xdr:to>
      <xdr:col>50</xdr:col>
      <xdr:colOff>114300</xdr:colOff>
      <xdr:row>79</xdr:row>
      <xdr:rowOff>40749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6698"/>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40749</xdr:rowOff>
    </xdr:from>
    <xdr:to>
      <xdr:col>45</xdr:col>
      <xdr:colOff>177800</xdr:colOff>
      <xdr:row>79</xdr:row>
      <xdr:rowOff>76400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85299"/>
          <a:ext cx="889000" cy="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133082</xdr:rowOff>
    </xdr:from>
    <xdr:to>
      <xdr:col>41</xdr:col>
      <xdr:colOff>50800</xdr:colOff>
      <xdr:row>79</xdr:row>
      <xdr:rowOff>76400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6182"/>
          <a:ext cx="889000" cy="1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166091</xdr:rowOff>
    </xdr:from>
    <xdr:to>
      <xdr:col>55</xdr:col>
      <xdr:colOff>50800</xdr:colOff>
      <xdr:row>78</xdr:row>
      <xdr:rowOff>96241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17518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152798</xdr:rowOff>
    </xdr:from>
    <xdr:to>
      <xdr:col>50</xdr:col>
      <xdr:colOff>165100</xdr:colOff>
      <xdr:row>79</xdr:row>
      <xdr:rowOff>82948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74075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161399</xdr:rowOff>
    </xdr:from>
    <xdr:to>
      <xdr:col>46</xdr:col>
      <xdr:colOff>38100</xdr:colOff>
      <xdr:row>79</xdr:row>
      <xdr:rowOff>91549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82676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25600</xdr:rowOff>
    </xdr:from>
    <xdr:to>
      <xdr:col>41</xdr:col>
      <xdr:colOff>101600</xdr:colOff>
      <xdr:row>79</xdr:row>
      <xdr:rowOff>127200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7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118327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6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82282</xdr:rowOff>
    </xdr:from>
    <xdr:to>
      <xdr:col>36</xdr:col>
      <xdr:colOff>165100</xdr:colOff>
      <xdr:row>79</xdr:row>
      <xdr:rowOff>12432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4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139089</xdr:rowOff>
    </xdr:from>
    <xdr:to>
      <xdr:col>55</xdr:col>
      <xdr:colOff>0</xdr:colOff>
      <xdr:row>97</xdr:row>
      <xdr:rowOff>17880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98289"/>
          <a:ext cx="838200" cy="5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139089</xdr:rowOff>
    </xdr:from>
    <xdr:to>
      <xdr:col>50</xdr:col>
      <xdr:colOff>114300</xdr:colOff>
      <xdr:row>97</xdr:row>
      <xdr:rowOff>45019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98289"/>
          <a:ext cx="889000" cy="7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4305</xdr:rowOff>
    </xdr:from>
    <xdr:to>
      <xdr:col>45</xdr:col>
      <xdr:colOff>177800</xdr:colOff>
      <xdr:row>97</xdr:row>
      <xdr:rowOff>45019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34955"/>
          <a:ext cx="889000" cy="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4305</xdr:rowOff>
    </xdr:from>
    <xdr:to>
      <xdr:col>41</xdr:col>
      <xdr:colOff>50800</xdr:colOff>
      <xdr:row>97</xdr:row>
      <xdr:rowOff>32658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34955"/>
          <a:ext cx="8890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138530</xdr:rowOff>
    </xdr:from>
    <xdr:to>
      <xdr:col>55</xdr:col>
      <xdr:colOff>50800</xdr:colOff>
      <xdr:row>97</xdr:row>
      <xdr:rowOff>68680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116957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7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88289</xdr:rowOff>
    </xdr:from>
    <xdr:to>
      <xdr:col>50</xdr:col>
      <xdr:colOff>165100</xdr:colOff>
      <xdr:row>97</xdr:row>
      <xdr:rowOff>18439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4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165669</xdr:rowOff>
    </xdr:from>
    <xdr:to>
      <xdr:col>46</xdr:col>
      <xdr:colOff>38100</xdr:colOff>
      <xdr:row>97</xdr:row>
      <xdr:rowOff>95819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86946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1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124955</xdr:rowOff>
    </xdr:from>
    <xdr:to>
      <xdr:col>41</xdr:col>
      <xdr:colOff>101600</xdr:colOff>
      <xdr:row>97</xdr:row>
      <xdr:rowOff>55105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46232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153308</xdr:rowOff>
    </xdr:from>
    <xdr:to>
      <xdr:col>36</xdr:col>
      <xdr:colOff>165100</xdr:colOff>
      <xdr:row>97</xdr:row>
      <xdr:rowOff>83458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74585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20524</xdr:rowOff>
    </xdr:from>
    <xdr:to>
      <xdr:col>85</xdr:col>
      <xdr:colOff>127000</xdr:colOff>
      <xdr:row>39</xdr:row>
      <xdr:rowOff>20824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07074"/>
          <a:ext cx="8382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20824</xdr:rowOff>
    </xdr:from>
    <xdr:to>
      <xdr:col>81</xdr:col>
      <xdr:colOff>50800</xdr:colOff>
      <xdr:row>39</xdr:row>
      <xdr:rowOff>43551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07374"/>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43437</xdr:rowOff>
    </xdr:from>
    <xdr:to>
      <xdr:col>76</xdr:col>
      <xdr:colOff>114300</xdr:colOff>
      <xdr:row>39</xdr:row>
      <xdr:rowOff>43551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2998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43437</xdr:rowOff>
    </xdr:from>
    <xdr:to>
      <xdr:col>71</xdr:col>
      <xdr:colOff>177800</xdr:colOff>
      <xdr:row>39</xdr:row>
      <xdr:rowOff>43890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29987"/>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141174</xdr:rowOff>
    </xdr:from>
    <xdr:to>
      <xdr:col>85</xdr:col>
      <xdr:colOff>177800</xdr:colOff>
      <xdr:row>39</xdr:row>
      <xdr:rowOff>71324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104247</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141474</xdr:rowOff>
    </xdr:from>
    <xdr:to>
      <xdr:col>81</xdr:col>
      <xdr:colOff>101600</xdr:colOff>
      <xdr:row>39</xdr:row>
      <xdr:rowOff>71624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5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88151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3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164201</xdr:rowOff>
    </xdr:from>
    <xdr:to>
      <xdr:col>76</xdr:col>
      <xdr:colOff>165100</xdr:colOff>
      <xdr:row>39</xdr:row>
      <xdr:rowOff>94351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85478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7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164087</xdr:rowOff>
    </xdr:from>
    <xdr:to>
      <xdr:col>72</xdr:col>
      <xdr:colOff>38100</xdr:colOff>
      <xdr:row>39</xdr:row>
      <xdr:rowOff>94237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85364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71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164540</xdr:rowOff>
    </xdr:from>
    <xdr:to>
      <xdr:col>67</xdr:col>
      <xdr:colOff>101600</xdr:colOff>
      <xdr:row>39</xdr:row>
      <xdr:rowOff>94690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85817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14711</xdr:rowOff>
    </xdr:from>
    <xdr:to>
      <xdr:col>85</xdr:col>
      <xdr:colOff>127000</xdr:colOff>
      <xdr:row>76</xdr:row>
      <xdr:rowOff>25536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44911"/>
          <a:ext cx="838200" cy="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12900</xdr:rowOff>
    </xdr:from>
    <xdr:to>
      <xdr:col>81</xdr:col>
      <xdr:colOff>50800</xdr:colOff>
      <xdr:row>76</xdr:row>
      <xdr:rowOff>25536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043100"/>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12900</xdr:rowOff>
    </xdr:from>
    <xdr:to>
      <xdr:col>76</xdr:col>
      <xdr:colOff>114300</xdr:colOff>
      <xdr:row>76</xdr:row>
      <xdr:rowOff>26415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43100"/>
          <a:ext cx="889000" cy="1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26415</xdr:rowOff>
    </xdr:from>
    <xdr:to>
      <xdr:col>71</xdr:col>
      <xdr:colOff>177800</xdr:colOff>
      <xdr:row>76</xdr:row>
      <xdr:rowOff>53618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56615"/>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135361</xdr:rowOff>
    </xdr:from>
    <xdr:to>
      <xdr:col>85</xdr:col>
      <xdr:colOff>177800</xdr:colOff>
      <xdr:row>76</xdr:row>
      <xdr:rowOff>65511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113788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7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146186</xdr:rowOff>
    </xdr:from>
    <xdr:to>
      <xdr:col>81</xdr:col>
      <xdr:colOff>101600</xdr:colOff>
      <xdr:row>76</xdr:row>
      <xdr:rowOff>76336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0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67463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9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133550</xdr:rowOff>
    </xdr:from>
    <xdr:to>
      <xdr:col>76</xdr:col>
      <xdr:colOff>165100</xdr:colOff>
      <xdr:row>76</xdr:row>
      <xdr:rowOff>63700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54827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8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147065</xdr:rowOff>
    </xdr:from>
    <xdr:to>
      <xdr:col>72</xdr:col>
      <xdr:colOff>38100</xdr:colOff>
      <xdr:row>76</xdr:row>
      <xdr:rowOff>77215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9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2818</xdr:rowOff>
    </xdr:from>
    <xdr:to>
      <xdr:col>67</xdr:col>
      <xdr:colOff>101600</xdr:colOff>
      <xdr:row>76</xdr:row>
      <xdr:rowOff>104418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95545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2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38491</xdr:rowOff>
    </xdr:from>
    <xdr:to>
      <xdr:col>85</xdr:col>
      <xdr:colOff>127000</xdr:colOff>
      <xdr:row>99</xdr:row>
      <xdr:rowOff>10099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40591"/>
          <a:ext cx="838200" cy="1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114500</xdr:rowOff>
    </xdr:from>
    <xdr:to>
      <xdr:col>81</xdr:col>
      <xdr:colOff>50800</xdr:colOff>
      <xdr:row>99</xdr:row>
      <xdr:rowOff>10099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402250"/>
          <a:ext cx="889000" cy="58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114500</xdr:rowOff>
    </xdr:from>
    <xdr:to>
      <xdr:col>76</xdr:col>
      <xdr:colOff>114300</xdr:colOff>
      <xdr:row>97</xdr:row>
      <xdr:rowOff>123462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402250"/>
          <a:ext cx="889000" cy="35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123462</xdr:rowOff>
    </xdr:from>
    <xdr:to>
      <xdr:col>71</xdr:col>
      <xdr:colOff>177800</xdr:colOff>
      <xdr:row>98</xdr:row>
      <xdr:rowOff>103291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54112"/>
          <a:ext cx="889000" cy="15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159141</xdr:rowOff>
    </xdr:from>
    <xdr:to>
      <xdr:col>85</xdr:col>
      <xdr:colOff>177800</xdr:colOff>
      <xdr:row>98</xdr:row>
      <xdr:rowOff>89291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137568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130749</xdr:rowOff>
    </xdr:from>
    <xdr:to>
      <xdr:col>81</xdr:col>
      <xdr:colOff>101600</xdr:colOff>
      <xdr:row>99</xdr:row>
      <xdr:rowOff>60899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52026</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2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63700</xdr:rowOff>
    </xdr:from>
    <xdr:to>
      <xdr:col>76</xdr:col>
      <xdr:colOff>165100</xdr:colOff>
      <xdr:row>95</xdr:row>
      <xdr:rowOff>165300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3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10377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12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72662</xdr:rowOff>
    </xdr:from>
    <xdr:to>
      <xdr:col>72</xdr:col>
      <xdr:colOff>38100</xdr:colOff>
      <xdr:row>98</xdr:row>
      <xdr:rowOff>2812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165389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52491</xdr:rowOff>
    </xdr:from>
    <xdr:to>
      <xdr:col>67</xdr:col>
      <xdr:colOff>101600</xdr:colOff>
      <xdr:row>98</xdr:row>
      <xdr:rowOff>154091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145218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81260</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767810"/>
          <a:ext cx="838200" cy="1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92363</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78913"/>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92363</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78913"/>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30460</xdr:rowOff>
    </xdr:from>
    <xdr:to>
      <xdr:col>116</xdr:col>
      <xdr:colOff>114300</xdr:colOff>
      <xdr:row>39</xdr:row>
      <xdr:rowOff>132060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123579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3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41563</xdr:rowOff>
    </xdr:from>
    <xdr:to>
      <xdr:col>107</xdr:col>
      <xdr:colOff>101600</xdr:colOff>
      <xdr:row>39</xdr:row>
      <xdr:rowOff>143163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134290</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5017" y="682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132956</xdr:rowOff>
    </xdr:from>
    <xdr:to>
      <xdr:col>116</xdr:col>
      <xdr:colOff>63500</xdr:colOff>
      <xdr:row>57</xdr:row>
      <xdr:rowOff>117011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734156"/>
          <a:ext cx="838200" cy="1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79635</xdr:rowOff>
    </xdr:from>
    <xdr:to>
      <xdr:col>111</xdr:col>
      <xdr:colOff>177800</xdr:colOff>
      <xdr:row>57</xdr:row>
      <xdr:rowOff>117011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52285"/>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67748</xdr:rowOff>
    </xdr:from>
    <xdr:to>
      <xdr:col>107</xdr:col>
      <xdr:colOff>50800</xdr:colOff>
      <xdr:row>57</xdr:row>
      <xdr:rowOff>79635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4039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67748</xdr:rowOff>
    </xdr:from>
    <xdr:to>
      <xdr:col>102</xdr:col>
      <xdr:colOff>114300</xdr:colOff>
      <xdr:row>57</xdr:row>
      <xdr:rowOff>69005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4039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82156</xdr:rowOff>
    </xdr:from>
    <xdr:to>
      <xdr:col>116</xdr:col>
      <xdr:colOff>114300</xdr:colOff>
      <xdr:row>57</xdr:row>
      <xdr:rowOff>12306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105033</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3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66211</xdr:rowOff>
    </xdr:from>
    <xdr:to>
      <xdr:col>112</xdr:col>
      <xdr:colOff>38100</xdr:colOff>
      <xdr:row>57</xdr:row>
      <xdr:rowOff>167811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158938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93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28835</xdr:rowOff>
    </xdr:from>
    <xdr:to>
      <xdr:col>107</xdr:col>
      <xdr:colOff>101600</xdr:colOff>
      <xdr:row>57</xdr:row>
      <xdr:rowOff>130435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146962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16948</xdr:rowOff>
    </xdr:from>
    <xdr:to>
      <xdr:col>102</xdr:col>
      <xdr:colOff>165100</xdr:colOff>
      <xdr:row>57</xdr:row>
      <xdr:rowOff>118548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8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109675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8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18205</xdr:rowOff>
    </xdr:from>
    <xdr:to>
      <xdr:col>98</xdr:col>
      <xdr:colOff>38100</xdr:colOff>
      <xdr:row>57</xdr:row>
      <xdr:rowOff>119805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110932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8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153828</xdr:rowOff>
    </xdr:from>
    <xdr:to>
      <xdr:col>116</xdr:col>
      <xdr:colOff>63500</xdr:colOff>
      <xdr:row>76</xdr:row>
      <xdr:rowOff>23160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498228"/>
          <a:ext cx="838200" cy="55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153828</xdr:rowOff>
    </xdr:from>
    <xdr:to>
      <xdr:col>111</xdr:col>
      <xdr:colOff>177800</xdr:colOff>
      <xdr:row>73</xdr:row>
      <xdr:rowOff>36853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498228"/>
          <a:ext cx="889000" cy="5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152707</xdr:rowOff>
    </xdr:from>
    <xdr:to>
      <xdr:col>107</xdr:col>
      <xdr:colOff>50800</xdr:colOff>
      <xdr:row>73</xdr:row>
      <xdr:rowOff>36853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497107"/>
          <a:ext cx="889000" cy="5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145095</xdr:rowOff>
    </xdr:from>
    <xdr:to>
      <xdr:col>102</xdr:col>
      <xdr:colOff>114300</xdr:colOff>
      <xdr:row>72</xdr:row>
      <xdr:rowOff>152707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489495"/>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143810</xdr:rowOff>
    </xdr:from>
    <xdr:to>
      <xdr:col>116</xdr:col>
      <xdr:colOff>114300</xdr:colOff>
      <xdr:row>76</xdr:row>
      <xdr:rowOff>73960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122237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8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103028</xdr:rowOff>
    </xdr:from>
    <xdr:to>
      <xdr:col>112</xdr:col>
      <xdr:colOff>38100</xdr:colOff>
      <xdr:row>73</xdr:row>
      <xdr:rowOff>33178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4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49705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2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157503</xdr:rowOff>
    </xdr:from>
    <xdr:to>
      <xdr:col>107</xdr:col>
      <xdr:colOff>101600</xdr:colOff>
      <xdr:row>73</xdr:row>
      <xdr:rowOff>87653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104180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7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101907</xdr:rowOff>
    </xdr:from>
    <xdr:to>
      <xdr:col>102</xdr:col>
      <xdr:colOff>165100</xdr:colOff>
      <xdr:row>73</xdr:row>
      <xdr:rowOff>32057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44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48584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2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94295</xdr:rowOff>
    </xdr:from>
    <xdr:to>
      <xdr:col>98</xdr:col>
      <xdr:colOff>38100</xdr:colOff>
      <xdr:row>73</xdr:row>
      <xdr:rowOff>24445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3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40972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年度の性質別歳出決算総額は、住民</a:t>
          </a:r>
          <a:r>
            <a:rPr kumimoji="1" lang="en-US" altLang="ja-JP" sz="1100">
              <a:latin typeface="BIZ UDゴシック" panose="020B0400000000000000" pitchFamily="49" charset="-128"/>
              <a:ea typeface="BIZ UDゴシック" panose="020B0400000000000000" pitchFamily="49" charset="-128"/>
            </a:rPr>
            <a:t>1</a:t>
          </a:r>
          <a:r>
            <a:rPr kumimoji="1" lang="ja-JP" altLang="en-US" sz="1100">
              <a:latin typeface="BIZ UDゴシック" panose="020B0400000000000000" pitchFamily="49" charset="-128"/>
              <a:ea typeface="BIZ UDゴシック" panose="020B0400000000000000" pitchFamily="49" charset="-128"/>
            </a:rPr>
            <a:t>人当たり</a:t>
          </a:r>
          <a:r>
            <a:rPr kumimoji="1" lang="en-US" altLang="ja-JP" sz="1100">
              <a:latin typeface="BIZ UDゴシック" panose="020B0400000000000000" pitchFamily="49" charset="-128"/>
              <a:ea typeface="BIZ UDゴシック" panose="020B0400000000000000" pitchFamily="49" charset="-128"/>
            </a:rPr>
            <a:t>613,781</a:t>
          </a:r>
          <a:r>
            <a:rPr kumimoji="1" lang="ja-JP" altLang="en-US" sz="1100">
              <a:latin typeface="BIZ UDゴシック" panose="020B0400000000000000" pitchFamily="49" charset="-128"/>
              <a:ea typeface="BIZ UDゴシック" panose="020B0400000000000000" pitchFamily="49" charset="-128"/>
            </a:rPr>
            <a:t>円となっており、前年度より</a:t>
          </a:r>
          <a:r>
            <a:rPr kumimoji="1" lang="en-US" altLang="ja-JP" sz="1100">
              <a:latin typeface="BIZ UDゴシック" panose="020B0400000000000000" pitchFamily="49" charset="-128"/>
              <a:ea typeface="BIZ UDゴシック" panose="020B0400000000000000" pitchFamily="49" charset="-128"/>
            </a:rPr>
            <a:t>54,141</a:t>
          </a:r>
          <a:r>
            <a:rPr kumimoji="1" lang="ja-JP" altLang="en-US" sz="1100">
              <a:latin typeface="BIZ UDゴシック" panose="020B0400000000000000" pitchFamily="49" charset="-128"/>
              <a:ea typeface="BIZ UDゴシック" panose="020B0400000000000000" pitchFamily="49" charset="-128"/>
            </a:rPr>
            <a:t>円増となった。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b="0" i="0" u="none" strike="noStrike" kern="0" cap="none" spc="0" normalizeH="0" baseline="0" noProof="0">
              <a:ln>
                <a:noFill/>
              </a:ln>
              <a:solidFill>
                <a:schemeClr val="dk1"/>
              </a:solidFill>
              <a:effectLst/>
              <a:uLnTx/>
              <a:uFillTx/>
              <a:latin typeface="BIZ UDゴシック" panose="020B0400000000000000" pitchFamily="49" charset="-128"/>
              <a:ea typeface="BIZ UDゴシック" panose="020B0400000000000000" pitchFamily="49" charset="-128"/>
              <a:cs typeface="+mn-cs"/>
            </a:rPr>
            <a:t>　</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人件費は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129,920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12,250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円増となった。従来から子育て施策のきめ細やかな実施や消防機能を町単独で維持し続けているのが要因である。物件費は</a:t>
          </a:r>
          <a:r>
            <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95,255</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3,357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円増となった。予防接種者や学校指導書購入費の増などが要因である。維持補修費は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18,992</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1,344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円増となった。消雪設備維持補修や社会体育施設維持補修などの増が要因である。扶助費は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63,119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4,636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円増となった。障害者自立支援の施設入所支援報酬改定や児童手当支給額などの増が要因である。補助費等は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127,721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29,081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円増となった。企業会計移行に伴う下水道事業負担金や情報関連の広域圏負担金などの増が要因である。普通建設事業費は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52,748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3,917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円増となった。消雪設備整備や松岡西公園整備などの増が要因である。災害復旧事業費は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6,280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79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円増となった。林道災害復旧費の増が要因である。公債費は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51,169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1,184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円増となった。町債償還利子の増が要因である。積立金は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23,382</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18,774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円増となった。基金積立金の増が要因である。投資及び出資金は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1,079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1,079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円増となった。上水道事業出資金の増が要因である。貸付金は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4,118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2,721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円増となった。土地開発事業特別会計への貸付金の増が要因である。</a:t>
          </a: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繰</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出金は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40,098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24,284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円減となった。企業会計移行に伴う下水道事業会計繰出金や農業集落排水事業会計繰出金の減が要因である。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福井県永平寺町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17,644
17,364
94.43
11,375,273
10,829,558
513,386
6,568,074
7,653,005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80950</xdr:rowOff>
    </xdr:from>
    <xdr:to>
      <xdr:col>24</xdr:col>
      <xdr:colOff>63500</xdr:colOff>
      <xdr:row>34</xdr:row>
      <xdr:rowOff>103581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10250"/>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64719</xdr:rowOff>
    </xdr:from>
    <xdr:to>
      <xdr:col>19</xdr:col>
      <xdr:colOff>177800</xdr:colOff>
      <xdr:row>34</xdr:row>
      <xdr:rowOff>80950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94019"/>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64719</xdr:rowOff>
    </xdr:from>
    <xdr:to>
      <xdr:col>15</xdr:col>
      <xdr:colOff>50800</xdr:colOff>
      <xdr:row>35</xdr:row>
      <xdr:rowOff>17170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94019"/>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90780</xdr:rowOff>
    </xdr:from>
    <xdr:to>
      <xdr:col>10</xdr:col>
      <xdr:colOff>114300</xdr:colOff>
      <xdr:row>35</xdr:row>
      <xdr:rowOff>17170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48630"/>
          <a:ext cx="889000" cy="26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52781</xdr:rowOff>
    </xdr:from>
    <xdr:to>
      <xdr:col>24</xdr:col>
      <xdr:colOff>114300</xdr:colOff>
      <xdr:row>34</xdr:row>
      <xdr:rowOff>154381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31208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30150</xdr:rowOff>
    </xdr:from>
    <xdr:to>
      <xdr:col>20</xdr:col>
      <xdr:colOff>38100</xdr:colOff>
      <xdr:row>34</xdr:row>
      <xdr:rowOff>131750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122877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5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13919</xdr:rowOff>
    </xdr:from>
    <xdr:to>
      <xdr:col>15</xdr:col>
      <xdr:colOff>101600</xdr:colOff>
      <xdr:row>34</xdr:row>
      <xdr:rowOff>115519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106646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137820</xdr:rowOff>
    </xdr:from>
    <xdr:to>
      <xdr:col>10</xdr:col>
      <xdr:colOff>165100</xdr:colOff>
      <xdr:row>35</xdr:row>
      <xdr:rowOff>67970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39980</xdr:rowOff>
    </xdr:from>
    <xdr:to>
      <xdr:col>6</xdr:col>
      <xdr:colOff>38100</xdr:colOff>
      <xdr:row>33</xdr:row>
      <xdr:rowOff>141580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158107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146200</xdr:rowOff>
    </xdr:from>
    <xdr:to>
      <xdr:col>24</xdr:col>
      <xdr:colOff>63500</xdr:colOff>
      <xdr:row>57</xdr:row>
      <xdr:rowOff>110260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47400"/>
          <a:ext cx="838200" cy="1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129249</xdr:rowOff>
    </xdr:from>
    <xdr:to>
      <xdr:col>19</xdr:col>
      <xdr:colOff>177800</xdr:colOff>
      <xdr:row>57</xdr:row>
      <xdr:rowOff>110260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58999"/>
          <a:ext cx="889000" cy="3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129249</xdr:rowOff>
    </xdr:from>
    <xdr:to>
      <xdr:col>15</xdr:col>
      <xdr:colOff>50800</xdr:colOff>
      <xdr:row>57</xdr:row>
      <xdr:rowOff>19605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58999"/>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27023</xdr:rowOff>
    </xdr:from>
    <xdr:to>
      <xdr:col>10</xdr:col>
      <xdr:colOff>114300</xdr:colOff>
      <xdr:row>57</xdr:row>
      <xdr:rowOff>19605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56773"/>
          <a:ext cx="889000" cy="33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95400</xdr:rowOff>
    </xdr:from>
    <xdr:to>
      <xdr:col>24</xdr:col>
      <xdr:colOff>114300</xdr:colOff>
      <xdr:row>57</xdr:row>
      <xdr:rowOff>25550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73827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59460</xdr:rowOff>
    </xdr:from>
    <xdr:to>
      <xdr:col>20</xdr:col>
      <xdr:colOff>38100</xdr:colOff>
      <xdr:row>57</xdr:row>
      <xdr:rowOff>161060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152187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78449</xdr:rowOff>
    </xdr:from>
    <xdr:to>
      <xdr:col>15</xdr:col>
      <xdr:colOff>101600</xdr:colOff>
      <xdr:row>56</xdr:row>
      <xdr:rowOff>8599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25126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8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140255</xdr:rowOff>
    </xdr:from>
    <xdr:to>
      <xdr:col>10</xdr:col>
      <xdr:colOff>165100</xdr:colOff>
      <xdr:row>57</xdr:row>
      <xdr:rowOff>70405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61532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147673</xdr:rowOff>
    </xdr:from>
    <xdr:to>
      <xdr:col>6</xdr:col>
      <xdr:colOff>38100</xdr:colOff>
      <xdr:row>55</xdr:row>
      <xdr:rowOff>77823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68950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9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37962</xdr:rowOff>
    </xdr:from>
    <xdr:to>
      <xdr:col>24</xdr:col>
      <xdr:colOff>63500</xdr:colOff>
      <xdr:row>77</xdr:row>
      <xdr:rowOff>63866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9612"/>
          <a:ext cx="838200" cy="2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63866</xdr:rowOff>
    </xdr:from>
    <xdr:to>
      <xdr:col>19</xdr:col>
      <xdr:colOff>177800</xdr:colOff>
      <xdr:row>77</xdr:row>
      <xdr:rowOff>101736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5516"/>
          <a:ext cx="889000" cy="3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101736</xdr:rowOff>
    </xdr:from>
    <xdr:to>
      <xdr:col>15</xdr:col>
      <xdr:colOff>50800</xdr:colOff>
      <xdr:row>77</xdr:row>
      <xdr:rowOff>118387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03386"/>
          <a:ext cx="889000" cy="1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118387</xdr:rowOff>
    </xdr:from>
    <xdr:to>
      <xdr:col>10</xdr:col>
      <xdr:colOff>114300</xdr:colOff>
      <xdr:row>78</xdr:row>
      <xdr:rowOff>22256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0037"/>
          <a:ext cx="889000" cy="7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158612</xdr:rowOff>
    </xdr:from>
    <xdr:to>
      <xdr:col>24</xdr:col>
      <xdr:colOff>114300</xdr:colOff>
      <xdr:row>77</xdr:row>
      <xdr:rowOff>88762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137039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6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13066</xdr:rowOff>
    </xdr:from>
    <xdr:to>
      <xdr:col>20</xdr:col>
      <xdr:colOff>38100</xdr:colOff>
      <xdr:row>77</xdr:row>
      <xdr:rowOff>114666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131193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8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50936</xdr:rowOff>
    </xdr:from>
    <xdr:to>
      <xdr:col>15</xdr:col>
      <xdr:colOff>101600</xdr:colOff>
      <xdr:row>77</xdr:row>
      <xdr:rowOff>152536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169063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67587</xdr:rowOff>
    </xdr:from>
    <xdr:to>
      <xdr:col>10</xdr:col>
      <xdr:colOff>165100</xdr:colOff>
      <xdr:row>77</xdr:row>
      <xdr:rowOff>169187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160314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142906</xdr:rowOff>
    </xdr:from>
    <xdr:to>
      <xdr:col>6</xdr:col>
      <xdr:colOff>38100</xdr:colOff>
      <xdr:row>78</xdr:row>
      <xdr:rowOff>73056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64183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165906</xdr:rowOff>
    </xdr:from>
    <xdr:to>
      <xdr:col>24</xdr:col>
      <xdr:colOff>63500</xdr:colOff>
      <xdr:row>98</xdr:row>
      <xdr:rowOff>166382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68006"/>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163137</xdr:rowOff>
    </xdr:from>
    <xdr:to>
      <xdr:col>19</xdr:col>
      <xdr:colOff>177800</xdr:colOff>
      <xdr:row>98</xdr:row>
      <xdr:rowOff>166382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5237"/>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163137</xdr:rowOff>
    </xdr:from>
    <xdr:to>
      <xdr:col>15</xdr:col>
      <xdr:colOff>50800</xdr:colOff>
      <xdr:row>98</xdr:row>
      <xdr:rowOff>166024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5237"/>
          <a:ext cx="8890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166024</xdr:rowOff>
    </xdr:from>
    <xdr:to>
      <xdr:col>10</xdr:col>
      <xdr:colOff>114300</xdr:colOff>
      <xdr:row>98</xdr:row>
      <xdr:rowOff>170016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8124"/>
          <a:ext cx="8890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115106</xdr:rowOff>
    </xdr:from>
    <xdr:to>
      <xdr:col>24</xdr:col>
      <xdr:colOff>114300</xdr:colOff>
      <xdr:row>99</xdr:row>
      <xdr:rowOff>45256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1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115582</xdr:rowOff>
    </xdr:from>
    <xdr:to>
      <xdr:col>20</xdr:col>
      <xdr:colOff>38100</xdr:colOff>
      <xdr:row>99</xdr:row>
      <xdr:rowOff>45732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36859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112337</xdr:rowOff>
    </xdr:from>
    <xdr:to>
      <xdr:col>15</xdr:col>
      <xdr:colOff>101600</xdr:colOff>
      <xdr:row>99</xdr:row>
      <xdr:rowOff>42487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33614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115224</xdr:rowOff>
    </xdr:from>
    <xdr:to>
      <xdr:col>10</xdr:col>
      <xdr:colOff>165100</xdr:colOff>
      <xdr:row>99</xdr:row>
      <xdr:rowOff>45374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36501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119216</xdr:rowOff>
    </xdr:from>
    <xdr:to>
      <xdr:col>6</xdr:col>
      <xdr:colOff>38100</xdr:colOff>
      <xdr:row>99</xdr:row>
      <xdr:rowOff>49366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40493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93327</xdr:rowOff>
    </xdr:from>
    <xdr:to>
      <xdr:col>55</xdr:col>
      <xdr:colOff>0</xdr:colOff>
      <xdr:row>37</xdr:row>
      <xdr:rowOff>134475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3697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5479</xdr:rowOff>
    </xdr:from>
    <xdr:to>
      <xdr:col>50</xdr:col>
      <xdr:colOff>114300</xdr:colOff>
      <xdr:row>37</xdr:row>
      <xdr:rowOff>93327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49129"/>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107696</xdr:rowOff>
    </xdr:from>
    <xdr:to>
      <xdr:col>45</xdr:col>
      <xdr:colOff>177800</xdr:colOff>
      <xdr:row>37</xdr:row>
      <xdr:rowOff>5479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279896"/>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107696</xdr:rowOff>
    </xdr:from>
    <xdr:to>
      <xdr:col>41</xdr:col>
      <xdr:colOff>50800</xdr:colOff>
      <xdr:row>36</xdr:row>
      <xdr:rowOff>111942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2798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83675</xdr:rowOff>
    </xdr:from>
    <xdr:to>
      <xdr:col>55</xdr:col>
      <xdr:colOff>50800</xdr:colOff>
      <xdr:row>38</xdr:row>
      <xdr:rowOff>13825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106552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78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42527</xdr:rowOff>
    </xdr:from>
    <xdr:to>
      <xdr:col>50</xdr:col>
      <xdr:colOff>165100</xdr:colOff>
      <xdr:row>37</xdr:row>
      <xdr:rowOff>144127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160654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6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126129</xdr:rowOff>
    </xdr:from>
    <xdr:to>
      <xdr:col>46</xdr:col>
      <xdr:colOff>38100</xdr:colOff>
      <xdr:row>37</xdr:row>
      <xdr:rowOff>56279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72806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7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56896</xdr:rowOff>
    </xdr:from>
    <xdr:to>
      <xdr:col>41</xdr:col>
      <xdr:colOff>101600</xdr:colOff>
      <xdr:row>36</xdr:row>
      <xdr:rowOff>158496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3573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61142</xdr:rowOff>
    </xdr:from>
    <xdr:to>
      <xdr:col>36</xdr:col>
      <xdr:colOff>165100</xdr:colOff>
      <xdr:row>36</xdr:row>
      <xdr:rowOff>162742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7819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00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123437</xdr:rowOff>
    </xdr:from>
    <xdr:to>
      <xdr:col>55</xdr:col>
      <xdr:colOff>0</xdr:colOff>
      <xdr:row>58</xdr:row>
      <xdr:rowOff>4761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24637"/>
          <a:ext cx="838200" cy="22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123437</xdr:rowOff>
    </xdr:from>
    <xdr:to>
      <xdr:col>50</xdr:col>
      <xdr:colOff>114300</xdr:colOff>
      <xdr:row>57</xdr:row>
      <xdr:rowOff>87122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24637"/>
          <a:ext cx="889000" cy="13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87122</xdr:rowOff>
    </xdr:from>
    <xdr:to>
      <xdr:col>45</xdr:col>
      <xdr:colOff>177800</xdr:colOff>
      <xdr:row>57</xdr:row>
      <xdr:rowOff>116698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59772"/>
          <a:ext cx="889000" cy="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116698</xdr:rowOff>
    </xdr:from>
    <xdr:to>
      <xdr:col>41</xdr:col>
      <xdr:colOff>50800</xdr:colOff>
      <xdr:row>57</xdr:row>
      <xdr:rowOff>127388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89348"/>
          <a:ext cx="889000" cy="1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125411</xdr:rowOff>
    </xdr:from>
    <xdr:to>
      <xdr:col>55</xdr:col>
      <xdr:colOff>50800</xdr:colOff>
      <xdr:row>58</xdr:row>
      <xdr:rowOff>55561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103838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7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72637</xdr:rowOff>
    </xdr:from>
    <xdr:to>
      <xdr:col>50</xdr:col>
      <xdr:colOff>165100</xdr:colOff>
      <xdr:row>57</xdr:row>
      <xdr:rowOff>2787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7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19314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4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36322</xdr:rowOff>
    </xdr:from>
    <xdr:to>
      <xdr:col>46</xdr:col>
      <xdr:colOff>38100</xdr:colOff>
      <xdr:row>57</xdr:row>
      <xdr:rowOff>137922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154449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8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65898</xdr:rowOff>
    </xdr:from>
    <xdr:to>
      <xdr:col>41</xdr:col>
      <xdr:colOff>101600</xdr:colOff>
      <xdr:row>57</xdr:row>
      <xdr:rowOff>167498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3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12575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1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76588</xdr:rowOff>
    </xdr:from>
    <xdr:to>
      <xdr:col>36</xdr:col>
      <xdr:colOff>165100</xdr:colOff>
      <xdr:row>58</xdr:row>
      <xdr:rowOff>6738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4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23265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2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165483</xdr:rowOff>
    </xdr:from>
    <xdr:to>
      <xdr:col>55</xdr:col>
      <xdr:colOff>0</xdr:colOff>
      <xdr:row>78</xdr:row>
      <xdr:rowOff>88919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67133"/>
          <a:ext cx="838200" cy="9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9953</xdr:rowOff>
    </xdr:from>
    <xdr:to>
      <xdr:col>50</xdr:col>
      <xdr:colOff>114300</xdr:colOff>
      <xdr:row>78</xdr:row>
      <xdr:rowOff>88919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83053"/>
          <a:ext cx="889000" cy="7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9953</xdr:rowOff>
    </xdr:from>
    <xdr:to>
      <xdr:col>45</xdr:col>
      <xdr:colOff>177800</xdr:colOff>
      <xdr:row>78</xdr:row>
      <xdr:rowOff>48406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83053"/>
          <a:ext cx="889000" cy="3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39965</xdr:rowOff>
    </xdr:from>
    <xdr:to>
      <xdr:col>41</xdr:col>
      <xdr:colOff>50800</xdr:colOff>
      <xdr:row>78</xdr:row>
      <xdr:rowOff>48406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13065"/>
          <a:ext cx="889000" cy="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114683</xdr:rowOff>
    </xdr:from>
    <xdr:to>
      <xdr:col>55</xdr:col>
      <xdr:colOff>50800</xdr:colOff>
      <xdr:row>78</xdr:row>
      <xdr:rowOff>44833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93110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9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38119</xdr:rowOff>
    </xdr:from>
    <xdr:to>
      <xdr:col>50</xdr:col>
      <xdr:colOff>165100</xdr:colOff>
      <xdr:row>78</xdr:row>
      <xdr:rowOff>139719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130846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0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130603</xdr:rowOff>
    </xdr:from>
    <xdr:to>
      <xdr:col>46</xdr:col>
      <xdr:colOff>38100</xdr:colOff>
      <xdr:row>78</xdr:row>
      <xdr:rowOff>60753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51880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169056</xdr:rowOff>
    </xdr:from>
    <xdr:to>
      <xdr:col>41</xdr:col>
      <xdr:colOff>101600</xdr:colOff>
      <xdr:row>78</xdr:row>
      <xdr:rowOff>99206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90333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160615</xdr:rowOff>
    </xdr:from>
    <xdr:to>
      <xdr:col>36</xdr:col>
      <xdr:colOff>165100</xdr:colOff>
      <xdr:row>78</xdr:row>
      <xdr:rowOff>90765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81892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5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126953</xdr:rowOff>
    </xdr:from>
    <xdr:to>
      <xdr:col>55</xdr:col>
      <xdr:colOff>0</xdr:colOff>
      <xdr:row>95</xdr:row>
      <xdr:rowOff>152316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43253"/>
          <a:ext cx="838200" cy="19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110798</xdr:rowOff>
    </xdr:from>
    <xdr:to>
      <xdr:col>50</xdr:col>
      <xdr:colOff>114300</xdr:colOff>
      <xdr:row>95</xdr:row>
      <xdr:rowOff>152316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398548"/>
          <a:ext cx="889000" cy="4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110798</xdr:rowOff>
    </xdr:from>
    <xdr:to>
      <xdr:col>45</xdr:col>
      <xdr:colOff>177800</xdr:colOff>
      <xdr:row>95</xdr:row>
      <xdr:rowOff>143749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398548"/>
          <a:ext cx="8890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28742</xdr:rowOff>
    </xdr:from>
    <xdr:to>
      <xdr:col>41</xdr:col>
      <xdr:colOff>50800</xdr:colOff>
      <xdr:row>95</xdr:row>
      <xdr:rowOff>143749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316492"/>
          <a:ext cx="889000" cy="11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76153</xdr:rowOff>
    </xdr:from>
    <xdr:to>
      <xdr:col>55</xdr:col>
      <xdr:colOff>50800</xdr:colOff>
      <xdr:row>95</xdr:row>
      <xdr:rowOff>6303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9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99030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4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101516</xdr:rowOff>
    </xdr:from>
    <xdr:to>
      <xdr:col>50</xdr:col>
      <xdr:colOff>165100</xdr:colOff>
      <xdr:row>96</xdr:row>
      <xdr:rowOff>31666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8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22793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48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59998</xdr:rowOff>
    </xdr:from>
    <xdr:to>
      <xdr:col>46</xdr:col>
      <xdr:colOff>38100</xdr:colOff>
      <xdr:row>95</xdr:row>
      <xdr:rowOff>161598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34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6675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2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92949</xdr:rowOff>
    </xdr:from>
    <xdr:to>
      <xdr:col>41</xdr:col>
      <xdr:colOff>101600</xdr:colOff>
      <xdr:row>96</xdr:row>
      <xdr:rowOff>23099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8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14226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47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149392</xdr:rowOff>
    </xdr:from>
    <xdr:to>
      <xdr:col>36</xdr:col>
      <xdr:colOff>165100</xdr:colOff>
      <xdr:row>95</xdr:row>
      <xdr:rowOff>79542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96069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4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60784</xdr:rowOff>
    </xdr:from>
    <xdr:to>
      <xdr:col>85</xdr:col>
      <xdr:colOff>127000</xdr:colOff>
      <xdr:row>37</xdr:row>
      <xdr:rowOff>93849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04434"/>
          <a:ext cx="838200" cy="3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60784</xdr:rowOff>
    </xdr:from>
    <xdr:to>
      <xdr:col>81</xdr:col>
      <xdr:colOff>50800</xdr:colOff>
      <xdr:row>37</xdr:row>
      <xdr:rowOff>101409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04434"/>
          <a:ext cx="889000" cy="4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101409</xdr:rowOff>
    </xdr:from>
    <xdr:to>
      <xdr:col>76</xdr:col>
      <xdr:colOff>114300</xdr:colOff>
      <xdr:row>37</xdr:row>
      <xdr:rowOff>127405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45059"/>
          <a:ext cx="889000" cy="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127405</xdr:rowOff>
    </xdr:from>
    <xdr:to>
      <xdr:col>71</xdr:col>
      <xdr:colOff>177800</xdr:colOff>
      <xdr:row>37</xdr:row>
      <xdr:rowOff>142002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71055"/>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43049</xdr:rowOff>
    </xdr:from>
    <xdr:to>
      <xdr:col>85</xdr:col>
      <xdr:colOff>177800</xdr:colOff>
      <xdr:row>37</xdr:row>
      <xdr:rowOff>144649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21476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9984</xdr:rowOff>
    </xdr:from>
    <xdr:to>
      <xdr:col>81</xdr:col>
      <xdr:colOff>101600</xdr:colOff>
      <xdr:row>37</xdr:row>
      <xdr:rowOff>111584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5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102711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4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50609</xdr:rowOff>
    </xdr:from>
    <xdr:to>
      <xdr:col>76</xdr:col>
      <xdr:colOff>165100</xdr:colOff>
      <xdr:row>37</xdr:row>
      <xdr:rowOff>152209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143336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8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76605</xdr:rowOff>
    </xdr:from>
    <xdr:to>
      <xdr:col>72</xdr:col>
      <xdr:colOff>38100</xdr:colOff>
      <xdr:row>38</xdr:row>
      <xdr:rowOff>6755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169332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91202</xdr:rowOff>
    </xdr:from>
    <xdr:to>
      <xdr:col>67</xdr:col>
      <xdr:colOff>101600</xdr:colOff>
      <xdr:row>38</xdr:row>
      <xdr:rowOff>21352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3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12479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155223</xdr:rowOff>
    </xdr:from>
    <xdr:to>
      <xdr:col>85</xdr:col>
      <xdr:colOff>127000</xdr:colOff>
      <xdr:row>57</xdr:row>
      <xdr:rowOff>82757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56423"/>
          <a:ext cx="8382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82757</xdr:rowOff>
    </xdr:from>
    <xdr:to>
      <xdr:col>81</xdr:col>
      <xdr:colOff>50800</xdr:colOff>
      <xdr:row>57</xdr:row>
      <xdr:rowOff>136685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55407"/>
          <a:ext cx="889000" cy="5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136685</xdr:rowOff>
    </xdr:from>
    <xdr:to>
      <xdr:col>76</xdr:col>
      <xdr:colOff>114300</xdr:colOff>
      <xdr:row>57</xdr:row>
      <xdr:rowOff>142378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09335"/>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110156</xdr:rowOff>
    </xdr:from>
    <xdr:to>
      <xdr:col>71</xdr:col>
      <xdr:colOff>177800</xdr:colOff>
      <xdr:row>57</xdr:row>
      <xdr:rowOff>142378</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82806"/>
          <a:ext cx="889000" cy="3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104423</xdr:rowOff>
    </xdr:from>
    <xdr:to>
      <xdr:col>85</xdr:col>
      <xdr:colOff>177800</xdr:colOff>
      <xdr:row>57</xdr:row>
      <xdr:rowOff>34573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0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127300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5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31957</xdr:rowOff>
    </xdr:from>
    <xdr:to>
      <xdr:col>81</xdr:col>
      <xdr:colOff>101600</xdr:colOff>
      <xdr:row>57</xdr:row>
      <xdr:rowOff>133557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0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124684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89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85885</xdr:rowOff>
    </xdr:from>
    <xdr:to>
      <xdr:col>76</xdr:col>
      <xdr:colOff>165100</xdr:colOff>
      <xdr:row>58</xdr:row>
      <xdr:rowOff>16035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7162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91578</xdr:rowOff>
    </xdr:from>
    <xdr:to>
      <xdr:col>72</xdr:col>
      <xdr:colOff>38100</xdr:colOff>
      <xdr:row>58</xdr:row>
      <xdr:rowOff>21728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6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12855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5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59356</xdr:rowOff>
    </xdr:from>
    <xdr:to>
      <xdr:col>67</xdr:col>
      <xdr:colOff>101600</xdr:colOff>
      <xdr:row>57</xdr:row>
      <xdr:rowOff>160956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152083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2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20523</xdr:rowOff>
    </xdr:from>
    <xdr:to>
      <xdr:col>85</xdr:col>
      <xdr:colOff>127000</xdr:colOff>
      <xdr:row>79</xdr:row>
      <xdr:rowOff>20824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65073"/>
          <a:ext cx="8382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20824</xdr:rowOff>
    </xdr:from>
    <xdr:to>
      <xdr:col>81</xdr:col>
      <xdr:colOff>50800</xdr:colOff>
      <xdr:row>79</xdr:row>
      <xdr:rowOff>43551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5374"/>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43436</xdr:rowOff>
    </xdr:from>
    <xdr:to>
      <xdr:col>76</xdr:col>
      <xdr:colOff>114300</xdr:colOff>
      <xdr:row>79</xdr:row>
      <xdr:rowOff>43551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798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43436</xdr:rowOff>
    </xdr:from>
    <xdr:to>
      <xdr:col>71</xdr:col>
      <xdr:colOff>177800</xdr:colOff>
      <xdr:row>79</xdr:row>
      <xdr:rowOff>43890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7986"/>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141173</xdr:rowOff>
    </xdr:from>
    <xdr:to>
      <xdr:col>85</xdr:col>
      <xdr:colOff>177800</xdr:colOff>
      <xdr:row>79</xdr:row>
      <xdr:rowOff>71323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141474</xdr:rowOff>
    </xdr:from>
    <xdr:to>
      <xdr:col>81</xdr:col>
      <xdr:colOff>101600</xdr:colOff>
      <xdr:row>79</xdr:row>
      <xdr:rowOff>71624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88151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28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164201</xdr:rowOff>
    </xdr:from>
    <xdr:to>
      <xdr:col>76</xdr:col>
      <xdr:colOff>165100</xdr:colOff>
      <xdr:row>79</xdr:row>
      <xdr:rowOff>94351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85478</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30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164086</xdr:rowOff>
    </xdr:from>
    <xdr:to>
      <xdr:col>72</xdr:col>
      <xdr:colOff>38100</xdr:colOff>
      <xdr:row>79</xdr:row>
      <xdr:rowOff>94236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85363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2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164540</xdr:rowOff>
    </xdr:from>
    <xdr:to>
      <xdr:col>67</xdr:col>
      <xdr:colOff>101600</xdr:colOff>
      <xdr:row>79</xdr:row>
      <xdr:rowOff>94690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85817</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3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14683</xdr:rowOff>
    </xdr:from>
    <xdr:to>
      <xdr:col>85</xdr:col>
      <xdr:colOff>127000</xdr:colOff>
      <xdr:row>96</xdr:row>
      <xdr:rowOff>25536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73883"/>
          <a:ext cx="838200" cy="1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12900</xdr:rowOff>
    </xdr:from>
    <xdr:to>
      <xdr:col>81</xdr:col>
      <xdr:colOff>50800</xdr:colOff>
      <xdr:row>96</xdr:row>
      <xdr:rowOff>25536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472100"/>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12900</xdr:rowOff>
    </xdr:from>
    <xdr:to>
      <xdr:col>76</xdr:col>
      <xdr:colOff>114300</xdr:colOff>
      <xdr:row>96</xdr:row>
      <xdr:rowOff>26415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72100"/>
          <a:ext cx="889000" cy="1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26415</xdr:rowOff>
    </xdr:from>
    <xdr:to>
      <xdr:col>71</xdr:col>
      <xdr:colOff>177800</xdr:colOff>
      <xdr:row>96</xdr:row>
      <xdr:rowOff>53618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85615"/>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135333</xdr:rowOff>
    </xdr:from>
    <xdr:to>
      <xdr:col>85</xdr:col>
      <xdr:colOff>177800</xdr:colOff>
      <xdr:row>96</xdr:row>
      <xdr:rowOff>65483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113760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0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146186</xdr:rowOff>
    </xdr:from>
    <xdr:to>
      <xdr:col>81</xdr:col>
      <xdr:colOff>101600</xdr:colOff>
      <xdr:row>96</xdr:row>
      <xdr:rowOff>76336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67463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2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133550</xdr:rowOff>
    </xdr:from>
    <xdr:to>
      <xdr:col>76</xdr:col>
      <xdr:colOff>165100</xdr:colOff>
      <xdr:row>96</xdr:row>
      <xdr:rowOff>63700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54827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1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147065</xdr:rowOff>
    </xdr:from>
    <xdr:to>
      <xdr:col>72</xdr:col>
      <xdr:colOff>38100</xdr:colOff>
      <xdr:row>96</xdr:row>
      <xdr:rowOff>77215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3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68342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2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2818</xdr:rowOff>
    </xdr:from>
    <xdr:to>
      <xdr:col>67</xdr:col>
      <xdr:colOff>101600</xdr:colOff>
      <xdr:row>96</xdr:row>
      <xdr:rowOff>104418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95545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5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年度の目的別歳出決算総額は、住民</a:t>
          </a:r>
          <a:r>
            <a:rPr kumimoji="1" lang="en-US" altLang="ja-JP" sz="1100">
              <a:latin typeface="BIZ UDゴシック" panose="020B0400000000000000" pitchFamily="49" charset="-128"/>
              <a:ea typeface="BIZ UDゴシック" panose="020B0400000000000000" pitchFamily="49" charset="-128"/>
            </a:rPr>
            <a:t>1</a:t>
          </a:r>
          <a:r>
            <a:rPr kumimoji="1" lang="ja-JP" altLang="en-US" sz="1100">
              <a:latin typeface="BIZ UDゴシック" panose="020B0400000000000000" pitchFamily="49" charset="-128"/>
              <a:ea typeface="BIZ UDゴシック" panose="020B0400000000000000" pitchFamily="49" charset="-128"/>
            </a:rPr>
            <a:t>人当たり</a:t>
          </a:r>
          <a:r>
            <a:rPr kumimoji="1" lang="en-US" altLang="ja-JP" sz="1100">
              <a:latin typeface="BIZ UDゴシック" panose="020B0400000000000000" pitchFamily="49" charset="-128"/>
              <a:ea typeface="BIZ UDゴシック" panose="020B0400000000000000" pitchFamily="49" charset="-128"/>
            </a:rPr>
            <a:t>613,781</a:t>
          </a:r>
          <a:r>
            <a:rPr kumimoji="1" lang="ja-JP" altLang="en-US" sz="1100">
              <a:latin typeface="BIZ UDゴシック" panose="020B0400000000000000" pitchFamily="49" charset="-128"/>
              <a:ea typeface="BIZ UDゴシック" panose="020B0400000000000000" pitchFamily="49" charset="-128"/>
            </a:rPr>
            <a:t>円となっており、前年度より</a:t>
          </a:r>
          <a:r>
            <a:rPr kumimoji="1" lang="en-US" altLang="ja-JP" sz="1100">
              <a:latin typeface="BIZ UDゴシック" panose="020B0400000000000000" pitchFamily="49" charset="-128"/>
              <a:ea typeface="BIZ UDゴシック" panose="020B0400000000000000" pitchFamily="49" charset="-128"/>
            </a:rPr>
            <a:t>54,141</a:t>
          </a:r>
          <a:r>
            <a:rPr kumimoji="1" lang="ja-JP" altLang="en-US" sz="1100">
              <a:latin typeface="BIZ UDゴシック" panose="020B0400000000000000" pitchFamily="49" charset="-128"/>
              <a:ea typeface="BIZ UDゴシック" panose="020B0400000000000000" pitchFamily="49" charset="-128"/>
            </a:rPr>
            <a:t>円増となった。</a:t>
          </a:r>
        </a:p>
        <a:p>
          <a:r>
            <a:rPr kumimoji="1" lang="ja-JP" altLang="en-US" sz="1100">
              <a:latin typeface="BIZ UDゴシック" panose="020B0400000000000000" pitchFamily="49" charset="-128"/>
              <a:ea typeface="BIZ UDゴシック" panose="020B0400000000000000" pitchFamily="49" charset="-128"/>
            </a:rPr>
            <a:t>　議会費は</a:t>
          </a:r>
          <a:r>
            <a:rPr kumimoji="1" lang="en-US" altLang="ja-JP" sz="1100">
              <a:latin typeface="BIZ UDゴシック" panose="020B0400000000000000" pitchFamily="49" charset="-128"/>
              <a:ea typeface="BIZ UDゴシック" panose="020B0400000000000000" pitchFamily="49" charset="-128"/>
            </a:rPr>
            <a:t>5,158</a:t>
          </a:r>
          <a:r>
            <a:rPr kumimoji="1" lang="ja-JP" altLang="en-US" sz="1100">
              <a:latin typeface="BIZ UDゴシック" panose="020B0400000000000000" pitchFamily="49" charset="-128"/>
              <a:ea typeface="BIZ UDゴシック" panose="020B0400000000000000" pitchFamily="49" charset="-128"/>
            </a:rPr>
            <a:t>円となり、</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99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円減となった。</a:t>
          </a:r>
          <a:r>
            <a:rPr kumimoji="1" lang="ja-JP" altLang="en-US" sz="1100">
              <a:latin typeface="BIZ UDゴシック" panose="020B0400000000000000" pitchFamily="49" charset="-128"/>
              <a:ea typeface="BIZ UDゴシック" panose="020B0400000000000000" pitchFamily="49" charset="-128"/>
            </a:rPr>
            <a:t>議場改修工事の完了が要因である。総務費は</a:t>
          </a:r>
          <a:r>
            <a:rPr kumimoji="1" lang="en-US" altLang="ja-JP" sz="1100">
              <a:latin typeface="BIZ UDゴシック" panose="020B0400000000000000" pitchFamily="49" charset="-128"/>
              <a:ea typeface="BIZ UDゴシック" panose="020B0400000000000000" pitchFamily="49" charset="-128"/>
            </a:rPr>
            <a:t>108,294</a:t>
          </a:r>
          <a:r>
            <a:rPr kumimoji="1" lang="ja-JP" altLang="en-US" sz="1100">
              <a:latin typeface="BIZ UDゴシック" panose="020B0400000000000000" pitchFamily="49" charset="-128"/>
              <a:ea typeface="BIZ UDゴシック" panose="020B0400000000000000" pitchFamily="49" charset="-128"/>
            </a:rPr>
            <a:t>円となり、</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35,567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a:t>
          </a:r>
          <a:r>
            <a:rPr kumimoji="1" lang="ja-JP" altLang="en-US" sz="1100">
              <a:latin typeface="BIZ UDゴシック" panose="020B0400000000000000" pitchFamily="49" charset="-128"/>
              <a:ea typeface="BIZ UDゴシック" panose="020B0400000000000000" pitchFamily="49" charset="-128"/>
            </a:rPr>
            <a:t>剰余金に係る基金積立や</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情報関連の広域圏負担金などの増が要因である。民生費は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191,703</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6,799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円増となった。定額減税調整給付金や低所得者支援給付金の実施などが要因である。衛生費は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39,365</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374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円増となった。予防接種者や上水道事業出資金の増などが要因である。労働費は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941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126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円減となった。労働関係貸付金預託の実績減が要因である。農林水産費は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24,396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20,598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円減となった。</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HACCP</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対応施設整備事業の補助完了や企業会計移行に伴う農業集落排水事業会計繰出金の減などが要因である。商工費は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16,921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5,811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円増となった。新たな商業施設を整備するための補助金やプレミアム付デジタル商品券発行事業を実施などが要因である。土木費は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76,171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18,080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円増となった。企業会計移行に伴う下水道事業負担金の増や消雪設備整備などが要因である。消防費は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21,308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2,025</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円減となった。高機能消防指令システムの工事完了や消防団車両の整備完了などが要因である。教育費は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72,074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9,093</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円増となった。松岡総合運動公園のナイター照明改修や上志比中学校の体育館外壁塗装工事などが要因である。災害復旧費は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6,280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79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円増となった。林道災害復旧費の増が要因である。公債費は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51,172</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1,187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円増となった。町債償還利子の増が要因である。</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福井県永平寺町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標準財政規模は</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6,568,074</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千円となり、前年度より</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173,248</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千円増となった。</a:t>
          </a:r>
          <a:endPar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財政調整基金は、決算剰余金を中心に積み立てているが、令和</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4</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年度は基金再編により特定目的基金へ振り替えをしたので、残高は減少した。令和</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年度は</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323,136</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千円を積み立て</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1,959,658</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千円となった。</a:t>
          </a:r>
          <a:endPar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実質収支額は</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513,386</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千円となり、実質単年度収支は</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316,160</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千円となった。今後も事務事業の見直しなど歳出の抑制を推進していく。</a:t>
          </a:r>
          <a:endPar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福井県永平寺町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年度の一般会計および特別会計の実質収支は、全ての会計において黒字であり財政健全化の基準内の数値である。指標分母となる標準財政規模は、前年度と比較すると</a:t>
          </a:r>
          <a:r>
            <a:rPr kumimoji="1" lang="en-US" altLang="ja-JP" sz="1100">
              <a:latin typeface="BIZ UDゴシック" panose="020B0400000000000000" pitchFamily="49" charset="-128"/>
              <a:ea typeface="BIZ UDゴシック" panose="020B0400000000000000" pitchFamily="49" charset="-128"/>
            </a:rPr>
            <a:t>173,248</a:t>
          </a:r>
          <a:r>
            <a:rPr kumimoji="1" lang="ja-JP" altLang="en-US" sz="1100">
              <a:latin typeface="BIZ UDゴシック" panose="020B0400000000000000" pitchFamily="49" charset="-128"/>
              <a:ea typeface="BIZ UDゴシック" panose="020B0400000000000000" pitchFamily="49" charset="-128"/>
            </a:rPr>
            <a:t>千円増の</a:t>
          </a:r>
          <a:r>
            <a:rPr kumimoji="1" lang="en-US" altLang="ja-JP" sz="1100">
              <a:latin typeface="BIZ UDゴシック" panose="020B0400000000000000" pitchFamily="49" charset="-128"/>
              <a:ea typeface="BIZ UDゴシック" panose="020B0400000000000000" pitchFamily="49" charset="-128"/>
            </a:rPr>
            <a:t>6,568,074</a:t>
          </a:r>
          <a:r>
            <a:rPr kumimoji="1" lang="ja-JP" altLang="en-US" sz="1100">
              <a:latin typeface="BIZ UDゴシック" panose="020B0400000000000000" pitchFamily="49" charset="-128"/>
              <a:ea typeface="BIZ UDゴシック" panose="020B0400000000000000" pitchFamily="49" charset="-128"/>
            </a:rPr>
            <a:t>千円となった。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一般会計では、歳入総額</a:t>
          </a:r>
          <a:r>
            <a:rPr kumimoji="1" lang="en-US" altLang="ja-JP" sz="1100">
              <a:latin typeface="BIZ UDゴシック" panose="020B0400000000000000" pitchFamily="49" charset="-128"/>
              <a:ea typeface="BIZ UDゴシック" panose="020B0400000000000000" pitchFamily="49" charset="-128"/>
            </a:rPr>
            <a:t>11,188,294</a:t>
          </a:r>
          <a:r>
            <a:rPr kumimoji="1" lang="ja-JP" altLang="en-US" sz="1100">
              <a:latin typeface="BIZ UDゴシック" panose="020B0400000000000000" pitchFamily="49" charset="-128"/>
              <a:ea typeface="BIZ UDゴシック" panose="020B0400000000000000" pitchFamily="49" charset="-128"/>
            </a:rPr>
            <a:t>千円（対前年度比</a:t>
          </a:r>
          <a:r>
            <a:rPr kumimoji="1" lang="en-US" altLang="ja-JP" sz="1100">
              <a:latin typeface="BIZ UDゴシック" panose="020B0400000000000000" pitchFamily="49" charset="-128"/>
              <a:ea typeface="BIZ UDゴシック" panose="020B0400000000000000" pitchFamily="49" charset="-128"/>
            </a:rPr>
            <a:t>7.5%</a:t>
          </a:r>
          <a:r>
            <a:rPr kumimoji="1" lang="ja-JP" altLang="en-US" sz="1100">
              <a:latin typeface="BIZ UDゴシック" panose="020B0400000000000000" pitchFamily="49" charset="-128"/>
              <a:ea typeface="BIZ UDゴシック" panose="020B0400000000000000" pitchFamily="49" charset="-128"/>
            </a:rPr>
            <a:t>増）、歳出総額</a:t>
          </a:r>
          <a:r>
            <a:rPr kumimoji="1" lang="en-US" altLang="ja-JP" sz="1100">
              <a:latin typeface="BIZ UDゴシック" panose="020B0400000000000000" pitchFamily="49" charset="-128"/>
              <a:ea typeface="BIZ UDゴシック" panose="020B0400000000000000" pitchFamily="49" charset="-128"/>
            </a:rPr>
            <a:t>10,674,856</a:t>
          </a:r>
          <a:r>
            <a:rPr kumimoji="1" lang="ja-JP" altLang="en-US" sz="1100">
              <a:latin typeface="BIZ UDゴシック" panose="020B0400000000000000" pitchFamily="49" charset="-128"/>
              <a:ea typeface="BIZ UDゴシック" panose="020B0400000000000000" pitchFamily="49" charset="-128"/>
            </a:rPr>
            <a:t>千円（対前年度比</a:t>
          </a:r>
          <a:r>
            <a:rPr kumimoji="1" lang="en-US" altLang="ja-JP" sz="1100">
              <a:latin typeface="BIZ UDゴシック" panose="020B0400000000000000" pitchFamily="49" charset="-128"/>
              <a:ea typeface="BIZ UDゴシック" panose="020B0400000000000000" pitchFamily="49" charset="-128"/>
            </a:rPr>
            <a:t>8.0%</a:t>
          </a:r>
          <a:r>
            <a:rPr kumimoji="1" lang="ja-JP" altLang="en-US" sz="1100">
              <a:latin typeface="BIZ UDゴシック" panose="020B0400000000000000" pitchFamily="49" charset="-128"/>
              <a:ea typeface="BIZ UDゴシック" panose="020B0400000000000000" pitchFamily="49" charset="-128"/>
            </a:rPr>
            <a:t>増）となり、歳入歳出とも前年度を上回る決算規模となった。この主な要因として、歳入は物価高騰対応重点支援地方創生臨時交付金やデジタル基盤改革支援補助金などの増、歳出は財政調整基金の積立額や定額減税調整給付金事業などの増が挙げられ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国民健康保険事業特別会計の歳入は</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1,672,539</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千円となり、前年度より</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34,244</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千円の減となった。被保険者の減少から保険給付額が減となり、普通交付金の減などが挙げられる。また、歳出は</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1,620,487</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千円となり、前年度より</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58,081</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千円の増となった。</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80,000</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千円を基金に積み立てたことなどが挙げられる。</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介護保険特別会計の歳入は</a:t>
          </a:r>
          <a:r>
            <a:rPr kumimoji="1" lang="en-US" altLang="ja-JP" sz="1100">
              <a:latin typeface="BIZ UDゴシック" panose="020B0400000000000000" pitchFamily="49" charset="-128"/>
              <a:ea typeface="BIZ UDゴシック" panose="020B0400000000000000" pitchFamily="49" charset="-128"/>
            </a:rPr>
            <a:t>2,240,167</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35,010</a:t>
          </a:r>
          <a:r>
            <a:rPr kumimoji="1" lang="ja-JP" altLang="en-US" sz="1100">
              <a:latin typeface="BIZ UDゴシック" panose="020B0400000000000000" pitchFamily="49" charset="-128"/>
              <a:ea typeface="BIZ UDゴシック" panose="020B0400000000000000" pitchFamily="49" charset="-128"/>
            </a:rPr>
            <a:t>千円の減となった。介護給付費負担金（国庫・県費）の減などが挙げられる。また、歳出は</a:t>
          </a:r>
          <a:r>
            <a:rPr kumimoji="1" lang="en-US" altLang="ja-JP" sz="1100">
              <a:latin typeface="BIZ UDゴシック" panose="020B0400000000000000" pitchFamily="49" charset="-128"/>
              <a:ea typeface="BIZ UDゴシック" panose="020B0400000000000000" pitchFamily="49" charset="-128"/>
            </a:rPr>
            <a:t>2,217,223</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62,811</a:t>
          </a:r>
          <a:r>
            <a:rPr kumimoji="1" lang="ja-JP" altLang="en-US" sz="1100">
              <a:latin typeface="BIZ UDゴシック" panose="020B0400000000000000" pitchFamily="49" charset="-128"/>
              <a:ea typeface="BIZ UDゴシック" panose="020B0400000000000000" pitchFamily="49" charset="-128"/>
            </a:rPr>
            <a:t>千円の増となった。地域密着型介護サービス給付費および施設介護サービス給付費の増などが挙げられる。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町立在宅訪問診療所特別会計の歳入は</a:t>
          </a:r>
          <a:r>
            <a:rPr kumimoji="1" lang="en-US" altLang="ja-JP" sz="1100">
              <a:latin typeface="BIZ UDゴシック" panose="020B0400000000000000" pitchFamily="49" charset="-128"/>
              <a:ea typeface="BIZ UDゴシック" panose="020B0400000000000000" pitchFamily="49" charset="-128"/>
            </a:rPr>
            <a:t>188,094</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23,178</a:t>
          </a:r>
          <a:r>
            <a:rPr kumimoji="1" lang="ja-JP" altLang="en-US" sz="1100">
              <a:latin typeface="BIZ UDゴシック" panose="020B0400000000000000" pitchFamily="49" charset="-128"/>
              <a:ea typeface="BIZ UDゴシック" panose="020B0400000000000000" pitchFamily="49" charset="-128"/>
            </a:rPr>
            <a:t>千円の増となった。外来診療および訪問診療件数の増による診療収入の増などが挙げられる。また、歳出は</a:t>
          </a:r>
          <a:r>
            <a:rPr kumimoji="1" lang="en-US" altLang="ja-JP" sz="1100">
              <a:latin typeface="BIZ UDゴシック" panose="020B0400000000000000" pitchFamily="49" charset="-128"/>
              <a:ea typeface="BIZ UDゴシック" panose="020B0400000000000000" pitchFamily="49" charset="-128"/>
            </a:rPr>
            <a:t>155,817</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26,724</a:t>
          </a:r>
          <a:r>
            <a:rPr kumimoji="1" lang="ja-JP" altLang="en-US" sz="1100">
              <a:latin typeface="BIZ UDゴシック" panose="020B0400000000000000" pitchFamily="49" charset="-128"/>
              <a:ea typeface="BIZ UDゴシック" panose="020B0400000000000000" pitchFamily="49" charset="-128"/>
            </a:rPr>
            <a:t>千円の増となった。人件費や医薬材料費高騰による指定管理委託料の増などが挙げられる。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上水道事業会計の歳入は</a:t>
          </a:r>
          <a:r>
            <a:rPr kumimoji="1" lang="en-US" altLang="ja-JP" sz="1100">
              <a:latin typeface="BIZ UDゴシック" panose="020B0400000000000000" pitchFamily="49" charset="-128"/>
              <a:ea typeface="BIZ UDゴシック" panose="020B0400000000000000" pitchFamily="49" charset="-128"/>
            </a:rPr>
            <a:t>390,639</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77,242</a:t>
          </a:r>
          <a:r>
            <a:rPr kumimoji="1" lang="ja-JP" altLang="en-US" sz="1100">
              <a:latin typeface="BIZ UDゴシック" panose="020B0400000000000000" pitchFamily="49" charset="-128"/>
              <a:ea typeface="BIZ UDゴシック" panose="020B0400000000000000" pitchFamily="49" charset="-128"/>
            </a:rPr>
            <a:t>千円の減となった。また、歳出は</a:t>
          </a:r>
          <a:r>
            <a:rPr kumimoji="1" lang="en-US" altLang="ja-JP" sz="1100">
              <a:latin typeface="BIZ UDゴシック" panose="020B0400000000000000" pitchFamily="49" charset="-128"/>
              <a:ea typeface="BIZ UDゴシック" panose="020B0400000000000000" pitchFamily="49" charset="-128"/>
            </a:rPr>
            <a:t>390,444</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55,275</a:t>
          </a:r>
          <a:r>
            <a:rPr kumimoji="1" lang="ja-JP" altLang="en-US" sz="1100">
              <a:latin typeface="BIZ UDゴシック" panose="020B0400000000000000" pitchFamily="49" charset="-128"/>
              <a:ea typeface="BIZ UDゴシック" panose="020B0400000000000000" pitchFamily="49" charset="-128"/>
            </a:rPr>
            <a:t>千円の減となった。</a:t>
          </a:r>
        </a:p>
        <a:p>
          <a:r>
            <a:rPr kumimoji="1" lang="ja-JP" altLang="en-US" sz="1100">
              <a:latin typeface="BIZ UDゴシック" panose="020B0400000000000000" pitchFamily="49" charset="-128"/>
              <a:ea typeface="BIZ UDゴシック" panose="020B0400000000000000" pitchFamily="49" charset="-128"/>
            </a:rPr>
            <a:t>　下水道事業会計の歳入は</a:t>
          </a:r>
          <a:r>
            <a:rPr kumimoji="1" lang="en-US" altLang="ja-JP" sz="1100">
              <a:latin typeface="BIZ UDゴシック" panose="020B0400000000000000" pitchFamily="49" charset="-128"/>
              <a:ea typeface="BIZ UDゴシック" panose="020B0400000000000000" pitchFamily="49" charset="-128"/>
            </a:rPr>
            <a:t>992,436</a:t>
          </a:r>
          <a:r>
            <a:rPr kumimoji="1" lang="ja-JP" altLang="en-US" sz="1100">
              <a:latin typeface="BIZ UDゴシック" panose="020B0400000000000000" pitchFamily="49" charset="-128"/>
              <a:ea typeface="BIZ UDゴシック" panose="020B0400000000000000" pitchFamily="49" charset="-128"/>
            </a:rPr>
            <a:t>千円となり、歳出は</a:t>
          </a:r>
          <a:r>
            <a:rPr kumimoji="1" lang="en-US" altLang="ja-JP" sz="1100">
              <a:latin typeface="BIZ UDゴシック" panose="020B0400000000000000" pitchFamily="49" charset="-128"/>
              <a:ea typeface="BIZ UDゴシック" panose="020B0400000000000000" pitchFamily="49" charset="-128"/>
            </a:rPr>
            <a:t>812,182</a:t>
          </a:r>
          <a:r>
            <a:rPr kumimoji="1" lang="ja-JP" altLang="en-US" sz="1100">
              <a:latin typeface="BIZ UDゴシック" panose="020B0400000000000000" pitchFamily="49" charset="-128"/>
              <a:ea typeface="BIZ UDゴシック" panose="020B0400000000000000" pitchFamily="49" charset="-128"/>
            </a:rPr>
            <a:t>千円となった。</a:t>
          </a:r>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  </a:t>
          </a:r>
          <a:r>
            <a:rPr kumimoji="1" lang="ja-JP" altLang="en-US" sz="1100">
              <a:latin typeface="BIZ UDゴシック" panose="020B0400000000000000" pitchFamily="49" charset="-128"/>
              <a:ea typeface="BIZ UDゴシック" panose="020B0400000000000000" pitchFamily="49" charset="-128"/>
            </a:rPr>
            <a:t>今後も適正な運営を行い財政の健全化に努める。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11375273</v>
      </c>
      <c r="BO4" s="449"/>
      <c r="BP4" s="449"/>
      <c r="BQ4" s="449"/>
      <c r="BR4" s="449"/>
      <c r="BS4" s="449"/>
      <c r="BT4" s="449"/>
      <c r="BU4" s="450"/>
      <c r="BV4" s="448">
        <v>10568770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7.8</v>
      </c>
      <c r="CU4" s="589"/>
      <c r="CV4" s="589"/>
      <c r="CW4" s="589"/>
      <c r="CX4" s="589"/>
      <c r="CY4" s="589"/>
      <c r="CZ4" s="589"/>
      <c r="DA4" s="590"/>
      <c r="DB4" s="588">
        <v>8.1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10829558</v>
      </c>
      <c r="BO5" s="420"/>
      <c r="BP5" s="420"/>
      <c r="BQ5" s="420"/>
      <c r="BR5" s="420"/>
      <c r="BS5" s="420"/>
      <c r="BT5" s="420"/>
      <c r="BU5" s="421"/>
      <c r="BV5" s="419">
        <v>10017569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96.4</v>
      </c>
      <c r="CU5" s="417"/>
      <c r="CV5" s="417"/>
      <c r="CW5" s="417"/>
      <c r="CX5" s="417"/>
      <c r="CY5" s="417"/>
      <c r="CZ5" s="417"/>
      <c r="DA5" s="418"/>
      <c r="DB5" s="416">
        <v>96.8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545715</v>
      </c>
      <c r="BO6" s="420"/>
      <c r="BP6" s="420"/>
      <c r="BQ6" s="420"/>
      <c r="BR6" s="420"/>
      <c r="BS6" s="420"/>
      <c r="BT6" s="420"/>
      <c r="BU6" s="421"/>
      <c r="BV6" s="419">
        <v>551201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96.4</v>
      </c>
      <c r="CU6" s="563"/>
      <c r="CV6" s="563"/>
      <c r="CW6" s="563"/>
      <c r="CX6" s="563"/>
      <c r="CY6" s="563"/>
      <c r="CZ6" s="563"/>
      <c r="DA6" s="564"/>
      <c r="DB6" s="562">
        <v>97.3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32329</v>
      </c>
      <c r="BO7" s="420"/>
      <c r="BP7" s="420"/>
      <c r="BQ7" s="420"/>
      <c r="BR7" s="420"/>
      <c r="BS7" s="420"/>
      <c r="BT7" s="420"/>
      <c r="BU7" s="421"/>
      <c r="BV7" s="419">
        <v>30839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6568074</v>
      </c>
      <c r="CU7" s="420"/>
      <c r="CV7" s="420"/>
      <c r="CW7" s="420"/>
      <c r="CX7" s="420"/>
      <c r="CY7" s="420"/>
      <c r="CZ7" s="420"/>
      <c r="DA7" s="421"/>
      <c r="DB7" s="419">
        <v>6394826</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513386</v>
      </c>
      <c r="BO8" s="420"/>
      <c r="BP8" s="420"/>
      <c r="BQ8" s="420"/>
      <c r="BR8" s="420"/>
      <c r="BS8" s="420"/>
      <c r="BT8" s="420"/>
      <c r="BU8" s="421"/>
      <c r="BV8" s="419">
        <v>520362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0.37</v>
      </c>
      <c r="CU8" s="523"/>
      <c r="CV8" s="523"/>
      <c r="CW8" s="523"/>
      <c r="CX8" s="523"/>
      <c r="CY8" s="523"/>
      <c r="CZ8" s="523"/>
      <c r="DA8" s="524"/>
      <c r="DB8" s="522">
        <v>0.37</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18965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-6976</v>
      </c>
      <c r="BO9" s="420"/>
      <c r="BP9" s="420"/>
      <c r="BQ9" s="420"/>
      <c r="BR9" s="420"/>
      <c r="BS9" s="420"/>
      <c r="BT9" s="420"/>
      <c r="BU9" s="421"/>
      <c r="BV9" s="419">
        <v>192732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v>
      </c>
      <c r="CU9" s="417"/>
      <c r="CV9" s="417"/>
      <c r="CW9" s="417"/>
      <c r="CX9" s="417"/>
      <c r="CY9" s="417"/>
      <c r="CZ9" s="417"/>
      <c r="DA9" s="418"/>
      <c r="DB9" s="416">
        <v>11.8</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19883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323136</v>
      </c>
      <c r="BO10" s="420"/>
      <c r="BP10" s="420"/>
      <c r="BQ10" s="420"/>
      <c r="BR10" s="420"/>
      <c r="BS10" s="420"/>
      <c r="BT10" s="420"/>
      <c r="BU10" s="421"/>
      <c r="BV10" s="419">
        <v>2835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17644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104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17364</v>
      </c>
      <c r="S13" s="507"/>
      <c r="T13" s="507"/>
      <c r="U13" s="507"/>
      <c r="V13" s="508"/>
      <c r="W13" s="509" t="s">
        <v>131</v>
      </c>
      <c r="X13" s="405"/>
      <c r="Y13" s="405"/>
      <c r="Z13" s="405"/>
      <c r="AA13" s="405"/>
      <c r="AB13" s="406"/>
      <c r="AC13" s="372">
        <v>295</v>
      </c>
      <c r="AD13" s="373"/>
      <c r="AE13" s="373"/>
      <c r="AF13" s="373"/>
      <c r="AG13" s="374"/>
      <c r="AH13" s="372">
        <v>358</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316160</v>
      </c>
      <c r="BO13" s="420"/>
      <c r="BP13" s="420"/>
      <c r="BQ13" s="420"/>
      <c r="BR13" s="420"/>
      <c r="BS13" s="420"/>
      <c r="BT13" s="420"/>
      <c r="BU13" s="421"/>
      <c r="BV13" s="419">
        <v>195567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7.2</v>
      </c>
      <c r="CU13" s="417"/>
      <c r="CV13" s="417"/>
      <c r="CW13" s="417"/>
      <c r="CX13" s="417"/>
      <c r="CY13" s="417"/>
      <c r="CZ13" s="417"/>
      <c r="DA13" s="418"/>
      <c r="DB13" s="416">
        <v>7.5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17900</v>
      </c>
      <c r="S14" s="507"/>
      <c r="T14" s="507"/>
      <c r="U14" s="507"/>
      <c r="V14" s="508"/>
      <c r="W14" s="510"/>
      <c r="X14" s="408"/>
      <c r="Y14" s="408"/>
      <c r="Z14" s="408"/>
      <c r="AA14" s="408"/>
      <c r="AB14" s="409"/>
      <c r="AC14" s="499">
        <v>3</v>
      </c>
      <c r="AD14" s="500"/>
      <c r="AE14" s="500"/>
      <c r="AF14" s="500"/>
      <c r="AG14" s="501"/>
      <c r="AH14" s="499">
        <v>3.5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17620</v>
      </c>
      <c r="S15" s="507"/>
      <c r="T15" s="507"/>
      <c r="U15" s="507"/>
      <c r="V15" s="508"/>
      <c r="W15" s="509" t="s">
        <v>137</v>
      </c>
      <c r="X15" s="405"/>
      <c r="Y15" s="405"/>
      <c r="Z15" s="405"/>
      <c r="AA15" s="405"/>
      <c r="AB15" s="406"/>
      <c r="AC15" s="372">
        <v>2611</v>
      </c>
      <c r="AD15" s="373"/>
      <c r="AE15" s="373"/>
      <c r="AF15" s="373"/>
      <c r="AG15" s="374"/>
      <c r="AH15" s="372">
        <v>2734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2243530</v>
      </c>
      <c r="BO15" s="449"/>
      <c r="BP15" s="449"/>
      <c r="BQ15" s="449"/>
      <c r="BR15" s="449"/>
      <c r="BS15" s="449"/>
      <c r="BT15" s="449"/>
      <c r="BU15" s="450"/>
      <c r="BV15" s="448">
        <v>2204148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26.7</v>
      </c>
      <c r="AD16" s="500"/>
      <c r="AE16" s="500"/>
      <c r="AF16" s="500"/>
      <c r="AG16" s="501"/>
      <c r="AH16" s="499">
        <v>26.9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5995379</v>
      </c>
      <c r="BO16" s="420"/>
      <c r="BP16" s="420"/>
      <c r="BQ16" s="420"/>
      <c r="BR16" s="420"/>
      <c r="BS16" s="420"/>
      <c r="BT16" s="420"/>
      <c r="BU16" s="421"/>
      <c r="BV16" s="419">
        <v>5810480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6877</v>
      </c>
      <c r="AD17" s="373"/>
      <c r="AE17" s="373"/>
      <c r="AF17" s="373"/>
      <c r="AG17" s="374"/>
      <c r="AH17" s="372">
        <v>7064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2801772</v>
      </c>
      <c r="BO17" s="420"/>
      <c r="BP17" s="420"/>
      <c r="BQ17" s="420"/>
      <c r="BR17" s="420"/>
      <c r="BS17" s="420"/>
      <c r="BT17" s="420"/>
      <c r="BU17" s="421"/>
      <c r="BV17" s="419">
        <v>2753399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94.43</v>
      </c>
      <c r="M18" s="472"/>
      <c r="N18" s="472"/>
      <c r="O18" s="472"/>
      <c r="P18" s="472"/>
      <c r="Q18" s="472"/>
      <c r="R18" s="473"/>
      <c r="S18" s="473"/>
      <c r="T18" s="473"/>
      <c r="U18" s="473"/>
      <c r="V18" s="474"/>
      <c r="W18" s="490"/>
      <c r="X18" s="491"/>
      <c r="Y18" s="491"/>
      <c r="Z18" s="491"/>
      <c r="AA18" s="491"/>
      <c r="AB18" s="515"/>
      <c r="AC18" s="389">
        <v>70.3</v>
      </c>
      <c r="AD18" s="390"/>
      <c r="AE18" s="390"/>
      <c r="AF18" s="390"/>
      <c r="AG18" s="475"/>
      <c r="AH18" s="389">
        <v>69.599999999999994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6555627</v>
      </c>
      <c r="BO18" s="420"/>
      <c r="BP18" s="420"/>
      <c r="BQ18" s="420"/>
      <c r="BR18" s="420"/>
      <c r="BS18" s="420"/>
      <c r="BT18" s="420"/>
      <c r="BU18" s="421"/>
      <c r="BV18" s="419">
        <v>6232126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201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8151827</v>
      </c>
      <c r="BO19" s="420"/>
      <c r="BP19" s="420"/>
      <c r="BQ19" s="420"/>
      <c r="BR19" s="420"/>
      <c r="BS19" s="420"/>
      <c r="BT19" s="420"/>
      <c r="BU19" s="421"/>
      <c r="BV19" s="419">
        <v>7473347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7285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7653005</v>
      </c>
      <c r="BO22" s="449"/>
      <c r="BP22" s="449"/>
      <c r="BQ22" s="449"/>
      <c r="BR22" s="449"/>
      <c r="BS22" s="449"/>
      <c r="BT22" s="449"/>
      <c r="BU22" s="450"/>
      <c r="BV22" s="448">
        <v>7980092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2826215</v>
      </c>
      <c r="BO23" s="420"/>
      <c r="BP23" s="420"/>
      <c r="BQ23" s="420"/>
      <c r="BR23" s="420"/>
      <c r="BS23" s="420"/>
      <c r="BT23" s="420"/>
      <c r="BU23" s="421"/>
      <c r="BV23" s="419">
        <v>3141427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8400</v>
      </c>
      <c r="R24" s="373"/>
      <c r="S24" s="373"/>
      <c r="T24" s="373"/>
      <c r="U24" s="373"/>
      <c r="V24" s="374"/>
      <c r="W24" s="462"/>
      <c r="X24" s="399"/>
      <c r="Y24" s="400"/>
      <c r="Z24" s="375" t="s">
        <v>162</v>
      </c>
      <c r="AA24" s="376"/>
      <c r="AB24" s="376"/>
      <c r="AC24" s="376"/>
      <c r="AD24" s="376"/>
      <c r="AE24" s="376"/>
      <c r="AF24" s="376"/>
      <c r="AG24" s="377"/>
      <c r="AH24" s="372">
        <v>235</v>
      </c>
      <c r="AI24" s="373"/>
      <c r="AJ24" s="373"/>
      <c r="AK24" s="373"/>
      <c r="AL24" s="374"/>
      <c r="AM24" s="372">
        <v>680090</v>
      </c>
      <c r="AN24" s="373"/>
      <c r="AO24" s="373"/>
      <c r="AP24" s="373"/>
      <c r="AQ24" s="373"/>
      <c r="AR24" s="374"/>
      <c r="AS24" s="372">
        <v>2894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5097529</v>
      </c>
      <c r="BO24" s="420"/>
      <c r="BP24" s="420"/>
      <c r="BQ24" s="420"/>
      <c r="BR24" s="420"/>
      <c r="BS24" s="420"/>
      <c r="BT24" s="420"/>
      <c r="BU24" s="421"/>
      <c r="BV24" s="419">
        <v>5087282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6500</v>
      </c>
      <c r="R25" s="373"/>
      <c r="S25" s="373"/>
      <c r="T25" s="373"/>
      <c r="U25" s="373"/>
      <c r="V25" s="374"/>
      <c r="W25" s="462"/>
      <c r="X25" s="399"/>
      <c r="Y25" s="400"/>
      <c r="Z25" s="375" t="s">
        <v>165</v>
      </c>
      <c r="AA25" s="376"/>
      <c r="AB25" s="376"/>
      <c r="AC25" s="376"/>
      <c r="AD25" s="376"/>
      <c r="AE25" s="376"/>
      <c r="AF25" s="376"/>
      <c r="AG25" s="377"/>
      <c r="AH25" s="372">
        <v>38</v>
      </c>
      <c r="AI25" s="373"/>
      <c r="AJ25" s="373"/>
      <c r="AK25" s="373"/>
      <c r="AL25" s="374"/>
      <c r="AM25" s="372">
        <v>107730</v>
      </c>
      <c r="AN25" s="373"/>
      <c r="AO25" s="373"/>
      <c r="AP25" s="373"/>
      <c r="AQ25" s="373"/>
      <c r="AR25" s="374"/>
      <c r="AS25" s="372">
        <v>2835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400994</v>
      </c>
      <c r="BO25" s="449"/>
      <c r="BP25" s="449"/>
      <c r="BQ25" s="449"/>
      <c r="BR25" s="449"/>
      <c r="BS25" s="449"/>
      <c r="BT25" s="449"/>
      <c r="BU25" s="450"/>
      <c r="BV25" s="448">
        <v>368353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5400</v>
      </c>
      <c r="R26" s="373"/>
      <c r="S26" s="373"/>
      <c r="T26" s="373"/>
      <c r="U26" s="373"/>
      <c r="V26" s="374"/>
      <c r="W26" s="462"/>
      <c r="X26" s="399"/>
      <c r="Y26" s="400"/>
      <c r="Z26" s="375" t="s">
        <v>168</v>
      </c>
      <c r="AA26" s="430"/>
      <c r="AB26" s="430"/>
      <c r="AC26" s="430"/>
      <c r="AD26" s="430"/>
      <c r="AE26" s="430"/>
      <c r="AF26" s="430"/>
      <c r="AG26" s="431"/>
      <c r="AH26" s="372">
        <v>31</v>
      </c>
      <c r="AI26" s="373"/>
      <c r="AJ26" s="373"/>
      <c r="AK26" s="373"/>
      <c r="AL26" s="374"/>
      <c r="AM26" s="372">
        <v>74493</v>
      </c>
      <c r="AN26" s="373"/>
      <c r="AO26" s="373"/>
      <c r="AP26" s="373"/>
      <c r="AQ26" s="373"/>
      <c r="AR26" s="374"/>
      <c r="AS26" s="372">
        <v>2403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2900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2300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1959658</v>
      </c>
      <c r="BO28" s="449"/>
      <c r="BP28" s="449"/>
      <c r="BQ28" s="449"/>
      <c r="BR28" s="449"/>
      <c r="BS28" s="449"/>
      <c r="BT28" s="449"/>
      <c r="BU28" s="450"/>
      <c r="BV28" s="448">
        <v>1636522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12</v>
      </c>
      <c r="M29" s="373"/>
      <c r="N29" s="373"/>
      <c r="O29" s="373"/>
      <c r="P29" s="374"/>
      <c r="Q29" s="372">
        <v>2200</v>
      </c>
      <c r="R29" s="373"/>
      <c r="S29" s="373"/>
      <c r="T29" s="373"/>
      <c r="U29" s="373"/>
      <c r="V29" s="374"/>
      <c r="W29" s="463"/>
      <c r="X29" s="464"/>
      <c r="Y29" s="465"/>
      <c r="Z29" s="375" t="s">
        <v>178</v>
      </c>
      <c r="AA29" s="376"/>
      <c r="AB29" s="376"/>
      <c r="AC29" s="376"/>
      <c r="AD29" s="376"/>
      <c r="AE29" s="376"/>
      <c r="AF29" s="376"/>
      <c r="AG29" s="377"/>
      <c r="AH29" s="372">
        <v>237</v>
      </c>
      <c r="AI29" s="373"/>
      <c r="AJ29" s="373"/>
      <c r="AK29" s="373"/>
      <c r="AL29" s="374"/>
      <c r="AM29" s="372">
        <v>686876</v>
      </c>
      <c r="AN29" s="373"/>
      <c r="AO29" s="373"/>
      <c r="AP29" s="373"/>
      <c r="AQ29" s="373"/>
      <c r="AR29" s="374"/>
      <c r="AS29" s="372">
        <v>2898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99796</v>
      </c>
      <c r="BO29" s="420"/>
      <c r="BP29" s="420"/>
      <c r="BQ29" s="420"/>
      <c r="BR29" s="420"/>
      <c r="BS29" s="420"/>
      <c r="BT29" s="420"/>
      <c r="BU29" s="421"/>
      <c r="BV29" s="419">
        <v>99724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3202091</v>
      </c>
      <c r="BO30" s="454"/>
      <c r="BP30" s="454"/>
      <c r="BQ30" s="454"/>
      <c r="BR30" s="454"/>
      <c r="BS30" s="454"/>
      <c r="BT30" s="454"/>
      <c r="BU30" s="455"/>
      <c r="BV30" s="453">
        <v>3295314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上水道事業会計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土地開発事業特別会計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福井坂井地区広域市町村圏事務組合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まちづくり会社ZENコネクト</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町立在宅訪問診療所特別会計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五領川公共下水道事務組合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福井県後期高齢者医療広域連合（一般）</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福井県後期高齢者医療広域連合（特会）</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勝山・永平寺衛生管理組合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福井県市町総合事務組合（一般）</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福井県市町総合事務組合（特会）</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福井県自治会館組合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sWyWG5MQ2k9JeGh3bnSHBW1AB/839OKo5ta+zw5+oTBpy015dtJFEji0ChiFdJDS3760+ABHNvLr//XRMhDM2Q==" saltValue="9eWw2T6MCwo8KpOzMFA4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3" t="s">
        <v>534</v>
      </c>
      <c r="D34" s="1153"/>
      <c r="E34" s="1154"/>
      <c r="F34" s="32">
        <v>9.82</v>
      </c>
      <c r="G34" s="33">
        <v>9.5299999999999994</v>
      </c>
      <c r="H34" s="33">
        <v>9.32</v>
      </c>
      <c r="I34" s="33">
        <v>9.14</v>
      </c>
      <c r="J34" s="34">
        <v>9.01</v>
      </c>
      <c r="K34" s="22"/>
      <c r="L34" s="22"/>
      <c r="M34" s="22"/>
      <c r="N34" s="22"/>
      <c r="O34" s="22"/>
      <c r="P34" s="22"/>
    </row>
    <row r="35" spans="1:16" ht="39" customHeight="1" x14ac:dyDescent="0.2">
      <c r="A35" s="22"/>
      <c r="B35" s="35"/>
      <c r="C35" s="1147" t="s">
        <v>535</v>
      </c>
      <c r="D35" s="1148"/>
      <c r="E35" s="1149"/>
      <c r="F35" s="36">
        <v>4.78</v>
      </c>
      <c r="G35" s="37">
        <v>6.85</v>
      </c>
      <c r="H35" s="37">
        <v>4.71</v>
      </c>
      <c r="I35" s="37">
        <v>7.57</v>
      </c>
      <c r="J35" s="38">
        <v>7.32</v>
      </c>
      <c r="K35" s="22"/>
      <c r="L35" s="22"/>
      <c r="M35" s="22"/>
      <c r="N35" s="22"/>
      <c r="O35" s="22"/>
      <c r="P35" s="22"/>
    </row>
    <row r="36" spans="1:16" ht="39" customHeight="1" x14ac:dyDescent="0.2">
      <c r="A36" s="22"/>
      <c r="B36" s="35"/>
      <c r="C36" s="1147" t="s">
        <v>536</v>
      </c>
      <c r="D36" s="1148"/>
      <c r="E36" s="1149"/>
      <c r="F36" s="36">
        <v>1.82</v>
      </c>
      <c r="G36" s="37">
        <v>2.0699999999999998</v>
      </c>
      <c r="H36" s="37">
        <v>2.48</v>
      </c>
      <c r="I36" s="37">
        <v>2.25</v>
      </c>
      <c r="J36" s="38">
        <v>0.79</v>
      </c>
      <c r="K36" s="22"/>
      <c r="L36" s="22"/>
      <c r="M36" s="22"/>
      <c r="N36" s="22"/>
      <c r="O36" s="22"/>
      <c r="P36" s="22"/>
    </row>
    <row r="37" spans="1:16" ht="39" customHeight="1" x14ac:dyDescent="0.2">
      <c r="A37" s="22"/>
      <c r="B37" s="35"/>
      <c r="C37" s="1147" t="s">
        <v>537</v>
      </c>
      <c r="D37" s="1148"/>
      <c r="E37" s="1149"/>
      <c r="F37" s="36" t="s">
        <v>489</v>
      </c>
      <c r="G37" s="37" t="s">
        <v>489</v>
      </c>
      <c r="H37" s="37" t="s">
        <v>489</v>
      </c>
      <c r="I37" s="37" t="s">
        <v>489</v>
      </c>
      <c r="J37" s="38">
        <v>0.68</v>
      </c>
      <c r="K37" s="22"/>
      <c r="L37" s="22"/>
      <c r="M37" s="22"/>
      <c r="N37" s="22"/>
      <c r="O37" s="22"/>
      <c r="P37" s="22"/>
    </row>
    <row r="38" spans="1:16" ht="39" customHeight="1" x14ac:dyDescent="0.2">
      <c r="A38" s="22"/>
      <c r="B38" s="35"/>
      <c r="C38" s="1147" t="s">
        <v>538</v>
      </c>
      <c r="D38" s="1148"/>
      <c r="E38" s="1149"/>
      <c r="F38" s="36">
        <v>0</v>
      </c>
      <c r="G38" s="37">
        <v>0.23</v>
      </c>
      <c r="H38" s="37">
        <v>0.35</v>
      </c>
      <c r="I38" s="37">
        <v>0.56000000000000005</v>
      </c>
      <c r="J38" s="38">
        <v>0.49</v>
      </c>
      <c r="K38" s="22"/>
      <c r="L38" s="22"/>
      <c r="M38" s="22"/>
      <c r="N38" s="22"/>
      <c r="O38" s="22"/>
      <c r="P38" s="22"/>
    </row>
    <row r="39" spans="1:16" ht="39" customHeight="1" x14ac:dyDescent="0.2">
      <c r="A39" s="22"/>
      <c r="B39" s="35"/>
      <c r="C39" s="1147" t="s">
        <v>539</v>
      </c>
      <c r="D39" s="1148"/>
      <c r="E39" s="1149"/>
      <c r="F39" s="36">
        <v>0.25</v>
      </c>
      <c r="G39" s="37">
        <v>1.72</v>
      </c>
      <c r="H39" s="37">
        <v>1.8</v>
      </c>
      <c r="I39" s="37">
        <v>1.88</v>
      </c>
      <c r="J39" s="38">
        <v>0.34</v>
      </c>
      <c r="K39" s="22"/>
      <c r="L39" s="22"/>
      <c r="M39" s="22"/>
      <c r="N39" s="22"/>
      <c r="O39" s="22"/>
      <c r="P39" s="22"/>
    </row>
    <row r="40" spans="1:16" ht="39" customHeight="1" x14ac:dyDescent="0.2">
      <c r="A40" s="22"/>
      <c r="B40" s="35"/>
      <c r="C40" s="1147" t="s">
        <v>540</v>
      </c>
      <c r="D40" s="1148"/>
      <c r="E40" s="1149"/>
      <c r="F40" s="36">
        <v>0</v>
      </c>
      <c r="G40" s="37">
        <v>0</v>
      </c>
      <c r="H40" s="37">
        <v>0</v>
      </c>
      <c r="I40" s="37">
        <v>0</v>
      </c>
      <c r="J40" s="38">
        <v>0</v>
      </c>
      <c r="K40" s="22"/>
      <c r="L40" s="22"/>
      <c r="M40" s="22"/>
      <c r="N40" s="22"/>
      <c r="O40" s="22"/>
      <c r="P40" s="22"/>
    </row>
    <row r="41" spans="1:16" ht="39" customHeight="1" x14ac:dyDescent="0.2">
      <c r="A41" s="22"/>
      <c r="B41" s="35"/>
      <c r="C41" s="1147" t="s">
        <v>541</v>
      </c>
      <c r="D41" s="1148"/>
      <c r="E41" s="1149"/>
      <c r="F41" s="36">
        <v>0</v>
      </c>
      <c r="G41" s="37" t="s">
        <v>489</v>
      </c>
      <c r="H41" s="37" t="s">
        <v>489</v>
      </c>
      <c r="I41" s="37">
        <v>0</v>
      </c>
      <c r="J41" s="38">
        <v>0</v>
      </c>
      <c r="K41" s="22"/>
      <c r="L41" s="22"/>
      <c r="M41" s="22"/>
      <c r="N41" s="22"/>
      <c r="O41" s="22"/>
      <c r="P41" s="22"/>
    </row>
    <row r="42" spans="1:16" ht="39" customHeight="1" x14ac:dyDescent="0.2">
      <c r="A42" s="22"/>
      <c r="B42" s="39"/>
      <c r="C42" s="1147" t="s">
        <v>542</v>
      </c>
      <c r="D42" s="1148"/>
      <c r="E42" s="1149"/>
      <c r="F42" s="36" t="s">
        <v>489</v>
      </c>
      <c r="G42" s="37" t="s">
        <v>489</v>
      </c>
      <c r="H42" s="37" t="s">
        <v>489</v>
      </c>
      <c r="I42" s="37" t="s">
        <v>489</v>
      </c>
      <c r="J42" s="38" t="s">
        <v>489</v>
      </c>
      <c r="K42" s="22"/>
      <c r="L42" s="22"/>
      <c r="M42" s="22"/>
      <c r="N42" s="22"/>
      <c r="O42" s="22"/>
      <c r="P42" s="22"/>
    </row>
    <row r="43" spans="1:16" ht="39" customHeight="1" thickBot="1" x14ac:dyDescent="0.25">
      <c r="A43" s="22"/>
      <c r="B43" s="40"/>
      <c r="C43" s="1150" t="s">
        <v>543</v>
      </c>
      <c r="D43" s="1151"/>
      <c r="E43" s="1152"/>
      <c r="F43" s="41">
        <v>0.21</v>
      </c>
      <c r="G43" s="42">
        <v>7.0000000000000007E-2</v>
      </c>
      <c r="H43" s="42">
        <v>0.1</v>
      </c>
      <c r="I43" s="42">
        <v>4.46</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nO4cfG1SgRJm0AW5qobAHgZB+F5+xf3pDtSTrhxzUUlJfiYpPtnO2BF0/zv/2mot7EPCHWf2xI6rsu7Pomlew==" saltValue="7/aB23uXSliKe54sXrit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8" t="s">
        <v>9</v>
      </c>
      <c r="C45" s="1179"/>
      <c r="D45" s="58"/>
      <c r="E45" s="1184" t="s">
        <v>10</v>
      </c>
      <c r="F45" s="1184"/>
      <c r="G45" s="1184"/>
      <c r="H45" s="1184"/>
      <c r="I45" s="1184"/>
      <c r="J45" s="1185"/>
      <c r="K45" s="59">
        <v>860</v>
      </c>
      <c r="L45" s="60">
        <v>905</v>
      </c>
      <c r="M45" s="60">
        <v>927</v>
      </c>
      <c r="N45" s="60">
        <v>895</v>
      </c>
      <c r="O45" s="61">
        <v>903</v>
      </c>
      <c r="P45" s="48"/>
      <c r="Q45" s="48"/>
      <c r="R45" s="48"/>
      <c r="S45" s="48"/>
      <c r="T45" s="48"/>
      <c r="U45" s="48"/>
    </row>
    <row r="46" spans="1:21" ht="30.75" customHeight="1" x14ac:dyDescent="0.2">
      <c r="A46" s="48"/>
      <c r="B46" s="1180"/>
      <c r="C46" s="1181"/>
      <c r="D46" s="62"/>
      <c r="E46" s="1157" t="s">
        <v>11</v>
      </c>
      <c r="F46" s="1157"/>
      <c r="G46" s="1157"/>
      <c r="H46" s="1157"/>
      <c r="I46" s="1157"/>
      <c r="J46" s="1158"/>
      <c r="K46" s="63" t="s">
        <v>489</v>
      </c>
      <c r="L46" s="64" t="s">
        <v>489</v>
      </c>
      <c r="M46" s="64" t="s">
        <v>489</v>
      </c>
      <c r="N46" s="64" t="s">
        <v>489</v>
      </c>
      <c r="O46" s="65" t="s">
        <v>489</v>
      </c>
      <c r="P46" s="48"/>
      <c r="Q46" s="48"/>
      <c r="R46" s="48"/>
      <c r="S46" s="48"/>
      <c r="T46" s="48"/>
      <c r="U46" s="48"/>
    </row>
    <row r="47" spans="1:21" ht="30.75" customHeight="1" x14ac:dyDescent="0.2">
      <c r="A47" s="48"/>
      <c r="B47" s="1180"/>
      <c r="C47" s="1181"/>
      <c r="D47" s="62"/>
      <c r="E47" s="1157" t="s">
        <v>12</v>
      </c>
      <c r="F47" s="1157"/>
      <c r="G47" s="1157"/>
      <c r="H47" s="1157"/>
      <c r="I47" s="1157"/>
      <c r="J47" s="1158"/>
      <c r="K47" s="63" t="s">
        <v>489</v>
      </c>
      <c r="L47" s="64" t="s">
        <v>489</v>
      </c>
      <c r="M47" s="64" t="s">
        <v>489</v>
      </c>
      <c r="N47" s="64" t="s">
        <v>489</v>
      </c>
      <c r="O47" s="65" t="s">
        <v>489</v>
      </c>
      <c r="P47" s="48"/>
      <c r="Q47" s="48"/>
      <c r="R47" s="48"/>
      <c r="S47" s="48"/>
      <c r="T47" s="48"/>
      <c r="U47" s="48"/>
    </row>
    <row r="48" spans="1:21" ht="30.75" customHeight="1" x14ac:dyDescent="0.2">
      <c r="A48" s="48"/>
      <c r="B48" s="1180"/>
      <c r="C48" s="1181"/>
      <c r="D48" s="62"/>
      <c r="E48" s="1157" t="s">
        <v>13</v>
      </c>
      <c r="F48" s="1157"/>
      <c r="G48" s="1157"/>
      <c r="H48" s="1157"/>
      <c r="I48" s="1157"/>
      <c r="J48" s="1158"/>
      <c r="K48" s="63">
        <v>472</v>
      </c>
      <c r="L48" s="64">
        <v>441</v>
      </c>
      <c r="M48" s="64">
        <v>398</v>
      </c>
      <c r="N48" s="64">
        <v>347</v>
      </c>
      <c r="O48" s="65">
        <v>311</v>
      </c>
      <c r="P48" s="48"/>
      <c r="Q48" s="48"/>
      <c r="R48" s="48"/>
      <c r="S48" s="48"/>
      <c r="T48" s="48"/>
      <c r="U48" s="48"/>
    </row>
    <row r="49" spans="1:21" ht="30.75" customHeight="1" x14ac:dyDescent="0.2">
      <c r="A49" s="48"/>
      <c r="B49" s="1180"/>
      <c r="C49" s="1181"/>
      <c r="D49" s="62"/>
      <c r="E49" s="1157" t="s">
        <v>14</v>
      </c>
      <c r="F49" s="1157"/>
      <c r="G49" s="1157"/>
      <c r="H49" s="1157"/>
      <c r="I49" s="1157"/>
      <c r="J49" s="1158"/>
      <c r="K49" s="63">
        <v>123</v>
      </c>
      <c r="L49" s="64">
        <v>123</v>
      </c>
      <c r="M49" s="64">
        <v>117</v>
      </c>
      <c r="N49" s="64">
        <v>119</v>
      </c>
      <c r="O49" s="65">
        <v>118</v>
      </c>
      <c r="P49" s="48"/>
      <c r="Q49" s="48"/>
      <c r="R49" s="48"/>
      <c r="S49" s="48"/>
      <c r="T49" s="48"/>
      <c r="U49" s="48"/>
    </row>
    <row r="50" spans="1:21" ht="30.75" customHeight="1" x14ac:dyDescent="0.2">
      <c r="A50" s="48"/>
      <c r="B50" s="1180"/>
      <c r="C50" s="1181"/>
      <c r="D50" s="62"/>
      <c r="E50" s="1157" t="s">
        <v>15</v>
      </c>
      <c r="F50" s="1157"/>
      <c r="G50" s="1157"/>
      <c r="H50" s="1157"/>
      <c r="I50" s="1157"/>
      <c r="J50" s="1158"/>
      <c r="K50" s="63" t="s">
        <v>489</v>
      </c>
      <c r="L50" s="64" t="s">
        <v>489</v>
      </c>
      <c r="M50" s="64" t="s">
        <v>489</v>
      </c>
      <c r="N50" s="64" t="s">
        <v>489</v>
      </c>
      <c r="O50" s="65" t="s">
        <v>489</v>
      </c>
      <c r="P50" s="48"/>
      <c r="Q50" s="48"/>
      <c r="R50" s="48"/>
      <c r="S50" s="48"/>
      <c r="T50" s="48"/>
      <c r="U50" s="48"/>
    </row>
    <row r="51" spans="1:21" ht="30.75" customHeight="1" x14ac:dyDescent="0.2">
      <c r="A51" s="48"/>
      <c r="B51" s="1182"/>
      <c r="C51" s="1183"/>
      <c r="D51" s="66"/>
      <c r="E51" s="1157" t="s">
        <v>16</v>
      </c>
      <c r="F51" s="1157"/>
      <c r="G51" s="1157"/>
      <c r="H51" s="1157"/>
      <c r="I51" s="1157"/>
      <c r="J51" s="1158"/>
      <c r="K51" s="63" t="s">
        <v>489</v>
      </c>
      <c r="L51" s="64" t="s">
        <v>489</v>
      </c>
      <c r="M51" s="64" t="s">
        <v>489</v>
      </c>
      <c r="N51" s="64" t="s">
        <v>489</v>
      </c>
      <c r="O51" s="65" t="s">
        <v>489</v>
      </c>
      <c r="P51" s="48"/>
      <c r="Q51" s="48"/>
      <c r="R51" s="48"/>
      <c r="S51" s="48"/>
      <c r="T51" s="48"/>
      <c r="U51" s="48"/>
    </row>
    <row r="52" spans="1:21" ht="30.75" customHeight="1" x14ac:dyDescent="0.2">
      <c r="A52" s="48"/>
      <c r="B52" s="1155" t="s">
        <v>17</v>
      </c>
      <c r="C52" s="1156"/>
      <c r="D52" s="66"/>
      <c r="E52" s="1157" t="s">
        <v>18</v>
      </c>
      <c r="F52" s="1157"/>
      <c r="G52" s="1157"/>
      <c r="H52" s="1157"/>
      <c r="I52" s="1157"/>
      <c r="J52" s="1158"/>
      <c r="K52" s="63">
        <v>1029</v>
      </c>
      <c r="L52" s="64">
        <v>1032</v>
      </c>
      <c r="M52" s="64">
        <v>1023</v>
      </c>
      <c r="N52" s="64">
        <v>972</v>
      </c>
      <c r="O52" s="65">
        <v>935</v>
      </c>
      <c r="P52" s="48"/>
      <c r="Q52" s="48"/>
      <c r="R52" s="48"/>
      <c r="S52" s="48"/>
      <c r="T52" s="48"/>
      <c r="U52" s="48"/>
    </row>
    <row r="53" spans="1:21" ht="30.75" customHeight="1" thickBot="1" x14ac:dyDescent="0.25">
      <c r="A53" s="48"/>
      <c r="B53" s="1159" t="s">
        <v>19</v>
      </c>
      <c r="C53" s="1160"/>
      <c r="D53" s="67"/>
      <c r="E53" s="1161" t="s">
        <v>20</v>
      </c>
      <c r="F53" s="1161"/>
      <c r="G53" s="1161"/>
      <c r="H53" s="1161"/>
      <c r="I53" s="1161"/>
      <c r="J53" s="1162"/>
      <c r="K53" s="68">
        <v>426</v>
      </c>
      <c r="L53" s="69">
        <v>437</v>
      </c>
      <c r="M53" s="69">
        <v>419</v>
      </c>
      <c r="N53" s="69">
        <v>389</v>
      </c>
      <c r="O53" s="70">
        <v>397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3" t="s">
        <v>24</v>
      </c>
      <c r="C58" s="1164"/>
      <c r="D58" s="1169" t="s">
        <v>25</v>
      </c>
      <c r="E58" s="1170"/>
      <c r="F58" s="1170"/>
      <c r="G58" s="1170"/>
      <c r="H58" s="1170"/>
      <c r="I58" s="1170"/>
      <c r="J58" s="1171"/>
      <c r="K58" s="83"/>
      <c r="L58" s="84"/>
      <c r="M58" s="84"/>
      <c r="N58" s="84"/>
      <c r="O58" s="85"/>
    </row>
    <row r="59" spans="1:21" ht="31.5" customHeight="1" x14ac:dyDescent="0.2">
      <c r="B59" s="1165"/>
      <c r="C59" s="1166"/>
      <c r="D59" s="1172" t="s">
        <v>26</v>
      </c>
      <c r="E59" s="1173"/>
      <c r="F59" s="1173"/>
      <c r="G59" s="1173"/>
      <c r="H59" s="1173"/>
      <c r="I59" s="1173"/>
      <c r="J59" s="1174"/>
      <c r="K59" s="86"/>
      <c r="L59" s="87"/>
      <c r="M59" s="87"/>
      <c r="N59" s="87"/>
      <c r="O59" s="88"/>
    </row>
    <row r="60" spans="1:21" ht="31.5" customHeight="1" thickBot="1" x14ac:dyDescent="0.25">
      <c r="B60" s="1167"/>
      <c r="C60" s="1168"/>
      <c r="D60" s="1175" t="s">
        <v>27</v>
      </c>
      <c r="E60" s="1176"/>
      <c r="F60" s="1176"/>
      <c r="G60" s="1176"/>
      <c r="H60" s="1176"/>
      <c r="I60" s="1176"/>
      <c r="J60" s="1177"/>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cPtGziVJTJ6rUzjbr2KnrIMCqPFUfZFl9EeIVx9KsJ1RnRZRyKw4676t8BwZignRxoJgfk1lnbru9J4Jur6Dw==" saltValue="p3T2Q1YEif8D1HPFZ/Ly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8" t="s">
        <v>30</v>
      </c>
      <c r="C41" s="1199"/>
      <c r="D41" s="105"/>
      <c r="E41" s="1200" t="s">
        <v>31</v>
      </c>
      <c r="F41" s="1200"/>
      <c r="G41" s="1200"/>
      <c r="H41" s="1201"/>
      <c r="I41" s="343">
        <v>8986</v>
      </c>
      <c r="J41" s="344">
        <v>8626</v>
      </c>
      <c r="K41" s="344">
        <v>8217</v>
      </c>
      <c r="L41" s="344">
        <v>7980</v>
      </c>
      <c r="M41" s="345">
        <v>7653</v>
      </c>
    </row>
    <row r="42" spans="2:13" ht="27.75" customHeight="1" x14ac:dyDescent="0.2">
      <c r="B42" s="1188"/>
      <c r="C42" s="1189"/>
      <c r="D42" s="106"/>
      <c r="E42" s="1192" t="s">
        <v>32</v>
      </c>
      <c r="F42" s="1192"/>
      <c r="G42" s="1192"/>
      <c r="H42" s="1193"/>
      <c r="I42" s="346" t="s">
        <v>489</v>
      </c>
      <c r="J42" s="347" t="s">
        <v>489</v>
      </c>
      <c r="K42" s="347" t="s">
        <v>489</v>
      </c>
      <c r="L42" s="347" t="s">
        <v>489</v>
      </c>
      <c r="M42" s="348" t="s">
        <v>489</v>
      </c>
    </row>
    <row r="43" spans="2:13" ht="27.75" customHeight="1" x14ac:dyDescent="0.2">
      <c r="B43" s="1188"/>
      <c r="C43" s="1189"/>
      <c r="D43" s="106"/>
      <c r="E43" s="1192" t="s">
        <v>33</v>
      </c>
      <c r="F43" s="1192"/>
      <c r="G43" s="1192"/>
      <c r="H43" s="1193"/>
      <c r="I43" s="346">
        <v>2050</v>
      </c>
      <c r="J43" s="347">
        <v>1721</v>
      </c>
      <c r="K43" s="347">
        <v>1478</v>
      </c>
      <c r="L43" s="347">
        <v>1298</v>
      </c>
      <c r="M43" s="348">
        <v>1117</v>
      </c>
    </row>
    <row r="44" spans="2:13" ht="27.75" customHeight="1" x14ac:dyDescent="0.2">
      <c r="B44" s="1188"/>
      <c r="C44" s="1189"/>
      <c r="D44" s="106"/>
      <c r="E44" s="1192" t="s">
        <v>34</v>
      </c>
      <c r="F44" s="1192"/>
      <c r="G44" s="1192"/>
      <c r="H44" s="1193"/>
      <c r="I44" s="346">
        <v>1271</v>
      </c>
      <c r="J44" s="347">
        <v>1206</v>
      </c>
      <c r="K44" s="347">
        <v>1235</v>
      </c>
      <c r="L44" s="347">
        <v>1162</v>
      </c>
      <c r="M44" s="348">
        <v>1055</v>
      </c>
    </row>
    <row r="45" spans="2:13" ht="27.75" customHeight="1" x14ac:dyDescent="0.2">
      <c r="B45" s="1188"/>
      <c r="C45" s="1189"/>
      <c r="D45" s="106"/>
      <c r="E45" s="1192" t="s">
        <v>35</v>
      </c>
      <c r="F45" s="1192"/>
      <c r="G45" s="1192"/>
      <c r="H45" s="1193"/>
      <c r="I45" s="346">
        <v>1892</v>
      </c>
      <c r="J45" s="347">
        <v>1809</v>
      </c>
      <c r="K45" s="347">
        <v>1796</v>
      </c>
      <c r="L45" s="347">
        <v>1735</v>
      </c>
      <c r="M45" s="348">
        <v>1621</v>
      </c>
    </row>
    <row r="46" spans="2:13" ht="27.75" customHeight="1" x14ac:dyDescent="0.2">
      <c r="B46" s="1188"/>
      <c r="C46" s="1189"/>
      <c r="D46" s="107"/>
      <c r="E46" s="1192" t="s">
        <v>36</v>
      </c>
      <c r="F46" s="1192"/>
      <c r="G46" s="1192"/>
      <c r="H46" s="1193"/>
      <c r="I46" s="346" t="s">
        <v>489</v>
      </c>
      <c r="J46" s="347" t="s">
        <v>489</v>
      </c>
      <c r="K46" s="347" t="s">
        <v>489</v>
      </c>
      <c r="L46" s="347" t="s">
        <v>489</v>
      </c>
      <c r="M46" s="348" t="s">
        <v>489</v>
      </c>
    </row>
    <row r="47" spans="2:13" ht="27.75" customHeight="1" x14ac:dyDescent="0.2">
      <c r="B47" s="1188"/>
      <c r="C47" s="1189"/>
      <c r="D47" s="108"/>
      <c r="E47" s="1202" t="s">
        <v>37</v>
      </c>
      <c r="F47" s="1203"/>
      <c r="G47" s="1203"/>
      <c r="H47" s="1204"/>
      <c r="I47" s="346" t="s">
        <v>489</v>
      </c>
      <c r="J47" s="347" t="s">
        <v>489</v>
      </c>
      <c r="K47" s="347" t="s">
        <v>489</v>
      </c>
      <c r="L47" s="347" t="s">
        <v>489</v>
      </c>
      <c r="M47" s="348" t="s">
        <v>489</v>
      </c>
    </row>
    <row r="48" spans="2:13" ht="27.75" customHeight="1" x14ac:dyDescent="0.2">
      <c r="B48" s="1188"/>
      <c r="C48" s="1189"/>
      <c r="D48" s="106"/>
      <c r="E48" s="1192" t="s">
        <v>38</v>
      </c>
      <c r="F48" s="1192"/>
      <c r="G48" s="1192"/>
      <c r="H48" s="1193"/>
      <c r="I48" s="346" t="s">
        <v>489</v>
      </c>
      <c r="J48" s="347" t="s">
        <v>489</v>
      </c>
      <c r="K48" s="347" t="s">
        <v>489</v>
      </c>
      <c r="L48" s="347" t="s">
        <v>489</v>
      </c>
      <c r="M48" s="348" t="s">
        <v>489</v>
      </c>
    </row>
    <row r="49" spans="2:13" ht="27.75" customHeight="1" x14ac:dyDescent="0.2">
      <c r="B49" s="1190"/>
      <c r="C49" s="1191"/>
      <c r="D49" s="106"/>
      <c r="E49" s="1192" t="s">
        <v>39</v>
      </c>
      <c r="F49" s="1192"/>
      <c r="G49" s="1192"/>
      <c r="H49" s="1193"/>
      <c r="I49" s="346" t="s">
        <v>489</v>
      </c>
      <c r="J49" s="347" t="s">
        <v>489</v>
      </c>
      <c r="K49" s="347" t="s">
        <v>489</v>
      </c>
      <c r="L49" s="347" t="s">
        <v>489</v>
      </c>
      <c r="M49" s="348" t="s">
        <v>489</v>
      </c>
    </row>
    <row r="50" spans="2:13" ht="27.75" customHeight="1" x14ac:dyDescent="0.2">
      <c r="B50" s="1186" t="s">
        <v>40</v>
      </c>
      <c r="C50" s="1187"/>
      <c r="D50" s="109"/>
      <c r="E50" s="1192" t="s">
        <v>41</v>
      </c>
      <c r="F50" s="1192"/>
      <c r="G50" s="1192"/>
      <c r="H50" s="1193"/>
      <c r="I50" s="346">
        <v>4160</v>
      </c>
      <c r="J50" s="347">
        <v>4651</v>
      </c>
      <c r="K50" s="347">
        <v>5014</v>
      </c>
      <c r="L50" s="347">
        <v>5004</v>
      </c>
      <c r="M50" s="348">
        <v>5230</v>
      </c>
    </row>
    <row r="51" spans="2:13" ht="27.75" customHeight="1" x14ac:dyDescent="0.2">
      <c r="B51" s="1188"/>
      <c r="C51" s="1189"/>
      <c r="D51" s="106"/>
      <c r="E51" s="1192" t="s">
        <v>42</v>
      </c>
      <c r="F51" s="1192"/>
      <c r="G51" s="1192"/>
      <c r="H51" s="1193"/>
      <c r="I51" s="346">
        <v>126</v>
      </c>
      <c r="J51" s="347">
        <v>89</v>
      </c>
      <c r="K51" s="347">
        <v>48</v>
      </c>
      <c r="L51" s="347">
        <v>28</v>
      </c>
      <c r="M51" s="348">
        <v>16</v>
      </c>
    </row>
    <row r="52" spans="2:13" ht="27.75" customHeight="1" x14ac:dyDescent="0.2">
      <c r="B52" s="1190"/>
      <c r="C52" s="1191"/>
      <c r="D52" s="106"/>
      <c r="E52" s="1192" t="s">
        <v>43</v>
      </c>
      <c r="F52" s="1192"/>
      <c r="G52" s="1192"/>
      <c r="H52" s="1193"/>
      <c r="I52" s="346">
        <v>9839</v>
      </c>
      <c r="J52" s="347">
        <v>9346</v>
      </c>
      <c r="K52" s="347">
        <v>8867</v>
      </c>
      <c r="L52" s="347">
        <v>8447</v>
      </c>
      <c r="M52" s="348">
        <v>7917</v>
      </c>
    </row>
    <row r="53" spans="2:13" ht="27.75" customHeight="1" thickBot="1" x14ac:dyDescent="0.25">
      <c r="B53" s="1194" t="s">
        <v>19</v>
      </c>
      <c r="C53" s="1195"/>
      <c r="D53" s="110"/>
      <c r="E53" s="1196" t="s">
        <v>44</v>
      </c>
      <c r="F53" s="1196"/>
      <c r="G53" s="1196"/>
      <c r="H53" s="1197"/>
      <c r="I53" s="349">
        <v>76</v>
      </c>
      <c r="J53" s="350">
        <v>-724</v>
      </c>
      <c r="K53" s="350">
        <v>-1201</v>
      </c>
      <c r="L53" s="350">
        <v>-1306</v>
      </c>
      <c r="M53" s="351">
        <v>-1718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ZhTo9z1MrTBUdgS1E/jj3cKJCRmUMQ9oduUd62GxRJ5uLltfR9QV31AmdwURd3k5xTmh5s8cWhAEHGgTPt+1Q==" saltValue="EFQ/8/PCVLeycj9ojjgS1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3" t="s">
        <v>46</v>
      </c>
      <c r="D55" s="1213"/>
      <c r="E55" s="1214"/>
      <c r="F55" s="352">
        <v>1634</v>
      </c>
      <c r="G55" s="352">
        <v>1637</v>
      </c>
      <c r="H55" s="353">
        <v>1960</v>
      </c>
    </row>
    <row r="56" spans="2:8" ht="52.5" customHeight="1" x14ac:dyDescent="0.2">
      <c r="B56" s="122"/>
      <c r="C56" s="1215" t="s">
        <v>47</v>
      </c>
      <c r="D56" s="1215"/>
      <c r="E56" s="1216"/>
      <c r="F56" s="354">
        <v>100</v>
      </c>
      <c r="G56" s="354">
        <v>100</v>
      </c>
      <c r="H56" s="355">
        <v>100</v>
      </c>
    </row>
    <row r="57" spans="2:8" ht="53.25" customHeight="1" x14ac:dyDescent="0.2">
      <c r="B57" s="122"/>
      <c r="C57" s="1217" t="s">
        <v>48</v>
      </c>
      <c r="D57" s="1217"/>
      <c r="E57" s="1218"/>
      <c r="F57" s="356">
        <v>3317</v>
      </c>
      <c r="G57" s="356">
        <v>3295</v>
      </c>
      <c r="H57" s="357">
        <v>3202</v>
      </c>
    </row>
    <row r="58" spans="2:8" ht="45.75" customHeight="1" x14ac:dyDescent="0.2">
      <c r="B58" s="123"/>
      <c r="C58" s="1205" t="s">
        <v>559</v>
      </c>
      <c r="D58" s="1206"/>
      <c r="E58" s="1207"/>
      <c r="F58" s="358">
        <v>1499</v>
      </c>
      <c r="G58" s="358">
        <v>1498</v>
      </c>
      <c r="H58" s="359">
        <v>1441</v>
      </c>
    </row>
    <row r="59" spans="2:8" ht="45.75" customHeight="1" x14ac:dyDescent="0.2">
      <c r="B59" s="123"/>
      <c r="C59" s="1205" t="s">
        <v>560</v>
      </c>
      <c r="D59" s="1206"/>
      <c r="E59" s="1207"/>
      <c r="F59" s="358">
        <v>1073</v>
      </c>
      <c r="G59" s="358">
        <v>1074</v>
      </c>
      <c r="H59" s="359">
        <v>1064</v>
      </c>
    </row>
    <row r="60" spans="2:8" ht="45.75" customHeight="1" x14ac:dyDescent="0.2">
      <c r="B60" s="123"/>
      <c r="C60" s="1205" t="s">
        <v>561</v>
      </c>
      <c r="D60" s="1206"/>
      <c r="E60" s="1207"/>
      <c r="F60" s="358">
        <v>354</v>
      </c>
      <c r="G60" s="358">
        <v>354</v>
      </c>
      <c r="H60" s="359">
        <v>355</v>
      </c>
    </row>
    <row r="61" spans="2:8" ht="45.75" customHeight="1" x14ac:dyDescent="0.2">
      <c r="B61" s="123"/>
      <c r="C61" s="1205" t="s">
        <v>562</v>
      </c>
      <c r="D61" s="1206"/>
      <c r="E61" s="1207"/>
      <c r="F61" s="358">
        <v>226</v>
      </c>
      <c r="G61" s="358">
        <v>227</v>
      </c>
      <c r="H61" s="359">
        <v>215</v>
      </c>
    </row>
    <row r="62" spans="2:8" ht="45.75" customHeight="1" thickBot="1" x14ac:dyDescent="0.25">
      <c r="B62" s="124"/>
      <c r="C62" s="1208" t="s">
        <v>563</v>
      </c>
      <c r="D62" s="1209"/>
      <c r="E62" s="1210"/>
      <c r="F62" s="360">
        <v>114</v>
      </c>
      <c r="G62" s="360">
        <v>108</v>
      </c>
      <c r="H62" s="361">
        <v>87</v>
      </c>
    </row>
    <row r="63" spans="2:8" ht="52.5" customHeight="1" thickBot="1" x14ac:dyDescent="0.25">
      <c r="B63" s="125"/>
      <c r="C63" s="1211" t="s">
        <v>49</v>
      </c>
      <c r="D63" s="1211"/>
      <c r="E63" s="1212"/>
      <c r="F63" s="362">
        <v>5050</v>
      </c>
      <c r="G63" s="362">
        <v>5032</v>
      </c>
      <c r="H63" s="363">
        <v>5262</v>
      </c>
    </row>
    <row r="64" spans="2:8" ht="13.2" x14ac:dyDescent="0.2"/>
  </sheetData>
  <sheetProtection algorithmName="SHA-512" hashValue="E0iX15+hqHv22I5DJpp7ReJZrp2YzZKeR6jZwkY4OYEjItIriaEdVgEWTzi3CSGzpowXq1tdjualblhm9yNLUA==" saltValue="NQFg8wc+ihrV31gJHEL5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46449</v>
      </c>
      <c r="E3" s="144"/>
      <c r="F3" s="145">
        <v>96248</v>
      </c>
      <c r="G3" s="146"/>
      <c r="H3" s="147"/>
    </row>
    <row r="4" spans="1:8" x14ac:dyDescent="0.2">
      <c r="A4" s="148"/>
      <c r="B4" s="149"/>
      <c r="C4" s="150"/>
      <c r="D4" s="151">
        <v>35956</v>
      </c>
      <c r="E4" s="152"/>
      <c r="F4" s="153">
        <v>55768</v>
      </c>
      <c r="G4" s="154"/>
      <c r="H4" s="155"/>
    </row>
    <row r="5" spans="1:8" x14ac:dyDescent="0.2">
      <c r="A5" s="136" t="s">
        <v>522</v>
      </c>
      <c r="B5" s="141"/>
      <c r="C5" s="142"/>
      <c r="D5" s="143">
        <v>39980</v>
      </c>
      <c r="E5" s="144"/>
      <c r="F5" s="145">
        <v>76413</v>
      </c>
      <c r="G5" s="146"/>
      <c r="H5" s="147"/>
    </row>
    <row r="6" spans="1:8" x14ac:dyDescent="0.2">
      <c r="A6" s="148"/>
      <c r="B6" s="149"/>
      <c r="C6" s="150"/>
      <c r="D6" s="151">
        <v>31733</v>
      </c>
      <c r="E6" s="152"/>
      <c r="F6" s="153">
        <v>39658</v>
      </c>
      <c r="G6" s="154"/>
      <c r="H6" s="155"/>
    </row>
    <row r="7" spans="1:8" x14ac:dyDescent="0.2">
      <c r="A7" s="136" t="s">
        <v>523</v>
      </c>
      <c r="B7" s="141"/>
      <c r="C7" s="142"/>
      <c r="D7" s="143">
        <v>50985</v>
      </c>
      <c r="E7" s="144"/>
      <c r="F7" s="145">
        <v>66481</v>
      </c>
      <c r="G7" s="146"/>
      <c r="H7" s="147"/>
    </row>
    <row r="8" spans="1:8" x14ac:dyDescent="0.2">
      <c r="A8" s="148"/>
      <c r="B8" s="149"/>
      <c r="C8" s="150"/>
      <c r="D8" s="151">
        <v>24934</v>
      </c>
      <c r="E8" s="152"/>
      <c r="F8" s="153">
        <v>36120</v>
      </c>
      <c r="G8" s="154"/>
      <c r="H8" s="155"/>
    </row>
    <row r="9" spans="1:8" x14ac:dyDescent="0.2">
      <c r="A9" s="136" t="s">
        <v>524</v>
      </c>
      <c r="B9" s="141"/>
      <c r="C9" s="142"/>
      <c r="D9" s="143">
        <v>48831</v>
      </c>
      <c r="E9" s="144"/>
      <c r="F9" s="145">
        <v>67825</v>
      </c>
      <c r="G9" s="146"/>
      <c r="H9" s="147"/>
    </row>
    <row r="10" spans="1:8" x14ac:dyDescent="0.2">
      <c r="A10" s="148"/>
      <c r="B10" s="149"/>
      <c r="C10" s="150"/>
      <c r="D10" s="151">
        <v>41911</v>
      </c>
      <c r="E10" s="152"/>
      <c r="F10" s="153">
        <v>39417</v>
      </c>
      <c r="G10" s="154"/>
      <c r="H10" s="155"/>
    </row>
    <row r="11" spans="1:8" x14ac:dyDescent="0.2">
      <c r="A11" s="136" t="s">
        <v>525</v>
      </c>
      <c r="B11" s="141"/>
      <c r="C11" s="142"/>
      <c r="D11" s="143">
        <v>52748</v>
      </c>
      <c r="E11" s="144"/>
      <c r="F11" s="145">
        <v>81158</v>
      </c>
      <c r="G11" s="146"/>
      <c r="H11" s="147"/>
    </row>
    <row r="12" spans="1:8" x14ac:dyDescent="0.2">
      <c r="A12" s="148"/>
      <c r="B12" s="149"/>
      <c r="C12" s="156"/>
      <c r="D12" s="151">
        <v>36360</v>
      </c>
      <c r="E12" s="152"/>
      <c r="F12" s="153">
        <v>45320</v>
      </c>
      <c r="G12" s="154"/>
      <c r="H12" s="155"/>
    </row>
    <row r="13" spans="1:8" x14ac:dyDescent="0.2">
      <c r="A13" s="136"/>
      <c r="B13" s="141"/>
      <c r="C13" s="157"/>
      <c r="D13" s="158">
        <v>47799</v>
      </c>
      <c r="E13" s="159"/>
      <c r="F13" s="160">
        <v>77625</v>
      </c>
      <c r="G13" s="161"/>
      <c r="H13" s="147"/>
    </row>
    <row r="14" spans="1:8" x14ac:dyDescent="0.2">
      <c r="A14" s="148"/>
      <c r="B14" s="149"/>
      <c r="C14" s="150"/>
      <c r="D14" s="151">
        <v>34179</v>
      </c>
      <c r="E14" s="152"/>
      <c r="F14" s="153">
        <v>43257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4.79</v>
      </c>
      <c r="C19" s="162">
        <f>ROUND(VALUE(SUBSTITUTE(実質収支比率等に係る経年分析!G$48,"▲","-")),2)</f>
        <v>7.09</v>
      </c>
      <c r="D19" s="162">
        <f>ROUND(VALUE(SUBSTITUTE(実質収支比率等に係る経年分析!H$48,"▲","-")),2)</f>
        <v>5.07</v>
      </c>
      <c r="E19" s="162">
        <f>ROUND(VALUE(SUBSTITUTE(実質収支比率等に係る経年分析!I$48,"▲","-")),2)</f>
        <v>8.14</v>
      </c>
      <c r="F19" s="162">
        <f>ROUND(VALUE(SUBSTITUTE(実質収支比率等に係る経年分析!J$48,"▲","-")),2)</f>
        <v>7.82</v>
      </c>
    </row>
    <row r="20" spans="1:11" x14ac:dyDescent="0.2">
      <c r="A20" s="162" t="s">
        <v>53</v>
      </c>
      <c r="B20" s="162">
        <f>ROUND(VALUE(SUBSTITUTE(実質収支比率等に係る経年分析!F$47,"▲","-")),2)</f>
        <v>29.5</v>
      </c>
      <c r="C20" s="162">
        <f>ROUND(VALUE(SUBSTITUTE(実質収支比率等に係る経年分析!G$47,"▲","-")),2)</f>
        <v>36.020000000000003</v>
      </c>
      <c r="D20" s="162">
        <f>ROUND(VALUE(SUBSTITUTE(実質収支比率等に係る経年分析!H$47,"▲","-")),2)</f>
        <v>25.27</v>
      </c>
      <c r="E20" s="162">
        <f>ROUND(VALUE(SUBSTITUTE(実質収支比率等に係る経年分析!I$47,"▲","-")),2)</f>
        <v>25.59</v>
      </c>
      <c r="F20" s="162">
        <f>ROUND(VALUE(SUBSTITUTE(実質収支比率等に係る経年分析!J$47,"▲","-")),2)</f>
        <v>29.84</v>
      </c>
    </row>
    <row r="21" spans="1:11" x14ac:dyDescent="0.2">
      <c r="A21" s="162" t="s">
        <v>54</v>
      </c>
      <c r="B21" s="162">
        <f>IF(ISNUMBER(VALUE(SUBSTITUTE(実質収支比率等に係る経年分析!F$49,"▲","-"))),ROUND(VALUE(SUBSTITUTE(実質収支比率等に係る経年分析!F$49,"▲","-")),2),NA())</f>
        <v>3.06</v>
      </c>
      <c r="C21" s="162">
        <f>IF(ISNUMBER(VALUE(SUBSTITUTE(実質収支比率等に係る経年分析!G$49,"▲","-"))),ROUND(VALUE(SUBSTITUTE(実質収支比率等に係る経年分析!G$49,"▲","-")),2),NA())</f>
        <v>10.07</v>
      </c>
      <c r="D21" s="162">
        <f>IF(ISNUMBER(VALUE(SUBSTITUTE(実質収支比率等に係る経年分析!H$49,"▲","-"))),ROUND(VALUE(SUBSTITUTE(実質収支比率等に係る経年分析!H$49,"▲","-")),2),NA())</f>
        <v>-13</v>
      </c>
      <c r="E21" s="162">
        <f>IF(ISNUMBER(VALUE(SUBSTITUTE(実質収支比率等に係る経年分析!I$49,"▲","-"))),ROUND(VALUE(SUBSTITUTE(実質収支比率等に係る経年分析!I$49,"▲","-")),2),NA())</f>
        <v>3.06</v>
      </c>
      <c r="F21" s="162">
        <f>IF(ISNUMBER(VALUE(SUBSTITUTE(実質収支比率等に係る経年分析!J$49,"▲","-"))),ROUND(VALUE(SUBSTITUTE(実質収支比率等に係る経年分析!J$49,"▲","-")),2),NA())</f>
        <v>4.8099999999999996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4.46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土地開発事業特別会計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1.72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1.88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0.34</v>
      </c>
    </row>
    <row r="32" spans="1:11" x14ac:dyDescent="0.2">
      <c r="A32" s="163" t="str">
        <f>IF(連結実質赤字比率に係る赤字・黒字の構成分析!C$38="",NA(),連結実質赤字比率に係る赤字・黒字の構成分析!C$38)</f>
        <v>町立在宅訪問診療所特別会計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0.56000000000000005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0.49</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0.68</v>
      </c>
    </row>
    <row r="34" spans="1:16" x14ac:dyDescent="0.2">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2.0699999999999998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4.78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7.57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7.32</v>
      </c>
    </row>
    <row r="36" spans="1:16" x14ac:dyDescent="0.2">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9.82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9.5299999999999994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9.32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9.14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1029</v>
      </c>
      <c r="E42" s="164"/>
      <c r="F42" s="164"/>
      <c r="G42" s="164">
        <f>'実質公債費比率（分子）の構造'!L$52</f>
        <v>1032</v>
      </c>
      <c r="H42" s="164"/>
      <c r="I42" s="164"/>
      <c r="J42" s="164">
        <f>'実質公債費比率（分子）の構造'!M$52</f>
        <v>1023</v>
      </c>
      <c r="K42" s="164"/>
      <c r="L42" s="164"/>
      <c r="M42" s="164">
        <f>'実質公債費比率（分子）の構造'!N$52</f>
        <v>972</v>
      </c>
      <c r="N42" s="164"/>
      <c r="O42" s="164"/>
      <c r="P42" s="164">
        <f>'実質公債費比率（分子）の構造'!O$52</f>
        <v>935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123</v>
      </c>
      <c r="C45" s="164"/>
      <c r="D45" s="164"/>
      <c r="E45" s="164">
        <f>'実質公債費比率（分子）の構造'!L$49</f>
        <v>123</v>
      </c>
      <c r="F45" s="164"/>
      <c r="G45" s="164"/>
      <c r="H45" s="164">
        <f>'実質公債費比率（分子）の構造'!M$49</f>
        <v>117</v>
      </c>
      <c r="I45" s="164"/>
      <c r="J45" s="164"/>
      <c r="K45" s="164">
        <f>'実質公債費比率（分子）の構造'!N$49</f>
        <v>119</v>
      </c>
      <c r="L45" s="164"/>
      <c r="M45" s="164"/>
      <c r="N45" s="164">
        <f>'実質公債費比率（分子）の構造'!O$49</f>
        <v>118</v>
      </c>
      <c r="O45" s="164"/>
      <c r="P45" s="164"/>
    </row>
    <row r="46" spans="1:16" x14ac:dyDescent="0.2">
      <c r="A46" s="164" t="s">
        <v>64</v>
      </c>
      <c r="B46" s="164">
        <f>'実質公債費比率（分子）の構造'!K$48</f>
        <v>472</v>
      </c>
      <c r="C46" s="164"/>
      <c r="D46" s="164"/>
      <c r="E46" s="164">
        <f>'実質公債費比率（分子）の構造'!L$48</f>
        <v>441</v>
      </c>
      <c r="F46" s="164"/>
      <c r="G46" s="164"/>
      <c r="H46" s="164">
        <f>'実質公債費比率（分子）の構造'!M$48</f>
        <v>398</v>
      </c>
      <c r="I46" s="164"/>
      <c r="J46" s="164"/>
      <c r="K46" s="164">
        <f>'実質公債費比率（分子）の構造'!N$48</f>
        <v>347</v>
      </c>
      <c r="L46" s="164"/>
      <c r="M46" s="164"/>
      <c r="N46" s="164">
        <f>'実質公債費比率（分子）の構造'!O$48</f>
        <v>311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860</v>
      </c>
      <c r="C49" s="164"/>
      <c r="D49" s="164"/>
      <c r="E49" s="164">
        <f>'実質公債費比率（分子）の構造'!L$45</f>
        <v>905</v>
      </c>
      <c r="F49" s="164"/>
      <c r="G49" s="164"/>
      <c r="H49" s="164">
        <f>'実質公債費比率（分子）の構造'!M$45</f>
        <v>927</v>
      </c>
      <c r="I49" s="164"/>
      <c r="J49" s="164"/>
      <c r="K49" s="164">
        <f>'実質公債費比率（分子）の構造'!N$45</f>
        <v>895</v>
      </c>
      <c r="L49" s="164"/>
      <c r="M49" s="164"/>
      <c r="N49" s="164">
        <f>'実質公債費比率（分子）の構造'!O$45</f>
        <v>903</v>
      </c>
      <c r="O49" s="164"/>
      <c r="P49" s="164"/>
    </row>
    <row r="50" spans="1:16" x14ac:dyDescent="0.2">
      <c r="A50" s="164" t="s">
        <v>67</v>
      </c>
      <c r="B50" s="164" t="e">
        <f>NA()</f>
        <v>#N/A</v>
      </c>
      <c r="C50" s="164">
        <f>IF(ISNUMBER('実質公債費比率（分子）の構造'!K$53),'実質公債費比率（分子）の構造'!K$53,NA())</f>
        <v>426</v>
      </c>
      <c r="D50" s="164" t="e">
        <f>NA()</f>
        <v>#N/A</v>
      </c>
      <c r="E50" s="164" t="e">
        <f>NA()</f>
        <v>#N/A</v>
      </c>
      <c r="F50" s="164">
        <f>IF(ISNUMBER('実質公債費比率（分子）の構造'!L$53),'実質公債費比率（分子）の構造'!L$53,NA())</f>
        <v>437</v>
      </c>
      <c r="G50" s="164" t="e">
        <f>NA()</f>
        <v>#N/A</v>
      </c>
      <c r="H50" s="164" t="e">
        <f>NA()</f>
        <v>#N/A</v>
      </c>
      <c r="I50" s="164">
        <f>IF(ISNUMBER('実質公債費比率（分子）の構造'!M$53),'実質公債費比率（分子）の構造'!M$53,NA())</f>
        <v>419</v>
      </c>
      <c r="J50" s="164" t="e">
        <f>NA()</f>
        <v>#N/A</v>
      </c>
      <c r="K50" s="164" t="e">
        <f>NA()</f>
        <v>#N/A</v>
      </c>
      <c r="L50" s="164">
        <f>IF(ISNUMBER('実質公債費比率（分子）の構造'!N$53),'実質公債費比率（分子）の構造'!N$53,NA())</f>
        <v>389</v>
      </c>
      <c r="M50" s="164" t="e">
        <f>NA()</f>
        <v>#N/A</v>
      </c>
      <c r="N50" s="164" t="e">
        <f>NA()</f>
        <v>#N/A</v>
      </c>
      <c r="O50" s="164">
        <f>IF(ISNUMBER('実質公債費比率（分子）の構造'!O$53),'実質公債費比率（分子）の構造'!O$53,NA())</f>
        <v>397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9839</v>
      </c>
      <c r="E56" s="163"/>
      <c r="F56" s="163"/>
      <c r="G56" s="163">
        <f>'将来負担比率（分子）の構造'!J$52</f>
        <v>9346</v>
      </c>
      <c r="H56" s="163"/>
      <c r="I56" s="163"/>
      <c r="J56" s="163">
        <f>'将来負担比率（分子）の構造'!K$52</f>
        <v>8867</v>
      </c>
      <c r="K56" s="163"/>
      <c r="L56" s="163"/>
      <c r="M56" s="163">
        <f>'将来負担比率（分子）の構造'!L$52</f>
        <v>8447</v>
      </c>
      <c r="N56" s="163"/>
      <c r="O56" s="163"/>
      <c r="P56" s="163">
        <f>'将来負担比率（分子）の構造'!M$52</f>
        <v>7917</v>
      </c>
    </row>
    <row r="57" spans="1:16" x14ac:dyDescent="0.2">
      <c r="A57" s="163" t="s">
        <v>42</v>
      </c>
      <c r="B57" s="163"/>
      <c r="C57" s="163"/>
      <c r="D57" s="163">
        <f>'将来負担比率（分子）の構造'!I$51</f>
        <v>126</v>
      </c>
      <c r="E57" s="163"/>
      <c r="F57" s="163"/>
      <c r="G57" s="163">
        <f>'将来負担比率（分子）の構造'!J$51</f>
        <v>89</v>
      </c>
      <c r="H57" s="163"/>
      <c r="I57" s="163"/>
      <c r="J57" s="163">
        <f>'将来負担比率（分子）の構造'!K$51</f>
        <v>48</v>
      </c>
      <c r="K57" s="163"/>
      <c r="L57" s="163"/>
      <c r="M57" s="163">
        <f>'将来負担比率（分子）の構造'!L$51</f>
        <v>28</v>
      </c>
      <c r="N57" s="163"/>
      <c r="O57" s="163"/>
      <c r="P57" s="163">
        <f>'将来負担比率（分子）の構造'!M$51</f>
        <v>16</v>
      </c>
    </row>
    <row r="58" spans="1:16" x14ac:dyDescent="0.2">
      <c r="A58" s="163" t="s">
        <v>41</v>
      </c>
      <c r="B58" s="163"/>
      <c r="C58" s="163"/>
      <c r="D58" s="163">
        <f>'将来負担比率（分子）の構造'!I$50</f>
        <v>4160</v>
      </c>
      <c r="E58" s="163"/>
      <c r="F58" s="163"/>
      <c r="G58" s="163">
        <f>'将来負担比率（分子）の構造'!J$50</f>
        <v>4651</v>
      </c>
      <c r="H58" s="163"/>
      <c r="I58" s="163"/>
      <c r="J58" s="163">
        <f>'将来負担比率（分子）の構造'!K$50</f>
        <v>5014</v>
      </c>
      <c r="K58" s="163"/>
      <c r="L58" s="163"/>
      <c r="M58" s="163">
        <f>'将来負担比率（分子）の構造'!L$50</f>
        <v>5004</v>
      </c>
      <c r="N58" s="163"/>
      <c r="O58" s="163"/>
      <c r="P58" s="163">
        <f>'将来負担比率（分子）の構造'!M$50</f>
        <v>5230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1892</v>
      </c>
      <c r="C62" s="163"/>
      <c r="D62" s="163"/>
      <c r="E62" s="163">
        <f>'将来負担比率（分子）の構造'!J$45</f>
        <v>1809</v>
      </c>
      <c r="F62" s="163"/>
      <c r="G62" s="163"/>
      <c r="H62" s="163">
        <f>'将来負担比率（分子）の構造'!K$45</f>
        <v>1796</v>
      </c>
      <c r="I62" s="163"/>
      <c r="J62" s="163"/>
      <c r="K62" s="163">
        <f>'将来負担比率（分子）の構造'!L$45</f>
        <v>1735</v>
      </c>
      <c r="L62" s="163"/>
      <c r="M62" s="163"/>
      <c r="N62" s="163">
        <f>'将来負担比率（分子）の構造'!M$45</f>
        <v>1621</v>
      </c>
      <c r="O62" s="163"/>
      <c r="P62" s="163"/>
    </row>
    <row r="63" spans="1:16" x14ac:dyDescent="0.2">
      <c r="A63" s="163" t="s">
        <v>34</v>
      </c>
      <c r="B63" s="163">
        <f>'将来負担比率（分子）の構造'!I$44</f>
        <v>1271</v>
      </c>
      <c r="C63" s="163"/>
      <c r="D63" s="163"/>
      <c r="E63" s="163">
        <f>'将来負担比率（分子）の構造'!J$44</f>
        <v>1206</v>
      </c>
      <c r="F63" s="163"/>
      <c r="G63" s="163"/>
      <c r="H63" s="163">
        <f>'将来負担比率（分子）の構造'!K$44</f>
        <v>1235</v>
      </c>
      <c r="I63" s="163"/>
      <c r="J63" s="163"/>
      <c r="K63" s="163">
        <f>'将来負担比率（分子）の構造'!L$44</f>
        <v>1162</v>
      </c>
      <c r="L63" s="163"/>
      <c r="M63" s="163"/>
      <c r="N63" s="163">
        <f>'将来負担比率（分子）の構造'!M$44</f>
        <v>1055</v>
      </c>
      <c r="O63" s="163"/>
      <c r="P63" s="163"/>
    </row>
    <row r="64" spans="1:16" x14ac:dyDescent="0.2">
      <c r="A64" s="163" t="s">
        <v>33</v>
      </c>
      <c r="B64" s="163">
        <f>'将来負担比率（分子）の構造'!I$43</f>
        <v>2050</v>
      </c>
      <c r="C64" s="163"/>
      <c r="D64" s="163"/>
      <c r="E64" s="163">
        <f>'将来負担比率（分子）の構造'!J$43</f>
        <v>1721</v>
      </c>
      <c r="F64" s="163"/>
      <c r="G64" s="163"/>
      <c r="H64" s="163">
        <f>'将来負担比率（分子）の構造'!K$43</f>
        <v>1478</v>
      </c>
      <c r="I64" s="163"/>
      <c r="J64" s="163"/>
      <c r="K64" s="163">
        <f>'将来負担比率（分子）の構造'!L$43</f>
        <v>1298</v>
      </c>
      <c r="L64" s="163"/>
      <c r="M64" s="163"/>
      <c r="N64" s="163">
        <f>'将来負担比率（分子）の構造'!M$43</f>
        <v>1117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8986</v>
      </c>
      <c r="C66" s="163"/>
      <c r="D66" s="163"/>
      <c r="E66" s="163">
        <f>'将来負担比率（分子）の構造'!J$41</f>
        <v>8626</v>
      </c>
      <c r="F66" s="163"/>
      <c r="G66" s="163"/>
      <c r="H66" s="163">
        <f>'将来負担比率（分子）の構造'!K$41</f>
        <v>8217</v>
      </c>
      <c r="I66" s="163"/>
      <c r="J66" s="163"/>
      <c r="K66" s="163">
        <f>'将来負担比率（分子）の構造'!L$41</f>
        <v>7980</v>
      </c>
      <c r="L66" s="163"/>
      <c r="M66" s="163"/>
      <c r="N66" s="163">
        <f>'将来負担比率（分子）の構造'!M$41</f>
        <v>7653</v>
      </c>
      <c r="O66" s="163"/>
      <c r="P66" s="163"/>
    </row>
    <row r="67" spans="1:16" x14ac:dyDescent="0.2">
      <c r="A67" s="163" t="s">
        <v>71</v>
      </c>
      <c r="B67" s="163" t="e">
        <f>NA()</f>
        <v>#N/A</v>
      </c>
      <c r="C67" s="163">
        <f>IF(ISNUMBER('将来負担比率（分子）の構造'!I$53), IF('将来負担比率（分子）の構造'!I$53 &lt; 0, 0, '将来負担比率（分子）の構造'!I$53), NA())</f>
        <v>76</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1634</v>
      </c>
      <c r="C72" s="167">
        <f>基金残高に係る経年分析!G55</f>
        <v>1637</v>
      </c>
      <c r="D72" s="167">
        <f>基金残高に係る経年分析!H55</f>
        <v>1960</v>
      </c>
    </row>
    <row r="73" spans="1:16" x14ac:dyDescent="0.2">
      <c r="A73" s="166" t="s">
        <v>74</v>
      </c>
      <c r="B73" s="167">
        <f>基金残高に係る経年分析!F56</f>
        <v>100</v>
      </c>
      <c r="C73" s="167">
        <f>基金残高に係る経年分析!G56</f>
        <v>100</v>
      </c>
      <c r="D73" s="167">
        <f>基金残高に係る経年分析!H56</f>
        <v>100</v>
      </c>
    </row>
    <row r="74" spans="1:16" x14ac:dyDescent="0.2">
      <c r="A74" s="166" t="s">
        <v>75</v>
      </c>
      <c r="B74" s="167">
        <f>基金残高に係る経年分析!F57</f>
        <v>3317</v>
      </c>
      <c r="C74" s="167">
        <f>基金残高に係る経年分析!G57</f>
        <v>3295</v>
      </c>
      <c r="D74" s="167">
        <f>基金残高に係る経年分析!H57</f>
        <v>3202</v>
      </c>
    </row>
  </sheetData>
  <sheetProtection algorithmName="SHA-512" hashValue="aVJWa339DOhDMoKhGHU3CXceRzKRgzjH2RZgUuwC/ff1X1FBlXj0gy1z5B0ucbVwGoVXL9obDZyx+OsF0T5spA==" saltValue="TLj7B9qhuhnbxlW5TbgN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2080660</v>
      </c>
      <c r="S5" s="677"/>
      <c r="T5" s="677"/>
      <c r="U5" s="677"/>
      <c r="V5" s="677"/>
      <c r="W5" s="677"/>
      <c r="X5" s="677"/>
      <c r="Y5" s="702"/>
      <c r="Z5" s="715">
        <v>18.3</v>
      </c>
      <c r="AA5" s="715"/>
      <c r="AB5" s="715"/>
      <c r="AC5" s="715"/>
      <c r="AD5" s="716">
        <v>2080660</v>
      </c>
      <c r="AE5" s="716"/>
      <c r="AF5" s="716"/>
      <c r="AG5" s="716"/>
      <c r="AH5" s="716"/>
      <c r="AI5" s="716"/>
      <c r="AJ5" s="716"/>
      <c r="AK5" s="716"/>
      <c r="AL5" s="703">
        <v>30.6</v>
      </c>
      <c r="AM5" s="685"/>
      <c r="AN5" s="685"/>
      <c r="AO5" s="704"/>
      <c r="AP5" s="679" t="s">
        <v>217</v>
      </c>
      <c r="AQ5" s="680"/>
      <c r="AR5" s="680"/>
      <c r="AS5" s="680"/>
      <c r="AT5" s="680"/>
      <c r="AU5" s="680"/>
      <c r="AV5" s="680"/>
      <c r="AW5" s="680"/>
      <c r="AX5" s="680"/>
      <c r="AY5" s="680"/>
      <c r="AZ5" s="680"/>
      <c r="BA5" s="680"/>
      <c r="BB5" s="680"/>
      <c r="BC5" s="680"/>
      <c r="BD5" s="680"/>
      <c r="BE5" s="680"/>
      <c r="BF5" s="681"/>
      <c r="BG5" s="621">
        <v>2075122</v>
      </c>
      <c r="BH5" s="622"/>
      <c r="BI5" s="622"/>
      <c r="BJ5" s="622"/>
      <c r="BK5" s="622"/>
      <c r="BL5" s="622"/>
      <c r="BM5" s="622"/>
      <c r="BN5" s="623"/>
      <c r="BO5" s="659">
        <v>99.7</v>
      </c>
      <c r="BP5" s="659"/>
      <c r="BQ5" s="659"/>
      <c r="BR5" s="659"/>
      <c r="BS5" s="660">
        <v>26110</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88438</v>
      </c>
      <c r="S6" s="622"/>
      <c r="T6" s="622"/>
      <c r="U6" s="622"/>
      <c r="V6" s="622"/>
      <c r="W6" s="622"/>
      <c r="X6" s="622"/>
      <c r="Y6" s="623"/>
      <c r="Z6" s="659">
        <v>0.8</v>
      </c>
      <c r="AA6" s="659"/>
      <c r="AB6" s="659"/>
      <c r="AC6" s="659"/>
      <c r="AD6" s="660">
        <v>88438</v>
      </c>
      <c r="AE6" s="660"/>
      <c r="AF6" s="660"/>
      <c r="AG6" s="660"/>
      <c r="AH6" s="660"/>
      <c r="AI6" s="660"/>
      <c r="AJ6" s="660"/>
      <c r="AK6" s="660"/>
      <c r="AL6" s="624">
        <v>1.3</v>
      </c>
      <c r="AM6" s="625"/>
      <c r="AN6" s="625"/>
      <c r="AO6" s="661"/>
      <c r="AP6" s="618" t="s">
        <v>222</v>
      </c>
      <c r="AQ6" s="619"/>
      <c r="AR6" s="619"/>
      <c r="AS6" s="619"/>
      <c r="AT6" s="619"/>
      <c r="AU6" s="619"/>
      <c r="AV6" s="619"/>
      <c r="AW6" s="619"/>
      <c r="AX6" s="619"/>
      <c r="AY6" s="619"/>
      <c r="AZ6" s="619"/>
      <c r="BA6" s="619"/>
      <c r="BB6" s="619"/>
      <c r="BC6" s="619"/>
      <c r="BD6" s="619"/>
      <c r="BE6" s="619"/>
      <c r="BF6" s="620"/>
      <c r="BG6" s="621">
        <v>2075122</v>
      </c>
      <c r="BH6" s="622"/>
      <c r="BI6" s="622"/>
      <c r="BJ6" s="622"/>
      <c r="BK6" s="622"/>
      <c r="BL6" s="622"/>
      <c r="BM6" s="622"/>
      <c r="BN6" s="623"/>
      <c r="BO6" s="659">
        <v>99.7</v>
      </c>
      <c r="BP6" s="659"/>
      <c r="BQ6" s="659"/>
      <c r="BR6" s="659"/>
      <c r="BS6" s="660">
        <v>26110</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90999</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90877</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1085</v>
      </c>
      <c r="S7" s="622"/>
      <c r="T7" s="622"/>
      <c r="U7" s="622"/>
      <c r="V7" s="622"/>
      <c r="W7" s="622"/>
      <c r="X7" s="622"/>
      <c r="Y7" s="623"/>
      <c r="Z7" s="659">
        <v>0</v>
      </c>
      <c r="AA7" s="659"/>
      <c r="AB7" s="659"/>
      <c r="AC7" s="659"/>
      <c r="AD7" s="660">
        <v>1085</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1014267</v>
      </c>
      <c r="BH7" s="622"/>
      <c r="BI7" s="622"/>
      <c r="BJ7" s="622"/>
      <c r="BK7" s="622"/>
      <c r="BL7" s="622"/>
      <c r="BM7" s="622"/>
      <c r="BN7" s="623"/>
      <c r="BO7" s="659">
        <v>48.7</v>
      </c>
      <c r="BP7" s="659"/>
      <c r="BQ7" s="659"/>
      <c r="BR7" s="659"/>
      <c r="BS7" s="660">
        <v>26110</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1910738</v>
      </c>
      <c r="CS7" s="622"/>
      <c r="CT7" s="622"/>
      <c r="CU7" s="622"/>
      <c r="CV7" s="622"/>
      <c r="CW7" s="622"/>
      <c r="CX7" s="622"/>
      <c r="CY7" s="623"/>
      <c r="CZ7" s="659">
        <v>17.600000000000001</v>
      </c>
      <c r="DA7" s="659"/>
      <c r="DB7" s="659"/>
      <c r="DC7" s="659"/>
      <c r="DD7" s="627">
        <v>42172</v>
      </c>
      <c r="DE7" s="622"/>
      <c r="DF7" s="622"/>
      <c r="DG7" s="622"/>
      <c r="DH7" s="622"/>
      <c r="DI7" s="622"/>
      <c r="DJ7" s="622"/>
      <c r="DK7" s="622"/>
      <c r="DL7" s="622"/>
      <c r="DM7" s="622"/>
      <c r="DN7" s="622"/>
      <c r="DO7" s="622"/>
      <c r="DP7" s="623"/>
      <c r="DQ7" s="627">
        <v>1417030</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23007</v>
      </c>
      <c r="S8" s="622"/>
      <c r="T8" s="622"/>
      <c r="U8" s="622"/>
      <c r="V8" s="622"/>
      <c r="W8" s="622"/>
      <c r="X8" s="622"/>
      <c r="Y8" s="623"/>
      <c r="Z8" s="659">
        <v>0.2</v>
      </c>
      <c r="AA8" s="659"/>
      <c r="AB8" s="659"/>
      <c r="AC8" s="659"/>
      <c r="AD8" s="660">
        <v>23007</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30602</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3382416</v>
      </c>
      <c r="CS8" s="622"/>
      <c r="CT8" s="622"/>
      <c r="CU8" s="622"/>
      <c r="CV8" s="622"/>
      <c r="CW8" s="622"/>
      <c r="CX8" s="622"/>
      <c r="CY8" s="623"/>
      <c r="CZ8" s="659">
        <v>31.2</v>
      </c>
      <c r="DA8" s="659"/>
      <c r="DB8" s="659"/>
      <c r="DC8" s="659"/>
      <c r="DD8" s="627">
        <v>72841</v>
      </c>
      <c r="DE8" s="622"/>
      <c r="DF8" s="622"/>
      <c r="DG8" s="622"/>
      <c r="DH8" s="622"/>
      <c r="DI8" s="622"/>
      <c r="DJ8" s="622"/>
      <c r="DK8" s="622"/>
      <c r="DL8" s="622"/>
      <c r="DM8" s="622"/>
      <c r="DN8" s="622"/>
      <c r="DO8" s="622"/>
      <c r="DP8" s="623"/>
      <c r="DQ8" s="627">
        <v>1826817</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30667</v>
      </c>
      <c r="S9" s="622"/>
      <c r="T9" s="622"/>
      <c r="U9" s="622"/>
      <c r="V9" s="622"/>
      <c r="W9" s="622"/>
      <c r="X9" s="622"/>
      <c r="Y9" s="623"/>
      <c r="Z9" s="659">
        <v>0.3</v>
      </c>
      <c r="AA9" s="659"/>
      <c r="AB9" s="659"/>
      <c r="AC9" s="659"/>
      <c r="AD9" s="660">
        <v>30667</v>
      </c>
      <c r="AE9" s="660"/>
      <c r="AF9" s="660"/>
      <c r="AG9" s="660"/>
      <c r="AH9" s="660"/>
      <c r="AI9" s="660"/>
      <c r="AJ9" s="660"/>
      <c r="AK9" s="660"/>
      <c r="AL9" s="624">
        <v>0.5</v>
      </c>
      <c r="AM9" s="625"/>
      <c r="AN9" s="625"/>
      <c r="AO9" s="661"/>
      <c r="AP9" s="618" t="s">
        <v>231</v>
      </c>
      <c r="AQ9" s="619"/>
      <c r="AR9" s="619"/>
      <c r="AS9" s="619"/>
      <c r="AT9" s="619"/>
      <c r="AU9" s="619"/>
      <c r="AV9" s="619"/>
      <c r="AW9" s="619"/>
      <c r="AX9" s="619"/>
      <c r="AY9" s="619"/>
      <c r="AZ9" s="619"/>
      <c r="BA9" s="619"/>
      <c r="BB9" s="619"/>
      <c r="BC9" s="619"/>
      <c r="BD9" s="619"/>
      <c r="BE9" s="619"/>
      <c r="BF9" s="620"/>
      <c r="BG9" s="621">
        <v>872487</v>
      </c>
      <c r="BH9" s="622"/>
      <c r="BI9" s="622"/>
      <c r="BJ9" s="622"/>
      <c r="BK9" s="622"/>
      <c r="BL9" s="622"/>
      <c r="BM9" s="622"/>
      <c r="BN9" s="623"/>
      <c r="BO9" s="659">
        <v>41.9</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694554</v>
      </c>
      <c r="CS9" s="622"/>
      <c r="CT9" s="622"/>
      <c r="CU9" s="622"/>
      <c r="CV9" s="622"/>
      <c r="CW9" s="622"/>
      <c r="CX9" s="622"/>
      <c r="CY9" s="623"/>
      <c r="CZ9" s="659">
        <v>6.4</v>
      </c>
      <c r="DA9" s="659"/>
      <c r="DB9" s="659"/>
      <c r="DC9" s="659"/>
      <c r="DD9" s="627" t="s">
        <v>122</v>
      </c>
      <c r="DE9" s="622"/>
      <c r="DF9" s="622"/>
      <c r="DG9" s="622"/>
      <c r="DH9" s="622"/>
      <c r="DI9" s="622"/>
      <c r="DJ9" s="622"/>
      <c r="DK9" s="622"/>
      <c r="DL9" s="622"/>
      <c r="DM9" s="622"/>
      <c r="DN9" s="622"/>
      <c r="DO9" s="622"/>
      <c r="DP9" s="623"/>
      <c r="DQ9" s="627">
        <v>651130</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48033</v>
      </c>
      <c r="BH10" s="622"/>
      <c r="BI10" s="622"/>
      <c r="BJ10" s="622"/>
      <c r="BK10" s="622"/>
      <c r="BL10" s="622"/>
      <c r="BM10" s="622"/>
      <c r="BN10" s="623"/>
      <c r="BO10" s="659">
        <v>2.2999999999999998</v>
      </c>
      <c r="BP10" s="659"/>
      <c r="BQ10" s="659"/>
      <c r="BR10" s="659"/>
      <c r="BS10" s="660">
        <v>8048</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16600</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14100</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503628</v>
      </c>
      <c r="S11" s="622"/>
      <c r="T11" s="622"/>
      <c r="U11" s="622"/>
      <c r="V11" s="622"/>
      <c r="W11" s="622"/>
      <c r="X11" s="622"/>
      <c r="Y11" s="623"/>
      <c r="Z11" s="624">
        <v>4.4000000000000004</v>
      </c>
      <c r="AA11" s="625"/>
      <c r="AB11" s="625"/>
      <c r="AC11" s="626"/>
      <c r="AD11" s="627">
        <v>503628</v>
      </c>
      <c r="AE11" s="622"/>
      <c r="AF11" s="622"/>
      <c r="AG11" s="622"/>
      <c r="AH11" s="622"/>
      <c r="AI11" s="622"/>
      <c r="AJ11" s="622"/>
      <c r="AK11" s="623"/>
      <c r="AL11" s="624">
        <v>7.4</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63145</v>
      </c>
      <c r="BH11" s="622"/>
      <c r="BI11" s="622"/>
      <c r="BJ11" s="622"/>
      <c r="BK11" s="622"/>
      <c r="BL11" s="622"/>
      <c r="BM11" s="622"/>
      <c r="BN11" s="623"/>
      <c r="BO11" s="659">
        <v>3</v>
      </c>
      <c r="BP11" s="659"/>
      <c r="BQ11" s="659"/>
      <c r="BR11" s="659"/>
      <c r="BS11" s="660">
        <v>18062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430442</v>
      </c>
      <c r="CS11" s="622"/>
      <c r="CT11" s="622"/>
      <c r="CU11" s="622"/>
      <c r="CV11" s="622"/>
      <c r="CW11" s="622"/>
      <c r="CX11" s="622"/>
      <c r="CY11" s="623"/>
      <c r="CZ11" s="659">
        <v>4</v>
      </c>
      <c r="DA11" s="659"/>
      <c r="DB11" s="659"/>
      <c r="DC11" s="659"/>
      <c r="DD11" s="627">
        <v>80706</v>
      </c>
      <c r="DE11" s="622"/>
      <c r="DF11" s="622"/>
      <c r="DG11" s="622"/>
      <c r="DH11" s="622"/>
      <c r="DI11" s="622"/>
      <c r="DJ11" s="622"/>
      <c r="DK11" s="622"/>
      <c r="DL11" s="622"/>
      <c r="DM11" s="622"/>
      <c r="DN11" s="622"/>
      <c r="DO11" s="622"/>
      <c r="DP11" s="623"/>
      <c r="DQ11" s="627">
        <v>276641</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900699</v>
      </c>
      <c r="BH12" s="622"/>
      <c r="BI12" s="622"/>
      <c r="BJ12" s="622"/>
      <c r="BK12" s="622"/>
      <c r="BL12" s="622"/>
      <c r="BM12" s="622"/>
      <c r="BN12" s="623"/>
      <c r="BO12" s="659">
        <v>43.3</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298546</v>
      </c>
      <c r="CS12" s="622"/>
      <c r="CT12" s="622"/>
      <c r="CU12" s="622"/>
      <c r="CV12" s="622"/>
      <c r="CW12" s="622"/>
      <c r="CX12" s="622"/>
      <c r="CY12" s="623"/>
      <c r="CZ12" s="659">
        <v>2.8</v>
      </c>
      <c r="DA12" s="659"/>
      <c r="DB12" s="659"/>
      <c r="DC12" s="659"/>
      <c r="DD12" s="627">
        <v>9756</v>
      </c>
      <c r="DE12" s="622"/>
      <c r="DF12" s="622"/>
      <c r="DG12" s="622"/>
      <c r="DH12" s="622"/>
      <c r="DI12" s="622"/>
      <c r="DJ12" s="622"/>
      <c r="DK12" s="622"/>
      <c r="DL12" s="622"/>
      <c r="DM12" s="622"/>
      <c r="DN12" s="622"/>
      <c r="DO12" s="622"/>
      <c r="DP12" s="623"/>
      <c r="DQ12" s="627">
        <v>217045</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900659</v>
      </c>
      <c r="BH13" s="622"/>
      <c r="BI13" s="622"/>
      <c r="BJ13" s="622"/>
      <c r="BK13" s="622"/>
      <c r="BL13" s="622"/>
      <c r="BM13" s="622"/>
      <c r="BN13" s="623"/>
      <c r="BO13" s="659">
        <v>43.3</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1343953</v>
      </c>
      <c r="CS13" s="622"/>
      <c r="CT13" s="622"/>
      <c r="CU13" s="622"/>
      <c r="CV13" s="622"/>
      <c r="CW13" s="622"/>
      <c r="CX13" s="622"/>
      <c r="CY13" s="623"/>
      <c r="CZ13" s="659">
        <v>12.4</v>
      </c>
      <c r="DA13" s="659"/>
      <c r="DB13" s="659"/>
      <c r="DC13" s="659"/>
      <c r="DD13" s="627">
        <v>449614</v>
      </c>
      <c r="DE13" s="622"/>
      <c r="DF13" s="622"/>
      <c r="DG13" s="622"/>
      <c r="DH13" s="622"/>
      <c r="DI13" s="622"/>
      <c r="DJ13" s="622"/>
      <c r="DK13" s="622"/>
      <c r="DL13" s="622"/>
      <c r="DM13" s="622"/>
      <c r="DN13" s="622"/>
      <c r="DO13" s="622"/>
      <c r="DP13" s="623"/>
      <c r="DQ13" s="627">
        <v>901273</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63675</v>
      </c>
      <c r="BH14" s="622"/>
      <c r="BI14" s="622"/>
      <c r="BJ14" s="622"/>
      <c r="BK14" s="622"/>
      <c r="BL14" s="622"/>
      <c r="BM14" s="622"/>
      <c r="BN14" s="623"/>
      <c r="BO14" s="659">
        <v>3.1</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375960</v>
      </c>
      <c r="CS14" s="622"/>
      <c r="CT14" s="622"/>
      <c r="CU14" s="622"/>
      <c r="CV14" s="622"/>
      <c r="CW14" s="622"/>
      <c r="CX14" s="622"/>
      <c r="CY14" s="623"/>
      <c r="CZ14" s="659">
        <v>3.5</v>
      </c>
      <c r="DA14" s="659"/>
      <c r="DB14" s="659"/>
      <c r="DC14" s="659"/>
      <c r="DD14" s="627">
        <v>41727</v>
      </c>
      <c r="DE14" s="622"/>
      <c r="DF14" s="622"/>
      <c r="DG14" s="622"/>
      <c r="DH14" s="622"/>
      <c r="DI14" s="622"/>
      <c r="DJ14" s="622"/>
      <c r="DK14" s="622"/>
      <c r="DL14" s="622"/>
      <c r="DM14" s="622"/>
      <c r="DN14" s="622"/>
      <c r="DO14" s="622"/>
      <c r="DP14" s="623"/>
      <c r="DQ14" s="627">
        <v>333339</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11282</v>
      </c>
      <c r="S15" s="622"/>
      <c r="T15" s="622"/>
      <c r="U15" s="622"/>
      <c r="V15" s="622"/>
      <c r="W15" s="622"/>
      <c r="X15" s="622"/>
      <c r="Y15" s="623"/>
      <c r="Z15" s="659">
        <v>0.1</v>
      </c>
      <c r="AA15" s="659"/>
      <c r="AB15" s="659"/>
      <c r="AC15" s="659"/>
      <c r="AD15" s="660">
        <v>11282</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96481</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1271666</v>
      </c>
      <c r="CS15" s="622"/>
      <c r="CT15" s="622"/>
      <c r="CU15" s="622"/>
      <c r="CV15" s="622"/>
      <c r="CW15" s="622"/>
      <c r="CX15" s="622"/>
      <c r="CY15" s="623"/>
      <c r="CZ15" s="659">
        <v>11.7</v>
      </c>
      <c r="DA15" s="659"/>
      <c r="DB15" s="659"/>
      <c r="DC15" s="659"/>
      <c r="DD15" s="627">
        <v>233871</v>
      </c>
      <c r="DE15" s="622"/>
      <c r="DF15" s="622"/>
      <c r="DG15" s="622"/>
      <c r="DH15" s="622"/>
      <c r="DI15" s="622"/>
      <c r="DJ15" s="622"/>
      <c r="DK15" s="622"/>
      <c r="DL15" s="622"/>
      <c r="DM15" s="622"/>
      <c r="DN15" s="622"/>
      <c r="DO15" s="622"/>
      <c r="DP15" s="623"/>
      <c r="DQ15" s="627">
        <v>945951</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63695</v>
      </c>
      <c r="S16" s="622"/>
      <c r="T16" s="622"/>
      <c r="U16" s="622"/>
      <c r="V16" s="622"/>
      <c r="W16" s="622"/>
      <c r="X16" s="622"/>
      <c r="Y16" s="623"/>
      <c r="Z16" s="659">
        <v>0.6</v>
      </c>
      <c r="AA16" s="659"/>
      <c r="AB16" s="659"/>
      <c r="AC16" s="659"/>
      <c r="AD16" s="660">
        <v>63695</v>
      </c>
      <c r="AE16" s="660"/>
      <c r="AF16" s="660"/>
      <c r="AG16" s="660"/>
      <c r="AH16" s="660"/>
      <c r="AI16" s="660"/>
      <c r="AJ16" s="660"/>
      <c r="AK16" s="660"/>
      <c r="AL16" s="624">
        <v>0.9</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110807</v>
      </c>
      <c r="CS16" s="622"/>
      <c r="CT16" s="622"/>
      <c r="CU16" s="622"/>
      <c r="CV16" s="622"/>
      <c r="CW16" s="622"/>
      <c r="CX16" s="622"/>
      <c r="CY16" s="623"/>
      <c r="CZ16" s="659">
        <v>1</v>
      </c>
      <c r="DA16" s="659"/>
      <c r="DB16" s="659"/>
      <c r="DC16" s="659"/>
      <c r="DD16" s="627" t="s">
        <v>122</v>
      </c>
      <c r="DE16" s="622"/>
      <c r="DF16" s="622"/>
      <c r="DG16" s="622"/>
      <c r="DH16" s="622"/>
      <c r="DI16" s="622"/>
      <c r="DJ16" s="622"/>
      <c r="DK16" s="622"/>
      <c r="DL16" s="622"/>
      <c r="DM16" s="622"/>
      <c r="DN16" s="622"/>
      <c r="DO16" s="622"/>
      <c r="DP16" s="623"/>
      <c r="DQ16" s="627">
        <v>38109</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100854</v>
      </c>
      <c r="S17" s="622"/>
      <c r="T17" s="622"/>
      <c r="U17" s="622"/>
      <c r="V17" s="622"/>
      <c r="W17" s="622"/>
      <c r="X17" s="622"/>
      <c r="Y17" s="623"/>
      <c r="Z17" s="659">
        <v>0.9</v>
      </c>
      <c r="AA17" s="659"/>
      <c r="AB17" s="659"/>
      <c r="AC17" s="659"/>
      <c r="AD17" s="660">
        <v>100854</v>
      </c>
      <c r="AE17" s="660"/>
      <c r="AF17" s="660"/>
      <c r="AG17" s="660"/>
      <c r="AH17" s="660"/>
      <c r="AI17" s="660"/>
      <c r="AJ17" s="660"/>
      <c r="AK17" s="660"/>
      <c r="AL17" s="624">
        <v>1.5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902877</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893800</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18105</v>
      </c>
      <c r="S18" s="622"/>
      <c r="T18" s="622"/>
      <c r="U18" s="622"/>
      <c r="V18" s="622"/>
      <c r="W18" s="622"/>
      <c r="X18" s="622"/>
      <c r="Y18" s="623"/>
      <c r="Z18" s="659">
        <v>0.2</v>
      </c>
      <c r="AA18" s="659"/>
      <c r="AB18" s="659"/>
      <c r="AC18" s="659"/>
      <c r="AD18" s="660">
        <v>18105</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82749</v>
      </c>
      <c r="S19" s="622"/>
      <c r="T19" s="622"/>
      <c r="U19" s="622"/>
      <c r="V19" s="622"/>
      <c r="W19" s="622"/>
      <c r="X19" s="622"/>
      <c r="Y19" s="623"/>
      <c r="Z19" s="659">
        <v>0.7</v>
      </c>
      <c r="AA19" s="659"/>
      <c r="AB19" s="659"/>
      <c r="AC19" s="659"/>
      <c r="AD19" s="660">
        <v>82749</v>
      </c>
      <c r="AE19" s="660"/>
      <c r="AF19" s="660"/>
      <c r="AG19" s="660"/>
      <c r="AH19" s="660"/>
      <c r="AI19" s="660"/>
      <c r="AJ19" s="660"/>
      <c r="AK19" s="660"/>
      <c r="AL19" s="624">
        <v>1.2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5538</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5538</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10829558</v>
      </c>
      <c r="CS20" s="622"/>
      <c r="CT20" s="622"/>
      <c r="CU20" s="622"/>
      <c r="CV20" s="622"/>
      <c r="CW20" s="622"/>
      <c r="CX20" s="622"/>
      <c r="CY20" s="623"/>
      <c r="CZ20" s="659">
        <v>100</v>
      </c>
      <c r="DA20" s="659"/>
      <c r="DB20" s="659"/>
      <c r="DC20" s="659"/>
      <c r="DD20" s="627">
        <v>930687</v>
      </c>
      <c r="DE20" s="622"/>
      <c r="DF20" s="622"/>
      <c r="DG20" s="622"/>
      <c r="DH20" s="622"/>
      <c r="DI20" s="622"/>
      <c r="DJ20" s="622"/>
      <c r="DK20" s="622"/>
      <c r="DL20" s="622"/>
      <c r="DM20" s="622"/>
      <c r="DN20" s="622"/>
      <c r="DO20" s="622"/>
      <c r="DP20" s="623"/>
      <c r="DQ20" s="627">
        <v>7606112</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4386528</v>
      </c>
      <c r="S21" s="622"/>
      <c r="T21" s="622"/>
      <c r="U21" s="622"/>
      <c r="V21" s="622"/>
      <c r="W21" s="622"/>
      <c r="X21" s="622"/>
      <c r="Y21" s="623"/>
      <c r="Z21" s="659">
        <v>38.6</v>
      </c>
      <c r="AA21" s="659"/>
      <c r="AB21" s="659"/>
      <c r="AC21" s="659"/>
      <c r="AD21" s="660">
        <v>3748973</v>
      </c>
      <c r="AE21" s="660"/>
      <c r="AF21" s="660"/>
      <c r="AG21" s="660"/>
      <c r="AH21" s="660"/>
      <c r="AI21" s="660"/>
      <c r="AJ21" s="660"/>
      <c r="AK21" s="660"/>
      <c r="AL21" s="624">
        <v>55.1</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5538</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3748973</v>
      </c>
      <c r="S22" s="622"/>
      <c r="T22" s="622"/>
      <c r="U22" s="622"/>
      <c r="V22" s="622"/>
      <c r="W22" s="622"/>
      <c r="X22" s="622"/>
      <c r="Y22" s="623"/>
      <c r="Z22" s="659">
        <v>33</v>
      </c>
      <c r="AA22" s="659"/>
      <c r="AB22" s="659"/>
      <c r="AC22" s="659"/>
      <c r="AD22" s="660">
        <v>3748973</v>
      </c>
      <c r="AE22" s="660"/>
      <c r="AF22" s="660"/>
      <c r="AG22" s="660"/>
      <c r="AH22" s="660"/>
      <c r="AI22" s="660"/>
      <c r="AJ22" s="660"/>
      <c r="AK22" s="660"/>
      <c r="AL22" s="624">
        <v>55.1</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637555</v>
      </c>
      <c r="S23" s="622"/>
      <c r="T23" s="622"/>
      <c r="U23" s="622"/>
      <c r="V23" s="622"/>
      <c r="W23" s="622"/>
      <c r="X23" s="622"/>
      <c r="Y23" s="623"/>
      <c r="Z23" s="659">
        <v>5.6</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4308804</v>
      </c>
      <c r="CS24" s="677"/>
      <c r="CT24" s="677"/>
      <c r="CU24" s="677"/>
      <c r="CV24" s="677"/>
      <c r="CW24" s="677"/>
      <c r="CX24" s="677"/>
      <c r="CY24" s="702"/>
      <c r="CZ24" s="703">
        <v>39.799999999999997</v>
      </c>
      <c r="DA24" s="685"/>
      <c r="DB24" s="685"/>
      <c r="DC24" s="705"/>
      <c r="DD24" s="701">
        <v>3257598</v>
      </c>
      <c r="DE24" s="677"/>
      <c r="DF24" s="677"/>
      <c r="DG24" s="677"/>
      <c r="DH24" s="677"/>
      <c r="DI24" s="677"/>
      <c r="DJ24" s="677"/>
      <c r="DK24" s="702"/>
      <c r="DL24" s="701">
        <v>3229595</v>
      </c>
      <c r="DM24" s="677"/>
      <c r="DN24" s="677"/>
      <c r="DO24" s="677"/>
      <c r="DP24" s="677"/>
      <c r="DQ24" s="677"/>
      <c r="DR24" s="677"/>
      <c r="DS24" s="677"/>
      <c r="DT24" s="677"/>
      <c r="DU24" s="677"/>
      <c r="DV24" s="702"/>
      <c r="DW24" s="703">
        <v>47.5</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7289844</v>
      </c>
      <c r="S25" s="622"/>
      <c r="T25" s="622"/>
      <c r="U25" s="622"/>
      <c r="V25" s="622"/>
      <c r="W25" s="622"/>
      <c r="X25" s="622"/>
      <c r="Y25" s="623"/>
      <c r="Z25" s="659">
        <v>64.099999999999994</v>
      </c>
      <c r="AA25" s="659"/>
      <c r="AB25" s="659"/>
      <c r="AC25" s="659"/>
      <c r="AD25" s="660">
        <v>6652289</v>
      </c>
      <c r="AE25" s="660"/>
      <c r="AF25" s="660"/>
      <c r="AG25" s="660"/>
      <c r="AH25" s="660"/>
      <c r="AI25" s="660"/>
      <c r="AJ25" s="660"/>
      <c r="AK25" s="660"/>
      <c r="AL25" s="624">
        <v>97.8</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2292302</v>
      </c>
      <c r="CS25" s="634"/>
      <c r="CT25" s="634"/>
      <c r="CU25" s="634"/>
      <c r="CV25" s="634"/>
      <c r="CW25" s="634"/>
      <c r="CX25" s="634"/>
      <c r="CY25" s="635"/>
      <c r="CZ25" s="624">
        <v>21.2</v>
      </c>
      <c r="DA25" s="636"/>
      <c r="DB25" s="636"/>
      <c r="DC25" s="637"/>
      <c r="DD25" s="627">
        <v>2051653</v>
      </c>
      <c r="DE25" s="634"/>
      <c r="DF25" s="634"/>
      <c r="DG25" s="634"/>
      <c r="DH25" s="634"/>
      <c r="DI25" s="634"/>
      <c r="DJ25" s="634"/>
      <c r="DK25" s="635"/>
      <c r="DL25" s="627">
        <v>2051653</v>
      </c>
      <c r="DM25" s="634"/>
      <c r="DN25" s="634"/>
      <c r="DO25" s="634"/>
      <c r="DP25" s="634"/>
      <c r="DQ25" s="634"/>
      <c r="DR25" s="634"/>
      <c r="DS25" s="634"/>
      <c r="DT25" s="634"/>
      <c r="DU25" s="634"/>
      <c r="DV25" s="635"/>
      <c r="DW25" s="624">
        <v>30.2</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1002</v>
      </c>
      <c r="S26" s="622"/>
      <c r="T26" s="622"/>
      <c r="U26" s="622"/>
      <c r="V26" s="622"/>
      <c r="W26" s="622"/>
      <c r="X26" s="622"/>
      <c r="Y26" s="623"/>
      <c r="Z26" s="659">
        <v>0</v>
      </c>
      <c r="AA26" s="659"/>
      <c r="AB26" s="659"/>
      <c r="AC26" s="659"/>
      <c r="AD26" s="660">
        <v>1002</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1299734</v>
      </c>
      <c r="CS26" s="622"/>
      <c r="CT26" s="622"/>
      <c r="CU26" s="622"/>
      <c r="CV26" s="622"/>
      <c r="CW26" s="622"/>
      <c r="CX26" s="622"/>
      <c r="CY26" s="623"/>
      <c r="CZ26" s="624">
        <v>12</v>
      </c>
      <c r="DA26" s="636"/>
      <c r="DB26" s="636"/>
      <c r="DC26" s="637"/>
      <c r="DD26" s="627">
        <v>1233209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65137</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2080660</v>
      </c>
      <c r="BH27" s="622"/>
      <c r="BI27" s="622"/>
      <c r="BJ27" s="622"/>
      <c r="BK27" s="622"/>
      <c r="BL27" s="622"/>
      <c r="BM27" s="622"/>
      <c r="BN27" s="623"/>
      <c r="BO27" s="659">
        <v>100</v>
      </c>
      <c r="BP27" s="659"/>
      <c r="BQ27" s="659"/>
      <c r="BR27" s="659"/>
      <c r="BS27" s="660">
        <v>26110</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1113668</v>
      </c>
      <c r="CS27" s="634"/>
      <c r="CT27" s="634"/>
      <c r="CU27" s="634"/>
      <c r="CV27" s="634"/>
      <c r="CW27" s="634"/>
      <c r="CX27" s="634"/>
      <c r="CY27" s="635"/>
      <c r="CZ27" s="624">
        <v>10.3</v>
      </c>
      <c r="DA27" s="636"/>
      <c r="DB27" s="636"/>
      <c r="DC27" s="637"/>
      <c r="DD27" s="627">
        <v>312188</v>
      </c>
      <c r="DE27" s="634"/>
      <c r="DF27" s="634"/>
      <c r="DG27" s="634"/>
      <c r="DH27" s="634"/>
      <c r="DI27" s="634"/>
      <c r="DJ27" s="634"/>
      <c r="DK27" s="635"/>
      <c r="DL27" s="627">
        <v>311447</v>
      </c>
      <c r="DM27" s="634"/>
      <c r="DN27" s="634"/>
      <c r="DO27" s="634"/>
      <c r="DP27" s="634"/>
      <c r="DQ27" s="634"/>
      <c r="DR27" s="634"/>
      <c r="DS27" s="634"/>
      <c r="DT27" s="634"/>
      <c r="DU27" s="634"/>
      <c r="DV27" s="635"/>
      <c r="DW27" s="624">
        <v>4.5999999999999996</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231866</v>
      </c>
      <c r="S28" s="622"/>
      <c r="T28" s="622"/>
      <c r="U28" s="622"/>
      <c r="V28" s="622"/>
      <c r="W28" s="622"/>
      <c r="X28" s="622"/>
      <c r="Y28" s="623"/>
      <c r="Z28" s="659">
        <v>2</v>
      </c>
      <c r="AA28" s="659"/>
      <c r="AB28" s="659"/>
      <c r="AC28" s="659"/>
      <c r="AD28" s="660">
        <v>142427</v>
      </c>
      <c r="AE28" s="660"/>
      <c r="AF28" s="660"/>
      <c r="AG28" s="660"/>
      <c r="AH28" s="660"/>
      <c r="AI28" s="660"/>
      <c r="AJ28" s="660"/>
      <c r="AK28" s="660"/>
      <c r="AL28" s="624">
        <v>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902834</v>
      </c>
      <c r="CS28" s="622"/>
      <c r="CT28" s="622"/>
      <c r="CU28" s="622"/>
      <c r="CV28" s="622"/>
      <c r="CW28" s="622"/>
      <c r="CX28" s="622"/>
      <c r="CY28" s="623"/>
      <c r="CZ28" s="624">
        <v>8.3000000000000007</v>
      </c>
      <c r="DA28" s="636"/>
      <c r="DB28" s="636"/>
      <c r="DC28" s="637"/>
      <c r="DD28" s="627">
        <v>893757</v>
      </c>
      <c r="DE28" s="622"/>
      <c r="DF28" s="622"/>
      <c r="DG28" s="622"/>
      <c r="DH28" s="622"/>
      <c r="DI28" s="622"/>
      <c r="DJ28" s="622"/>
      <c r="DK28" s="623"/>
      <c r="DL28" s="627">
        <v>866495</v>
      </c>
      <c r="DM28" s="622"/>
      <c r="DN28" s="622"/>
      <c r="DO28" s="622"/>
      <c r="DP28" s="622"/>
      <c r="DQ28" s="622"/>
      <c r="DR28" s="622"/>
      <c r="DS28" s="622"/>
      <c r="DT28" s="622"/>
      <c r="DU28" s="622"/>
      <c r="DV28" s="623"/>
      <c r="DW28" s="624">
        <v>12.7</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16622</v>
      </c>
      <c r="S29" s="622"/>
      <c r="T29" s="622"/>
      <c r="U29" s="622"/>
      <c r="V29" s="622"/>
      <c r="W29" s="622"/>
      <c r="X29" s="622"/>
      <c r="Y29" s="623"/>
      <c r="Z29" s="659">
        <v>0.1</v>
      </c>
      <c r="AA29" s="659"/>
      <c r="AB29" s="659"/>
      <c r="AC29" s="659"/>
      <c r="AD29" s="660">
        <v>7777</v>
      </c>
      <c r="AE29" s="660"/>
      <c r="AF29" s="660"/>
      <c r="AG29" s="660"/>
      <c r="AH29" s="660"/>
      <c r="AI29" s="660"/>
      <c r="AJ29" s="660"/>
      <c r="AK29" s="660"/>
      <c r="AL29" s="624">
        <v>0.1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902834</v>
      </c>
      <c r="CS29" s="634"/>
      <c r="CT29" s="634"/>
      <c r="CU29" s="634"/>
      <c r="CV29" s="634"/>
      <c r="CW29" s="634"/>
      <c r="CX29" s="634"/>
      <c r="CY29" s="635"/>
      <c r="CZ29" s="624">
        <v>8.3000000000000007</v>
      </c>
      <c r="DA29" s="636"/>
      <c r="DB29" s="636"/>
      <c r="DC29" s="637"/>
      <c r="DD29" s="627">
        <v>893757</v>
      </c>
      <c r="DE29" s="634"/>
      <c r="DF29" s="634"/>
      <c r="DG29" s="634"/>
      <c r="DH29" s="634"/>
      <c r="DI29" s="634"/>
      <c r="DJ29" s="634"/>
      <c r="DK29" s="635"/>
      <c r="DL29" s="627">
        <v>866495</v>
      </c>
      <c r="DM29" s="634"/>
      <c r="DN29" s="634"/>
      <c r="DO29" s="634"/>
      <c r="DP29" s="634"/>
      <c r="DQ29" s="634"/>
      <c r="DR29" s="634"/>
      <c r="DS29" s="634"/>
      <c r="DT29" s="634"/>
      <c r="DU29" s="634"/>
      <c r="DV29" s="635"/>
      <c r="DW29" s="624">
        <v>12.7</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1216679</v>
      </c>
      <c r="S30" s="622"/>
      <c r="T30" s="622"/>
      <c r="U30" s="622"/>
      <c r="V30" s="622"/>
      <c r="W30" s="622"/>
      <c r="X30" s="622"/>
      <c r="Y30" s="623"/>
      <c r="Z30" s="659">
        <v>10.7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880387</v>
      </c>
      <c r="CS30" s="622"/>
      <c r="CT30" s="622"/>
      <c r="CU30" s="622"/>
      <c r="CV30" s="622"/>
      <c r="CW30" s="622"/>
      <c r="CX30" s="622"/>
      <c r="CY30" s="623"/>
      <c r="CZ30" s="624">
        <v>8.1</v>
      </c>
      <c r="DA30" s="636"/>
      <c r="DB30" s="636"/>
      <c r="DC30" s="637"/>
      <c r="DD30" s="627">
        <v>871310</v>
      </c>
      <c r="DE30" s="622"/>
      <c r="DF30" s="622"/>
      <c r="DG30" s="622"/>
      <c r="DH30" s="622"/>
      <c r="DI30" s="622"/>
      <c r="DJ30" s="622"/>
      <c r="DK30" s="623"/>
      <c r="DL30" s="627">
        <v>844048</v>
      </c>
      <c r="DM30" s="622"/>
      <c r="DN30" s="622"/>
      <c r="DO30" s="622"/>
      <c r="DP30" s="622"/>
      <c r="DQ30" s="622"/>
      <c r="DR30" s="622"/>
      <c r="DS30" s="622"/>
      <c r="DT30" s="622"/>
      <c r="DU30" s="622"/>
      <c r="DV30" s="623"/>
      <c r="DW30" s="624">
        <v>12.4</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99.6</v>
      </c>
      <c r="BH31" s="684"/>
      <c r="BI31" s="684"/>
      <c r="BJ31" s="684"/>
      <c r="BK31" s="684"/>
      <c r="BL31" s="684"/>
      <c r="BM31" s="685">
        <v>98.8</v>
      </c>
      <c r="BN31" s="684"/>
      <c r="BO31" s="684"/>
      <c r="BP31" s="684"/>
      <c r="BQ31" s="686"/>
      <c r="BR31" s="683">
        <v>99.4</v>
      </c>
      <c r="BS31" s="684"/>
      <c r="BT31" s="684"/>
      <c r="BU31" s="684"/>
      <c r="BV31" s="684"/>
      <c r="BW31" s="684"/>
      <c r="BX31" s="685">
        <v>98.6</v>
      </c>
      <c r="BY31" s="684"/>
      <c r="BZ31" s="684"/>
      <c r="CA31" s="684"/>
      <c r="CB31" s="686"/>
      <c r="CD31" s="642"/>
      <c r="CE31" s="643"/>
      <c r="CF31" s="618" t="s">
        <v>301</v>
      </c>
      <c r="CG31" s="619"/>
      <c r="CH31" s="619"/>
      <c r="CI31" s="619"/>
      <c r="CJ31" s="619"/>
      <c r="CK31" s="619"/>
      <c r="CL31" s="619"/>
      <c r="CM31" s="619"/>
      <c r="CN31" s="619"/>
      <c r="CO31" s="619"/>
      <c r="CP31" s="619"/>
      <c r="CQ31" s="620"/>
      <c r="CR31" s="621">
        <v>22447</v>
      </c>
      <c r="CS31" s="634"/>
      <c r="CT31" s="634"/>
      <c r="CU31" s="634"/>
      <c r="CV31" s="634"/>
      <c r="CW31" s="634"/>
      <c r="CX31" s="634"/>
      <c r="CY31" s="635"/>
      <c r="CZ31" s="624">
        <v>0.2</v>
      </c>
      <c r="DA31" s="636"/>
      <c r="DB31" s="636"/>
      <c r="DC31" s="637"/>
      <c r="DD31" s="627">
        <v>22447</v>
      </c>
      <c r="DE31" s="634"/>
      <c r="DF31" s="634"/>
      <c r="DG31" s="634"/>
      <c r="DH31" s="634"/>
      <c r="DI31" s="634"/>
      <c r="DJ31" s="634"/>
      <c r="DK31" s="635"/>
      <c r="DL31" s="627">
        <v>22447</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750054</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99.7</v>
      </c>
      <c r="BH32" s="634"/>
      <c r="BI32" s="634"/>
      <c r="BJ32" s="634"/>
      <c r="BK32" s="634"/>
      <c r="BL32" s="634"/>
      <c r="BM32" s="625">
        <v>99.4</v>
      </c>
      <c r="BN32" s="634"/>
      <c r="BO32" s="634"/>
      <c r="BP32" s="634"/>
      <c r="BQ32" s="657"/>
      <c r="BR32" s="687">
        <v>99.5</v>
      </c>
      <c r="BS32" s="634"/>
      <c r="BT32" s="634"/>
      <c r="BU32" s="634"/>
      <c r="BV32" s="634"/>
      <c r="BW32" s="634"/>
      <c r="BX32" s="625">
        <v>99.2</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24262</v>
      </c>
      <c r="S33" s="622"/>
      <c r="T33" s="622"/>
      <c r="U33" s="622"/>
      <c r="V33" s="622"/>
      <c r="W33" s="622"/>
      <c r="X33" s="622"/>
      <c r="Y33" s="623"/>
      <c r="Z33" s="659">
        <v>0.2</v>
      </c>
      <c r="AA33" s="659"/>
      <c r="AB33" s="659"/>
      <c r="AC33" s="659"/>
      <c r="AD33" s="660">
        <v>194</v>
      </c>
      <c r="AE33" s="660"/>
      <c r="AF33" s="660"/>
      <c r="AG33" s="660"/>
      <c r="AH33" s="660"/>
      <c r="AI33" s="660"/>
      <c r="AJ33" s="660"/>
      <c r="AK33" s="660"/>
      <c r="AL33" s="624">
        <v>0</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99.3</v>
      </c>
      <c r="BH33" s="606"/>
      <c r="BI33" s="606"/>
      <c r="BJ33" s="606"/>
      <c r="BK33" s="606"/>
      <c r="BL33" s="606"/>
      <c r="BM33" s="652">
        <v>97.9</v>
      </c>
      <c r="BN33" s="606"/>
      <c r="BO33" s="606"/>
      <c r="BP33" s="606"/>
      <c r="BQ33" s="669"/>
      <c r="BR33" s="682">
        <v>99.2</v>
      </c>
      <c r="BS33" s="606"/>
      <c r="BT33" s="606"/>
      <c r="BU33" s="606"/>
      <c r="BV33" s="606"/>
      <c r="BW33" s="606"/>
      <c r="BX33" s="652">
        <v>97.7</v>
      </c>
      <c r="BY33" s="606"/>
      <c r="BZ33" s="606"/>
      <c r="CA33" s="606"/>
      <c r="CB33" s="669"/>
      <c r="CD33" s="618" t="s">
        <v>308</v>
      </c>
      <c r="CE33" s="619"/>
      <c r="CF33" s="619"/>
      <c r="CG33" s="619"/>
      <c r="CH33" s="619"/>
      <c r="CI33" s="619"/>
      <c r="CJ33" s="619"/>
      <c r="CK33" s="619"/>
      <c r="CL33" s="619"/>
      <c r="CM33" s="619"/>
      <c r="CN33" s="619"/>
      <c r="CO33" s="619"/>
      <c r="CP33" s="619"/>
      <c r="CQ33" s="620"/>
      <c r="CR33" s="621">
        <v>5479260</v>
      </c>
      <c r="CS33" s="634"/>
      <c r="CT33" s="634"/>
      <c r="CU33" s="634"/>
      <c r="CV33" s="634"/>
      <c r="CW33" s="634"/>
      <c r="CX33" s="634"/>
      <c r="CY33" s="635"/>
      <c r="CZ33" s="624">
        <v>50.6</v>
      </c>
      <c r="DA33" s="636"/>
      <c r="DB33" s="636"/>
      <c r="DC33" s="637"/>
      <c r="DD33" s="627">
        <v>4091751</v>
      </c>
      <c r="DE33" s="634"/>
      <c r="DF33" s="634"/>
      <c r="DG33" s="634"/>
      <c r="DH33" s="634"/>
      <c r="DI33" s="634"/>
      <c r="DJ33" s="634"/>
      <c r="DK33" s="635"/>
      <c r="DL33" s="627">
        <v>3326032</v>
      </c>
      <c r="DM33" s="634"/>
      <c r="DN33" s="634"/>
      <c r="DO33" s="634"/>
      <c r="DP33" s="634"/>
      <c r="DQ33" s="634"/>
      <c r="DR33" s="634"/>
      <c r="DS33" s="634"/>
      <c r="DT33" s="634"/>
      <c r="DU33" s="634"/>
      <c r="DV33" s="635"/>
      <c r="DW33" s="624">
        <v>48.9</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173985</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1680673</v>
      </c>
      <c r="CS34" s="622"/>
      <c r="CT34" s="622"/>
      <c r="CU34" s="622"/>
      <c r="CV34" s="622"/>
      <c r="CW34" s="622"/>
      <c r="CX34" s="622"/>
      <c r="CY34" s="623"/>
      <c r="CZ34" s="624">
        <v>15.5</v>
      </c>
      <c r="DA34" s="636"/>
      <c r="DB34" s="636"/>
      <c r="DC34" s="637"/>
      <c r="DD34" s="627">
        <v>1373331</v>
      </c>
      <c r="DE34" s="622"/>
      <c r="DF34" s="622"/>
      <c r="DG34" s="622"/>
      <c r="DH34" s="622"/>
      <c r="DI34" s="622"/>
      <c r="DJ34" s="622"/>
      <c r="DK34" s="623"/>
      <c r="DL34" s="627">
        <v>1205102</v>
      </c>
      <c r="DM34" s="622"/>
      <c r="DN34" s="622"/>
      <c r="DO34" s="622"/>
      <c r="DP34" s="622"/>
      <c r="DQ34" s="622"/>
      <c r="DR34" s="622"/>
      <c r="DS34" s="622"/>
      <c r="DT34" s="622"/>
      <c r="DU34" s="622"/>
      <c r="DV34" s="623"/>
      <c r="DW34" s="624">
        <v>17.7</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180802</v>
      </c>
      <c r="S35" s="622"/>
      <c r="T35" s="622"/>
      <c r="U35" s="622"/>
      <c r="V35" s="622"/>
      <c r="W35" s="622"/>
      <c r="X35" s="622"/>
      <c r="Y35" s="623"/>
      <c r="Z35" s="659">
        <v>1.6</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335102</v>
      </c>
      <c r="CS35" s="634"/>
      <c r="CT35" s="634"/>
      <c r="CU35" s="634"/>
      <c r="CV35" s="634"/>
      <c r="CW35" s="634"/>
      <c r="CX35" s="634"/>
      <c r="CY35" s="635"/>
      <c r="CZ35" s="624">
        <v>3.1</v>
      </c>
      <c r="DA35" s="636"/>
      <c r="DB35" s="636"/>
      <c r="DC35" s="637"/>
      <c r="DD35" s="627">
        <v>274962</v>
      </c>
      <c r="DE35" s="634"/>
      <c r="DF35" s="634"/>
      <c r="DG35" s="634"/>
      <c r="DH35" s="634"/>
      <c r="DI35" s="634"/>
      <c r="DJ35" s="634"/>
      <c r="DK35" s="635"/>
      <c r="DL35" s="627">
        <v>274962</v>
      </c>
      <c r="DM35" s="634"/>
      <c r="DN35" s="634"/>
      <c r="DO35" s="634"/>
      <c r="DP35" s="634"/>
      <c r="DQ35" s="634"/>
      <c r="DR35" s="634"/>
      <c r="DS35" s="634"/>
      <c r="DT35" s="634"/>
      <c r="DU35" s="634"/>
      <c r="DV35" s="635"/>
      <c r="DW35" s="624">
        <v>4</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551201</v>
      </c>
      <c r="S36" s="622"/>
      <c r="T36" s="622"/>
      <c r="U36" s="622"/>
      <c r="V36" s="622"/>
      <c r="W36" s="622"/>
      <c r="X36" s="622"/>
      <c r="Y36" s="623"/>
      <c r="Z36" s="659">
        <v>4.8</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1187787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56274</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2253516</v>
      </c>
      <c r="CS36" s="622"/>
      <c r="CT36" s="622"/>
      <c r="CU36" s="622"/>
      <c r="CV36" s="622"/>
      <c r="CW36" s="622"/>
      <c r="CX36" s="622"/>
      <c r="CY36" s="623"/>
      <c r="CZ36" s="624">
        <v>20.8</v>
      </c>
      <c r="DA36" s="636"/>
      <c r="DB36" s="636"/>
      <c r="DC36" s="637"/>
      <c r="DD36" s="627">
        <v>1477701</v>
      </c>
      <c r="DE36" s="622"/>
      <c r="DF36" s="622"/>
      <c r="DG36" s="622"/>
      <c r="DH36" s="622"/>
      <c r="DI36" s="622"/>
      <c r="DJ36" s="622"/>
      <c r="DK36" s="623"/>
      <c r="DL36" s="627">
        <v>1221126</v>
      </c>
      <c r="DM36" s="622"/>
      <c r="DN36" s="622"/>
      <c r="DO36" s="622"/>
      <c r="DP36" s="622"/>
      <c r="DQ36" s="622"/>
      <c r="DR36" s="622"/>
      <c r="DS36" s="622"/>
      <c r="DT36" s="622"/>
      <c r="DU36" s="622"/>
      <c r="DV36" s="623"/>
      <c r="DW36" s="624">
        <v>17.899999999999999</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320519</v>
      </c>
      <c r="S37" s="622"/>
      <c r="T37" s="622"/>
      <c r="U37" s="622"/>
      <c r="V37" s="622"/>
      <c r="W37" s="622"/>
      <c r="X37" s="622"/>
      <c r="Y37" s="623"/>
      <c r="Z37" s="659">
        <v>2.8</v>
      </c>
      <c r="AA37" s="659"/>
      <c r="AB37" s="659"/>
      <c r="AC37" s="659"/>
      <c r="AD37" s="660">
        <v>129</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443340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50116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508068</v>
      </c>
      <c r="CS37" s="634"/>
      <c r="CT37" s="634"/>
      <c r="CU37" s="634"/>
      <c r="CV37" s="634"/>
      <c r="CW37" s="634"/>
      <c r="CX37" s="634"/>
      <c r="CY37" s="635"/>
      <c r="CZ37" s="624">
        <v>4.7</v>
      </c>
      <c r="DA37" s="636"/>
      <c r="DB37" s="636"/>
      <c r="DC37" s="637"/>
      <c r="DD37" s="627">
        <v>353528</v>
      </c>
      <c r="DE37" s="634"/>
      <c r="DF37" s="634"/>
      <c r="DG37" s="634"/>
      <c r="DH37" s="634"/>
      <c r="DI37" s="634"/>
      <c r="DJ37" s="634"/>
      <c r="DK37" s="635"/>
      <c r="DL37" s="627">
        <v>353528</v>
      </c>
      <c r="DM37" s="634"/>
      <c r="DN37" s="634"/>
      <c r="DO37" s="634"/>
      <c r="DP37" s="634"/>
      <c r="DQ37" s="634"/>
      <c r="DR37" s="634"/>
      <c r="DS37" s="634"/>
      <c r="DT37" s="634"/>
      <c r="DU37" s="634"/>
      <c r="DV37" s="635"/>
      <c r="DW37" s="624">
        <v>5.2</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553300</v>
      </c>
      <c r="S38" s="622"/>
      <c r="T38" s="622"/>
      <c r="U38" s="622"/>
      <c r="V38" s="622"/>
      <c r="W38" s="622"/>
      <c r="X38" s="622"/>
      <c r="Y38" s="623"/>
      <c r="Z38" s="659">
        <v>4.9000000000000004</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36960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1782</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707487</v>
      </c>
      <c r="CS38" s="622"/>
      <c r="CT38" s="622"/>
      <c r="CU38" s="622"/>
      <c r="CV38" s="622"/>
      <c r="CW38" s="622"/>
      <c r="CX38" s="622"/>
      <c r="CY38" s="623"/>
      <c r="CZ38" s="624">
        <v>6.5</v>
      </c>
      <c r="DA38" s="636"/>
      <c r="DB38" s="636"/>
      <c r="DC38" s="637"/>
      <c r="DD38" s="627">
        <v>605808</v>
      </c>
      <c r="DE38" s="622"/>
      <c r="DF38" s="622"/>
      <c r="DG38" s="622"/>
      <c r="DH38" s="622"/>
      <c r="DI38" s="622"/>
      <c r="DJ38" s="622"/>
      <c r="DK38" s="623"/>
      <c r="DL38" s="627">
        <v>605808</v>
      </c>
      <c r="DM38" s="622"/>
      <c r="DN38" s="622"/>
      <c r="DO38" s="622"/>
      <c r="DP38" s="622"/>
      <c r="DQ38" s="622"/>
      <c r="DR38" s="622"/>
      <c r="DS38" s="622"/>
      <c r="DT38" s="622"/>
      <c r="DU38" s="622"/>
      <c r="DV38" s="623"/>
      <c r="DW38" s="624">
        <v>8.9</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2601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410786</v>
      </c>
      <c r="CS39" s="634"/>
      <c r="CT39" s="634"/>
      <c r="CU39" s="634"/>
      <c r="CV39" s="634"/>
      <c r="CW39" s="634"/>
      <c r="CX39" s="634"/>
      <c r="CY39" s="635"/>
      <c r="CZ39" s="624">
        <v>3.8</v>
      </c>
      <c r="DA39" s="636"/>
      <c r="DB39" s="636"/>
      <c r="DC39" s="637"/>
      <c r="DD39" s="627">
        <v>340915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118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91696</v>
      </c>
      <c r="CS40" s="622"/>
      <c r="CT40" s="622"/>
      <c r="CU40" s="622"/>
      <c r="CV40" s="622"/>
      <c r="CW40" s="622"/>
      <c r="CX40" s="622"/>
      <c r="CY40" s="623"/>
      <c r="CZ40" s="624">
        <v>0.8</v>
      </c>
      <c r="DA40" s="636"/>
      <c r="DB40" s="636"/>
      <c r="DC40" s="637"/>
      <c r="DD40" s="627">
        <v>19034</v>
      </c>
      <c r="DE40" s="622"/>
      <c r="DF40" s="622"/>
      <c r="DG40" s="622"/>
      <c r="DH40" s="622"/>
      <c r="DI40" s="622"/>
      <c r="DJ40" s="622"/>
      <c r="DK40" s="623"/>
      <c r="DL40" s="627">
        <v>19034</v>
      </c>
      <c r="DM40" s="622"/>
      <c r="DN40" s="622"/>
      <c r="DO40" s="622"/>
      <c r="DP40" s="622"/>
      <c r="DQ40" s="622"/>
      <c r="DR40" s="622"/>
      <c r="DS40" s="622"/>
      <c r="DT40" s="622"/>
      <c r="DU40" s="622"/>
      <c r="DV40" s="623"/>
      <c r="DW40" s="624">
        <v>0.3</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11375273</v>
      </c>
      <c r="S41" s="646"/>
      <c r="T41" s="646"/>
      <c r="U41" s="646"/>
      <c r="V41" s="646"/>
      <c r="W41" s="646"/>
      <c r="X41" s="646"/>
      <c r="Y41" s="649"/>
      <c r="Z41" s="650">
        <v>100</v>
      </c>
      <c r="AA41" s="650"/>
      <c r="AB41" s="650"/>
      <c r="AC41" s="650"/>
      <c r="AD41" s="651">
        <v>6803818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106216</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601271</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416</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1041494</v>
      </c>
      <c r="CS42" s="634"/>
      <c r="CT42" s="634"/>
      <c r="CU42" s="634"/>
      <c r="CV42" s="634"/>
      <c r="CW42" s="634"/>
      <c r="CX42" s="634"/>
      <c r="CY42" s="635"/>
      <c r="CZ42" s="624">
        <v>9.6</v>
      </c>
      <c r="DA42" s="636"/>
      <c r="DB42" s="636"/>
      <c r="DC42" s="637"/>
      <c r="DD42" s="627">
        <v>256763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58628</v>
      </c>
      <c r="CS43" s="634"/>
      <c r="CT43" s="634"/>
      <c r="CU43" s="634"/>
      <c r="CV43" s="634"/>
      <c r="CW43" s="634"/>
      <c r="CX43" s="634"/>
      <c r="CY43" s="635"/>
      <c r="CZ43" s="624">
        <v>0.5</v>
      </c>
      <c r="DA43" s="636"/>
      <c r="DB43" s="636"/>
      <c r="DC43" s="637"/>
      <c r="DD43" s="627">
        <v>58628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930687</v>
      </c>
      <c r="CS44" s="622"/>
      <c r="CT44" s="622"/>
      <c r="CU44" s="622"/>
      <c r="CV44" s="622"/>
      <c r="CW44" s="622"/>
      <c r="CX44" s="622"/>
      <c r="CY44" s="623"/>
      <c r="CZ44" s="624">
        <v>8.6</v>
      </c>
      <c r="DA44" s="625"/>
      <c r="DB44" s="625"/>
      <c r="DC44" s="626"/>
      <c r="DD44" s="627">
        <v>218654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280319</v>
      </c>
      <c r="CS45" s="634"/>
      <c r="CT45" s="634"/>
      <c r="CU45" s="634"/>
      <c r="CV45" s="634"/>
      <c r="CW45" s="634"/>
      <c r="CX45" s="634"/>
      <c r="CY45" s="635"/>
      <c r="CZ45" s="624">
        <v>2.6</v>
      </c>
      <c r="DA45" s="636"/>
      <c r="DB45" s="636"/>
      <c r="DC45" s="637"/>
      <c r="DD45" s="627">
        <v>17336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641531</v>
      </c>
      <c r="CS46" s="622"/>
      <c r="CT46" s="622"/>
      <c r="CU46" s="622"/>
      <c r="CV46" s="622"/>
      <c r="CW46" s="622"/>
      <c r="CX46" s="622"/>
      <c r="CY46" s="623"/>
      <c r="CZ46" s="624">
        <v>5.9</v>
      </c>
      <c r="DA46" s="625"/>
      <c r="DB46" s="625"/>
      <c r="DC46" s="626"/>
      <c r="DD46" s="627">
        <v>194081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110807</v>
      </c>
      <c r="CS47" s="634"/>
      <c r="CT47" s="634"/>
      <c r="CU47" s="634"/>
      <c r="CV47" s="634"/>
      <c r="CW47" s="634"/>
      <c r="CX47" s="634"/>
      <c r="CY47" s="635"/>
      <c r="CZ47" s="624">
        <v>1</v>
      </c>
      <c r="DA47" s="636"/>
      <c r="DB47" s="636"/>
      <c r="DC47" s="637"/>
      <c r="DD47" s="627">
        <v>38109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10829558</v>
      </c>
      <c r="CS49" s="606"/>
      <c r="CT49" s="606"/>
      <c r="CU49" s="606"/>
      <c r="CV49" s="606"/>
      <c r="CW49" s="606"/>
      <c r="CX49" s="606"/>
      <c r="CY49" s="607"/>
      <c r="CZ49" s="608">
        <v>100</v>
      </c>
      <c r="DA49" s="609"/>
      <c r="DB49" s="609"/>
      <c r="DC49" s="610"/>
      <c r="DD49" s="611">
        <v>7606112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xK8txVdXmfCqnUG/PqS4S9nxb0lMqmlzHNuQjukmRxhbu00cAUib2xa0b8aFHQskuK2IgLwZOK34MJowTwxA==" saltValue="P4Y53qHpiDp/MwGYbN7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2" t="s">
        <v>353</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354</v>
      </c>
      <c r="DK2" s="1094"/>
      <c r="DL2" s="1094"/>
      <c r="DM2" s="1094"/>
      <c r="DN2" s="1094"/>
      <c r="DO2" s="1095"/>
      <c r="DP2" s="216"/>
      <c r="DQ2" s="1093" t="s">
        <v>355</v>
      </c>
      <c r="DR2" s="1094"/>
      <c r="DS2" s="1094"/>
      <c r="DT2" s="1094"/>
      <c r="DU2" s="1094"/>
      <c r="DV2" s="1094"/>
      <c r="DW2" s="1094"/>
      <c r="DX2" s="1094"/>
      <c r="DY2" s="1094"/>
      <c r="DZ2" s="1095"/>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1" t="s">
        <v>356</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6"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6" t="s">
        <v>372</v>
      </c>
      <c r="DH5" s="1087"/>
      <c r="DI5" s="1087"/>
      <c r="DJ5" s="1087"/>
      <c r="DK5" s="1088"/>
      <c r="DL5" s="1086" t="s">
        <v>373</v>
      </c>
      <c r="DM5" s="1087"/>
      <c r="DN5" s="1087"/>
      <c r="DO5" s="1087"/>
      <c r="DP5" s="1088"/>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7"/>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9"/>
      <c r="DH6" s="1090"/>
      <c r="DI6" s="1090"/>
      <c r="DJ6" s="1090"/>
      <c r="DK6" s="1091"/>
      <c r="DL6" s="1089"/>
      <c r="DM6" s="1090"/>
      <c r="DN6" s="1090"/>
      <c r="DO6" s="1090"/>
      <c r="DP6" s="1091"/>
      <c r="DQ6" s="1004"/>
      <c r="DR6" s="1005"/>
      <c r="DS6" s="1005"/>
      <c r="DT6" s="1005"/>
      <c r="DU6" s="1006"/>
      <c r="DV6" s="1004"/>
      <c r="DW6" s="1005"/>
      <c r="DX6" s="1005"/>
      <c r="DY6" s="1005"/>
      <c r="DZ6" s="1016"/>
      <c r="EA6" s="222"/>
    </row>
    <row r="7" spans="1:131" s="223" customFormat="1" ht="26.25" customHeight="1" thickTop="1" x14ac:dyDescent="0.2">
      <c r="A7" s="224">
        <v>1</v>
      </c>
      <c r="B7" s="1049" t="s">
        <v>375</v>
      </c>
      <c r="C7" s="1050"/>
      <c r="D7" s="1050"/>
      <c r="E7" s="1050"/>
      <c r="F7" s="1050"/>
      <c r="G7" s="1050"/>
      <c r="H7" s="1050"/>
      <c r="I7" s="1050"/>
      <c r="J7" s="1050"/>
      <c r="K7" s="1050"/>
      <c r="L7" s="1050"/>
      <c r="M7" s="1050"/>
      <c r="N7" s="1050"/>
      <c r="O7" s="1050"/>
      <c r="P7" s="1051"/>
      <c r="Q7" s="1104">
        <v>11188</v>
      </c>
      <c r="R7" s="1105"/>
      <c r="S7" s="1105"/>
      <c r="T7" s="1105"/>
      <c r="U7" s="1105"/>
      <c r="V7" s="1105">
        <v>10675</v>
      </c>
      <c r="W7" s="1105"/>
      <c r="X7" s="1105"/>
      <c r="Y7" s="1105"/>
      <c r="Z7" s="1105"/>
      <c r="AA7" s="1105">
        <v>513</v>
      </c>
      <c r="AB7" s="1105"/>
      <c r="AC7" s="1105"/>
      <c r="AD7" s="1105"/>
      <c r="AE7" s="1106"/>
      <c r="AF7" s="1107">
        <v>481</v>
      </c>
      <c r="AG7" s="1108"/>
      <c r="AH7" s="1108"/>
      <c r="AI7" s="1108"/>
      <c r="AJ7" s="1109"/>
      <c r="AK7" s="1110" t="s">
        <v>489</v>
      </c>
      <c r="AL7" s="1111"/>
      <c r="AM7" s="1111"/>
      <c r="AN7" s="1111"/>
      <c r="AO7" s="1111"/>
      <c r="AP7" s="1111">
        <v>7653</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t="s">
        <v>558</v>
      </c>
      <c r="BT7" s="1102"/>
      <c r="BU7" s="1102"/>
      <c r="BV7" s="1102"/>
      <c r="BW7" s="1102"/>
      <c r="BX7" s="1102"/>
      <c r="BY7" s="1102"/>
      <c r="BZ7" s="1102"/>
      <c r="CA7" s="1102"/>
      <c r="CB7" s="1102"/>
      <c r="CC7" s="1102"/>
      <c r="CD7" s="1102"/>
      <c r="CE7" s="1102"/>
      <c r="CF7" s="1102"/>
      <c r="CG7" s="1114"/>
      <c r="CH7" s="1098">
        <v>-5</v>
      </c>
      <c r="CI7" s="1099"/>
      <c r="CJ7" s="1099"/>
      <c r="CK7" s="1099"/>
      <c r="CL7" s="1100"/>
      <c r="CM7" s="1098">
        <v>58</v>
      </c>
      <c r="CN7" s="1099"/>
      <c r="CO7" s="1099"/>
      <c r="CP7" s="1099"/>
      <c r="CQ7" s="1100"/>
      <c r="CR7" s="1098">
        <v>4</v>
      </c>
      <c r="CS7" s="1099"/>
      <c r="CT7" s="1099"/>
      <c r="CU7" s="1099"/>
      <c r="CV7" s="1100"/>
      <c r="CW7" s="1098">
        <v>0</v>
      </c>
      <c r="CX7" s="1099"/>
      <c r="CY7" s="1099"/>
      <c r="CZ7" s="1099"/>
      <c r="DA7" s="1100"/>
      <c r="DB7" s="1098">
        <v>0</v>
      </c>
      <c r="DC7" s="1099"/>
      <c r="DD7" s="1099"/>
      <c r="DE7" s="1099"/>
      <c r="DF7" s="1100"/>
      <c r="DG7" s="1098">
        <v>0</v>
      </c>
      <c r="DH7" s="1099"/>
      <c r="DI7" s="1099"/>
      <c r="DJ7" s="1099"/>
      <c r="DK7" s="1100"/>
      <c r="DL7" s="1098">
        <v>0</v>
      </c>
      <c r="DM7" s="1099"/>
      <c r="DN7" s="1099"/>
      <c r="DO7" s="1099"/>
      <c r="DP7" s="1100"/>
      <c r="DQ7" s="1098">
        <v>0</v>
      </c>
      <c r="DR7" s="1099"/>
      <c r="DS7" s="1099"/>
      <c r="DT7" s="1099"/>
      <c r="DU7" s="1100"/>
      <c r="DV7" s="1101"/>
      <c r="DW7" s="1102"/>
      <c r="DX7" s="1102"/>
      <c r="DY7" s="1102"/>
      <c r="DZ7" s="1103"/>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188</v>
      </c>
      <c r="R8" s="1039"/>
      <c r="S8" s="1039"/>
      <c r="T8" s="1039"/>
      <c r="U8" s="1039"/>
      <c r="V8" s="1039">
        <v>156</v>
      </c>
      <c r="W8" s="1039"/>
      <c r="X8" s="1039"/>
      <c r="Y8" s="1039"/>
      <c r="Z8" s="1039"/>
      <c r="AA8" s="1039">
        <v>32</v>
      </c>
      <c r="AB8" s="1039"/>
      <c r="AC8" s="1039"/>
      <c r="AD8" s="1039"/>
      <c r="AE8" s="1040"/>
      <c r="AF8" s="1035">
        <v>32</v>
      </c>
      <c r="AG8" s="1036"/>
      <c r="AH8" s="1036"/>
      <c r="AI8" s="1036"/>
      <c r="AJ8" s="1037"/>
      <c r="AK8" s="1082" t="s">
        <v>489</v>
      </c>
      <c r="AL8" s="1083"/>
      <c r="AM8" s="1083"/>
      <c r="AN8" s="1083"/>
      <c r="AO8" s="1083"/>
      <c r="AP8" s="1083" t="s">
        <v>489</v>
      </c>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5"/>
      <c r="R22" s="1076"/>
      <c r="S22" s="1076"/>
      <c r="T22" s="1076"/>
      <c r="U22" s="1076"/>
      <c r="V22" s="1076"/>
      <c r="W22" s="1076"/>
      <c r="X22" s="1076"/>
      <c r="Y22" s="1076"/>
      <c r="Z22" s="1076"/>
      <c r="AA22" s="1076"/>
      <c r="AB22" s="1076"/>
      <c r="AC22" s="1076"/>
      <c r="AD22" s="1076"/>
      <c r="AE22" s="1077"/>
      <c r="AF22" s="1035"/>
      <c r="AG22" s="1036"/>
      <c r="AH22" s="1036"/>
      <c r="AI22" s="1036"/>
      <c r="AJ22" s="1037"/>
      <c r="AK22" s="1078"/>
      <c r="AL22" s="1079"/>
      <c r="AM22" s="1079"/>
      <c r="AN22" s="1079"/>
      <c r="AO22" s="1079"/>
      <c r="AP22" s="1079"/>
      <c r="AQ22" s="1079"/>
      <c r="AR22" s="1079"/>
      <c r="AS22" s="1079"/>
      <c r="AT22" s="1079"/>
      <c r="AU22" s="1080"/>
      <c r="AV22" s="1080"/>
      <c r="AW22" s="1080"/>
      <c r="AX22" s="1080"/>
      <c r="AY22" s="1081"/>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9">
        <v>11375</v>
      </c>
      <c r="R23" s="1063"/>
      <c r="S23" s="1063"/>
      <c r="T23" s="1063"/>
      <c r="U23" s="1063"/>
      <c r="V23" s="1063">
        <v>10830</v>
      </c>
      <c r="W23" s="1063"/>
      <c r="X23" s="1063"/>
      <c r="Y23" s="1063"/>
      <c r="Z23" s="1063"/>
      <c r="AA23" s="1063">
        <v>545</v>
      </c>
      <c r="AB23" s="1063"/>
      <c r="AC23" s="1063"/>
      <c r="AD23" s="1063"/>
      <c r="AE23" s="1070"/>
      <c r="AF23" s="1071">
        <v>513</v>
      </c>
      <c r="AG23" s="1063"/>
      <c r="AH23" s="1063"/>
      <c r="AI23" s="1063"/>
      <c r="AJ23" s="1072"/>
      <c r="AK23" s="1073"/>
      <c r="AL23" s="1074"/>
      <c r="AM23" s="1074"/>
      <c r="AN23" s="1074"/>
      <c r="AO23" s="1074"/>
      <c r="AP23" s="1063">
        <v>7653</v>
      </c>
      <c r="AQ23" s="1063"/>
      <c r="AR23" s="1063"/>
      <c r="AS23" s="1063"/>
      <c r="AT23" s="1063"/>
      <c r="AU23" s="1064"/>
      <c r="AV23" s="1064"/>
      <c r="AW23" s="1064"/>
      <c r="AX23" s="1064"/>
      <c r="AY23" s="1065"/>
      <c r="AZ23" s="1066" t="s">
        <v>122</v>
      </c>
      <c r="BA23" s="1067"/>
      <c r="BB23" s="1067"/>
      <c r="BC23" s="1067"/>
      <c r="BD23" s="1068"/>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2" t="s">
        <v>380</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61" t="s">
        <v>381</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7" t="s">
        <v>385</v>
      </c>
      <c r="AG26" s="1008"/>
      <c r="AH26" s="1008"/>
      <c r="AI26" s="1008"/>
      <c r="AJ26" s="1058"/>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9"/>
      <c r="AG27" s="1011"/>
      <c r="AH27" s="1011"/>
      <c r="AI27" s="1011"/>
      <c r="AJ27" s="1060"/>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9" t="s">
        <v>390</v>
      </c>
      <c r="C28" s="1050"/>
      <c r="D28" s="1050"/>
      <c r="E28" s="1050"/>
      <c r="F28" s="1050"/>
      <c r="G28" s="1050"/>
      <c r="H28" s="1050"/>
      <c r="I28" s="1050"/>
      <c r="J28" s="1050"/>
      <c r="K28" s="1050"/>
      <c r="L28" s="1050"/>
      <c r="M28" s="1050"/>
      <c r="N28" s="1050"/>
      <c r="O28" s="1050"/>
      <c r="P28" s="1051"/>
      <c r="Q28" s="1052">
        <v>1672</v>
      </c>
      <c r="R28" s="1053"/>
      <c r="S28" s="1053"/>
      <c r="T28" s="1053"/>
      <c r="U28" s="1053"/>
      <c r="V28" s="1053">
        <v>1620</v>
      </c>
      <c r="W28" s="1053"/>
      <c r="X28" s="1053"/>
      <c r="Y28" s="1053"/>
      <c r="Z28" s="1053"/>
      <c r="AA28" s="1053">
        <v>52</v>
      </c>
      <c r="AB28" s="1053"/>
      <c r="AC28" s="1053"/>
      <c r="AD28" s="1053"/>
      <c r="AE28" s="1054"/>
      <c r="AF28" s="1055">
        <v>52</v>
      </c>
      <c r="AG28" s="1053"/>
      <c r="AH28" s="1053"/>
      <c r="AI28" s="1053"/>
      <c r="AJ28" s="1056"/>
      <c r="AK28" s="1044">
        <v>88</v>
      </c>
      <c r="AL28" s="1045"/>
      <c r="AM28" s="1045"/>
      <c r="AN28" s="1045"/>
      <c r="AO28" s="1045"/>
      <c r="AP28" s="1045" t="s">
        <v>489</v>
      </c>
      <c r="AQ28" s="1045"/>
      <c r="AR28" s="1045"/>
      <c r="AS28" s="1045"/>
      <c r="AT28" s="1045"/>
      <c r="AU28" s="1045" t="s">
        <v>489</v>
      </c>
      <c r="AV28" s="1045"/>
      <c r="AW28" s="1045"/>
      <c r="AX28" s="1045"/>
      <c r="AY28" s="1045"/>
      <c r="AZ28" s="1046" t="s">
        <v>489</v>
      </c>
      <c r="BA28" s="1046"/>
      <c r="BB28" s="1046"/>
      <c r="BC28" s="1046"/>
      <c r="BD28" s="1046"/>
      <c r="BE28" s="1047"/>
      <c r="BF28" s="1047"/>
      <c r="BG28" s="1047"/>
      <c r="BH28" s="1047"/>
      <c r="BI28" s="1048"/>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2240</v>
      </c>
      <c r="R29" s="1039"/>
      <c r="S29" s="1039"/>
      <c r="T29" s="1039"/>
      <c r="U29" s="1039"/>
      <c r="V29" s="1039">
        <v>2217</v>
      </c>
      <c r="W29" s="1039"/>
      <c r="X29" s="1039"/>
      <c r="Y29" s="1039"/>
      <c r="Z29" s="1039"/>
      <c r="AA29" s="1039">
        <v>23</v>
      </c>
      <c r="AB29" s="1039"/>
      <c r="AC29" s="1039"/>
      <c r="AD29" s="1039"/>
      <c r="AE29" s="1040"/>
      <c r="AF29" s="1035">
        <v>23</v>
      </c>
      <c r="AG29" s="1036"/>
      <c r="AH29" s="1036"/>
      <c r="AI29" s="1036"/>
      <c r="AJ29" s="1037"/>
      <c r="AK29" s="980">
        <v>302</v>
      </c>
      <c r="AL29" s="971"/>
      <c r="AM29" s="971"/>
      <c r="AN29" s="971"/>
      <c r="AO29" s="971"/>
      <c r="AP29" s="971" t="s">
        <v>489</v>
      </c>
      <c r="AQ29" s="971"/>
      <c r="AR29" s="971"/>
      <c r="AS29" s="971"/>
      <c r="AT29" s="971"/>
      <c r="AU29" s="971" t="s">
        <v>489</v>
      </c>
      <c r="AV29" s="971"/>
      <c r="AW29" s="971"/>
      <c r="AX29" s="971"/>
      <c r="AY29" s="971"/>
      <c r="AZ29" s="1041" t="s">
        <v>489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312</v>
      </c>
      <c r="R30" s="1039"/>
      <c r="S30" s="1039"/>
      <c r="T30" s="1039"/>
      <c r="U30" s="1039"/>
      <c r="V30" s="1039">
        <v>312</v>
      </c>
      <c r="W30" s="1039"/>
      <c r="X30" s="1039"/>
      <c r="Y30" s="1039"/>
      <c r="Z30" s="1039"/>
      <c r="AA30" s="1039" t="s">
        <v>489</v>
      </c>
      <c r="AB30" s="1039"/>
      <c r="AC30" s="1039"/>
      <c r="AD30" s="1039"/>
      <c r="AE30" s="1040"/>
      <c r="AF30" s="1035" t="s">
        <v>489</v>
      </c>
      <c r="AG30" s="1036"/>
      <c r="AH30" s="1036"/>
      <c r="AI30" s="1036"/>
      <c r="AJ30" s="1037"/>
      <c r="AK30" s="980">
        <v>59</v>
      </c>
      <c r="AL30" s="971"/>
      <c r="AM30" s="971"/>
      <c r="AN30" s="971"/>
      <c r="AO30" s="971"/>
      <c r="AP30" s="978" t="s">
        <v>489</v>
      </c>
      <c r="AQ30" s="979"/>
      <c r="AR30" s="979"/>
      <c r="AS30" s="979"/>
      <c r="AT30" s="980"/>
      <c r="AU30" s="971" t="s">
        <v>489</v>
      </c>
      <c r="AV30" s="971"/>
      <c r="AW30" s="971"/>
      <c r="AX30" s="971"/>
      <c r="AY30" s="971"/>
      <c r="AZ30" s="1041" t="s">
        <v>489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42">
        <v>339</v>
      </c>
      <c r="R31" s="1036"/>
      <c r="S31" s="1036"/>
      <c r="T31" s="1036"/>
      <c r="U31" s="1043"/>
      <c r="V31" s="1039">
        <v>287</v>
      </c>
      <c r="W31" s="1039"/>
      <c r="X31" s="1039"/>
      <c r="Y31" s="1039"/>
      <c r="Z31" s="1039"/>
      <c r="AA31" s="1039">
        <v>52</v>
      </c>
      <c r="AB31" s="1039"/>
      <c r="AC31" s="1039"/>
      <c r="AD31" s="1039"/>
      <c r="AE31" s="1040"/>
      <c r="AF31" s="1035">
        <v>592</v>
      </c>
      <c r="AG31" s="1036"/>
      <c r="AH31" s="1036"/>
      <c r="AI31" s="1036"/>
      <c r="AJ31" s="1037"/>
      <c r="AK31" s="980">
        <v>38</v>
      </c>
      <c r="AL31" s="971"/>
      <c r="AM31" s="971"/>
      <c r="AN31" s="971"/>
      <c r="AO31" s="971"/>
      <c r="AP31" s="971">
        <v>687</v>
      </c>
      <c r="AQ31" s="971"/>
      <c r="AR31" s="971"/>
      <c r="AS31" s="971"/>
      <c r="AT31" s="971"/>
      <c r="AU31" s="971">
        <v>212</v>
      </c>
      <c r="AV31" s="971"/>
      <c r="AW31" s="971"/>
      <c r="AX31" s="971"/>
      <c r="AY31" s="971"/>
      <c r="AZ31" s="1041" t="s">
        <v>489</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752</v>
      </c>
      <c r="R32" s="1039"/>
      <c r="S32" s="1039"/>
      <c r="T32" s="1039"/>
      <c r="U32" s="1039"/>
      <c r="V32" s="1039">
        <v>679</v>
      </c>
      <c r="W32" s="1039"/>
      <c r="X32" s="1039"/>
      <c r="Y32" s="1039"/>
      <c r="Z32" s="1039"/>
      <c r="AA32" s="1039">
        <v>73</v>
      </c>
      <c r="AB32" s="1039"/>
      <c r="AC32" s="1039"/>
      <c r="AD32" s="1039"/>
      <c r="AE32" s="1040"/>
      <c r="AF32" s="1035">
        <v>45</v>
      </c>
      <c r="AG32" s="1036"/>
      <c r="AH32" s="1036"/>
      <c r="AI32" s="1036"/>
      <c r="AJ32" s="1037"/>
      <c r="AK32" s="980">
        <v>358</v>
      </c>
      <c r="AL32" s="971"/>
      <c r="AM32" s="971"/>
      <c r="AN32" s="971"/>
      <c r="AO32" s="971"/>
      <c r="AP32" s="971">
        <v>905</v>
      </c>
      <c r="AQ32" s="971"/>
      <c r="AR32" s="971"/>
      <c r="AS32" s="971"/>
      <c r="AT32" s="971"/>
      <c r="AU32" s="971">
        <v>905</v>
      </c>
      <c r="AV32" s="971"/>
      <c r="AW32" s="971"/>
      <c r="AX32" s="971"/>
      <c r="AY32" s="971"/>
      <c r="AZ32" s="1041" t="s">
        <v>489</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396</v>
      </c>
      <c r="C33" s="1031"/>
      <c r="D33" s="1031"/>
      <c r="E33" s="1031"/>
      <c r="F33" s="1031"/>
      <c r="G33" s="1031"/>
      <c r="H33" s="1031"/>
      <c r="I33" s="1031"/>
      <c r="J33" s="1031"/>
      <c r="K33" s="1031"/>
      <c r="L33" s="1031"/>
      <c r="M33" s="1031"/>
      <c r="N33" s="1031"/>
      <c r="O33" s="1031"/>
      <c r="P33" s="1032"/>
      <c r="Q33" s="1038">
        <v>64</v>
      </c>
      <c r="R33" s="1039"/>
      <c r="S33" s="1039"/>
      <c r="T33" s="1039"/>
      <c r="U33" s="1039"/>
      <c r="V33" s="1039">
        <v>57</v>
      </c>
      <c r="W33" s="1039"/>
      <c r="X33" s="1039"/>
      <c r="Y33" s="1039"/>
      <c r="Z33" s="1039"/>
      <c r="AA33" s="1039">
        <v>7</v>
      </c>
      <c r="AB33" s="1039"/>
      <c r="AC33" s="1039"/>
      <c r="AD33" s="1039"/>
      <c r="AE33" s="1040"/>
      <c r="AF33" s="1035" t="s">
        <v>564</v>
      </c>
      <c r="AG33" s="1036"/>
      <c r="AH33" s="1036"/>
      <c r="AI33" s="1036"/>
      <c r="AJ33" s="1037"/>
      <c r="AK33" s="980" t="s">
        <v>489</v>
      </c>
      <c r="AL33" s="971"/>
      <c r="AM33" s="971"/>
      <c r="AN33" s="971"/>
      <c r="AO33" s="971"/>
      <c r="AP33" s="971" t="s">
        <v>489</v>
      </c>
      <c r="AQ33" s="971"/>
      <c r="AR33" s="971"/>
      <c r="AS33" s="971"/>
      <c r="AT33" s="971"/>
      <c r="AU33" s="971" t="s">
        <v>489</v>
      </c>
      <c r="AV33" s="971"/>
      <c r="AW33" s="971"/>
      <c r="AX33" s="971"/>
      <c r="AY33" s="971"/>
      <c r="AZ33" s="1041" t="s">
        <v>489</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712</v>
      </c>
      <c r="AG63" s="959"/>
      <c r="AH63" s="959"/>
      <c r="AI63" s="959"/>
      <c r="AJ63" s="1022"/>
      <c r="AK63" s="1023"/>
      <c r="AL63" s="963"/>
      <c r="AM63" s="963"/>
      <c r="AN63" s="963"/>
      <c r="AO63" s="963"/>
      <c r="AP63" s="959">
        <v>1592</v>
      </c>
      <c r="AQ63" s="959"/>
      <c r="AR63" s="959"/>
      <c r="AS63" s="959"/>
      <c r="AT63" s="959"/>
      <c r="AU63" s="959">
        <v>1117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549</v>
      </c>
      <c r="C68" s="986"/>
      <c r="D68" s="986"/>
      <c r="E68" s="986"/>
      <c r="F68" s="986"/>
      <c r="G68" s="986"/>
      <c r="H68" s="986"/>
      <c r="I68" s="986"/>
      <c r="J68" s="986"/>
      <c r="K68" s="986"/>
      <c r="L68" s="986"/>
      <c r="M68" s="986"/>
      <c r="N68" s="986"/>
      <c r="O68" s="986"/>
      <c r="P68" s="987"/>
      <c r="Q68" s="988">
        <v>3166</v>
      </c>
      <c r="R68" s="982"/>
      <c r="S68" s="982"/>
      <c r="T68" s="982"/>
      <c r="U68" s="982"/>
      <c r="V68" s="982">
        <v>3017</v>
      </c>
      <c r="W68" s="982"/>
      <c r="X68" s="982"/>
      <c r="Y68" s="982"/>
      <c r="Z68" s="982"/>
      <c r="AA68" s="982">
        <v>149</v>
      </c>
      <c r="AB68" s="982"/>
      <c r="AC68" s="982"/>
      <c r="AD68" s="982"/>
      <c r="AE68" s="982"/>
      <c r="AF68" s="982">
        <v>149</v>
      </c>
      <c r="AG68" s="982"/>
      <c r="AH68" s="982"/>
      <c r="AI68" s="982"/>
      <c r="AJ68" s="982"/>
      <c r="AK68" s="982" t="s">
        <v>489</v>
      </c>
      <c r="AL68" s="982"/>
      <c r="AM68" s="982"/>
      <c r="AN68" s="982"/>
      <c r="AO68" s="982"/>
      <c r="AP68" s="982">
        <v>705</v>
      </c>
      <c r="AQ68" s="982"/>
      <c r="AR68" s="982"/>
      <c r="AS68" s="982"/>
      <c r="AT68" s="982"/>
      <c r="AU68" s="982">
        <v>74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550</v>
      </c>
      <c r="C69" s="975"/>
      <c r="D69" s="975"/>
      <c r="E69" s="975"/>
      <c r="F69" s="975"/>
      <c r="G69" s="975"/>
      <c r="H69" s="975"/>
      <c r="I69" s="975"/>
      <c r="J69" s="975"/>
      <c r="K69" s="975"/>
      <c r="L69" s="975"/>
      <c r="M69" s="975"/>
      <c r="N69" s="975"/>
      <c r="O69" s="975"/>
      <c r="P69" s="976"/>
      <c r="Q69" s="977">
        <v>529</v>
      </c>
      <c r="R69" s="971"/>
      <c r="S69" s="971"/>
      <c r="T69" s="971"/>
      <c r="U69" s="971"/>
      <c r="V69" s="971">
        <v>494</v>
      </c>
      <c r="W69" s="971"/>
      <c r="X69" s="971"/>
      <c r="Y69" s="971"/>
      <c r="Z69" s="971"/>
      <c r="AA69" s="971">
        <v>35</v>
      </c>
      <c r="AB69" s="971"/>
      <c r="AC69" s="971"/>
      <c r="AD69" s="971"/>
      <c r="AE69" s="971"/>
      <c r="AF69" s="971">
        <v>35</v>
      </c>
      <c r="AG69" s="971"/>
      <c r="AH69" s="971"/>
      <c r="AI69" s="971"/>
      <c r="AJ69" s="971"/>
      <c r="AK69" s="971">
        <v>141</v>
      </c>
      <c r="AL69" s="971"/>
      <c r="AM69" s="971"/>
      <c r="AN69" s="971"/>
      <c r="AO69" s="971"/>
      <c r="AP69" s="971">
        <v>1656</v>
      </c>
      <c r="AQ69" s="971"/>
      <c r="AR69" s="971"/>
      <c r="AS69" s="971"/>
      <c r="AT69" s="971"/>
      <c r="AU69" s="971">
        <v>981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551</v>
      </c>
      <c r="C70" s="975"/>
      <c r="D70" s="975"/>
      <c r="E70" s="975"/>
      <c r="F70" s="975"/>
      <c r="G70" s="975"/>
      <c r="H70" s="975"/>
      <c r="I70" s="975"/>
      <c r="J70" s="975"/>
      <c r="K70" s="975"/>
      <c r="L70" s="975"/>
      <c r="M70" s="975"/>
      <c r="N70" s="975"/>
      <c r="O70" s="975"/>
      <c r="P70" s="976"/>
      <c r="Q70" s="977">
        <v>675</v>
      </c>
      <c r="R70" s="971"/>
      <c r="S70" s="971"/>
      <c r="T70" s="971"/>
      <c r="U70" s="971"/>
      <c r="V70" s="971">
        <v>592</v>
      </c>
      <c r="W70" s="971"/>
      <c r="X70" s="971"/>
      <c r="Y70" s="971"/>
      <c r="Z70" s="971"/>
      <c r="AA70" s="971">
        <v>83</v>
      </c>
      <c r="AB70" s="971"/>
      <c r="AC70" s="971"/>
      <c r="AD70" s="971"/>
      <c r="AE70" s="971"/>
      <c r="AF70" s="971">
        <v>83</v>
      </c>
      <c r="AG70" s="971"/>
      <c r="AH70" s="971"/>
      <c r="AI70" s="971"/>
      <c r="AJ70" s="971"/>
      <c r="AK70" s="971" t="s">
        <v>489</v>
      </c>
      <c r="AL70" s="971"/>
      <c r="AM70" s="971"/>
      <c r="AN70" s="971"/>
      <c r="AO70" s="971"/>
      <c r="AP70" s="971" t="s">
        <v>489</v>
      </c>
      <c r="AQ70" s="971"/>
      <c r="AR70" s="971"/>
      <c r="AS70" s="971"/>
      <c r="AT70" s="971"/>
      <c r="AU70" s="971" t="s">
        <v>489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552</v>
      </c>
      <c r="C71" s="975"/>
      <c r="D71" s="975"/>
      <c r="E71" s="975"/>
      <c r="F71" s="975"/>
      <c r="G71" s="975"/>
      <c r="H71" s="975"/>
      <c r="I71" s="975"/>
      <c r="J71" s="975"/>
      <c r="K71" s="975"/>
      <c r="L71" s="975"/>
      <c r="M71" s="975"/>
      <c r="N71" s="975"/>
      <c r="O71" s="975"/>
      <c r="P71" s="976"/>
      <c r="Q71" s="977">
        <v>116727</v>
      </c>
      <c r="R71" s="971"/>
      <c r="S71" s="971"/>
      <c r="T71" s="971"/>
      <c r="U71" s="971"/>
      <c r="V71" s="971">
        <v>115370</v>
      </c>
      <c r="W71" s="971"/>
      <c r="X71" s="971"/>
      <c r="Y71" s="971"/>
      <c r="Z71" s="971"/>
      <c r="AA71" s="971">
        <v>1357</v>
      </c>
      <c r="AB71" s="971"/>
      <c r="AC71" s="971"/>
      <c r="AD71" s="971"/>
      <c r="AE71" s="971"/>
      <c r="AF71" s="971">
        <v>1357</v>
      </c>
      <c r="AG71" s="971"/>
      <c r="AH71" s="971"/>
      <c r="AI71" s="971"/>
      <c r="AJ71" s="971"/>
      <c r="AK71" s="971">
        <v>801</v>
      </c>
      <c r="AL71" s="971"/>
      <c r="AM71" s="971"/>
      <c r="AN71" s="971"/>
      <c r="AO71" s="971"/>
      <c r="AP71" s="971" t="s">
        <v>489</v>
      </c>
      <c r="AQ71" s="971"/>
      <c r="AR71" s="971"/>
      <c r="AS71" s="971"/>
      <c r="AT71" s="971"/>
      <c r="AU71" s="971" t="s">
        <v>489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553</v>
      </c>
      <c r="C72" s="975"/>
      <c r="D72" s="975"/>
      <c r="E72" s="975"/>
      <c r="F72" s="975"/>
      <c r="G72" s="975"/>
      <c r="H72" s="975"/>
      <c r="I72" s="975"/>
      <c r="J72" s="975"/>
      <c r="K72" s="975"/>
      <c r="L72" s="975"/>
      <c r="M72" s="975"/>
      <c r="N72" s="975"/>
      <c r="O72" s="975"/>
      <c r="P72" s="976"/>
      <c r="Q72" s="977">
        <v>35</v>
      </c>
      <c r="R72" s="971"/>
      <c r="S72" s="971"/>
      <c r="T72" s="971"/>
      <c r="U72" s="971"/>
      <c r="V72" s="971">
        <v>33</v>
      </c>
      <c r="W72" s="971"/>
      <c r="X72" s="971"/>
      <c r="Y72" s="971"/>
      <c r="Z72" s="971"/>
      <c r="AA72" s="971">
        <v>2</v>
      </c>
      <c r="AB72" s="971"/>
      <c r="AC72" s="971"/>
      <c r="AD72" s="971"/>
      <c r="AE72" s="971"/>
      <c r="AF72" s="971">
        <v>2</v>
      </c>
      <c r="AG72" s="971"/>
      <c r="AH72" s="971"/>
      <c r="AI72" s="971"/>
      <c r="AJ72" s="971"/>
      <c r="AK72" s="978" t="s">
        <v>489</v>
      </c>
      <c r="AL72" s="979"/>
      <c r="AM72" s="979"/>
      <c r="AN72" s="979"/>
      <c r="AO72" s="980"/>
      <c r="AP72" s="971" t="s">
        <v>489</v>
      </c>
      <c r="AQ72" s="971"/>
      <c r="AR72" s="971"/>
      <c r="AS72" s="971"/>
      <c r="AT72" s="971"/>
      <c r="AU72" s="971" t="s">
        <v>489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554</v>
      </c>
      <c r="C73" s="975"/>
      <c r="D73" s="975"/>
      <c r="E73" s="975"/>
      <c r="F73" s="975"/>
      <c r="G73" s="975"/>
      <c r="H73" s="975"/>
      <c r="I73" s="975"/>
      <c r="J73" s="975"/>
      <c r="K73" s="975"/>
      <c r="L73" s="975"/>
      <c r="M73" s="975"/>
      <c r="N73" s="975"/>
      <c r="O73" s="975"/>
      <c r="P73" s="976"/>
      <c r="Q73" s="977">
        <v>4388</v>
      </c>
      <c r="R73" s="971"/>
      <c r="S73" s="971"/>
      <c r="T73" s="971"/>
      <c r="U73" s="971"/>
      <c r="V73" s="971">
        <v>3798</v>
      </c>
      <c r="W73" s="971"/>
      <c r="X73" s="971"/>
      <c r="Y73" s="971"/>
      <c r="Z73" s="971"/>
      <c r="AA73" s="971">
        <v>590</v>
      </c>
      <c r="AB73" s="971"/>
      <c r="AC73" s="971"/>
      <c r="AD73" s="971"/>
      <c r="AE73" s="971"/>
      <c r="AF73" s="971">
        <v>590</v>
      </c>
      <c r="AG73" s="971"/>
      <c r="AH73" s="971"/>
      <c r="AI73" s="971"/>
      <c r="AJ73" s="971"/>
      <c r="AK73" s="971" t="s">
        <v>557</v>
      </c>
      <c r="AL73" s="971"/>
      <c r="AM73" s="971"/>
      <c r="AN73" s="971"/>
      <c r="AO73" s="971"/>
      <c r="AP73" s="971" t="s">
        <v>489</v>
      </c>
      <c r="AQ73" s="971"/>
      <c r="AR73" s="971"/>
      <c r="AS73" s="971"/>
      <c r="AT73" s="971"/>
      <c r="AU73" s="971" t="s">
        <v>489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555</v>
      </c>
      <c r="C74" s="975"/>
      <c r="D74" s="975"/>
      <c r="E74" s="975"/>
      <c r="F74" s="975"/>
      <c r="G74" s="975"/>
      <c r="H74" s="975"/>
      <c r="I74" s="975"/>
      <c r="J74" s="975"/>
      <c r="K74" s="975"/>
      <c r="L74" s="975"/>
      <c r="M74" s="975"/>
      <c r="N74" s="975"/>
      <c r="O74" s="975"/>
      <c r="P74" s="976"/>
      <c r="Q74" s="977">
        <v>81</v>
      </c>
      <c r="R74" s="971"/>
      <c r="S74" s="971"/>
      <c r="T74" s="971"/>
      <c r="U74" s="971"/>
      <c r="V74" s="971">
        <v>77</v>
      </c>
      <c r="W74" s="971"/>
      <c r="X74" s="971"/>
      <c r="Y74" s="971"/>
      <c r="Z74" s="971"/>
      <c r="AA74" s="971">
        <v>4</v>
      </c>
      <c r="AB74" s="971"/>
      <c r="AC74" s="971"/>
      <c r="AD74" s="971"/>
      <c r="AE74" s="971"/>
      <c r="AF74" s="971">
        <v>4</v>
      </c>
      <c r="AG74" s="971"/>
      <c r="AH74" s="971"/>
      <c r="AI74" s="971"/>
      <c r="AJ74" s="971"/>
      <c r="AK74" s="971">
        <v>18</v>
      </c>
      <c r="AL74" s="971"/>
      <c r="AM74" s="971"/>
      <c r="AN74" s="971"/>
      <c r="AO74" s="971"/>
      <c r="AP74" s="971" t="s">
        <v>489</v>
      </c>
      <c r="AQ74" s="971"/>
      <c r="AR74" s="971"/>
      <c r="AS74" s="971"/>
      <c r="AT74" s="971"/>
      <c r="AU74" s="971" t="s">
        <v>489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556</v>
      </c>
      <c r="C75" s="975"/>
      <c r="D75" s="975"/>
      <c r="E75" s="975"/>
      <c r="F75" s="975"/>
      <c r="G75" s="975"/>
      <c r="H75" s="975"/>
      <c r="I75" s="975"/>
      <c r="J75" s="975"/>
      <c r="K75" s="975"/>
      <c r="L75" s="975"/>
      <c r="M75" s="975"/>
      <c r="N75" s="975"/>
      <c r="O75" s="975"/>
      <c r="P75" s="976"/>
      <c r="Q75" s="981">
        <v>182</v>
      </c>
      <c r="R75" s="979"/>
      <c r="S75" s="979"/>
      <c r="T75" s="979"/>
      <c r="U75" s="980"/>
      <c r="V75" s="978">
        <v>175</v>
      </c>
      <c r="W75" s="979"/>
      <c r="X75" s="979"/>
      <c r="Y75" s="979"/>
      <c r="Z75" s="980"/>
      <c r="AA75" s="978">
        <v>7</v>
      </c>
      <c r="AB75" s="979"/>
      <c r="AC75" s="979"/>
      <c r="AD75" s="979"/>
      <c r="AE75" s="980"/>
      <c r="AF75" s="978">
        <v>7</v>
      </c>
      <c r="AG75" s="979"/>
      <c r="AH75" s="979"/>
      <c r="AI75" s="979"/>
      <c r="AJ75" s="980"/>
      <c r="AK75" s="978">
        <v>25</v>
      </c>
      <c r="AL75" s="979"/>
      <c r="AM75" s="979"/>
      <c r="AN75" s="979"/>
      <c r="AO75" s="980"/>
      <c r="AP75" s="978" t="s">
        <v>489</v>
      </c>
      <c r="AQ75" s="979"/>
      <c r="AR75" s="979"/>
      <c r="AS75" s="979"/>
      <c r="AT75" s="980"/>
      <c r="AU75" s="978" t="s">
        <v>489</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81"/>
      <c r="R76" s="979"/>
      <c r="S76" s="979"/>
      <c r="T76" s="979"/>
      <c r="U76" s="980"/>
      <c r="V76" s="978"/>
      <c r="W76" s="979"/>
      <c r="X76" s="979"/>
      <c r="Y76" s="979"/>
      <c r="Z76" s="980"/>
      <c r="AA76" s="978"/>
      <c r="AB76" s="979"/>
      <c r="AC76" s="979"/>
      <c r="AD76" s="979"/>
      <c r="AE76" s="980"/>
      <c r="AF76" s="978"/>
      <c r="AG76" s="979"/>
      <c r="AH76" s="979"/>
      <c r="AI76" s="979"/>
      <c r="AJ76" s="980"/>
      <c r="AK76" s="978"/>
      <c r="AL76" s="979"/>
      <c r="AM76" s="979"/>
      <c r="AN76" s="979"/>
      <c r="AO76" s="980"/>
      <c r="AP76" s="978"/>
      <c r="AQ76" s="979"/>
      <c r="AR76" s="979"/>
      <c r="AS76" s="979"/>
      <c r="AT76" s="980"/>
      <c r="AU76" s="978"/>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81"/>
      <c r="R77" s="979"/>
      <c r="S77" s="979"/>
      <c r="T77" s="979"/>
      <c r="U77" s="980"/>
      <c r="V77" s="978"/>
      <c r="W77" s="979"/>
      <c r="X77" s="979"/>
      <c r="Y77" s="979"/>
      <c r="Z77" s="980"/>
      <c r="AA77" s="978"/>
      <c r="AB77" s="979"/>
      <c r="AC77" s="979"/>
      <c r="AD77" s="979"/>
      <c r="AE77" s="980"/>
      <c r="AF77" s="978"/>
      <c r="AG77" s="979"/>
      <c r="AH77" s="979"/>
      <c r="AI77" s="979"/>
      <c r="AJ77" s="980"/>
      <c r="AK77" s="978"/>
      <c r="AL77" s="979"/>
      <c r="AM77" s="979"/>
      <c r="AN77" s="979"/>
      <c r="AO77" s="980"/>
      <c r="AP77" s="978"/>
      <c r="AQ77" s="979"/>
      <c r="AR77" s="979"/>
      <c r="AS77" s="979"/>
      <c r="AT77" s="980"/>
      <c r="AU77" s="978"/>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8"/>
      <c r="AL79" s="979"/>
      <c r="AM79" s="979"/>
      <c r="AN79" s="979"/>
      <c r="AO79" s="980"/>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2227</v>
      </c>
      <c r="AG88" s="959"/>
      <c r="AH88" s="959"/>
      <c r="AI88" s="959"/>
      <c r="AJ88" s="959"/>
      <c r="AK88" s="963"/>
      <c r="AL88" s="963"/>
      <c r="AM88" s="963"/>
      <c r="AN88" s="963"/>
      <c r="AO88" s="963"/>
      <c r="AP88" s="959">
        <v>2361</v>
      </c>
      <c r="AQ88" s="959"/>
      <c r="AR88" s="959"/>
      <c r="AS88" s="959"/>
      <c r="AT88" s="959"/>
      <c r="AU88" s="959">
        <v>1055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v>
      </c>
      <c r="CS102" s="953"/>
      <c r="CT102" s="953"/>
      <c r="CU102" s="953"/>
      <c r="CV102" s="954"/>
      <c r="CW102" s="952">
        <v>0</v>
      </c>
      <c r="CX102" s="953"/>
      <c r="CY102" s="953"/>
      <c r="CZ102" s="953"/>
      <c r="DA102" s="954"/>
      <c r="DB102" s="952">
        <v>0</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926505</v>
      </c>
      <c r="AB110" s="889"/>
      <c r="AC110" s="889"/>
      <c r="AD110" s="889"/>
      <c r="AE110" s="890"/>
      <c r="AF110" s="891">
        <v>894726</v>
      </c>
      <c r="AG110" s="889"/>
      <c r="AH110" s="889"/>
      <c r="AI110" s="889"/>
      <c r="AJ110" s="890"/>
      <c r="AK110" s="891">
        <v>902834</v>
      </c>
      <c r="AL110" s="889"/>
      <c r="AM110" s="889"/>
      <c r="AN110" s="889"/>
      <c r="AO110" s="890"/>
      <c r="AP110" s="892">
        <v>16</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8217363</v>
      </c>
      <c r="BR110" s="842"/>
      <c r="BS110" s="842"/>
      <c r="BT110" s="842"/>
      <c r="BU110" s="842"/>
      <c r="BV110" s="842">
        <v>7980092</v>
      </c>
      <c r="BW110" s="842"/>
      <c r="BX110" s="842"/>
      <c r="BY110" s="842"/>
      <c r="BZ110" s="842"/>
      <c r="CA110" s="842">
        <v>7653005</v>
      </c>
      <c r="CB110" s="842"/>
      <c r="CC110" s="842"/>
      <c r="CD110" s="842"/>
      <c r="CE110" s="842"/>
      <c r="CF110" s="866">
        <v>135.6</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1478291</v>
      </c>
      <c r="BR112" s="817"/>
      <c r="BS112" s="817"/>
      <c r="BT112" s="817"/>
      <c r="BU112" s="817"/>
      <c r="BV112" s="817">
        <v>1297623</v>
      </c>
      <c r="BW112" s="817"/>
      <c r="BX112" s="817"/>
      <c r="BY112" s="817"/>
      <c r="BZ112" s="817"/>
      <c r="CA112" s="817">
        <v>1116991</v>
      </c>
      <c r="CB112" s="817"/>
      <c r="CC112" s="817"/>
      <c r="CD112" s="817"/>
      <c r="CE112" s="817"/>
      <c r="CF112" s="875">
        <v>19.8</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397818</v>
      </c>
      <c r="AB113" s="919"/>
      <c r="AC113" s="919"/>
      <c r="AD113" s="919"/>
      <c r="AE113" s="920"/>
      <c r="AF113" s="921">
        <v>347387</v>
      </c>
      <c r="AG113" s="919"/>
      <c r="AH113" s="919"/>
      <c r="AI113" s="919"/>
      <c r="AJ113" s="920"/>
      <c r="AK113" s="921">
        <v>310860</v>
      </c>
      <c r="AL113" s="919"/>
      <c r="AM113" s="919"/>
      <c r="AN113" s="919"/>
      <c r="AO113" s="920"/>
      <c r="AP113" s="922">
        <v>5.5</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1235130</v>
      </c>
      <c r="BR113" s="817"/>
      <c r="BS113" s="817"/>
      <c r="BT113" s="817"/>
      <c r="BU113" s="817"/>
      <c r="BV113" s="817">
        <v>1161603</v>
      </c>
      <c r="BW113" s="817"/>
      <c r="BX113" s="817"/>
      <c r="BY113" s="817"/>
      <c r="BZ113" s="817"/>
      <c r="CA113" s="817">
        <v>1054512</v>
      </c>
      <c r="CB113" s="817"/>
      <c r="CC113" s="817"/>
      <c r="CD113" s="817"/>
      <c r="CE113" s="817"/>
      <c r="CF113" s="875">
        <v>18.7</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116656</v>
      </c>
      <c r="AB114" s="780"/>
      <c r="AC114" s="780"/>
      <c r="AD114" s="780"/>
      <c r="AE114" s="781"/>
      <c r="AF114" s="782">
        <v>119035</v>
      </c>
      <c r="AG114" s="780"/>
      <c r="AH114" s="780"/>
      <c r="AI114" s="780"/>
      <c r="AJ114" s="781"/>
      <c r="AK114" s="782">
        <v>117932</v>
      </c>
      <c r="AL114" s="780"/>
      <c r="AM114" s="780"/>
      <c r="AN114" s="780"/>
      <c r="AO114" s="781"/>
      <c r="AP114" s="824">
        <v>2.1</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1796364</v>
      </c>
      <c r="BR114" s="817"/>
      <c r="BS114" s="817"/>
      <c r="BT114" s="817"/>
      <c r="BU114" s="817"/>
      <c r="BV114" s="817">
        <v>1734540</v>
      </c>
      <c r="BW114" s="817"/>
      <c r="BX114" s="817"/>
      <c r="BY114" s="817"/>
      <c r="BZ114" s="817"/>
      <c r="CA114" s="817">
        <v>1620798</v>
      </c>
      <c r="CB114" s="817"/>
      <c r="CC114" s="817"/>
      <c r="CD114" s="817"/>
      <c r="CE114" s="817"/>
      <c r="CF114" s="875">
        <v>28.7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1440979</v>
      </c>
      <c r="AB117" s="903"/>
      <c r="AC117" s="903"/>
      <c r="AD117" s="903"/>
      <c r="AE117" s="904"/>
      <c r="AF117" s="905">
        <v>1361148</v>
      </c>
      <c r="AG117" s="903"/>
      <c r="AH117" s="903"/>
      <c r="AI117" s="903"/>
      <c r="AJ117" s="904"/>
      <c r="AK117" s="905">
        <v>1331626</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12727148</v>
      </c>
      <c r="BR119" s="845"/>
      <c r="BS119" s="845"/>
      <c r="BT119" s="845"/>
      <c r="BU119" s="845"/>
      <c r="BV119" s="845">
        <v>12173858</v>
      </c>
      <c r="BW119" s="845"/>
      <c r="BX119" s="845"/>
      <c r="BY119" s="845"/>
      <c r="BZ119" s="845"/>
      <c r="CA119" s="845">
        <v>11445306</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5013580</v>
      </c>
      <c r="BR120" s="842"/>
      <c r="BS120" s="842"/>
      <c r="BT120" s="842"/>
      <c r="BU120" s="842"/>
      <c r="BV120" s="842">
        <v>5004268</v>
      </c>
      <c r="BW120" s="842"/>
      <c r="BX120" s="842"/>
      <c r="BY120" s="842"/>
      <c r="BZ120" s="842"/>
      <c r="CA120" s="842">
        <v>5229695</v>
      </c>
      <c r="CB120" s="842"/>
      <c r="CC120" s="842"/>
      <c r="CD120" s="842"/>
      <c r="CE120" s="842"/>
      <c r="CF120" s="866">
        <v>92.7</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904677</v>
      </c>
      <c r="DR120" s="842"/>
      <c r="DS120" s="842"/>
      <c r="DT120" s="842"/>
      <c r="DU120" s="842"/>
      <c r="DV120" s="843">
        <v>16</v>
      </c>
      <c r="DW120" s="843"/>
      <c r="DX120" s="843"/>
      <c r="DY120" s="843"/>
      <c r="DZ120" s="844"/>
    </row>
    <row r="121" spans="1:130" s="218"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47690</v>
      </c>
      <c r="BR121" s="817"/>
      <c r="BS121" s="817"/>
      <c r="BT121" s="817"/>
      <c r="BU121" s="817"/>
      <c r="BV121" s="817">
        <v>28486</v>
      </c>
      <c r="BW121" s="817"/>
      <c r="BX121" s="817"/>
      <c r="BY121" s="817"/>
      <c r="BZ121" s="817"/>
      <c r="CA121" s="817">
        <v>16403</v>
      </c>
      <c r="CB121" s="817"/>
      <c r="CC121" s="817"/>
      <c r="CD121" s="817"/>
      <c r="CE121" s="817"/>
      <c r="CF121" s="875">
        <v>0.3</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216689</v>
      </c>
      <c r="DH121" s="817"/>
      <c r="DI121" s="817"/>
      <c r="DJ121" s="817"/>
      <c r="DK121" s="817"/>
      <c r="DL121" s="817">
        <v>218812</v>
      </c>
      <c r="DM121" s="817"/>
      <c r="DN121" s="817"/>
      <c r="DO121" s="817"/>
      <c r="DP121" s="817"/>
      <c r="DQ121" s="817">
        <v>212314</v>
      </c>
      <c r="DR121" s="817"/>
      <c r="DS121" s="817"/>
      <c r="DT121" s="817"/>
      <c r="DU121" s="817"/>
      <c r="DV121" s="794">
        <v>3.8</v>
      </c>
      <c r="DW121" s="794"/>
      <c r="DX121" s="794"/>
      <c r="DY121" s="794"/>
      <c r="DZ121" s="795"/>
    </row>
    <row r="122" spans="1:130" s="218"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8866693</v>
      </c>
      <c r="BR122" s="845"/>
      <c r="BS122" s="845"/>
      <c r="BT122" s="845"/>
      <c r="BU122" s="845"/>
      <c r="BV122" s="845">
        <v>8447257</v>
      </c>
      <c r="BW122" s="845"/>
      <c r="BX122" s="845"/>
      <c r="BY122" s="845"/>
      <c r="BZ122" s="845"/>
      <c r="CA122" s="845">
        <v>7917478</v>
      </c>
      <c r="CB122" s="845"/>
      <c r="CC122" s="845"/>
      <c r="CD122" s="845"/>
      <c r="CE122" s="845"/>
      <c r="CF122" s="846">
        <v>140.30000000000001</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13927963</v>
      </c>
      <c r="BR123" s="833"/>
      <c r="BS123" s="833"/>
      <c r="BT123" s="833"/>
      <c r="BU123" s="833"/>
      <c r="BV123" s="833">
        <v>13480011</v>
      </c>
      <c r="BW123" s="833"/>
      <c r="BX123" s="833"/>
      <c r="BY123" s="833"/>
      <c r="BZ123" s="833"/>
      <c r="CA123" s="833">
        <v>13163576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1261602</v>
      </c>
      <c r="DH124" s="764"/>
      <c r="DI124" s="764"/>
      <c r="DJ124" s="764"/>
      <c r="DK124" s="765"/>
      <c r="DL124" s="766">
        <v>1078811</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9390</v>
      </c>
      <c r="AB128" s="801"/>
      <c r="AC128" s="801"/>
      <c r="AD128" s="801"/>
      <c r="AE128" s="802"/>
      <c r="AF128" s="803">
        <v>13307</v>
      </c>
      <c r="AG128" s="801"/>
      <c r="AH128" s="801"/>
      <c r="AI128" s="801"/>
      <c r="AJ128" s="802"/>
      <c r="AK128" s="803">
        <v>9283</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14.2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6466034</v>
      </c>
      <c r="AB129" s="780"/>
      <c r="AC129" s="780"/>
      <c r="AD129" s="780"/>
      <c r="AE129" s="781"/>
      <c r="AF129" s="782">
        <v>6394826</v>
      </c>
      <c r="AG129" s="780"/>
      <c r="AH129" s="780"/>
      <c r="AI129" s="780"/>
      <c r="AJ129" s="781"/>
      <c r="AK129" s="782">
        <v>6568074</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19.2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1014165</v>
      </c>
      <c r="AB130" s="780"/>
      <c r="AC130" s="780"/>
      <c r="AD130" s="780"/>
      <c r="AE130" s="781"/>
      <c r="AF130" s="782">
        <v>958393</v>
      </c>
      <c r="AG130" s="780"/>
      <c r="AH130" s="780"/>
      <c r="AI130" s="780"/>
      <c r="AJ130" s="781"/>
      <c r="AK130" s="782">
        <v>925803</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7.2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5451869</v>
      </c>
      <c r="AB131" s="764"/>
      <c r="AC131" s="764"/>
      <c r="AD131" s="764"/>
      <c r="AE131" s="765"/>
      <c r="AF131" s="766">
        <v>5436433</v>
      </c>
      <c r="AG131" s="764"/>
      <c r="AH131" s="764"/>
      <c r="AI131" s="764"/>
      <c r="AJ131" s="765"/>
      <c r="AK131" s="766">
        <v>5642271</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7.6565302649999998</v>
      </c>
      <c r="AB132" s="745"/>
      <c r="AC132" s="745"/>
      <c r="AD132" s="745"/>
      <c r="AE132" s="746"/>
      <c r="AF132" s="747">
        <v>7.1636677950000003</v>
      </c>
      <c r="AG132" s="745"/>
      <c r="AH132" s="745"/>
      <c r="AI132" s="745"/>
      <c r="AJ132" s="746"/>
      <c r="AK132" s="747">
        <v>7.0280237559999996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7.9</v>
      </c>
      <c r="AB133" s="724"/>
      <c r="AC133" s="724"/>
      <c r="AD133" s="724"/>
      <c r="AE133" s="725"/>
      <c r="AF133" s="723">
        <v>7.5</v>
      </c>
      <c r="AG133" s="724"/>
      <c r="AH133" s="724"/>
      <c r="AI133" s="724"/>
      <c r="AJ133" s="725"/>
      <c r="AK133" s="723">
        <v>7.2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PeidLF55t5AtH2J0AS7E7l7tUYHxN1802cfLewr9H/yT04ICrEmbnh8v09yGqBlbHrYgedv1gPeWm5dFEvKTw==" saltValue="IjsY5RrPZ/1D4IGtyH0s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wlumBn1NGRntqpW8je91a/4cuK1s3cfiYSXJI/TyqhuQnRg9bwK1/dYJBNkF/yQXhCOG4+fOFaWvCTzu6tumg==" saltValue="Gzfq2J5+n2xWwPSHLLMcd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gKz9gTC+dBdihMFl6SA2p1ibLyyk28oHDxkSQhYl3ozRIcCkLqWQ2ukt/8m6JaxnsA2p37LwaqW+UlqanL27A==" saltValue="Q158bw9yAPTBJJtG41s79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486</v>
      </c>
      <c r="AL9" s="1133"/>
      <c r="AM9" s="1133"/>
      <c r="AN9" s="1134"/>
      <c r="AO9" s="269">
        <v>2292302</v>
      </c>
      <c r="AP9" s="269">
        <v>129920</v>
      </c>
      <c r="AQ9" s="270">
        <v>102505</v>
      </c>
      <c r="AR9" s="271">
        <v>26.7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487</v>
      </c>
      <c r="AL10" s="1133"/>
      <c r="AM10" s="1133"/>
      <c r="AN10" s="1134"/>
      <c r="AO10" s="272">
        <v>37089</v>
      </c>
      <c r="AP10" s="272">
        <v>2102</v>
      </c>
      <c r="AQ10" s="273">
        <v>13118</v>
      </c>
      <c r="AR10" s="274">
        <v>-84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488</v>
      </c>
      <c r="AL11" s="1133"/>
      <c r="AM11" s="1133"/>
      <c r="AN11" s="1134"/>
      <c r="AO11" s="272" t="s">
        <v>489</v>
      </c>
      <c r="AP11" s="272" t="s">
        <v>489</v>
      </c>
      <c r="AQ11" s="273">
        <v>532</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490</v>
      </c>
      <c r="AL12" s="1133"/>
      <c r="AM12" s="1133"/>
      <c r="AN12" s="1134"/>
      <c r="AO12" s="272" t="s">
        <v>489</v>
      </c>
      <c r="AP12" s="272" t="s">
        <v>489</v>
      </c>
      <c r="AQ12" s="273">
        <v>70</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491</v>
      </c>
      <c r="AL13" s="1133"/>
      <c r="AM13" s="1133"/>
      <c r="AN13" s="1134"/>
      <c r="AO13" s="272">
        <v>33423</v>
      </c>
      <c r="AP13" s="272">
        <v>1894</v>
      </c>
      <c r="AQ13" s="273">
        <v>4255</v>
      </c>
      <c r="AR13" s="274">
        <v>-55.5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492</v>
      </c>
      <c r="AL14" s="1133"/>
      <c r="AM14" s="1133"/>
      <c r="AN14" s="1134"/>
      <c r="AO14" s="272">
        <v>58628</v>
      </c>
      <c r="AP14" s="272">
        <v>3323</v>
      </c>
      <c r="AQ14" s="273">
        <v>1813</v>
      </c>
      <c r="AR14" s="274">
        <v>83.3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493</v>
      </c>
      <c r="AL15" s="1136"/>
      <c r="AM15" s="1136"/>
      <c r="AN15" s="1137"/>
      <c r="AO15" s="272">
        <v>-167311</v>
      </c>
      <c r="AP15" s="272">
        <v>-9483</v>
      </c>
      <c r="AQ15" s="273">
        <v>-6003</v>
      </c>
      <c r="AR15" s="274">
        <v>58</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178</v>
      </c>
      <c r="AL16" s="1136"/>
      <c r="AM16" s="1136"/>
      <c r="AN16" s="1137"/>
      <c r="AO16" s="272">
        <v>2254131</v>
      </c>
      <c r="AP16" s="272">
        <v>127756</v>
      </c>
      <c r="AQ16" s="273">
        <v>116291</v>
      </c>
      <c r="AR16" s="274">
        <v>9.9</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498</v>
      </c>
      <c r="AL21" s="1139"/>
      <c r="AM21" s="1139"/>
      <c r="AN21" s="1140"/>
      <c r="AO21" s="285">
        <v>13.43</v>
      </c>
      <c r="AP21" s="286">
        <v>9.5500000000000007</v>
      </c>
      <c r="AQ21" s="287">
        <v>3.88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499</v>
      </c>
      <c r="AL22" s="1139"/>
      <c r="AM22" s="1139"/>
      <c r="AN22" s="1140"/>
      <c r="AO22" s="290">
        <v>94.4</v>
      </c>
      <c r="AP22" s="291">
        <v>96.7</v>
      </c>
      <c r="AQ22" s="292">
        <v>-2.2999999999999998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1" t="s">
        <v>500</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503</v>
      </c>
      <c r="AL32" s="1123"/>
      <c r="AM32" s="1123"/>
      <c r="AN32" s="1124"/>
      <c r="AO32" s="300">
        <v>902834</v>
      </c>
      <c r="AP32" s="300">
        <v>51169</v>
      </c>
      <c r="AQ32" s="301">
        <v>49899</v>
      </c>
      <c r="AR32" s="302">
        <v>2.5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504</v>
      </c>
      <c r="AL33" s="1123"/>
      <c r="AM33" s="1123"/>
      <c r="AN33" s="1124"/>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505</v>
      </c>
      <c r="AL34" s="1123"/>
      <c r="AM34" s="1123"/>
      <c r="AN34" s="1124"/>
      <c r="AO34" s="300" t="s">
        <v>489</v>
      </c>
      <c r="AP34" s="300" t="s">
        <v>489</v>
      </c>
      <c r="AQ34" s="301">
        <v>2</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506</v>
      </c>
      <c r="AL35" s="1123"/>
      <c r="AM35" s="1123"/>
      <c r="AN35" s="1124"/>
      <c r="AO35" s="300">
        <v>310860</v>
      </c>
      <c r="AP35" s="300">
        <v>17618</v>
      </c>
      <c r="AQ35" s="301">
        <v>13394</v>
      </c>
      <c r="AR35" s="302">
        <v>31.5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507</v>
      </c>
      <c r="AL36" s="1123"/>
      <c r="AM36" s="1123"/>
      <c r="AN36" s="1124"/>
      <c r="AO36" s="300">
        <v>117932</v>
      </c>
      <c r="AP36" s="300">
        <v>6684</v>
      </c>
      <c r="AQ36" s="301">
        <v>2489</v>
      </c>
      <c r="AR36" s="302">
        <v>168.5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508</v>
      </c>
      <c r="AL37" s="1123"/>
      <c r="AM37" s="1123"/>
      <c r="AN37" s="1124"/>
      <c r="AO37" s="300" t="s">
        <v>489</v>
      </c>
      <c r="AP37" s="300" t="s">
        <v>489</v>
      </c>
      <c r="AQ37" s="301">
        <v>625</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509</v>
      </c>
      <c r="AL38" s="1126"/>
      <c r="AM38" s="1126"/>
      <c r="AN38" s="1127"/>
      <c r="AO38" s="303" t="s">
        <v>489</v>
      </c>
      <c r="AP38" s="303" t="s">
        <v>489</v>
      </c>
      <c r="AQ38" s="304">
        <v>5</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510</v>
      </c>
      <c r="AL39" s="1126"/>
      <c r="AM39" s="1126"/>
      <c r="AN39" s="1127"/>
      <c r="AO39" s="300">
        <v>-9283</v>
      </c>
      <c r="AP39" s="300">
        <v>-526</v>
      </c>
      <c r="AQ39" s="301">
        <v>-2982</v>
      </c>
      <c r="AR39" s="302">
        <v>-82.4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511</v>
      </c>
      <c r="AL40" s="1123"/>
      <c r="AM40" s="1123"/>
      <c r="AN40" s="1124"/>
      <c r="AO40" s="300">
        <v>-925803</v>
      </c>
      <c r="AP40" s="300">
        <v>-52471</v>
      </c>
      <c r="AQ40" s="301">
        <v>-43756</v>
      </c>
      <c r="AR40" s="302">
        <v>19.899999999999999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288</v>
      </c>
      <c r="AL41" s="1129"/>
      <c r="AM41" s="1129"/>
      <c r="AN41" s="1130"/>
      <c r="AO41" s="300">
        <v>396540</v>
      </c>
      <c r="AP41" s="300">
        <v>22474</v>
      </c>
      <c r="AQ41" s="301">
        <v>19675</v>
      </c>
      <c r="AR41" s="302">
        <v>14.2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481</v>
      </c>
      <c r="AN49" s="1117" t="s">
        <v>514</v>
      </c>
      <c r="AO49" s="1118"/>
      <c r="AP49" s="1118"/>
      <c r="AQ49" s="1118"/>
      <c r="AR49" s="111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851361</v>
      </c>
      <c r="AN51" s="322">
        <v>46449</v>
      </c>
      <c r="AO51" s="323">
        <v>-26</v>
      </c>
      <c r="AP51" s="324">
        <v>96248</v>
      </c>
      <c r="AQ51" s="325">
        <v>10</v>
      </c>
      <c r="AR51" s="326">
        <v>-36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659030</v>
      </c>
      <c r="AN52" s="330">
        <v>35956</v>
      </c>
      <c r="AO52" s="331">
        <v>-10.7</v>
      </c>
      <c r="AP52" s="332">
        <v>55768</v>
      </c>
      <c r="AQ52" s="333">
        <v>17.5</v>
      </c>
      <c r="AR52" s="334">
        <v>-28.2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725589</v>
      </c>
      <c r="AN53" s="322">
        <v>39980</v>
      </c>
      <c r="AO53" s="323">
        <v>-13.9</v>
      </c>
      <c r="AP53" s="324">
        <v>76413</v>
      </c>
      <c r="AQ53" s="325">
        <v>-20.6</v>
      </c>
      <c r="AR53" s="326">
        <v>6.7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575916</v>
      </c>
      <c r="AN54" s="330">
        <v>31733</v>
      </c>
      <c r="AO54" s="331">
        <v>-11.7</v>
      </c>
      <c r="AP54" s="332">
        <v>39658</v>
      </c>
      <c r="AQ54" s="333">
        <v>-28.9</v>
      </c>
      <c r="AR54" s="334">
        <v>17.2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919609</v>
      </c>
      <c r="AN55" s="322">
        <v>50985</v>
      </c>
      <c r="AO55" s="323">
        <v>27.5</v>
      </c>
      <c r="AP55" s="324">
        <v>66481</v>
      </c>
      <c r="AQ55" s="325">
        <v>-13</v>
      </c>
      <c r="AR55" s="326">
        <v>40.5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449741</v>
      </c>
      <c r="AN56" s="330">
        <v>24934</v>
      </c>
      <c r="AO56" s="331">
        <v>-21.4</v>
      </c>
      <c r="AP56" s="332">
        <v>36120</v>
      </c>
      <c r="AQ56" s="333">
        <v>-8.9</v>
      </c>
      <c r="AR56" s="334">
        <v>-12.5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874068</v>
      </c>
      <c r="AN57" s="322">
        <v>48831</v>
      </c>
      <c r="AO57" s="323">
        <v>-4.2</v>
      </c>
      <c r="AP57" s="324">
        <v>67825</v>
      </c>
      <c r="AQ57" s="325">
        <v>2</v>
      </c>
      <c r="AR57" s="326">
        <v>-6.2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750201</v>
      </c>
      <c r="AN58" s="330">
        <v>41911</v>
      </c>
      <c r="AO58" s="331">
        <v>68.099999999999994</v>
      </c>
      <c r="AP58" s="332">
        <v>39417</v>
      </c>
      <c r="AQ58" s="333">
        <v>9.1</v>
      </c>
      <c r="AR58" s="334">
        <v>59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930687</v>
      </c>
      <c r="AN59" s="322">
        <v>52748</v>
      </c>
      <c r="AO59" s="323">
        <v>8</v>
      </c>
      <c r="AP59" s="324">
        <v>81158</v>
      </c>
      <c r="AQ59" s="325">
        <v>19.7</v>
      </c>
      <c r="AR59" s="326">
        <v>-11.7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641531</v>
      </c>
      <c r="AN60" s="330">
        <v>36360</v>
      </c>
      <c r="AO60" s="331">
        <v>-13.2</v>
      </c>
      <c r="AP60" s="332">
        <v>45320</v>
      </c>
      <c r="AQ60" s="333">
        <v>15</v>
      </c>
      <c r="AR60" s="334">
        <v>-28.2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860263</v>
      </c>
      <c r="AN61" s="337">
        <v>47799</v>
      </c>
      <c r="AO61" s="338">
        <v>-1.7</v>
      </c>
      <c r="AP61" s="339">
        <v>77625</v>
      </c>
      <c r="AQ61" s="340">
        <v>-0.4</v>
      </c>
      <c r="AR61" s="326">
        <v>-1.3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615284</v>
      </c>
      <c r="AN62" s="330">
        <v>34179</v>
      </c>
      <c r="AO62" s="331">
        <v>2.2000000000000002</v>
      </c>
      <c r="AP62" s="332">
        <v>43257</v>
      </c>
      <c r="AQ62" s="333">
        <v>0.8</v>
      </c>
      <c r="AR62" s="334">
        <v>1.4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DEZtwd09fH8uHWplobtU8XRorndDHGQefU8g90XZ8KQ1wgyfuuIuo3h7FS8EmVvv6vfFyaZ/ssPZo29hMaCzdw==" saltValue="MIJtK53IwpbCbo/F4nXY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SqRPLlbMUbQ7FCBxulq6RL1Xp19onSw/X/diWkQ3Mwudv+0vnW0lNHbLylhpOSMUjlxhPqSxMbSsrHxlh9wtqQ==" saltValue="GgZ2vr13MNFoDHUE3QHf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nCxbiHe3kwZ/ttjgo7ec3EZmpaZIwGSYGZ9QiSZY9nDr6WVCyOJxG7nS96NkJHAjMxDapPUCuh2eiZT3XKjF6g==" saltValue="tbbd8dD+xrZqKc4XmsmT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41" t="s">
        <v>3</v>
      </c>
      <c r="D47" s="1141"/>
      <c r="E47" s="1142"/>
      <c r="F47" s="11">
        <v>29.5</v>
      </c>
      <c r="G47" s="12">
        <v>36.020000000000003</v>
      </c>
      <c r="H47" s="12">
        <v>25.27</v>
      </c>
      <c r="I47" s="12">
        <v>25.59</v>
      </c>
      <c r="J47" s="13">
        <v>29.84</v>
      </c>
    </row>
    <row r="48" spans="2:10" ht="57.75" customHeight="1" x14ac:dyDescent="0.2">
      <c r="B48" s="14"/>
      <c r="C48" s="1143" t="s">
        <v>4</v>
      </c>
      <c r="D48" s="1143"/>
      <c r="E48" s="1144"/>
      <c r="F48" s="15">
        <v>4.79</v>
      </c>
      <c r="G48" s="16">
        <v>7.09</v>
      </c>
      <c r="H48" s="16">
        <v>5.07</v>
      </c>
      <c r="I48" s="16">
        <v>8.14</v>
      </c>
      <c r="J48" s="17">
        <v>7.82</v>
      </c>
    </row>
    <row r="49" spans="2:10" ht="57.75" customHeight="1" thickBot="1" x14ac:dyDescent="0.25">
      <c r="B49" s="18"/>
      <c r="C49" s="1145" t="s">
        <v>5</v>
      </c>
      <c r="D49" s="1145"/>
      <c r="E49" s="1146"/>
      <c r="F49" s="19">
        <v>3.06</v>
      </c>
      <c r="G49" s="20">
        <v>10.07</v>
      </c>
      <c r="H49" s="20" t="s">
        <v>533</v>
      </c>
      <c r="I49" s="20">
        <v>3.06</v>
      </c>
      <c r="J49" s="21">
        <v>4.8099999999999996</v>
      </c>
    </row>
    <row r="50" spans="2:10" ht="13.2" x14ac:dyDescent="0.2"/>
  </sheetData>
  <sheetProtection algorithmName="SHA-512" hashValue="oGBrEt3bby5XWZ1FhNGBzKXAJ5mWGpa6qil5Dm6l3ukDyCiT21F4uZWY0RmiEtuHAThCLaEx4wfeBFmtwEojwg==" saltValue="fZD3wk6VoO8kP8SuK1usO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2026-03-11T06:05:34Z</cp:lastPrinted>
  <dcterms:created xsi:type="dcterms:W3CDTF">2026-02-23T06:23:12Z</dcterms:created>
  <dcterms:modified xsi:type="dcterms:W3CDTF">2026-03-13T06:06:19Z</dcterms:modified>
  <cp:category/>
</cp:coreProperties>
</file>