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ukuipref-my.sharepoint.com/personal/shimachi-kyodo_pref_fukui_lg_jp/Documents/財政グループ/12_財政状況資料集/R6財政状況資料集/02_1回目/01_財政状況資料集/05_県HP公表データ/"/>
    </mc:Choice>
  </mc:AlternateContent>
  <xr:revisionPtr revIDLastSave="1" documentId="13_ncr:1_{C14BD61D-7336-442C-BDBE-35ABB4C05B98}" xr6:coauthVersionLast="47" xr6:coauthVersionMax="47" xr10:uidLastSave="{016269F1-54C8-4C8B-98C1-01A0A5922CC4}"/>
  <bookViews>
    <workbookView xWindow="2868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Q102" i="12" l="1"/>
  <c r="DL102" i="12"/>
  <c r="DG102" i="12"/>
  <c r="DB102" i="12"/>
  <c r="CW102" i="12"/>
  <c r="CR102" i="12"/>
  <c r="AU88" i="12" l="1"/>
  <c r="AP88" i="12"/>
  <c r="AF88" i="12"/>
  <c r="AU63" i="12"/>
  <c r="AP63" i="12"/>
  <c r="BG36" i="10" l="1"/>
  <c r="BG35" i="10"/>
  <c r="BG34" i="10"/>
  <c r="AO37" i="10"/>
  <c r="AO36" i="10"/>
  <c r="AO35" i="10"/>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BE38" i="10"/>
  <c r="AM38" i="10"/>
  <c r="C38" i="10"/>
  <c r="BE37" i="10"/>
  <c r="C37" i="10"/>
  <c r="C36" i="10"/>
  <c r="CO35" i="10"/>
  <c r="CO36" i="10" s="1"/>
  <c r="CO37" i="10" s="1"/>
  <c r="CO38" i="10" s="1"/>
  <c r="CO34" i="10"/>
  <c r="BW34" i="10"/>
  <c r="BW35" i="10" s="1"/>
  <c r="BW36" i="10" s="1"/>
  <c r="BW37" i="10" s="1"/>
  <c r="BW38" i="10" s="1"/>
  <c r="BW39" i="10" s="1"/>
  <c r="BW40" i="10" s="1"/>
  <c r="C34" i="10"/>
  <c r="C35" i="10" l="1"/>
  <c r="U34" i="10"/>
  <c r="U35" i="10" s="1"/>
  <c r="U36" i="10" s="1"/>
  <c r="U37" i="10" s="1"/>
  <c r="U38"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AM36" i="10" s="1"/>
  <c r="AM37" i="10" s="1"/>
  <c r="BE34" i="10" l="1"/>
  <c r="BE35" i="10" s="1"/>
  <c r="BE36" i="10" s="1"/>
</calcChain>
</file>

<file path=xl/sharedStrings.xml><?xml version="1.0" encoding="utf-8"?>
<sst xmlns="http://schemas.openxmlformats.org/spreadsheetml/2006/main" count="1061" uniqueCount="571">
  <si>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</si>
  <si>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</si>
  <si>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</si>
  <si>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</si>
  <si>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</si>
  <si>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</si>
  <si>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</si>
  <si>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</si>
  <si>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</si>
  <si>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</si>
  <si>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</si>
  <si>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</si>
  <si>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</si>
  <si>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</si>
  <si>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</si>
  <si>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</si>
  <si>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</si>
  <si>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</si>
  <si>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</si>
  <si>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</si>
  <si>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</si>
  <si>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</si>
  <si>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</si>
  <si>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</si>
  <si>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</si>
  <si>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</si>
  <si>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</si>
  <si>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</si>
  <si>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</si>
  <si>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</si>
  <si>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</si>
  <si>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</si>
  <si>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</si>
  <si>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</si>
  <si>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</si>
  <si>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</si>
  <si>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</si>
  <si>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</si>
  <si>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</si>
  <si>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</si>
  <si>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</si>
  <si>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</si>
  <si>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</si>
  <si>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</si>
  <si>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</si>
  <si>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</si>
  <si>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</si>
  <si>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</si>
  <si>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</si>
  <si>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</si>
  <si>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</si>
  <si>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</si>
  <si>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</si>
  <si>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</si>
  <si>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</si>
  <si>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</si>
  <si>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</si>
  <si>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</si>
  <si>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</si>
  <si>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</si>
  <si>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</si>
  <si>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</si>
  <si>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</si>
  <si>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</si>
  <si>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</si>
  <si>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</si>
  <si>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</si>
  <si>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</si>
  <si>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</si>
  <si>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</si>
  <si>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</si>
  <si>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</si>
  <si>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</si>
  <si>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</si>
  <si>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</si>
  <si>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</si>
  <si>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</si>
  <si>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</si>
  <si>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</si>
  <si>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福井県</t>
    <phoneticPr fontId="5"/>
  </si>
  <si>
    <t>市町村類型</t>
    <phoneticPr fontId="5"/>
  </si>
  <si>
    <t>中核市</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</si>
  <si>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</si>
  <si>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</si>
  <si>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</si>
  <si>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</si>
  <si>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</si>
  <si>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</si>
  <si>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</si>
  <si>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</si>
  <si>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</si>
  <si>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</si>
  <si>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</si>
  <si>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</si>
  <si>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福井市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</si>
  <si>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</si>
  <si>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</si>
  <si>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</si>
  <si>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</si>
  <si>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</si>
  <si>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</si>
  <si>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</si>
  <si>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</si>
  <si>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</si>
  <si>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</si>
  <si>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</si>
  <si>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</si>
  <si>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</si>
  <si>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</si>
  <si>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</si>
  <si>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</si>
  <si>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</si>
  <si>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</si>
  <si>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</si>
  <si>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</si>
  <si>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</si>
  <si>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</si>
  <si>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</si>
  <si>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</si>
  <si>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</si>
  <si>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</si>
  <si>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</si>
  <si>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</si>
  <si>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</si>
  <si>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</si>
  <si>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</si>
  <si>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</si>
  <si>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</si>
  <si>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</si>
  <si>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</si>
  <si>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</si>
  <si>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</si>
  <si>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</si>
  <si>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</si>
  <si>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</si>
  <si>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</si>
  <si>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</si>
  <si>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</si>
  <si>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</si>
  <si>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</si>
  <si>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</si>
  <si>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</si>
  <si>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25"/>
  </si>
  <si>
    <t>うち日本人(％)</t>
    <phoneticPr fontId="5"/>
  </si>
  <si>
    <t>-0.9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</si>
  <si>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</si>
  <si>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</si>
  <si>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</si>
  <si>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</si>
  <si>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</si>
  <si>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</si>
  <si>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</si>
  <si>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</si>
  <si>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</si>
  <si>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</si>
  <si>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</si>
  <si>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</si>
  <si>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</si>
  <si>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</si>
  <si>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</si>
  <si>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</si>
  <si>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</si>
  <si>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</si>
  <si>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</si>
  <si>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</si>
  <si>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</si>
  <si>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</si>
  <si>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</si>
  <si>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</si>
  <si>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</si>
  <si>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</si>
  <si>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</si>
  <si>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</si>
  <si>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</si>
  <si>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</si>
  <si>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</si>
  <si>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</si>
  <si>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</si>
  <si>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</si>
  <si>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</si>
  <si>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</si>
  <si>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</si>
  <si>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</si>
  <si>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</si>
  <si>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</si>
  <si>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</si>
  <si>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</si>
  <si>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</si>
  <si>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</si>
  <si>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</si>
  <si>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</si>
  <si>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</si>
  <si>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</si>
  <si>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</si>
  <si>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</si>
  <si>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</si>
  <si>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</si>
  <si>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</si>
  <si>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</si>
  <si>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</si>
  <si>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</si>
  <si>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</si>
  <si>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</si>
  <si>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福井県福井市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</si>
  <si>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</si>
  <si>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</si>
  <si>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</si>
  <si>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</si>
  <si>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</si>
  <si>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</si>
  <si>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</si>
  <si>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</si>
  <si>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</si>
  <si>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</si>
  <si>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</si>
  <si>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</si>
  <si>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</si>
  <si>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</si>
  <si>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</si>
  <si>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</si>
  <si>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</si>
  <si>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</si>
  <si>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</si>
  <si>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</si>
  <si>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</si>
  <si>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</si>
  <si>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</si>
  <si>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</si>
  <si>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</si>
  <si>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</si>
  <si>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</si>
  <si>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</si>
  <si>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</si>
  <si>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</si>
  <si>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</si>
  <si>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</si>
  <si>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</si>
  <si>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</si>
  <si>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</si>
  <si>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</si>
  <si>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</si>
  <si>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</si>
  <si>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</si>
  <si>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</si>
  <si>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</si>
  <si>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</si>
  <si>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</si>
  <si>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</si>
  <si>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</si>
  <si>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</si>
  <si>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</si>
  <si>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</si>
  <si>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</si>
  <si>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</si>
  <si>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</si>
  <si>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</si>
  <si>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</si>
  <si>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</si>
  <si>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</si>
  <si>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</si>
  <si>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</si>
  <si>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</si>
  <si>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</si>
  <si>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</si>
  <si>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</si>
  <si>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</si>
  <si>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</si>
  <si>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</si>
  <si>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</si>
  <si>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</si>
  <si>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</si>
  <si>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</si>
  <si>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</si>
  <si>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</si>
  <si>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</si>
  <si>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</si>
  <si>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</si>
  <si>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</si>
  <si>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</si>
  <si>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</si>
  <si>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</si>
  <si>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</si>
  <si>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</si>
  <si>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</si>
  <si>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</si>
  <si>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</si>
  <si>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</si>
  <si>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</si>
  <si>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</si>
  <si>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</si>
  <si>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</si>
  <si>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</si>
  <si>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</si>
  <si>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</si>
  <si>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</si>
  <si>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</si>
  <si>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</si>
  <si>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</si>
  <si>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</si>
  <si>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</si>
  <si>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</si>
  <si>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</si>
  <si>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</si>
  <si>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</si>
  <si>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</si>
  <si>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</si>
  <si>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</si>
  <si>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</si>
  <si>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</si>
  <si>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</si>
  <si>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</si>
  <si>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</si>
  <si>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</si>
  <si>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</si>
  <si>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</si>
  <si>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</si>
  <si>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</si>
  <si>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</si>
  <si>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</si>
  <si>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</si>
  <si>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</si>
  <si>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</si>
  <si>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</si>
  <si>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</si>
  <si>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</si>
  <si>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</si>
  <si>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</si>
  <si>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</si>
  <si>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</si>
  <si>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</si>
  <si>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</si>
  <si>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市場</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</si>
  <si>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</si>
  <si>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</si>
  <si>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</si>
  <si>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</si>
  <si>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</si>
  <si>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</si>
  <si>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</si>
  <si>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</si>
  <si>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</si>
  <si>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</si>
  <si>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</si>
  <si>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</si>
  <si>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</si>
  <si>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</si>
  <si>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</si>
  <si>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</si>
  <si>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</si>
  <si>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</si>
  <si>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</si>
  <si>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</si>
  <si>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</si>
  <si>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</si>
  <si>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福井県福井市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</si>
  <si>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</si>
  <si>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</si>
  <si>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</si>
  <si>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</si>
  <si>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</si>
  <si>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</si>
  <si>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</si>
  <si>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</si>
  <si>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</si>
  <si>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</si>
  <si>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</si>
  <si>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</si>
  <si>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</si>
  <si>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</si>
  <si>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</si>
  <si>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</si>
  <si>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</si>
  <si>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</si>
  <si>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</si>
  <si>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</si>
  <si>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</si>
  <si>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</si>
  <si>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</si>
  <si>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</si>
  <si>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</si>
  <si>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</si>
  <si>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</si>
  <si>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</si>
  <si>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</si>
  <si>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</si>
  <si>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</si>
  <si>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</si>
  <si>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</si>
  <si>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</si>
  <si>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</si>
  <si>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</si>
  <si>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</si>
  <si>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競輪特別会計</t>
    <phoneticPr fontId="5"/>
  </si>
  <si>
    <t>駐車場特別会計</t>
    <phoneticPr fontId="5"/>
  </si>
  <si>
    <t>水道事業会計</t>
    <phoneticPr fontId="5"/>
  </si>
  <si>
    <t>法適用企業</t>
    <phoneticPr fontId="5"/>
  </si>
  <si>
    <t>簡易水道事業会計</t>
    <phoneticPr fontId="5"/>
  </si>
  <si>
    <t>下水道事業会計</t>
    <phoneticPr fontId="5"/>
  </si>
  <si>
    <t>集落排水事業会計</t>
    <phoneticPr fontId="5"/>
  </si>
  <si>
    <t>中央卸売市場特別会計</t>
    <phoneticPr fontId="5"/>
  </si>
  <si>
    <t>法非適用企業</t>
    <phoneticPr fontId="5"/>
  </si>
  <si>
    <t>宅地造成特別会計</t>
    <phoneticPr fontId="5"/>
  </si>
  <si>
    <t>産業団地整備特別会計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</si>
  <si>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</si>
  <si>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</si>
  <si>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</si>
  <si>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</si>
  <si>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</si>
  <si>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</si>
  <si>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</si>
  <si>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</si>
  <si>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</si>
  <si>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</si>
  <si>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</si>
  <si>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</si>
  <si>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</si>
  <si>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</si>
  <si>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</si>
  <si>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</si>
  <si>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</si>
  <si>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</si>
  <si>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</si>
  <si>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</si>
  <si>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</si>
  <si>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</si>
  <si>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</si>
  <si>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</si>
  <si>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</si>
  <si>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</si>
  <si>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</si>
  <si>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</si>
  <si>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</si>
  <si>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</si>
  <si>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</si>
  <si>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</si>
  <si>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</si>
  <si>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</si>
  <si>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</si>
  <si>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</si>
  <si>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</si>
  <si>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</si>
  <si>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</si>
  <si>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</si>
  <si>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</si>
  <si>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</si>
  <si>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</si>
  <si>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</si>
  <si>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</si>
  <si>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</si>
  <si>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</si>
  <si>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</si>
  <si>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</si>
  <si>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</si>
  <si>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</si>
  <si>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</si>
  <si>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</si>
  <si>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</si>
  <si>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</si>
  <si>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</si>
  <si>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</si>
  <si>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</si>
  <si>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</si>
  <si>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</si>
  <si>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</si>
  <si>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</si>
  <si>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</si>
  <si>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</si>
  <si>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</si>
  <si>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</si>
  <si>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</si>
  <si>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</si>
  <si>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</si>
  <si>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</si>
  <si>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</si>
  <si>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</si>
  <si>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</si>
  <si>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</si>
  <si>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</si>
  <si>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</si>
  <si>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</si>
  <si>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</si>
  <si>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</si>
  <si>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</si>
  <si>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</si>
  <si>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</si>
  <si>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</si>
  <si>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</si>
  <si>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</si>
  <si>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</si>
  <si>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</si>
  <si>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</si>
  <si>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</si>
  <si>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</si>
  <si>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</si>
  <si>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</si>
  <si>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</si>
  <si>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</si>
  <si>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</si>
  <si>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</si>
  <si>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</si>
  <si>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</si>
  <si>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</si>
  <si>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</si>
  <si>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</si>
  <si>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</si>
  <si>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</si>
  <si>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</si>
  <si>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</si>
  <si>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</si>
  <si>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</si>
  <si>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</si>
  <si>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</si>
  <si>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</si>
  <si>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</si>
  <si>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</si>
  <si>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</si>
  <si>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</si>
  <si>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</si>
  <si>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</si>
  <si>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</si>
  <si>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</si>
  <si>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</si>
  <si>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</si>
  <si>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</si>
  <si>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</si>
  <si>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</si>
  <si>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</si>
  <si>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</si>
  <si>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</si>
  <si>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</si>
  <si>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</si>
  <si>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</si>
  <si>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</si>
  <si>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</si>
  <si>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</si>
  <si>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</si>
  <si>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</si>
  <si>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</si>
  <si>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下水道事業会計</t>
  </si>
  <si>
    <t>水道事業会計</t>
  </si>
  <si>
    <t>一般会計</t>
  </si>
  <si>
    <t>競輪特別会計</t>
  </si>
  <si>
    <t>国民健康保険特別会計</t>
  </si>
  <si>
    <t>介護保険特別会計</t>
  </si>
  <si>
    <t>簡易水道事業会計</t>
  </si>
  <si>
    <t>集落排水事業会計</t>
  </si>
  <si>
    <t>その他会計（赤字）</t>
  </si>
  <si>
    <t>その他会計（黒字）</t>
  </si>
  <si>
    <t>R02</t>
    <phoneticPr fontId="5"/>
  </si>
  <si>
    <t>R03</t>
    <phoneticPr fontId="5"/>
  </si>
  <si>
    <t>R04</t>
    <phoneticPr fontId="5"/>
  </si>
  <si>
    <t>R05</t>
    <phoneticPr fontId="5"/>
  </si>
  <si>
    <t>R06</t>
    <phoneticPr fontId="5"/>
  </si>
  <si>
    <t>公共施設等総合管理基金</t>
  </si>
  <si>
    <t>災害対策基金</t>
  </si>
  <si>
    <t>地域振興基金</t>
  </si>
  <si>
    <t>都市緑化基金</t>
  </si>
  <si>
    <t>スポーツ振興基金</t>
  </si>
  <si>
    <t>-</t>
    <phoneticPr fontId="2"/>
  </si>
  <si>
    <t>福井県後期高齢者医療広域連合</t>
  </si>
  <si>
    <t>福井県後期高齢者医療広域連合（事業会計）</t>
    <rPh sb="15" eb="17">
      <t>ジギョウ</t>
    </rPh>
    <rPh sb="17" eb="19">
      <t>カイケイ</t>
    </rPh>
    <phoneticPr fontId="2"/>
  </si>
  <si>
    <t>福井県市町総合事務組合（普通会計）</t>
    <rPh sb="12" eb="14">
      <t>フツウ</t>
    </rPh>
    <rPh sb="14" eb="16">
      <t>カイケイ</t>
    </rPh>
    <phoneticPr fontId="2"/>
  </si>
  <si>
    <t>福井県市町総合事務組合（事業会計）</t>
    <rPh sb="12" eb="14">
      <t>ジギョウ</t>
    </rPh>
    <rPh sb="14" eb="16">
      <t>カイケイ</t>
    </rPh>
    <phoneticPr fontId="2"/>
  </si>
  <si>
    <t>福井県自治会館組合</t>
  </si>
  <si>
    <t>鯖江広域衛生施設組合</t>
  </si>
  <si>
    <t>福井坂井地区広域市町村圏事務組合</t>
  </si>
  <si>
    <t>（一財）福井市漁業振興会</t>
    <rPh sb="1" eb="3">
      <t>イチザイ</t>
    </rPh>
    <rPh sb="4" eb="7">
      <t>フクイシ</t>
    </rPh>
    <rPh sb="7" eb="9">
      <t>ギョギョウ</t>
    </rPh>
    <rPh sb="9" eb="12">
      <t>シンコウカイ</t>
    </rPh>
    <phoneticPr fontId="12"/>
  </si>
  <si>
    <t>（公財）福井市ふれあい公社</t>
    <rPh sb="1" eb="3">
      <t>コウザイ</t>
    </rPh>
    <rPh sb="4" eb="7">
      <t>フクイシ</t>
    </rPh>
    <rPh sb="11" eb="13">
      <t>コウシャ</t>
    </rPh>
    <phoneticPr fontId="12"/>
  </si>
  <si>
    <t>（公財）歴史のみえるまちづくり協会</t>
    <rPh sb="1" eb="3">
      <t>コウザイ</t>
    </rPh>
    <rPh sb="4" eb="6">
      <t>レキシ</t>
    </rPh>
    <rPh sb="15" eb="17">
      <t>キョウカイ</t>
    </rPh>
    <phoneticPr fontId="12"/>
  </si>
  <si>
    <t>まちづくり福井株式会社</t>
    <rPh sb="5" eb="7">
      <t>フクイ</t>
    </rPh>
    <rPh sb="7" eb="9">
      <t>カブシキ</t>
    </rPh>
    <rPh sb="9" eb="11">
      <t>カイシャ</t>
    </rPh>
    <phoneticPr fontId="12"/>
  </si>
  <si>
    <t>（公財）福井市観光協会</t>
    <rPh sb="1" eb="3">
      <t>コウザイ</t>
    </rPh>
    <rPh sb="4" eb="7">
      <t>フクイシ</t>
    </rPh>
    <rPh sb="7" eb="9">
      <t>カンコウ</t>
    </rPh>
    <rPh sb="9" eb="11">
      <t>キョウカイ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</si>
</sst>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52191</c:v>
                </c:pt>
                <c:pt idx="1">
                  <c:v>48105</c:v>
                </c:pt>
                <c:pt idx="2">
                  <c:v>47446</c:v>
                </c:pt>
                <c:pt idx="3">
                  <c:v>48387</c:v>
                </c:pt>
                <c:pt idx="4">
                  <c:v>49684</c:v>
                </c:pt>
              </c:numCache>
            </c:numRef>
          </c:val>
          <c:smooth val="0"/>
          <c:extLst>
            <c:ext xmlns:c16="http://schemas.microsoft.com/office/drawing/2014/chart" uri="{C3380CC4-5D6E-409C-BE32-E72D297353CC}">
              <c16:uniqueId val="{00000000-F2A6-4EA0-862B-BC25FA3D78B2}"/>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49534</c:v>
                </c:pt>
                <c:pt idx="1">
                  <c:v>50382</c:v>
                </c:pt>
                <c:pt idx="2">
                  <c:v>68653</c:v>
                </c:pt>
                <c:pt idx="3">
                  <c:v>105957</c:v>
                </c:pt>
                <c:pt idx="4">
                  <c:v>71551</c:v>
                </c:pt>
              </c:numCache>
            </c:numRef>
          </c:val>
          <c:smooth val="0"/>
          <c:extLst>
            <c:ext xmlns:c16="http://schemas.microsoft.com/office/drawing/2014/chart" uri="{C3380CC4-5D6E-409C-BE32-E72D297353CC}">
              <c16:uniqueId val="{00000001-F2A6-4EA0-862B-BC25FA3D78B2}"/>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4.93</c:v>
                </c:pt>
                <c:pt idx="1">
                  <c:v>5.48</c:v>
                </c:pt>
                <c:pt idx="2">
                  <c:v>3.14</c:v>
                </c:pt>
                <c:pt idx="3">
                  <c:v>3.42</c:v>
                </c:pt>
                <c:pt idx="4">
                  <c:v>3.43</c:v>
                </c:pt>
              </c:numCache>
            </c:numRef>
          </c:val>
          <c:extLst>
            <c:ext xmlns:c16="http://schemas.microsoft.com/office/drawing/2014/chart" uri="{C3380CC4-5D6E-409C-BE32-E72D297353CC}">
              <c16:uniqueId val="{00000000-F4A7-4C8B-9181-54A5992316AB}"/>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1.73</c:v>
                </c:pt>
                <c:pt idx="1">
                  <c:v>4.3099999999999996</c:v>
                </c:pt>
                <c:pt idx="2">
                  <c:v>5.43</c:v>
                </c:pt>
                <c:pt idx="3">
                  <c:v>6.09</c:v>
                </c:pt>
                <c:pt idx="4">
                  <c:v>5.97</c:v>
                </c:pt>
              </c:numCache>
            </c:numRef>
          </c:val>
          <c:extLst>
            <c:ext xmlns:c16="http://schemas.microsoft.com/office/drawing/2014/chart" uri="{C3380CC4-5D6E-409C-BE32-E72D297353CC}">
              <c16:uniqueId val="{00000001-F4A7-4C8B-9181-54A5992316AB}"/>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2.34</c:v>
                </c:pt>
                <c:pt idx="1">
                  <c:v>3.43</c:v>
                </c:pt>
                <c:pt idx="2">
                  <c:v>0.65</c:v>
                </c:pt>
                <c:pt idx="3">
                  <c:v>2.25</c:v>
                </c:pt>
                <c:pt idx="4">
                  <c:v>0.09</c:v>
                </c:pt>
              </c:numCache>
            </c:numRef>
          </c:val>
          <c:smooth val="0"/>
          <c:extLst>
            <c:ext xmlns:c16="http://schemas.microsoft.com/office/drawing/2014/chart" uri="{C3380CC4-5D6E-409C-BE32-E72D297353CC}">
              <c16:uniqueId val="{00000002-F4A7-4C8B-9181-54A5992316AB}"/>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0.01</c:v>
                </c:pt>
                <c:pt idx="2">
                  <c:v>#N/A</c:v>
                </c:pt>
                <c:pt idx="3">
                  <c:v>0</c:v>
                </c:pt>
                <c:pt idx="4">
                  <c:v>#N/A</c:v>
                </c:pt>
                <c:pt idx="5">
                  <c:v>7.0000000000000007E-2</c:v>
                </c:pt>
                <c:pt idx="6">
                  <c:v>#N/A</c:v>
                </c:pt>
                <c:pt idx="7">
                  <c:v>0.04</c:v>
                </c:pt>
                <c:pt idx="8">
                  <c:v>#N/A</c:v>
                </c:pt>
                <c:pt idx="9">
                  <c:v>0</c:v>
                </c:pt>
              </c:numCache>
            </c:numRef>
          </c:val>
          <c:extLst>
            <c:ext xmlns:c16="http://schemas.microsoft.com/office/drawing/2014/chart" uri="{C3380CC4-5D6E-409C-BE32-E72D297353CC}">
              <c16:uniqueId val="{00000000-37D9-4553-AA99-67954F67B57F}"/>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7D9-4553-AA99-67954F67B57F}"/>
            </c:ext>
          </c:extLst>
        </c:ser>
        <c:ser>
          <c:idx val="2"/>
          <c:order val="2"/>
          <c:tx>
            <c:strRef>
              <c:f>データシート!$A$29</c:f>
              <c:strCache>
                <c:ptCount val="1"/>
                <c:pt idx="0">
                  <c:v>集落排水事業会計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#N/A</c:v>
                </c:pt>
                <c:pt idx="7">
                  <c:v>0.04</c:v>
                </c:pt>
                <c:pt idx="8">
                  <c:v>#N/A</c:v>
                </c:pt>
                <c:pt idx="9">
                  <c:v>0.06</c:v>
                </c:pt>
              </c:numCache>
            </c:numRef>
          </c:val>
          <c:extLst>
            <c:ext xmlns:c16="http://schemas.microsoft.com/office/drawing/2014/chart" uri="{C3380CC4-5D6E-409C-BE32-E72D297353CC}">
              <c16:uniqueId val="{00000002-37D9-4553-AA99-67954F67B57F}"/>
            </c:ext>
          </c:extLst>
        </c:ser>
        <c:ser>
          <c:idx val="3"/>
          <c:order val="3"/>
          <c:tx>
            <c:strRef>
              <c:f>データシート!$A$30</c:f>
              <c:strCache>
                <c:ptCount val="1"/>
                <c:pt idx="0">
                  <c:v>簡易水道事業会計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0.06</c:v>
                </c:pt>
                <c:pt idx="2">
                  <c:v>#N/A</c:v>
                </c:pt>
                <c:pt idx="3">
                  <c:v>0.08</c:v>
                </c:pt>
                <c:pt idx="4">
                  <c:v>#N/A</c:v>
                </c:pt>
                <c:pt idx="5">
                  <c:v>0.11</c:v>
                </c:pt>
                <c:pt idx="6">
                  <c:v>#N/A</c:v>
                </c:pt>
                <c:pt idx="7">
                  <c:v>0.17</c:v>
                </c:pt>
                <c:pt idx="8">
                  <c:v>#N/A</c:v>
                </c:pt>
                <c:pt idx="9">
                  <c:v>0.19</c:v>
                </c:pt>
              </c:numCache>
            </c:numRef>
          </c:val>
          <c:extLst>
            <c:ext xmlns:c16="http://schemas.microsoft.com/office/drawing/2014/chart" uri="{C3380CC4-5D6E-409C-BE32-E72D297353CC}">
              <c16:uniqueId val="{00000003-37D9-4553-AA99-67954F67B57F}"/>
            </c:ext>
          </c:extLst>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0.5</c:v>
                </c:pt>
                <c:pt idx="2">
                  <c:v>#N/A</c:v>
                </c:pt>
                <c:pt idx="3">
                  <c:v>0.95</c:v>
                </c:pt>
                <c:pt idx="4">
                  <c:v>#N/A</c:v>
                </c:pt>
                <c:pt idx="5">
                  <c:v>0.91</c:v>
                </c:pt>
                <c:pt idx="6">
                  <c:v>#N/A</c:v>
                </c:pt>
                <c:pt idx="7">
                  <c:v>0.51</c:v>
                </c:pt>
                <c:pt idx="8">
                  <c:v>#N/A</c:v>
                </c:pt>
                <c:pt idx="9">
                  <c:v>0.47</c:v>
                </c:pt>
              </c:numCache>
            </c:numRef>
          </c:val>
          <c:extLst>
            <c:ext xmlns:c16="http://schemas.microsoft.com/office/drawing/2014/chart" uri="{C3380CC4-5D6E-409C-BE32-E72D297353CC}">
              <c16:uniqueId val="{00000004-37D9-4553-AA99-67954F67B57F}"/>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1.1399999999999999</c:v>
                </c:pt>
                <c:pt idx="2">
                  <c:v>#N/A</c:v>
                </c:pt>
                <c:pt idx="3">
                  <c:v>1.63</c:v>
                </c:pt>
                <c:pt idx="4">
                  <c:v>#N/A</c:v>
                </c:pt>
                <c:pt idx="5">
                  <c:v>1.17</c:v>
                </c:pt>
                <c:pt idx="6">
                  <c:v>#N/A</c:v>
                </c:pt>
                <c:pt idx="7">
                  <c:v>0.61</c:v>
                </c:pt>
                <c:pt idx="8">
                  <c:v>#N/A</c:v>
                </c:pt>
                <c:pt idx="9">
                  <c:v>0.61</c:v>
                </c:pt>
              </c:numCache>
            </c:numRef>
          </c:val>
          <c:extLst>
            <c:ext xmlns:c16="http://schemas.microsoft.com/office/drawing/2014/chart" uri="{C3380CC4-5D6E-409C-BE32-E72D297353CC}">
              <c16:uniqueId val="{00000005-37D9-4553-AA99-67954F67B57F}"/>
            </c:ext>
          </c:extLst>
        </c:ser>
        <c:ser>
          <c:idx val="6"/>
          <c:order val="6"/>
          <c:tx>
            <c:strRef>
              <c:f>データシート!$A$33</c:f>
              <c:strCache>
                <c:ptCount val="1"/>
                <c:pt idx="0">
                  <c:v>競輪特別会計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0.59</c:v>
                </c:pt>
                <c:pt idx="2">
                  <c:v>#N/A</c:v>
                </c:pt>
                <c:pt idx="3">
                  <c:v>0.6</c:v>
                </c:pt>
                <c:pt idx="4">
                  <c:v>#N/A</c:v>
                </c:pt>
                <c:pt idx="5">
                  <c:v>0.93</c:v>
                </c:pt>
                <c:pt idx="6">
                  <c:v>#N/A</c:v>
                </c:pt>
                <c:pt idx="7">
                  <c:v>0.99</c:v>
                </c:pt>
                <c:pt idx="8">
                  <c:v>#N/A</c:v>
                </c:pt>
                <c:pt idx="9">
                  <c:v>1.18</c:v>
                </c:pt>
              </c:numCache>
            </c:numRef>
          </c:val>
          <c:extLst>
            <c:ext xmlns:c16="http://schemas.microsoft.com/office/drawing/2014/chart" uri="{C3380CC4-5D6E-409C-BE32-E72D297353CC}">
              <c16:uniqueId val="{00000006-37D9-4553-AA99-67954F67B57F}"/>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4.92</c:v>
                </c:pt>
                <c:pt idx="2">
                  <c:v>#N/A</c:v>
                </c:pt>
                <c:pt idx="3">
                  <c:v>5.47</c:v>
                </c:pt>
                <c:pt idx="4">
                  <c:v>#N/A</c:v>
                </c:pt>
                <c:pt idx="5">
                  <c:v>3.13</c:v>
                </c:pt>
                <c:pt idx="6">
                  <c:v>#N/A</c:v>
                </c:pt>
                <c:pt idx="7">
                  <c:v>3.41</c:v>
                </c:pt>
                <c:pt idx="8">
                  <c:v>#N/A</c:v>
                </c:pt>
                <c:pt idx="9">
                  <c:v>3.43</c:v>
                </c:pt>
              </c:numCache>
            </c:numRef>
          </c:val>
          <c:extLst>
            <c:ext xmlns:c16="http://schemas.microsoft.com/office/drawing/2014/chart" uri="{C3380CC4-5D6E-409C-BE32-E72D297353CC}">
              <c16:uniqueId val="{00000007-37D9-4553-AA99-67954F67B57F}"/>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7.77</c:v>
                </c:pt>
                <c:pt idx="2">
                  <c:v>#N/A</c:v>
                </c:pt>
                <c:pt idx="3">
                  <c:v>7.49</c:v>
                </c:pt>
                <c:pt idx="4">
                  <c:v>#N/A</c:v>
                </c:pt>
                <c:pt idx="5">
                  <c:v>8.3000000000000007</c:v>
                </c:pt>
                <c:pt idx="6">
                  <c:v>#N/A</c:v>
                </c:pt>
                <c:pt idx="7">
                  <c:v>7.05</c:v>
                </c:pt>
                <c:pt idx="8">
                  <c:v>#N/A</c:v>
                </c:pt>
                <c:pt idx="9">
                  <c:v>6.72</c:v>
                </c:pt>
              </c:numCache>
            </c:numRef>
          </c:val>
          <c:extLst>
            <c:ext xmlns:c16="http://schemas.microsoft.com/office/drawing/2014/chart" uri="{C3380CC4-5D6E-409C-BE32-E72D297353CC}">
              <c16:uniqueId val="{00000008-37D9-4553-AA99-67954F67B57F}"/>
            </c:ext>
          </c:extLst>
        </c:ser>
        <c:ser>
          <c:idx val="9"/>
          <c:order val="9"/>
          <c:tx>
            <c:strRef>
              <c:f>データシート!$A$36</c:f>
              <c:strCache>
                <c:ptCount val="1"/>
                <c:pt idx="0">
                  <c:v>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8.23</c:v>
                </c:pt>
                <c:pt idx="2">
                  <c:v>#N/A</c:v>
                </c:pt>
                <c:pt idx="3">
                  <c:v>8.35</c:v>
                </c:pt>
                <c:pt idx="4">
                  <c:v>#N/A</c:v>
                </c:pt>
                <c:pt idx="5">
                  <c:v>8.83</c:v>
                </c:pt>
                <c:pt idx="6">
                  <c:v>#N/A</c:v>
                </c:pt>
                <c:pt idx="7">
                  <c:v>8.5500000000000007</c:v>
                </c:pt>
                <c:pt idx="8">
                  <c:v>#N/A</c:v>
                </c:pt>
                <c:pt idx="9">
                  <c:v>7.65</c:v>
                </c:pt>
              </c:numCache>
            </c:numRef>
          </c:val>
          <c:extLst>
            <c:ext xmlns:c16="http://schemas.microsoft.com/office/drawing/2014/chart" uri="{C3380CC4-5D6E-409C-BE32-E72D297353CC}">
              <c16:uniqueId val="{00000009-37D9-4553-AA99-67954F67B57F}"/>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10798</c:v>
                </c:pt>
                <c:pt idx="5">
                  <c:v>10692</c:v>
                </c:pt>
                <c:pt idx="8">
                  <c:v>10849</c:v>
                </c:pt>
                <c:pt idx="11">
                  <c:v>10852</c:v>
                </c:pt>
                <c:pt idx="14">
                  <c:v>10938</c:v>
                </c:pt>
              </c:numCache>
            </c:numRef>
          </c:val>
          <c:extLst>
            <c:ext xmlns:c16="http://schemas.microsoft.com/office/drawing/2014/chart" uri="{C3380CC4-5D6E-409C-BE32-E72D297353CC}">
              <c16:uniqueId val="{00000000-6765-4502-830D-2140F00FD98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6765-4502-830D-2140F00FD98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99</c:v>
                </c:pt>
                <c:pt idx="3">
                  <c:v>237</c:v>
                </c:pt>
                <c:pt idx="6">
                  <c:v>228</c:v>
                </c:pt>
                <c:pt idx="9">
                  <c:v>219</c:v>
                </c:pt>
                <c:pt idx="12">
                  <c:v>344</c:v>
                </c:pt>
              </c:numCache>
            </c:numRef>
          </c:val>
          <c:extLst>
            <c:ext xmlns:c16="http://schemas.microsoft.com/office/drawing/2014/chart" uri="{C3380CC4-5D6E-409C-BE32-E72D297353CC}">
              <c16:uniqueId val="{00000002-6765-4502-830D-2140F00FD98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154</c:v>
                </c:pt>
                <c:pt idx="3">
                  <c:v>141</c:v>
                </c:pt>
                <c:pt idx="6">
                  <c:v>148</c:v>
                </c:pt>
                <c:pt idx="9">
                  <c:v>146</c:v>
                </c:pt>
                <c:pt idx="12">
                  <c:v>148</c:v>
                </c:pt>
              </c:numCache>
            </c:numRef>
          </c:val>
          <c:extLst>
            <c:ext xmlns:c16="http://schemas.microsoft.com/office/drawing/2014/chart" uri="{C3380CC4-5D6E-409C-BE32-E72D297353CC}">
              <c16:uniqueId val="{00000003-6765-4502-830D-2140F00FD98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3161</c:v>
                </c:pt>
                <c:pt idx="3">
                  <c:v>2706</c:v>
                </c:pt>
                <c:pt idx="6">
                  <c:v>2724</c:v>
                </c:pt>
                <c:pt idx="9">
                  <c:v>2737</c:v>
                </c:pt>
                <c:pt idx="12">
                  <c:v>2761</c:v>
                </c:pt>
              </c:numCache>
            </c:numRef>
          </c:val>
          <c:extLst>
            <c:ext xmlns:c16="http://schemas.microsoft.com/office/drawing/2014/chart" uri="{C3380CC4-5D6E-409C-BE32-E72D297353CC}">
              <c16:uniqueId val="{00000004-6765-4502-830D-2140F00FD98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765-4502-830D-2140F00FD98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6765-4502-830D-2140F00FD98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13235</c:v>
                </c:pt>
                <c:pt idx="3">
                  <c:v>13409</c:v>
                </c:pt>
                <c:pt idx="6">
                  <c:v>13764</c:v>
                </c:pt>
                <c:pt idx="9">
                  <c:v>13133</c:v>
                </c:pt>
                <c:pt idx="12">
                  <c:v>12791</c:v>
                </c:pt>
              </c:numCache>
            </c:numRef>
          </c:val>
          <c:extLst>
            <c:ext xmlns:c16="http://schemas.microsoft.com/office/drawing/2014/chart" uri="{C3380CC4-5D6E-409C-BE32-E72D297353CC}">
              <c16:uniqueId val="{00000007-6765-4502-830D-2140F00FD98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5851</c:v>
                </c:pt>
                <c:pt idx="2">
                  <c:v>#N/A</c:v>
                </c:pt>
                <c:pt idx="3">
                  <c:v>#N/A</c:v>
                </c:pt>
                <c:pt idx="4">
                  <c:v>5801</c:v>
                </c:pt>
                <c:pt idx="5">
                  <c:v>#N/A</c:v>
                </c:pt>
                <c:pt idx="6">
                  <c:v>#N/A</c:v>
                </c:pt>
                <c:pt idx="7">
                  <c:v>6015</c:v>
                </c:pt>
                <c:pt idx="8">
                  <c:v>#N/A</c:v>
                </c:pt>
                <c:pt idx="9">
                  <c:v>#N/A</c:v>
                </c:pt>
                <c:pt idx="10">
                  <c:v>5383</c:v>
                </c:pt>
                <c:pt idx="11">
                  <c:v>#N/A</c:v>
                </c:pt>
                <c:pt idx="12">
                  <c:v>#N/A</c:v>
                </c:pt>
                <c:pt idx="13">
                  <c:v>5106</c:v>
                </c:pt>
                <c:pt idx="14">
                  <c:v>#N/A</c:v>
                </c:pt>
              </c:numCache>
            </c:numRef>
          </c:val>
          <c:smooth val="0"/>
          <c:extLst>
            <c:ext xmlns:c16="http://schemas.microsoft.com/office/drawing/2014/chart" uri="{C3380CC4-5D6E-409C-BE32-E72D297353CC}">
              <c16:uniqueId val="{00000008-6765-4502-830D-2140F00FD98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114026</c:v>
                </c:pt>
                <c:pt idx="5">
                  <c:v>111802</c:v>
                </c:pt>
                <c:pt idx="8">
                  <c:v>110553</c:v>
                </c:pt>
                <c:pt idx="11">
                  <c:v>110513</c:v>
                </c:pt>
                <c:pt idx="14">
                  <c:v>106931</c:v>
                </c:pt>
              </c:numCache>
            </c:numRef>
          </c:val>
          <c:extLst>
            <c:ext xmlns:c16="http://schemas.microsoft.com/office/drawing/2014/chart" uri="{C3380CC4-5D6E-409C-BE32-E72D297353CC}">
              <c16:uniqueId val="{00000000-0B41-45DD-8453-7AA1EBD6BA5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41951</c:v>
                </c:pt>
                <c:pt idx="5">
                  <c:v>40127</c:v>
                </c:pt>
                <c:pt idx="8">
                  <c:v>39597</c:v>
                </c:pt>
                <c:pt idx="11">
                  <c:v>41236</c:v>
                </c:pt>
                <c:pt idx="14">
                  <c:v>41708</c:v>
                </c:pt>
              </c:numCache>
            </c:numRef>
          </c:val>
          <c:extLst>
            <c:ext xmlns:c16="http://schemas.microsoft.com/office/drawing/2014/chart" uri="{C3380CC4-5D6E-409C-BE32-E72D297353CC}">
              <c16:uniqueId val="{00000001-0B41-45DD-8453-7AA1EBD6BA5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9768</c:v>
                </c:pt>
                <c:pt idx="5">
                  <c:v>14702</c:v>
                </c:pt>
                <c:pt idx="8">
                  <c:v>15615</c:v>
                </c:pt>
                <c:pt idx="11">
                  <c:v>16942</c:v>
                </c:pt>
                <c:pt idx="14">
                  <c:v>16533</c:v>
                </c:pt>
              </c:numCache>
            </c:numRef>
          </c:val>
          <c:extLst>
            <c:ext xmlns:c16="http://schemas.microsoft.com/office/drawing/2014/chart" uri="{C3380CC4-5D6E-409C-BE32-E72D297353CC}">
              <c16:uniqueId val="{00000002-0B41-45DD-8453-7AA1EBD6BA5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0B41-45DD-8453-7AA1EBD6BA5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0B41-45DD-8453-7AA1EBD6BA5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B41-45DD-8453-7AA1EBD6BA5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14915</c:v>
                </c:pt>
                <c:pt idx="3">
                  <c:v>15338</c:v>
                </c:pt>
                <c:pt idx="6">
                  <c:v>15304</c:v>
                </c:pt>
                <c:pt idx="9">
                  <c:v>15584</c:v>
                </c:pt>
                <c:pt idx="12">
                  <c:v>15716</c:v>
                </c:pt>
              </c:numCache>
            </c:numRef>
          </c:val>
          <c:extLst>
            <c:ext xmlns:c16="http://schemas.microsoft.com/office/drawing/2014/chart" uri="{C3380CC4-5D6E-409C-BE32-E72D297353CC}">
              <c16:uniqueId val="{00000006-0B41-45DD-8453-7AA1EBD6BA5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843</c:v>
                </c:pt>
                <c:pt idx="3">
                  <c:v>715</c:v>
                </c:pt>
                <c:pt idx="6">
                  <c:v>564</c:v>
                </c:pt>
                <c:pt idx="9">
                  <c:v>416</c:v>
                </c:pt>
                <c:pt idx="12">
                  <c:v>261</c:v>
                </c:pt>
              </c:numCache>
            </c:numRef>
          </c:val>
          <c:extLst>
            <c:ext xmlns:c16="http://schemas.microsoft.com/office/drawing/2014/chart" uri="{C3380CC4-5D6E-409C-BE32-E72D297353CC}">
              <c16:uniqueId val="{00000007-0B41-45DD-8453-7AA1EBD6BA5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39955</c:v>
                </c:pt>
                <c:pt idx="3">
                  <c:v>38541</c:v>
                </c:pt>
                <c:pt idx="6">
                  <c:v>38002</c:v>
                </c:pt>
                <c:pt idx="9">
                  <c:v>38927</c:v>
                </c:pt>
                <c:pt idx="12">
                  <c:v>38675</c:v>
                </c:pt>
              </c:numCache>
            </c:numRef>
          </c:val>
          <c:extLst>
            <c:ext xmlns:c16="http://schemas.microsoft.com/office/drawing/2014/chart" uri="{C3380CC4-5D6E-409C-BE32-E72D297353CC}">
              <c16:uniqueId val="{00000008-0B41-45DD-8453-7AA1EBD6BA5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2879</c:v>
                </c:pt>
                <c:pt idx="3">
                  <c:v>2642</c:v>
                </c:pt>
                <c:pt idx="6">
                  <c:v>2414</c:v>
                </c:pt>
                <c:pt idx="9">
                  <c:v>4233</c:v>
                </c:pt>
                <c:pt idx="12">
                  <c:v>3889</c:v>
                </c:pt>
              </c:numCache>
            </c:numRef>
          </c:val>
          <c:extLst>
            <c:ext xmlns:c16="http://schemas.microsoft.com/office/drawing/2014/chart" uri="{C3380CC4-5D6E-409C-BE32-E72D297353CC}">
              <c16:uniqueId val="{00000009-0B41-45DD-8453-7AA1EBD6BA5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142915</c:v>
                </c:pt>
                <c:pt idx="3">
                  <c:v>137812</c:v>
                </c:pt>
                <c:pt idx="6">
                  <c:v>132838</c:v>
                </c:pt>
                <c:pt idx="9">
                  <c:v>135590</c:v>
                </c:pt>
                <c:pt idx="12">
                  <c:v>134630</c:v>
                </c:pt>
              </c:numCache>
            </c:numRef>
          </c:val>
          <c:extLst>
            <c:ext xmlns:c16="http://schemas.microsoft.com/office/drawing/2014/chart" uri="{C3380CC4-5D6E-409C-BE32-E72D297353CC}">
              <c16:uniqueId val="{0000000A-0B41-45DD-8453-7AA1EBD6BA5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35762</c:v>
                </c:pt>
                <c:pt idx="2">
                  <c:v>#N/A</c:v>
                </c:pt>
                <c:pt idx="3">
                  <c:v>#N/A</c:v>
                </c:pt>
                <c:pt idx="4">
                  <c:v>28417</c:v>
                </c:pt>
                <c:pt idx="5">
                  <c:v>#N/A</c:v>
                </c:pt>
                <c:pt idx="6">
                  <c:v>#N/A</c:v>
                </c:pt>
                <c:pt idx="7">
                  <c:v>23356</c:v>
                </c:pt>
                <c:pt idx="8">
                  <c:v>#N/A</c:v>
                </c:pt>
                <c:pt idx="9">
                  <c:v>#N/A</c:v>
                </c:pt>
                <c:pt idx="10">
                  <c:v>26059</c:v>
                </c:pt>
                <c:pt idx="11">
                  <c:v>#N/A</c:v>
                </c:pt>
                <c:pt idx="12">
                  <c:v>#N/A</c:v>
                </c:pt>
                <c:pt idx="13">
                  <c:v>27999</c:v>
                </c:pt>
                <c:pt idx="14">
                  <c:v>#N/A</c:v>
                </c:pt>
              </c:numCache>
            </c:numRef>
          </c:val>
          <c:smooth val="0"/>
          <c:extLst>
            <c:ext xmlns:c16="http://schemas.microsoft.com/office/drawing/2014/chart" uri="{C3380CC4-5D6E-409C-BE32-E72D297353CC}">
              <c16:uniqueId val="{0000000B-0B41-45DD-8453-7AA1EBD6BA5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3405</c:v>
                </c:pt>
                <c:pt idx="1">
                  <c:v>3905</c:v>
                </c:pt>
                <c:pt idx="2">
                  <c:v>3909</c:v>
                </c:pt>
              </c:numCache>
            </c:numRef>
          </c:val>
          <c:extLst>
            <c:ext xmlns:c16="http://schemas.microsoft.com/office/drawing/2014/chart" uri="{C3380CC4-5D6E-409C-BE32-E72D297353CC}">
              <c16:uniqueId val="{00000000-0E95-44B0-805F-EB87A161AC27}"/>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203</c:v>
                </c:pt>
                <c:pt idx="1">
                  <c:v>522</c:v>
                </c:pt>
                <c:pt idx="2">
                  <c:v>793</c:v>
                </c:pt>
              </c:numCache>
            </c:numRef>
          </c:val>
          <c:extLst>
            <c:ext xmlns:c16="http://schemas.microsoft.com/office/drawing/2014/chart" uri="{C3380CC4-5D6E-409C-BE32-E72D297353CC}">
              <c16:uniqueId val="{00000001-0E95-44B0-805F-EB87A161AC27}"/>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8964</c:v>
                </c:pt>
                <c:pt idx="1">
                  <c:v>8447</c:v>
                </c:pt>
                <c:pt idx="2">
                  <c:v>7492</c:v>
                </c:pt>
              </c:numCache>
            </c:numRef>
          </c:val>
          <c:extLst>
            <c:ext xmlns:c16="http://schemas.microsoft.com/office/drawing/2014/chart" uri="{C3380CC4-5D6E-409C-BE32-E72D297353CC}">
              <c16:uniqueId val="{00000002-0E95-44B0-805F-EB87A161AC27}"/>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福井県福井市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過年度の繰上償還による令和６年度の元利償還金の減少により実質公債費比率の分子は対前年度比で約３億円、５．１ポイント減少した。</a:t>
          </a:r>
        </a:p>
        <a:p>
          <a:r>
            <a:rPr kumimoji="1" lang="ja-JP" altLang="en-US" sz="1400">
              <a:latin typeface="ＭＳ ゴシック" pitchFamily="49" charset="-128"/>
              <a:ea typeface="ＭＳ ゴシック" pitchFamily="49" charset="-128"/>
            </a:rPr>
            <a:t>　令和３年度に策定した福井市財政計画に基づき交付税措置のない市債の新規借入額を抑制するなど、将来的な元利償還金の抑制に努めている。　</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　満期一括償還地方債は利用していない。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福井県福井市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一般会計等に係る地方債の現在高は、臨時財政対策債の減により、前年度に比べ減少している。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債務負担行為に基づく支出予定額については、対象事業の進捗により、前年度に比べ減少している。</a:t>
          </a:r>
        </a:p>
        <a:p>
          <a:r>
            <a:rPr kumimoji="1" lang="ja-JP" altLang="en-US" sz="1400">
              <a:latin typeface="ＭＳ ゴシック" pitchFamily="49" charset="-128"/>
              <a:ea typeface="ＭＳ ゴシック" pitchFamily="49" charset="-128"/>
            </a:rPr>
            <a:t>　充当可能基金については、大型公共事業の進捗に伴い基金の一部を取り崩したため減少している。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基準財政需要額算入見込額については、臨時財政対策債等の減により、前年度に比べ減少している。</a:t>
          </a:r>
        </a:p>
        <a:p>
          <a:r>
            <a:rPr kumimoji="1" lang="ja-JP" altLang="en-US" sz="1400">
              <a:latin typeface="ＭＳ ゴシック" pitchFamily="49" charset="-128"/>
              <a:ea typeface="ＭＳ ゴシック" pitchFamily="49" charset="-128"/>
            </a:rPr>
            <a:t>　これらの結果、将来負担比率の分子は対前年度比で約１９億円、７．４ポイント増加した。</a:t>
          </a:r>
        </a:p>
        <a:p>
          <a:r>
            <a:rPr kumimoji="1" lang="ja-JP" altLang="en-US" sz="1400">
              <a:latin typeface="ＭＳ ゴシック" pitchFamily="49" charset="-128"/>
              <a:ea typeface="ＭＳ ゴシック" pitchFamily="49" charset="-128"/>
            </a:rPr>
            <a:t>　今後も、福井市財政計画に基づき交付税措置のない市債の新規借入額の抑制や財政調整基金への積立てにより、将来負担比率の抑制に努めたい。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福井県福井市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新ごみ処理施設整備事業等により公共施設等総合管理基金を約４億円、職員の定年引上げに伴う退職手当基金を約３億円を取り崩したことなどにより、基金全体で前年度比で約７億円の減となった。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今後は、福井市財政計画に基づき基金繰入に頼らない収支均衡した財政構造を確立するとともに、財政調整基金を計画的に積み立てていくことを予定している。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公共施設等総合管理基金：長期にわたる安全で快適な公共施設等の管理運営及び財政の健全な運営</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災害対策基金：市民生活の安定に資するため災害についての総合的な対策の実施</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地域振興基金：市民の連帯の強化及び地域の振興に資する事業の推進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都市緑化基金：緑豊かで安全かつ快適な都市づくりの推進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スポーツ振興基金：スポーツ振興に寄与する事業の推進</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公共施設等総合管理基金：新ごみ処理施設整備等により約４億円を取り崩した。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各基金の目的に応じ適切に運用していく。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約４百万円を積み立てた。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今後は、福井市財政計画の計画期間中（令和４年度～８年度）に５０億円を目標に計画的に積み立てていくことを予定している。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国の補正予算に対応し、将来における臨時財政対策債の元利償還金の一部を償還するための相当分約４億円を積み立て、約２億円を取り崩した。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現在の規模を維持していく予定であるが、令和７年度についても、国の補正予算に伴う対応として、将来における臨時財政対策債の元利償還金の一部を償還するために積み立て、取り崩しを予定している。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福井県福井市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254,029
248,430
536.37
129,790,580
126,567,199
2,248,182
65,520,173
134,621,769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9.9
49.3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令和６年度は基準財政需要額の伸びにより、財政力指数は０．７７と、前年度の０．７８よりも低下したが、昨年度に引き続き、類似団体平均を上回った。</a:t>
          </a:r>
        </a:p>
        <a:p>
          <a:r>
            <a:rPr kumimoji="1" lang="ja-JP" altLang="en-US" sz="1300">
              <a:latin typeface="ＭＳ Ｐゴシック" panose="020B0600070205080204" pitchFamily="50" charset="-128"/>
              <a:ea typeface="ＭＳ Ｐゴシック" panose="020B0600070205080204" pitchFamily="50" charset="-128"/>
            </a:rPr>
            <a:t>　今後とも、令和３年度に策定した福井市財政計画（計画期間：令和４年度～８年度）に基づき、市税収入や新たな財源など、あらゆる歳入の確保に努めるとともに、事務事業の見直し、人件費の削減などの取組を通して、更なる財政基盤の強化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105228</xdr:rowOff>
    </xdr:from>
    <xdr:to>
      <xdr:col>23</xdr:col>
      <xdr:colOff>133350</xdr:colOff>
      <xdr:row>44</xdr:row>
      <xdr:rowOff>165100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105978"/>
          <a:ext cx="0" cy="1602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20155</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105228</xdr:rowOff>
    </xdr:from>
    <xdr:to>
      <xdr:col>24</xdr:col>
      <xdr:colOff>12700</xdr:colOff>
      <xdr:row>35</xdr:row>
      <xdr:rowOff>105228</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162378</xdr:rowOff>
    </xdr:from>
    <xdr:to>
      <xdr:col>23</xdr:col>
      <xdr:colOff>133350</xdr:colOff>
      <xdr:row>42</xdr:row>
      <xdr:rowOff>8165</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191828"/>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118127</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14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146050</xdr:rowOff>
    </xdr:from>
    <xdr:to>
      <xdr:col>23</xdr:col>
      <xdr:colOff>184150</xdr:colOff>
      <xdr:row>42</xdr:row>
      <xdr:rowOff>76200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127907</xdr:rowOff>
    </xdr:from>
    <xdr:to>
      <xdr:col>19</xdr:col>
      <xdr:colOff>133350</xdr:colOff>
      <xdr:row>41</xdr:row>
      <xdr:rowOff>162378</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1573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146050</xdr:rowOff>
    </xdr:from>
    <xdr:to>
      <xdr:col>19</xdr:col>
      <xdr:colOff>184150</xdr:colOff>
      <xdr:row>42</xdr:row>
      <xdr:rowOff>76200</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60977</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110672</xdr:rowOff>
    </xdr:from>
    <xdr:to>
      <xdr:col>15</xdr:col>
      <xdr:colOff>82550</xdr:colOff>
      <xdr:row>41</xdr:row>
      <xdr:rowOff>127907</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714012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111578</xdr:rowOff>
    </xdr:from>
    <xdr:to>
      <xdr:col>15</xdr:col>
      <xdr:colOff>133350</xdr:colOff>
      <xdr:row>42</xdr:row>
      <xdr:rowOff>41728</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26505</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76200</xdr:rowOff>
    </xdr:from>
    <xdr:to>
      <xdr:col>11</xdr:col>
      <xdr:colOff>31750</xdr:colOff>
      <xdr:row>41</xdr:row>
      <xdr:rowOff>110672</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105650"/>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111578</xdr:rowOff>
    </xdr:from>
    <xdr:to>
      <xdr:col>11</xdr:col>
      <xdr:colOff>82550</xdr:colOff>
      <xdr:row>42</xdr:row>
      <xdr:rowOff>41728</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26505</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77107</xdr:rowOff>
    </xdr:from>
    <xdr:to>
      <xdr:col>7</xdr:col>
      <xdr:colOff>31750</xdr:colOff>
      <xdr:row>42</xdr:row>
      <xdr:rowOff>7257</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163484</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128815</xdr:rowOff>
    </xdr:from>
    <xdr:to>
      <xdr:col>23</xdr:col>
      <xdr:colOff>184150</xdr:colOff>
      <xdr:row>42</xdr:row>
      <xdr:rowOff>58965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145342</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003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111578</xdr:rowOff>
    </xdr:from>
    <xdr:to>
      <xdr:col>19</xdr:col>
      <xdr:colOff>184150</xdr:colOff>
      <xdr:row>42</xdr:row>
      <xdr:rowOff>41728</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51905</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6909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77107</xdr:rowOff>
    </xdr:from>
    <xdr:to>
      <xdr:col>15</xdr:col>
      <xdr:colOff>133350</xdr:colOff>
      <xdr:row>42</xdr:row>
      <xdr:rowOff>7257</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17434</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59872</xdr:rowOff>
    </xdr:from>
    <xdr:to>
      <xdr:col>11</xdr:col>
      <xdr:colOff>82550</xdr:colOff>
      <xdr:row>41</xdr:row>
      <xdr:rowOff>161472</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08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199</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68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25400</xdr:rowOff>
    </xdr:from>
    <xdr:to>
      <xdr:col>7</xdr:col>
      <xdr:colOff>31750</xdr:colOff>
      <xdr:row>41</xdr:row>
      <xdr:rowOff>127000</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137177</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令和６年度は人件費などの義務的経費が増加した一方で、市税収入が増加したことにより、昨年度に引き続き、類似団体内平均を下回った。</a:t>
          </a:r>
        </a:p>
        <a:p>
          <a:r>
            <a:rPr kumimoji="1" lang="ja-JP" altLang="en-US" sz="1300">
              <a:latin typeface="ＭＳ Ｐゴシック" panose="020B0600070205080204" pitchFamily="50" charset="-128"/>
              <a:ea typeface="ＭＳ Ｐゴシック" panose="020B0600070205080204" pitchFamily="50" charset="-128"/>
            </a:rPr>
            <a:t>　引き続き、物価高騰による影響や人件費、福祉サービス等の扶助費の増加が見込まれることから、令和３年度に策定した福井市財政計画に基づき、市税収入や新たな財源の確保、事務事業の見直しや施設管理経費の縮減などに取り組んでいく。</a:t>
          </a: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76200</xdr:rowOff>
    </xdr:from>
    <xdr:to>
      <xdr:col>23</xdr:col>
      <xdr:colOff>133350</xdr:colOff>
      <xdr:row>67</xdr:row>
      <xdr:rowOff>152400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1019175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124477</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61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152400</xdr:rowOff>
    </xdr:from>
    <xdr:to>
      <xdr:col>24</xdr:col>
      <xdr:colOff>12700</xdr:colOff>
      <xdr:row>67</xdr:row>
      <xdr:rowOff>152400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63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162577</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76200</xdr:rowOff>
    </xdr:from>
    <xdr:to>
      <xdr:col>24</xdr:col>
      <xdr:colOff>12700</xdr:colOff>
      <xdr:row>59</xdr:row>
      <xdr:rowOff>76200</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97155</xdr:rowOff>
    </xdr:from>
    <xdr:to>
      <xdr:col>23</xdr:col>
      <xdr:colOff>133350</xdr:colOff>
      <xdr:row>65</xdr:row>
      <xdr:rowOff>97155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114800" y="1124140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102887</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1247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130810</xdr:rowOff>
    </xdr:from>
    <xdr:to>
      <xdr:col>23</xdr:col>
      <xdr:colOff>184150</xdr:colOff>
      <xdr:row>66</xdr:row>
      <xdr:rowOff>60960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127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97155</xdr:rowOff>
    </xdr:from>
    <xdr:to>
      <xdr:col>19</xdr:col>
      <xdr:colOff>133350</xdr:colOff>
      <xdr:row>66</xdr:row>
      <xdr:rowOff>6138</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3225800" y="11241405"/>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65</xdr:row>
      <xdr:rowOff>122767</xdr:rowOff>
    </xdr:from>
    <xdr:to>
      <xdr:col>19</xdr:col>
      <xdr:colOff>184150</xdr:colOff>
      <xdr:row>66</xdr:row>
      <xdr:rowOff>52917</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126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37694</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135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103717</xdr:rowOff>
    </xdr:from>
    <xdr:to>
      <xdr:col>15</xdr:col>
      <xdr:colOff>82550</xdr:colOff>
      <xdr:row>66</xdr:row>
      <xdr:rowOff>6138</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2336800" y="11076517"/>
          <a:ext cx="889000" cy="245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65</xdr:row>
      <xdr:rowOff>82550</xdr:rowOff>
    </xdr:from>
    <xdr:to>
      <xdr:col>15</xdr:col>
      <xdr:colOff>133350</xdr:colOff>
      <xdr:row>66</xdr:row>
      <xdr:rowOff>12700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122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22877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099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103717</xdr:rowOff>
    </xdr:from>
    <xdr:to>
      <xdr:col>11</xdr:col>
      <xdr:colOff>31750</xdr:colOff>
      <xdr:row>65</xdr:row>
      <xdr:rowOff>165523</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1076517"/>
          <a:ext cx="889000" cy="233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121285</xdr:rowOff>
    </xdr:from>
    <xdr:to>
      <xdr:col>11</xdr:col>
      <xdr:colOff>82550</xdr:colOff>
      <xdr:row>65</xdr:row>
      <xdr:rowOff>51435</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109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36212</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118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110702</xdr:rowOff>
    </xdr:from>
    <xdr:to>
      <xdr:col>7</xdr:col>
      <xdr:colOff>31750</xdr:colOff>
      <xdr:row>66</xdr:row>
      <xdr:rowOff>40852</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1254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51029</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1023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46355</xdr:rowOff>
    </xdr:from>
    <xdr:to>
      <xdr:col>23</xdr:col>
      <xdr:colOff>184150</xdr:colOff>
      <xdr:row>65</xdr:row>
      <xdr:rowOff>147955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62882</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1035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46355</xdr:rowOff>
    </xdr:from>
    <xdr:to>
      <xdr:col>19</xdr:col>
      <xdr:colOff>184150</xdr:colOff>
      <xdr:row>65</xdr:row>
      <xdr:rowOff>147955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158132</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0959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126788</xdr:rowOff>
    </xdr:from>
    <xdr:to>
      <xdr:col>15</xdr:col>
      <xdr:colOff>133350</xdr:colOff>
      <xdr:row>66</xdr:row>
      <xdr:rowOff>56938</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1271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41715</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13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52917</xdr:rowOff>
    </xdr:from>
    <xdr:to>
      <xdr:col>11</xdr:col>
      <xdr:colOff>82550</xdr:colOff>
      <xdr:row>64</xdr:row>
      <xdr:rowOff>154517</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164694</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114723</xdr:rowOff>
    </xdr:from>
    <xdr:to>
      <xdr:col>7</xdr:col>
      <xdr:colOff>31750</xdr:colOff>
      <xdr:row>66</xdr:row>
      <xdr:rowOff>44873</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125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29650</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134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[149,221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190,273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人口１，０００人当たりの職員数が７．８０人と類似団体内平均よりも多くなっており、類似団体内平均を上回った。</a:t>
          </a:r>
        </a:p>
        <a:p>
          <a:r>
            <a:rPr kumimoji="1" lang="ja-JP" altLang="en-US" sz="1300">
              <a:latin typeface="ＭＳ Ｐゴシック" panose="020B0600070205080204" pitchFamily="50" charset="-128"/>
              <a:ea typeface="ＭＳ Ｐゴシック" panose="020B0600070205080204" pitchFamily="50" charset="-128"/>
            </a:rPr>
            <a:t>　今後も、職員数の適正化や給与水準、事務事業の見直し、施設管理経費の縮減を進めることにより、経費の抑制に努めていく。</a:t>
          </a: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91081</xdr:rowOff>
    </xdr:from>
    <xdr:to>
      <xdr:col>23</xdr:col>
      <xdr:colOff>133350</xdr:colOff>
      <xdr:row>89</xdr:row>
      <xdr:rowOff>163415</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807081"/>
          <a:ext cx="0" cy="16153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135492</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39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163415</xdr:rowOff>
    </xdr:from>
    <xdr:to>
      <xdr:col>24</xdr:col>
      <xdr:colOff>12700</xdr:colOff>
      <xdr:row>89</xdr:row>
      <xdr:rowOff>163415</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422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6008</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550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100,319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91081</xdr:rowOff>
    </xdr:from>
    <xdr:to>
      <xdr:col>24</xdr:col>
      <xdr:colOff>12700</xdr:colOff>
      <xdr:row>80</xdr:row>
      <xdr:rowOff>91081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807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156127</xdr:rowOff>
    </xdr:from>
    <xdr:to>
      <xdr:col>23</xdr:col>
      <xdr:colOff>133350</xdr:colOff>
      <xdr:row>86</xdr:row>
      <xdr:rowOff>45720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557927"/>
          <a:ext cx="838200" cy="232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75685</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3060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59158</xdr:rowOff>
    </xdr:from>
    <xdr:to>
      <xdr:col>23</xdr:col>
      <xdr:colOff>184150</xdr:colOff>
      <xdr:row>84</xdr:row>
      <xdr:rowOff>160758</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460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156127</xdr:rowOff>
    </xdr:from>
    <xdr:to>
      <xdr:col>19</xdr:col>
      <xdr:colOff>133350</xdr:colOff>
      <xdr:row>85</xdr:row>
      <xdr:rowOff>77698</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3225800" y="14557927"/>
          <a:ext cx="889000" cy="93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85123</xdr:rowOff>
    </xdr:from>
    <xdr:to>
      <xdr:col>19</xdr:col>
      <xdr:colOff>184150</xdr:colOff>
      <xdr:row>84</xdr:row>
      <xdr:rowOff>15273</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31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25450</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084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134007</xdr:rowOff>
    </xdr:from>
    <xdr:to>
      <xdr:col>15</xdr:col>
      <xdr:colOff>82550</xdr:colOff>
      <xdr:row>85</xdr:row>
      <xdr:rowOff>77698</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535807"/>
          <a:ext cx="889000" cy="115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164009</xdr:rowOff>
    </xdr:from>
    <xdr:to>
      <xdr:col>15</xdr:col>
      <xdr:colOff>133350</xdr:colOff>
      <xdr:row>84</xdr:row>
      <xdr:rowOff>94159</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394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104336</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163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64512</xdr:rowOff>
    </xdr:from>
    <xdr:to>
      <xdr:col>11</xdr:col>
      <xdr:colOff>31750</xdr:colOff>
      <xdr:row>84</xdr:row>
      <xdr:rowOff>134007</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466312"/>
          <a:ext cx="889000" cy="69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70224</xdr:rowOff>
    </xdr:from>
    <xdr:to>
      <xdr:col>11</xdr:col>
      <xdr:colOff>82550</xdr:colOff>
      <xdr:row>84</xdr:row>
      <xdr:rowOff>374</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300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10551</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069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80787</xdr:rowOff>
    </xdr:from>
    <xdr:to>
      <xdr:col>7</xdr:col>
      <xdr:colOff>31750</xdr:colOff>
      <xdr:row>83</xdr:row>
      <xdr:rowOff>10937</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39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21114</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908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166370</xdr:rowOff>
    </xdr:from>
    <xdr:to>
      <xdr:col>23</xdr:col>
      <xdr:colOff>184150</xdr:colOff>
      <xdr:row>86</xdr:row>
      <xdr:rowOff>96520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73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138447</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711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105327</xdr:rowOff>
    </xdr:from>
    <xdr:to>
      <xdr:col>19</xdr:col>
      <xdr:colOff>184150</xdr:colOff>
      <xdr:row>85</xdr:row>
      <xdr:rowOff>35477</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507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20254</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5935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85</xdr:row>
      <xdr:rowOff>26898</xdr:rowOff>
    </xdr:from>
    <xdr:to>
      <xdr:col>15</xdr:col>
      <xdr:colOff>133350</xdr:colOff>
      <xdr:row>85</xdr:row>
      <xdr:rowOff>128498</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600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113275</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686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83207</xdr:rowOff>
    </xdr:from>
    <xdr:to>
      <xdr:col>11</xdr:col>
      <xdr:colOff>82550</xdr:colOff>
      <xdr:row>85</xdr:row>
      <xdr:rowOff>13357</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485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169584</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571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13712</xdr:rowOff>
    </xdr:from>
    <xdr:to>
      <xdr:col>7</xdr:col>
      <xdr:colOff>31750</xdr:colOff>
      <xdr:row>84</xdr:row>
      <xdr:rowOff>115312</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415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100089</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4501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本市では、平成１８年４月に国、県に準じて給与構造改革を実施し、職務・職責に応じた給料表構造へ変更するとともに、高齢者層の昇給抑制制度も導入したことから、平均給料月額は確実に下がっている。</a:t>
          </a:r>
        </a:p>
        <a:p>
          <a:r>
            <a:rPr kumimoji="1" lang="ja-JP" altLang="en-US" sz="1300">
              <a:latin typeface="ＭＳ Ｐゴシック" panose="020B0600070205080204" pitchFamily="50" charset="-128"/>
              <a:ea typeface="ＭＳ Ｐゴシック" panose="020B0600070205080204" pitchFamily="50" charset="-128"/>
            </a:rPr>
            <a:t>　また、３１年４月には給料表の継足し廃止や級別職員数の適正化を図るため昇任制度の見直しを行ったところである。</a:t>
          </a:r>
        </a:p>
        <a:p>
          <a:r>
            <a:rPr kumimoji="1" lang="ja-JP" altLang="en-US" sz="1300">
              <a:latin typeface="ＭＳ Ｐゴシック" panose="020B0600070205080204" pitchFamily="50" charset="-128"/>
              <a:ea typeface="ＭＳ Ｐゴシック" panose="020B0600070205080204" pitchFamily="50" charset="-128"/>
            </a:rPr>
            <a:t>　このような取組により、ラスパイレス指数は減少傾向にあるものの、全国市平均との比較ではやや高いため、今後も引き続き給与水準の適正化に努めていく。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79375</xdr:rowOff>
    </xdr:from>
    <xdr:to>
      <xdr:col>85</xdr:col>
      <xdr:colOff>95250</xdr:colOff>
      <xdr:row>90</xdr:row>
      <xdr:rowOff>79375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108602</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161925</xdr:rowOff>
    </xdr:from>
    <xdr:to>
      <xdr:col>85</xdr:col>
      <xdr:colOff>95250</xdr:colOff>
      <xdr:row>86</xdr:row>
      <xdr:rowOff>161925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19702</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73025</xdr:rowOff>
    </xdr:from>
    <xdr:to>
      <xdr:col>85</xdr:col>
      <xdr:colOff>95250</xdr:colOff>
      <xdr:row>83</xdr:row>
      <xdr:rowOff>73025</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102252</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79</xdr:row>
      <xdr:rowOff>155575</xdr:rowOff>
    </xdr:from>
    <xdr:to>
      <xdr:col>85</xdr:col>
      <xdr:colOff>95250</xdr:colOff>
      <xdr:row>79</xdr:row>
      <xdr:rowOff>155575</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13352</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7" name="給与水準   （国との比較）グラフ枠">
          <a:extLst>
            <a:ext uri="{FF2B5EF4-FFF2-40B4-BE49-F238E27FC236}">
              <a16:creationId xmlns:a16="http://schemas.microsoft.com/office/drawing/2014/main" id="{00000000-0008-0000-0300-00000101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8731</xdr:rowOff>
    </xdr:from>
    <xdr:to>
      <xdr:col>81</xdr:col>
      <xdr:colOff>44450</xdr:colOff>
      <xdr:row>89</xdr:row>
      <xdr:rowOff>54769</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7018000" y="13896181"/>
          <a:ext cx="0" cy="14176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26846</xdr:rowOff>
    </xdr:from>
    <xdr:ext cx="762000" cy="259045"/>
    <xdr:sp macro="" textlink="">
      <xdr:nvSpPr>
        <xdr:cNvPr id="259" name="給与水準   （国との比較）最小値テキスト">
          <a:extLst>
            <a:ext uri="{FF2B5EF4-FFF2-40B4-BE49-F238E27FC236}">
              <a16:creationId xmlns:a16="http://schemas.microsoft.com/office/drawing/2014/main" id="{00000000-0008-0000-0300-000003010000}"/>
            </a:ext>
          </a:extLst>
        </xdr:cNvPr>
        <xdr:cNvSpPr txBox="1"/>
      </xdr:nvSpPr>
      <xdr:spPr>
        <a:xfrm>
          <a:off x="17106900" y="1528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54769</xdr:rowOff>
    </xdr:from>
    <xdr:to>
      <xdr:col>81</xdr:col>
      <xdr:colOff>133350</xdr:colOff>
      <xdr:row>89</xdr:row>
      <xdr:rowOff>54769</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5313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95108</xdr:rowOff>
    </xdr:from>
    <xdr:ext cx="762000" cy="259045"/>
    <xdr:sp macro="" textlink="">
      <xdr:nvSpPr>
        <xdr:cNvPr id="261" name="給与水準   （国との比較）最大値テキスト">
          <a:extLst>
            <a:ext uri="{FF2B5EF4-FFF2-40B4-BE49-F238E27FC236}">
              <a16:creationId xmlns:a16="http://schemas.microsoft.com/office/drawing/2014/main" id="{00000000-0008-0000-0300-000005010000}"/>
            </a:ext>
          </a:extLst>
        </xdr:cNvPr>
        <xdr:cNvSpPr txBox="1"/>
      </xdr:nvSpPr>
      <xdr:spPr>
        <a:xfrm>
          <a:off x="17106900" y="1363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8731</xdr:rowOff>
    </xdr:from>
    <xdr:to>
      <xdr:col>81</xdr:col>
      <xdr:colOff>133350</xdr:colOff>
      <xdr:row>81</xdr:row>
      <xdr:rowOff>8731</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6929100" y="13896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86519</xdr:rowOff>
    </xdr:from>
    <xdr:to>
      <xdr:col>81</xdr:col>
      <xdr:colOff>44450</xdr:colOff>
      <xdr:row>86</xdr:row>
      <xdr:rowOff>86519</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6179800" y="1483121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7002</xdr:rowOff>
    </xdr:from>
    <xdr:ext cx="762000" cy="259045"/>
    <xdr:sp macro="" textlink="">
      <xdr:nvSpPr>
        <xdr:cNvPr id="264" name="給与水準   （国との比較）平均値テキスト">
          <a:extLst>
            <a:ext uri="{FF2B5EF4-FFF2-40B4-BE49-F238E27FC236}">
              <a16:creationId xmlns:a16="http://schemas.microsoft.com/office/drawing/2014/main" id="{00000000-0008-0000-0300-000008010000}"/>
            </a:ext>
          </a:extLst>
        </xdr:cNvPr>
        <xdr:cNvSpPr txBox="1"/>
      </xdr:nvSpPr>
      <xdr:spPr>
        <a:xfrm>
          <a:off x="17106900" y="14580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161925</xdr:rowOff>
    </xdr:from>
    <xdr:to>
      <xdr:col>81</xdr:col>
      <xdr:colOff>95250</xdr:colOff>
      <xdr:row>86</xdr:row>
      <xdr:rowOff>92075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9672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86519</xdr:rowOff>
    </xdr:from>
    <xdr:to>
      <xdr:col>77</xdr:col>
      <xdr:colOff>44450</xdr:colOff>
      <xdr:row>86</xdr:row>
      <xdr:rowOff>101600</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5290800" y="14831219"/>
          <a:ext cx="889000" cy="1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161925</xdr:rowOff>
    </xdr:from>
    <xdr:to>
      <xdr:col>77</xdr:col>
      <xdr:colOff>95250</xdr:colOff>
      <xdr:row>86</xdr:row>
      <xdr:rowOff>92075</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61290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102252</xdr:rowOff>
    </xdr:from>
    <xdr:ext cx="7366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798800" y="14504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101600</xdr:rowOff>
    </xdr:from>
    <xdr:to>
      <xdr:col>72</xdr:col>
      <xdr:colOff>203200</xdr:colOff>
      <xdr:row>86</xdr:row>
      <xdr:rowOff>161925</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14401800" y="1484630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20638</xdr:rowOff>
    </xdr:from>
    <xdr:to>
      <xdr:col>73</xdr:col>
      <xdr:colOff>44450</xdr:colOff>
      <xdr:row>86</xdr:row>
      <xdr:rowOff>122238</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5240000" y="1476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132415</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909800" y="1453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161925</xdr:rowOff>
    </xdr:from>
    <xdr:to>
      <xdr:col>68</xdr:col>
      <xdr:colOff>152400</xdr:colOff>
      <xdr:row>87</xdr:row>
      <xdr:rowOff>20638</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13512800" y="14906625"/>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65881</xdr:rowOff>
    </xdr:from>
    <xdr:to>
      <xdr:col>68</xdr:col>
      <xdr:colOff>203200</xdr:colOff>
      <xdr:row>86</xdr:row>
      <xdr:rowOff>167481</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4351000" y="14810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6208</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020800" y="14579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96044</xdr:rowOff>
    </xdr:from>
    <xdr:to>
      <xdr:col>64</xdr:col>
      <xdr:colOff>152400</xdr:colOff>
      <xdr:row>87</xdr:row>
      <xdr:rowOff>26194</xdr:rowOff>
    </xdr:to>
    <xdr:sp macro="" textlink="">
      <xdr:nvSpPr>
        <xdr:cNvPr id="275" name="フローチャート: 判断 274">
          <a:extLst>
            <a:ext uri="{FF2B5EF4-FFF2-40B4-BE49-F238E27FC236}">
              <a16:creationId xmlns:a16="http://schemas.microsoft.com/office/drawing/2014/main" id="{00000000-0008-0000-0300-000013010000}"/>
            </a:ext>
          </a:extLst>
        </xdr:cNvPr>
        <xdr:cNvSpPr/>
      </xdr:nvSpPr>
      <xdr:spPr>
        <a:xfrm>
          <a:off x="13462000" y="1484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36371</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131800" y="14609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35719</xdr:rowOff>
    </xdr:from>
    <xdr:to>
      <xdr:col>81</xdr:col>
      <xdr:colOff>95250</xdr:colOff>
      <xdr:row>86</xdr:row>
      <xdr:rowOff>137319</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967200" y="14780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7796</xdr:rowOff>
    </xdr:from>
    <xdr:ext cx="762000" cy="259045"/>
    <xdr:sp macro="" textlink="">
      <xdr:nvSpPr>
        <xdr:cNvPr id="283" name="給与水準   （国との比較）該当値テキスト">
          <a:extLst>
            <a:ext uri="{FF2B5EF4-FFF2-40B4-BE49-F238E27FC236}">
              <a16:creationId xmlns:a16="http://schemas.microsoft.com/office/drawing/2014/main" id="{00000000-0008-0000-0300-00001B010000}"/>
            </a:ext>
          </a:extLst>
        </xdr:cNvPr>
        <xdr:cNvSpPr txBox="1"/>
      </xdr:nvSpPr>
      <xdr:spPr>
        <a:xfrm>
          <a:off x="17106900" y="14752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35719</xdr:rowOff>
    </xdr:from>
    <xdr:to>
      <xdr:col>77</xdr:col>
      <xdr:colOff>95250</xdr:colOff>
      <xdr:row>86</xdr:row>
      <xdr:rowOff>137319</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6129000" y="14780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122096</xdr:rowOff>
    </xdr:from>
    <xdr:ext cx="7366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5798800" y="14866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50800</xdr:rowOff>
    </xdr:from>
    <xdr:to>
      <xdr:col>73</xdr:col>
      <xdr:colOff>44450</xdr:colOff>
      <xdr:row>86</xdr:row>
      <xdr:rowOff>152400</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5240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137177</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909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111125</xdr:rowOff>
    </xdr:from>
    <xdr:to>
      <xdr:col>68</xdr:col>
      <xdr:colOff>203200</xdr:colOff>
      <xdr:row>87</xdr:row>
      <xdr:rowOff>41275</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4351000" y="1485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26052</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4020800" y="1494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141288</xdr:rowOff>
    </xdr:from>
    <xdr:to>
      <xdr:col>64</xdr:col>
      <xdr:colOff>152400</xdr:colOff>
      <xdr:row>87</xdr:row>
      <xdr:rowOff>71438</xdr:rowOff>
    </xdr:to>
    <xdr:sp macro="" textlink="">
      <xdr:nvSpPr>
        <xdr:cNvPr id="290" name="楕円 289">
          <a:extLst>
            <a:ext uri="{FF2B5EF4-FFF2-40B4-BE49-F238E27FC236}">
              <a16:creationId xmlns:a16="http://schemas.microsoft.com/office/drawing/2014/main" id="{00000000-0008-0000-0300-000022010000}"/>
            </a:ext>
          </a:extLst>
        </xdr:cNvPr>
        <xdr:cNvSpPr/>
      </xdr:nvSpPr>
      <xdr:spPr>
        <a:xfrm>
          <a:off x="13462000" y="1488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56215</xdr:rowOff>
    </xdr:from>
    <xdr:ext cx="762000" cy="259045"/>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131800" y="14972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[7.80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2" name="正方形/長方形 301">
          <a:extLst>
            <a:ext uri="{FF2B5EF4-FFF2-40B4-BE49-F238E27FC236}">
              <a16:creationId xmlns:a16="http://schemas.microsoft.com/office/drawing/2014/main" id="{00000000-0008-0000-0300-00002E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3" name="正方形/長方形 302">
          <a:extLst>
            <a:ext uri="{FF2B5EF4-FFF2-40B4-BE49-F238E27FC236}">
              <a16:creationId xmlns:a16="http://schemas.microsoft.com/office/drawing/2014/main" id="{00000000-0008-0000-0300-00002F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本市は平成８年度から定員削減計画や適正化計画を策定、運用しており、令和６年３月からは定員管理計画に基づき、今後の行政需要の変化を見据えた定員管理を行っている。</a:t>
          </a:r>
        </a:p>
        <a:p>
          <a:r>
            <a:rPr kumimoji="1" lang="ja-JP" altLang="en-US" sz="1300">
              <a:latin typeface="ＭＳ Ｐゴシック" panose="020B0600070205080204" pitchFamily="50" charset="-128"/>
              <a:ea typeface="ＭＳ Ｐゴシック" panose="020B0600070205080204" pitchFamily="50" charset="-128"/>
            </a:rPr>
            <a:t>　地方創生や移住定住の推進、質の高い子育て環境の整備、農林水産物の販路拡大といった本市の重点施策に応じ、職員数は多い傾向にあるが、今後、</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の推進に伴い、議会・総務、税務、民生部門を中心に減員を見込んでいる。民間委託の推進等も含め、中核市定員モデルとの均衡を図りながら、引き続き適正な定員管理に努めていく。</a:t>
          </a:r>
        </a:p>
      </xdr:txBody>
    </xdr:sp>
    <xdr:clientData/>
  </xdr:twoCellAnchor>
  <xdr:oneCellAnchor>
    <xdr:from>
      <xdr:col>61</xdr:col>
      <xdr:colOff>6350</xdr:colOff>
      <xdr:row>54</xdr:row>
      <xdr:rowOff>139700</xdr:rowOff>
    </xdr:from>
    <xdr:ext cx="349839" cy="225703"/>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2" name="定員管理の状況グラフ枠">
          <a:extLst>
            <a:ext uri="{FF2B5EF4-FFF2-40B4-BE49-F238E27FC236}">
              <a16:creationId xmlns:a16="http://schemas.microsoft.com/office/drawing/2014/main" id="{00000000-0008-0000-0300-000042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108857</xdr:rowOff>
    </xdr:from>
    <xdr:to>
      <xdr:col>81</xdr:col>
      <xdr:colOff>44450</xdr:colOff>
      <xdr:row>66</xdr:row>
      <xdr:rowOff>85997</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7018000" y="9881507"/>
          <a:ext cx="0" cy="15201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58074</xdr:rowOff>
    </xdr:from>
    <xdr:ext cx="762000" cy="259045"/>
    <xdr:sp macro="" textlink="">
      <xdr:nvSpPr>
        <xdr:cNvPr id="324" name="定員管理の状況最小値テキスト">
          <a:extLst>
            <a:ext uri="{FF2B5EF4-FFF2-40B4-BE49-F238E27FC236}">
              <a16:creationId xmlns:a16="http://schemas.microsoft.com/office/drawing/2014/main" id="{00000000-0008-0000-0300-000044010000}"/>
            </a:ext>
          </a:extLst>
        </xdr:cNvPr>
        <xdr:cNvSpPr txBox="1"/>
      </xdr:nvSpPr>
      <xdr:spPr>
        <a:xfrm>
          <a:off x="17106900" y="11373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85997</xdr:rowOff>
    </xdr:from>
    <xdr:to>
      <xdr:col>81</xdr:col>
      <xdr:colOff>133350</xdr:colOff>
      <xdr:row>66</xdr:row>
      <xdr:rowOff>85997</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11401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23784</xdr:rowOff>
    </xdr:from>
    <xdr:ext cx="762000" cy="259045"/>
    <xdr:sp macro="" textlink="">
      <xdr:nvSpPr>
        <xdr:cNvPr id="326" name="定員管理の状況最大値テキスト">
          <a:extLst>
            <a:ext uri="{FF2B5EF4-FFF2-40B4-BE49-F238E27FC236}">
              <a16:creationId xmlns:a16="http://schemas.microsoft.com/office/drawing/2014/main" id="{00000000-0008-0000-0300-000046010000}"/>
            </a:ext>
          </a:extLst>
        </xdr:cNvPr>
        <xdr:cNvSpPr txBox="1"/>
      </xdr:nvSpPr>
      <xdr:spPr>
        <a:xfrm>
          <a:off x="17106900" y="962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108857</xdr:rowOff>
    </xdr:from>
    <xdr:to>
      <xdr:col>81</xdr:col>
      <xdr:colOff>133350</xdr:colOff>
      <xdr:row>57</xdr:row>
      <xdr:rowOff>108857</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6929100" y="9881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63</xdr:row>
      <xdr:rowOff>90170</xdr:rowOff>
    </xdr:from>
    <xdr:to>
      <xdr:col>81</xdr:col>
      <xdr:colOff>44450</xdr:colOff>
      <xdr:row>63</xdr:row>
      <xdr:rowOff>97065</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6179800" y="10891520"/>
          <a:ext cx="8382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160037</xdr:rowOff>
    </xdr:from>
    <xdr:ext cx="762000" cy="259045"/>
    <xdr:sp macro="" textlink="">
      <xdr:nvSpPr>
        <xdr:cNvPr id="329" name="定員管理の状況平均値テキスト">
          <a:extLst>
            <a:ext uri="{FF2B5EF4-FFF2-40B4-BE49-F238E27FC236}">
              <a16:creationId xmlns:a16="http://schemas.microsoft.com/office/drawing/2014/main" id="{00000000-0008-0000-0300-000049010000}"/>
            </a:ext>
          </a:extLst>
        </xdr:cNvPr>
        <xdr:cNvSpPr txBox="1"/>
      </xdr:nvSpPr>
      <xdr:spPr>
        <a:xfrm>
          <a:off x="17106900" y="10275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143510</xdr:rowOff>
    </xdr:from>
    <xdr:to>
      <xdr:col>81</xdr:col>
      <xdr:colOff>95250</xdr:colOff>
      <xdr:row>61</xdr:row>
      <xdr:rowOff>73660</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9672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63</xdr:row>
      <xdr:rowOff>83276</xdr:rowOff>
    </xdr:from>
    <xdr:to>
      <xdr:col>77</xdr:col>
      <xdr:colOff>44450</xdr:colOff>
      <xdr:row>63</xdr:row>
      <xdr:rowOff>90170</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5290800" y="10884626"/>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119380</xdr:rowOff>
    </xdr:from>
    <xdr:to>
      <xdr:col>77</xdr:col>
      <xdr:colOff>95250</xdr:colOff>
      <xdr:row>61</xdr:row>
      <xdr:rowOff>49530</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61290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59707</xdr:rowOff>
    </xdr:from>
    <xdr:ext cx="7366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798800" y="1017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63</xdr:row>
      <xdr:rowOff>62593</xdr:rowOff>
    </xdr:from>
    <xdr:to>
      <xdr:col>72</xdr:col>
      <xdr:colOff>203200</xdr:colOff>
      <xdr:row>63</xdr:row>
      <xdr:rowOff>83276</xdr:rowOff>
    </xdr:to>
    <xdr:cxnSp macro="">
      <xdr:nvCxnSpPr>
        <xdr:cNvPr id="334" name="直線コネクタ 333">
          <a:extLst>
            <a:ext uri="{FF2B5EF4-FFF2-40B4-BE49-F238E27FC236}">
              <a16:creationId xmlns:a16="http://schemas.microsoft.com/office/drawing/2014/main" id="{00000000-0008-0000-0300-00004E010000}"/>
            </a:ext>
          </a:extLst>
        </xdr:cNvPr>
        <xdr:cNvCxnSpPr/>
      </xdr:nvCxnSpPr>
      <xdr:spPr>
        <a:xfrm>
          <a:off x="14401800" y="10863943"/>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98697</xdr:rowOff>
    </xdr:from>
    <xdr:to>
      <xdr:col>73</xdr:col>
      <xdr:colOff>44450</xdr:colOff>
      <xdr:row>61</xdr:row>
      <xdr:rowOff>28847</xdr:rowOff>
    </xdr:to>
    <xdr:sp macro="" textlink="">
      <xdr:nvSpPr>
        <xdr:cNvPr id="335" name="フローチャート: 判断 334">
          <a:extLst>
            <a:ext uri="{FF2B5EF4-FFF2-40B4-BE49-F238E27FC236}">
              <a16:creationId xmlns:a16="http://schemas.microsoft.com/office/drawing/2014/main" id="{00000000-0008-0000-0300-00004F010000}"/>
            </a:ext>
          </a:extLst>
        </xdr:cNvPr>
        <xdr:cNvSpPr/>
      </xdr:nvSpPr>
      <xdr:spPr>
        <a:xfrm>
          <a:off x="15240000" y="10385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39024</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909800" y="10154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63</xdr:row>
      <xdr:rowOff>41910</xdr:rowOff>
    </xdr:from>
    <xdr:to>
      <xdr:col>68</xdr:col>
      <xdr:colOff>152400</xdr:colOff>
      <xdr:row>63</xdr:row>
      <xdr:rowOff>62593</xdr:rowOff>
    </xdr:to>
    <xdr:cxnSp macro="">
      <xdr:nvCxnSpPr>
        <xdr:cNvPr id="337" name="直線コネクタ 336">
          <a:extLst>
            <a:ext uri="{FF2B5EF4-FFF2-40B4-BE49-F238E27FC236}">
              <a16:creationId xmlns:a16="http://schemas.microsoft.com/office/drawing/2014/main" id="{00000000-0008-0000-0300-000051010000}"/>
            </a:ext>
          </a:extLst>
        </xdr:cNvPr>
        <xdr:cNvCxnSpPr/>
      </xdr:nvCxnSpPr>
      <xdr:spPr>
        <a:xfrm>
          <a:off x="13512800" y="10843260"/>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81462</xdr:rowOff>
    </xdr:from>
    <xdr:to>
      <xdr:col>68</xdr:col>
      <xdr:colOff>203200</xdr:colOff>
      <xdr:row>61</xdr:row>
      <xdr:rowOff>11612</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4351000" y="10368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21789</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020800" y="10137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67673</xdr:rowOff>
    </xdr:from>
    <xdr:to>
      <xdr:col>64</xdr:col>
      <xdr:colOff>152400</xdr:colOff>
      <xdr:row>60</xdr:row>
      <xdr:rowOff>169273</xdr:rowOff>
    </xdr:to>
    <xdr:sp macro="" textlink="">
      <xdr:nvSpPr>
        <xdr:cNvPr id="340" name="フローチャート: 判断 339">
          <a:extLst>
            <a:ext uri="{FF2B5EF4-FFF2-40B4-BE49-F238E27FC236}">
              <a16:creationId xmlns:a16="http://schemas.microsoft.com/office/drawing/2014/main" id="{00000000-0008-0000-0300-000054010000}"/>
            </a:ext>
          </a:extLst>
        </xdr:cNvPr>
        <xdr:cNvSpPr/>
      </xdr:nvSpPr>
      <xdr:spPr>
        <a:xfrm>
          <a:off x="13462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8000</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131800" y="10123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63</xdr:row>
      <xdr:rowOff>46265</xdr:rowOff>
    </xdr:from>
    <xdr:to>
      <xdr:col>81</xdr:col>
      <xdr:colOff>95250</xdr:colOff>
      <xdr:row>63</xdr:row>
      <xdr:rowOff>147865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967200" y="1084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18342</xdr:rowOff>
    </xdr:from>
    <xdr:ext cx="762000" cy="259045"/>
    <xdr:sp macro="" textlink="">
      <xdr:nvSpPr>
        <xdr:cNvPr id="348" name="定員管理の状況該当値テキスト">
          <a:extLst>
            <a:ext uri="{FF2B5EF4-FFF2-40B4-BE49-F238E27FC236}">
              <a16:creationId xmlns:a16="http://schemas.microsoft.com/office/drawing/2014/main" id="{00000000-0008-0000-0300-00005C010000}"/>
            </a:ext>
          </a:extLst>
        </xdr:cNvPr>
        <xdr:cNvSpPr txBox="1"/>
      </xdr:nvSpPr>
      <xdr:spPr>
        <a:xfrm>
          <a:off x="17106900" y="10819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63</xdr:row>
      <xdr:rowOff>39370</xdr:rowOff>
    </xdr:from>
    <xdr:to>
      <xdr:col>77</xdr:col>
      <xdr:colOff>95250</xdr:colOff>
      <xdr:row>63</xdr:row>
      <xdr:rowOff>140970</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6129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125747</xdr:rowOff>
    </xdr:from>
    <xdr:ext cx="7366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798800" y="1092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63</xdr:row>
      <xdr:rowOff>32476</xdr:rowOff>
    </xdr:from>
    <xdr:to>
      <xdr:col>73</xdr:col>
      <xdr:colOff>44450</xdr:colOff>
      <xdr:row>63</xdr:row>
      <xdr:rowOff>134076</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5240000" y="1083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118853</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909800" y="109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63</xdr:row>
      <xdr:rowOff>11793</xdr:rowOff>
    </xdr:from>
    <xdr:to>
      <xdr:col>68</xdr:col>
      <xdr:colOff>203200</xdr:colOff>
      <xdr:row>63</xdr:row>
      <xdr:rowOff>113393</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4351000" y="1081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63</xdr:row>
      <xdr:rowOff>98170</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4020800" y="1089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162560</xdr:rowOff>
    </xdr:from>
    <xdr:to>
      <xdr:col>64</xdr:col>
      <xdr:colOff>152400</xdr:colOff>
      <xdr:row>63</xdr:row>
      <xdr:rowOff>92710</xdr:rowOff>
    </xdr:to>
    <xdr:sp macro="" textlink="">
      <xdr:nvSpPr>
        <xdr:cNvPr id="355" name="楕円 354">
          <a:extLst>
            <a:ext uri="{FF2B5EF4-FFF2-40B4-BE49-F238E27FC236}">
              <a16:creationId xmlns:a16="http://schemas.microsoft.com/office/drawing/2014/main" id="{00000000-0008-0000-0300-000063010000}"/>
            </a:ext>
          </a:extLst>
        </xdr:cNvPr>
        <xdr:cNvSpPr/>
      </xdr:nvSpPr>
      <xdr:spPr>
        <a:xfrm>
          <a:off x="134620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77487</xdr:rowOff>
    </xdr:from>
    <xdr:ext cx="762000" cy="259045"/>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131800" y="1087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7" name="正方形/長方形 366">
          <a:extLst>
            <a:ext uri="{FF2B5EF4-FFF2-40B4-BE49-F238E27FC236}">
              <a16:creationId xmlns:a16="http://schemas.microsoft.com/office/drawing/2014/main" id="{00000000-0008-0000-0300-00006F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8" name="正方形/長方形 367">
          <a:extLst>
            <a:ext uri="{FF2B5EF4-FFF2-40B4-BE49-F238E27FC236}">
              <a16:creationId xmlns:a16="http://schemas.microsoft.com/office/drawing/2014/main" id="{00000000-0008-0000-0300-000070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過年度の繰上償還により、令和６年度における元利償還額が減少したため、実質公債費比率は０．５ポイント減少した。</a:t>
          </a:r>
        </a:p>
        <a:p>
          <a:r>
            <a:rPr kumimoji="1" lang="ja-JP" altLang="en-US" sz="1300">
              <a:latin typeface="ＭＳ Ｐゴシック" panose="020B0600070205080204" pitchFamily="50" charset="-128"/>
              <a:ea typeface="ＭＳ Ｐゴシック" panose="020B0600070205080204" pitchFamily="50" charset="-128"/>
            </a:rPr>
            <a:t>　令和３年度に策定した福井市財政計画の着実な推進により、交付税措置のない市債の新規借入額を抑制するなど、実質公債費比率の上昇を抑制したい。</a:t>
          </a:r>
        </a:p>
      </xdr:txBody>
    </xdr:sp>
    <xdr:clientData/>
  </xdr:twoCellAnchor>
  <xdr:oneCellAnchor>
    <xdr:from>
      <xdr:col>61</xdr:col>
      <xdr:colOff>6350</xdr:colOff>
      <xdr:row>32</xdr:row>
      <xdr:rowOff>101600</xdr:rowOff>
    </xdr:from>
    <xdr:ext cx="298543" cy="225703"/>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3" name="公債費負担の状況グラフ枠">
          <a:extLst>
            <a:ext uri="{FF2B5EF4-FFF2-40B4-BE49-F238E27FC236}">
              <a16:creationId xmlns:a16="http://schemas.microsoft.com/office/drawing/2014/main" id="{00000000-0008-0000-0300-00007F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22013</xdr:rowOff>
    </xdr:from>
    <xdr:to>
      <xdr:col>81</xdr:col>
      <xdr:colOff>44450</xdr:colOff>
      <xdr:row>44</xdr:row>
      <xdr:rowOff>52494</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7018000" y="6365663"/>
          <a:ext cx="0" cy="12306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24571</xdr:rowOff>
    </xdr:from>
    <xdr:ext cx="762000" cy="259045"/>
    <xdr:sp macro="" textlink="">
      <xdr:nvSpPr>
        <xdr:cNvPr id="385" name="公債費負担の状況最小値テキスト">
          <a:extLst>
            <a:ext uri="{FF2B5EF4-FFF2-40B4-BE49-F238E27FC236}">
              <a16:creationId xmlns:a16="http://schemas.microsoft.com/office/drawing/2014/main" id="{00000000-0008-0000-0300-000081010000}"/>
            </a:ext>
          </a:extLst>
        </xdr:cNvPr>
        <xdr:cNvSpPr txBox="1"/>
      </xdr:nvSpPr>
      <xdr:spPr>
        <a:xfrm>
          <a:off x="17106900" y="756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52494</xdr:rowOff>
    </xdr:from>
    <xdr:to>
      <xdr:col>81</xdr:col>
      <xdr:colOff>133350</xdr:colOff>
      <xdr:row>44</xdr:row>
      <xdr:rowOff>52494</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7596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108390</xdr:rowOff>
    </xdr:from>
    <xdr:ext cx="762000" cy="259045"/>
    <xdr:sp macro="" textlink="">
      <xdr:nvSpPr>
        <xdr:cNvPr id="387" name="公債費負担の状況最大値テキスト">
          <a:extLst>
            <a:ext uri="{FF2B5EF4-FFF2-40B4-BE49-F238E27FC236}">
              <a16:creationId xmlns:a16="http://schemas.microsoft.com/office/drawing/2014/main" id="{00000000-0008-0000-0300-000083010000}"/>
            </a:ext>
          </a:extLst>
        </xdr:cNvPr>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22013</xdr:rowOff>
    </xdr:from>
    <xdr:to>
      <xdr:col>81</xdr:col>
      <xdr:colOff>133350</xdr:colOff>
      <xdr:row>37</xdr:row>
      <xdr:rowOff>22013</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6773</xdr:rowOff>
    </xdr:from>
    <xdr:to>
      <xdr:col>81</xdr:col>
      <xdr:colOff>44450</xdr:colOff>
      <xdr:row>43</xdr:row>
      <xdr:rowOff>46990</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flipV="1">
          <a:off x="16179800" y="737912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108814</xdr:rowOff>
    </xdr:from>
    <xdr:ext cx="762000" cy="259045"/>
    <xdr:sp macro="" textlink="">
      <xdr:nvSpPr>
        <xdr:cNvPr id="390" name="公債費負担の状況平均値テキスト">
          <a:extLst>
            <a:ext uri="{FF2B5EF4-FFF2-40B4-BE49-F238E27FC236}">
              <a16:creationId xmlns:a16="http://schemas.microsoft.com/office/drawing/2014/main" id="{00000000-0008-0000-0300-000086010000}"/>
            </a:ext>
          </a:extLst>
        </xdr:cNvPr>
        <xdr:cNvSpPr txBox="1"/>
      </xdr:nvSpPr>
      <xdr:spPr>
        <a:xfrm>
          <a:off x="17106900" y="67953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92287</xdr:rowOff>
    </xdr:from>
    <xdr:to>
      <xdr:col>81</xdr:col>
      <xdr:colOff>95250</xdr:colOff>
      <xdr:row>41</xdr:row>
      <xdr:rowOff>22437</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9672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46990</xdr:rowOff>
    </xdr:from>
    <xdr:to>
      <xdr:col>77</xdr:col>
      <xdr:colOff>44450</xdr:colOff>
      <xdr:row>43</xdr:row>
      <xdr:rowOff>79163</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flipV="1">
          <a:off x="15290800" y="741934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92287</xdr:rowOff>
    </xdr:from>
    <xdr:to>
      <xdr:col>77</xdr:col>
      <xdr:colOff>95250</xdr:colOff>
      <xdr:row>41</xdr:row>
      <xdr:rowOff>22437</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6129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32614</xdr:rowOff>
    </xdr:from>
    <xdr:ext cx="7366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798800" y="6719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43</xdr:row>
      <xdr:rowOff>55033</xdr:rowOff>
    </xdr:from>
    <xdr:to>
      <xdr:col>72</xdr:col>
      <xdr:colOff>203200</xdr:colOff>
      <xdr:row>43</xdr:row>
      <xdr:rowOff>79163</xdr:rowOff>
    </xdr:to>
    <xdr:cxnSp macro="">
      <xdr:nvCxnSpPr>
        <xdr:cNvPr id="395" name="直線コネクタ 394">
          <a:extLst>
            <a:ext uri="{FF2B5EF4-FFF2-40B4-BE49-F238E27FC236}">
              <a16:creationId xmlns:a16="http://schemas.microsoft.com/office/drawing/2014/main" id="{00000000-0008-0000-0300-00008B010000}"/>
            </a:ext>
          </a:extLst>
        </xdr:cNvPr>
        <xdr:cNvCxnSpPr/>
      </xdr:nvCxnSpPr>
      <xdr:spPr>
        <a:xfrm>
          <a:off x="14401800" y="742738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92287</xdr:rowOff>
    </xdr:from>
    <xdr:to>
      <xdr:col>73</xdr:col>
      <xdr:colOff>44450</xdr:colOff>
      <xdr:row>41</xdr:row>
      <xdr:rowOff>22437</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5240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32614</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909800" y="671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43</xdr:row>
      <xdr:rowOff>46990</xdr:rowOff>
    </xdr:from>
    <xdr:to>
      <xdr:col>68</xdr:col>
      <xdr:colOff>152400</xdr:colOff>
      <xdr:row>43</xdr:row>
      <xdr:rowOff>55033</xdr:rowOff>
    </xdr:to>
    <xdr:cxnSp macro="">
      <xdr:nvCxnSpPr>
        <xdr:cNvPr id="398" name="直線コネクタ 397">
          <a:extLst>
            <a:ext uri="{FF2B5EF4-FFF2-40B4-BE49-F238E27FC236}">
              <a16:creationId xmlns:a16="http://schemas.microsoft.com/office/drawing/2014/main" id="{00000000-0008-0000-0300-00008E010000}"/>
            </a:ext>
          </a:extLst>
        </xdr:cNvPr>
        <xdr:cNvCxnSpPr/>
      </xdr:nvCxnSpPr>
      <xdr:spPr>
        <a:xfrm>
          <a:off x="13512800" y="741934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92287</xdr:rowOff>
    </xdr:from>
    <xdr:to>
      <xdr:col>68</xdr:col>
      <xdr:colOff>203200</xdr:colOff>
      <xdr:row>41</xdr:row>
      <xdr:rowOff>22437</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4351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32614</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671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108373</xdr:rowOff>
    </xdr:from>
    <xdr:to>
      <xdr:col>64</xdr:col>
      <xdr:colOff>152400</xdr:colOff>
      <xdr:row>41</xdr:row>
      <xdr:rowOff>38523</xdr:rowOff>
    </xdr:to>
    <xdr:sp macro="" textlink="">
      <xdr:nvSpPr>
        <xdr:cNvPr id="401" name="フローチャート: 判断 400">
          <a:extLst>
            <a:ext uri="{FF2B5EF4-FFF2-40B4-BE49-F238E27FC236}">
              <a16:creationId xmlns:a16="http://schemas.microsoft.com/office/drawing/2014/main" id="{00000000-0008-0000-0300-000091010000}"/>
            </a:ext>
          </a:extLst>
        </xdr:cNvPr>
        <xdr:cNvSpPr/>
      </xdr:nvSpPr>
      <xdr:spPr>
        <a:xfrm>
          <a:off x="134620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48700</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673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127423</xdr:rowOff>
    </xdr:from>
    <xdr:to>
      <xdr:col>81</xdr:col>
      <xdr:colOff>95250</xdr:colOff>
      <xdr:row>43</xdr:row>
      <xdr:rowOff>57573</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9672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99500</xdr:rowOff>
    </xdr:from>
    <xdr:ext cx="762000" cy="259045"/>
    <xdr:sp macro="" textlink="">
      <xdr:nvSpPr>
        <xdr:cNvPr id="409" name="公債費負担の状況該当値テキスト">
          <a:extLst>
            <a:ext uri="{FF2B5EF4-FFF2-40B4-BE49-F238E27FC236}">
              <a16:creationId xmlns:a16="http://schemas.microsoft.com/office/drawing/2014/main" id="{00000000-0008-0000-0300-000099010000}"/>
            </a:ext>
          </a:extLst>
        </xdr:cNvPr>
        <xdr:cNvSpPr txBox="1"/>
      </xdr:nvSpPr>
      <xdr:spPr>
        <a:xfrm>
          <a:off x="17106900" y="7300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167640</xdr:rowOff>
    </xdr:from>
    <xdr:to>
      <xdr:col>77</xdr:col>
      <xdr:colOff>95250</xdr:colOff>
      <xdr:row>43</xdr:row>
      <xdr:rowOff>97790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6129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82567</xdr:rowOff>
    </xdr:from>
    <xdr:ext cx="7366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798800" y="7454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43</xdr:row>
      <xdr:rowOff>28363</xdr:rowOff>
    </xdr:from>
    <xdr:to>
      <xdr:col>73</xdr:col>
      <xdr:colOff>44450</xdr:colOff>
      <xdr:row>43</xdr:row>
      <xdr:rowOff>129963</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5240000" y="740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114740</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909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43</xdr:row>
      <xdr:rowOff>4233</xdr:rowOff>
    </xdr:from>
    <xdr:to>
      <xdr:col>68</xdr:col>
      <xdr:colOff>203200</xdr:colOff>
      <xdr:row>43</xdr:row>
      <xdr:rowOff>105833</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4351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90610</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4020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167640</xdr:rowOff>
    </xdr:from>
    <xdr:to>
      <xdr:col>64</xdr:col>
      <xdr:colOff>152400</xdr:colOff>
      <xdr:row>43</xdr:row>
      <xdr:rowOff>97790</xdr:rowOff>
    </xdr:to>
    <xdr:sp macro="" textlink="">
      <xdr:nvSpPr>
        <xdr:cNvPr id="416" name="楕円 415">
          <a:extLst>
            <a:ext uri="{FF2B5EF4-FFF2-40B4-BE49-F238E27FC236}">
              <a16:creationId xmlns:a16="http://schemas.microsoft.com/office/drawing/2014/main" id="{00000000-0008-0000-0300-0000A0010000}"/>
            </a:ext>
          </a:extLst>
        </xdr:cNvPr>
        <xdr:cNvSpPr/>
      </xdr:nvSpPr>
      <xdr:spPr>
        <a:xfrm>
          <a:off x="13462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82567</xdr:rowOff>
    </xdr:from>
    <xdr:ext cx="762000" cy="2590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131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8" name="正方形/長方形 427">
          <a:extLst>
            <a:ext uri="{FF2B5EF4-FFF2-40B4-BE49-F238E27FC236}">
              <a16:creationId xmlns:a16="http://schemas.microsoft.com/office/drawing/2014/main" id="{00000000-0008-0000-0300-0000AC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9" name="正方形/長方形 428">
          <a:extLst>
            <a:ext uri="{FF2B5EF4-FFF2-40B4-BE49-F238E27FC236}">
              <a16:creationId xmlns:a16="http://schemas.microsoft.com/office/drawing/2014/main" id="{00000000-0008-0000-0300-0000AD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令和６年度は、近年の大型公共事業の進捗等により、将来負担比率は増加した。</a:t>
          </a:r>
        </a:p>
        <a:p>
          <a:r>
            <a:rPr kumimoji="1" lang="ja-JP" altLang="en-US" sz="1300">
              <a:latin typeface="ＭＳ Ｐゴシック" panose="020B0600070205080204" pitchFamily="50" charset="-128"/>
              <a:ea typeface="ＭＳ Ｐゴシック" panose="020B0600070205080204" pitchFamily="50" charset="-128"/>
            </a:rPr>
            <a:t>　今後も大型公共事業の本格化により、将来負担比率の上昇が見込まれるが、令和３年度に策定した福井市財政計画の着実な推進により、交付税措置のない市債の新規借入額を抑制し、将来負担比率の上昇を抑制したい。</a:t>
          </a:r>
        </a:p>
      </xdr:txBody>
    </xdr:sp>
    <xdr:clientData/>
  </xdr:twoCellAnchor>
  <xdr:oneCellAnchor>
    <xdr:from>
      <xdr:col>61</xdr:col>
      <xdr:colOff>6350</xdr:colOff>
      <xdr:row>10</xdr:row>
      <xdr:rowOff>63500</xdr:rowOff>
    </xdr:from>
    <xdr:ext cx="298543" cy="225703"/>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22</xdr:row>
      <xdr:rowOff>132791</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7018000" y="2451100"/>
          <a:ext cx="0" cy="14535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104868</xdr:rowOff>
    </xdr:from>
    <xdr:ext cx="762000" cy="25904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7106900" y="3876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132791</xdr:rowOff>
    </xdr:from>
    <xdr:to>
      <xdr:col>81</xdr:col>
      <xdr:colOff>133350</xdr:colOff>
      <xdr:row>22</xdr:row>
      <xdr:rowOff>132791</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3904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163474</xdr:rowOff>
    </xdr:from>
    <xdr:to>
      <xdr:col>81</xdr:col>
      <xdr:colOff>44450</xdr:colOff>
      <xdr:row>17</xdr:row>
      <xdr:rowOff>12294</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6179800" y="2906674"/>
          <a:ext cx="838200" cy="20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5300</xdr:rowOff>
    </xdr:from>
    <xdr:ext cx="762000" cy="259045"/>
    <xdr:sp macro="" textlink="">
      <xdr:nvSpPr>
        <xdr:cNvPr id="450" name="将来負担の状況平均値テキスト">
          <a:extLst>
            <a:ext uri="{FF2B5EF4-FFF2-40B4-BE49-F238E27FC236}">
              <a16:creationId xmlns:a16="http://schemas.microsoft.com/office/drawing/2014/main" id="{00000000-0008-0000-0300-0000C2010000}"/>
            </a:ext>
          </a:extLst>
        </xdr:cNvPr>
        <xdr:cNvSpPr txBox="1"/>
      </xdr:nvSpPr>
      <xdr:spPr>
        <a:xfrm>
          <a:off x="17106900" y="24056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160223</xdr:rowOff>
    </xdr:from>
    <xdr:to>
      <xdr:col>81</xdr:col>
      <xdr:colOff>95250</xdr:colOff>
      <xdr:row>15</xdr:row>
      <xdr:rowOff>90373</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967200" y="2560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127762</xdr:rowOff>
    </xdr:from>
    <xdr:to>
      <xdr:col>77</xdr:col>
      <xdr:colOff>44450</xdr:colOff>
      <xdr:row>16</xdr:row>
      <xdr:rowOff>163474</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a:off x="15290800" y="2870962"/>
          <a:ext cx="889000" cy="35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165049</xdr:rowOff>
    </xdr:from>
    <xdr:to>
      <xdr:col>77</xdr:col>
      <xdr:colOff>95250</xdr:colOff>
      <xdr:row>15</xdr:row>
      <xdr:rowOff>95199</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129000" y="2565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105376</xdr:rowOff>
    </xdr:from>
    <xdr:ext cx="7366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798800" y="23342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127762</xdr:rowOff>
    </xdr:from>
    <xdr:to>
      <xdr:col>72</xdr:col>
      <xdr:colOff>203200</xdr:colOff>
      <xdr:row>17</xdr:row>
      <xdr:rowOff>24841</xdr:rowOff>
    </xdr:to>
    <xdr:cxnSp macro="">
      <xdr:nvCxnSpPr>
        <xdr:cNvPr id="455" name="直線コネクタ 454">
          <a:extLst>
            <a:ext uri="{FF2B5EF4-FFF2-40B4-BE49-F238E27FC236}">
              <a16:creationId xmlns:a16="http://schemas.microsoft.com/office/drawing/2014/main" id="{00000000-0008-0000-0300-0000C7010000}"/>
            </a:ext>
          </a:extLst>
        </xdr:cNvPr>
        <xdr:cNvCxnSpPr/>
      </xdr:nvCxnSpPr>
      <xdr:spPr>
        <a:xfrm flipV="1">
          <a:off x="14401800" y="2870962"/>
          <a:ext cx="889000" cy="68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15</xdr:row>
      <xdr:rowOff>4216</xdr:rowOff>
    </xdr:from>
    <xdr:to>
      <xdr:col>73</xdr:col>
      <xdr:colOff>44450</xdr:colOff>
      <xdr:row>15</xdr:row>
      <xdr:rowOff>105816</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5240000" y="2575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115993</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909800" y="2344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17</xdr:row>
      <xdr:rowOff>24841</xdr:rowOff>
    </xdr:from>
    <xdr:to>
      <xdr:col>68</xdr:col>
      <xdr:colOff>152400</xdr:colOff>
      <xdr:row>18</xdr:row>
      <xdr:rowOff>14580</xdr:rowOff>
    </xdr:to>
    <xdr:cxnSp macro="">
      <xdr:nvCxnSpPr>
        <xdr:cNvPr id="458" name="直線コネクタ 457">
          <a:extLst>
            <a:ext uri="{FF2B5EF4-FFF2-40B4-BE49-F238E27FC236}">
              <a16:creationId xmlns:a16="http://schemas.microsoft.com/office/drawing/2014/main" id="{00000000-0008-0000-0300-0000CA010000}"/>
            </a:ext>
          </a:extLst>
        </xdr:cNvPr>
        <xdr:cNvCxnSpPr/>
      </xdr:nvCxnSpPr>
      <xdr:spPr>
        <a:xfrm flipV="1">
          <a:off x="13512800" y="2939491"/>
          <a:ext cx="889000" cy="161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54407</xdr:rowOff>
    </xdr:from>
    <xdr:to>
      <xdr:col>68</xdr:col>
      <xdr:colOff>203200</xdr:colOff>
      <xdr:row>15</xdr:row>
      <xdr:rowOff>156007</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4351000" y="262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166184</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020800" y="239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132588</xdr:rowOff>
    </xdr:from>
    <xdr:to>
      <xdr:col>64</xdr:col>
      <xdr:colOff>152400</xdr:colOff>
      <xdr:row>16</xdr:row>
      <xdr:rowOff>62738</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3462000" y="270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72915</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131800" y="2473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132944</xdr:rowOff>
    </xdr:from>
    <xdr:to>
      <xdr:col>81</xdr:col>
      <xdr:colOff>95250</xdr:colOff>
      <xdr:row>17</xdr:row>
      <xdr:rowOff>63094</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6967200" y="287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105021</xdr:rowOff>
    </xdr:from>
    <xdr:ext cx="762000" cy="259045"/>
    <xdr:sp macro="" textlink="">
      <xdr:nvSpPr>
        <xdr:cNvPr id="469" name="将来負担の状況該当値テキスト">
          <a:extLst>
            <a:ext uri="{FF2B5EF4-FFF2-40B4-BE49-F238E27FC236}">
              <a16:creationId xmlns:a16="http://schemas.microsoft.com/office/drawing/2014/main" id="{00000000-0008-0000-0300-0000D5010000}"/>
            </a:ext>
          </a:extLst>
        </xdr:cNvPr>
        <xdr:cNvSpPr txBox="1"/>
      </xdr:nvSpPr>
      <xdr:spPr>
        <a:xfrm>
          <a:off x="17106900" y="284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112674</xdr:rowOff>
    </xdr:from>
    <xdr:to>
      <xdr:col>77</xdr:col>
      <xdr:colOff>95250</xdr:colOff>
      <xdr:row>17</xdr:row>
      <xdr:rowOff>42824</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129000" y="2855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27601</xdr:rowOff>
    </xdr:from>
    <xdr:ext cx="7366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5798800" y="29422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76962</xdr:rowOff>
    </xdr:from>
    <xdr:to>
      <xdr:col>73</xdr:col>
      <xdr:colOff>44450</xdr:colOff>
      <xdr:row>17</xdr:row>
      <xdr:rowOff>7112</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5240000" y="282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163339</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909800" y="290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145491</xdr:rowOff>
    </xdr:from>
    <xdr:to>
      <xdr:col>68</xdr:col>
      <xdr:colOff>203200</xdr:colOff>
      <xdr:row>17</xdr:row>
      <xdr:rowOff>75641</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4351000" y="2888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17</xdr:row>
      <xdr:rowOff>60418</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020800" y="2975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17</xdr:row>
      <xdr:rowOff>135230</xdr:rowOff>
    </xdr:from>
    <xdr:to>
      <xdr:col>64</xdr:col>
      <xdr:colOff>152400</xdr:colOff>
      <xdr:row>18</xdr:row>
      <xdr:rowOff>65380</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3462000" y="30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50157</xdr:rowOff>
    </xdr:from>
    <xdr:ext cx="762000" cy="25904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3131800" y="313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福井県福井市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254,029
248,430
536.37
129,790,580
126,567,199
2,248,182
65,520,173
134,621,769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9.9
49.3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人件費は、人口</a:t>
          </a:r>
          <a:r>
            <a:rPr kumimoji="1" lang="en-US" altLang="ja-JP" sz="1300">
              <a:latin typeface="ＭＳ Ｐゴシック" panose="020B0600070205080204" pitchFamily="50" charset="-128"/>
              <a:ea typeface="ＭＳ Ｐゴシック" panose="020B0600070205080204" pitchFamily="50" charset="-128"/>
            </a:rPr>
            <a:t>1,000</a:t>
          </a:r>
          <a:r>
            <a:rPr kumimoji="1" lang="ja-JP" altLang="en-US" sz="1300">
              <a:latin typeface="ＭＳ Ｐゴシック" panose="020B0600070205080204" pitchFamily="50" charset="-128"/>
              <a:ea typeface="ＭＳ Ｐゴシック" panose="020B0600070205080204" pitchFamily="50" charset="-128"/>
            </a:rPr>
            <a:t>人あたりの職員数が類似団体内平均と比較すると多いことなどから、類似団体内平均を上回っている。</a:t>
          </a:r>
        </a:p>
        <a:p>
          <a:r>
            <a:rPr kumimoji="1" lang="ja-JP" altLang="en-US" sz="1300">
              <a:latin typeface="ＭＳ Ｐゴシック" panose="020B0600070205080204" pitchFamily="50" charset="-128"/>
              <a:ea typeface="ＭＳ Ｐゴシック" panose="020B0600070205080204" pitchFamily="50" charset="-128"/>
            </a:rPr>
            <a:t>　そのため、技能労務職員の退職不補充や効率的な組織機構の実現、業務の効率化、民間活用等、定員適正化計画に基づき職員数の削減に努めているところである。</a:t>
          </a:r>
        </a:p>
        <a:p>
          <a:r>
            <a:rPr kumimoji="1" lang="ja-JP" altLang="en-US" sz="1300">
              <a:latin typeface="ＭＳ Ｐゴシック" panose="020B0600070205080204" pitchFamily="50" charset="-128"/>
              <a:ea typeface="ＭＳ Ｐゴシック" panose="020B0600070205080204" pitchFamily="50" charset="-128"/>
            </a:rPr>
            <a:t>　今後も、定員適正化計画に基づき人件費の抑制を図っていく。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39370</xdr:rowOff>
    </xdr:from>
    <xdr:to>
      <xdr:col>24</xdr:col>
      <xdr:colOff>25400</xdr:colOff>
      <xdr:row>40</xdr:row>
      <xdr:rowOff>35560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9722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7637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35560</xdr:rowOff>
    </xdr:from>
    <xdr:to>
      <xdr:col>24</xdr:col>
      <xdr:colOff>114300</xdr:colOff>
      <xdr:row>40</xdr:row>
      <xdr:rowOff>35560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125747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39370</xdr:rowOff>
    </xdr:from>
    <xdr:to>
      <xdr:col>24</xdr:col>
      <xdr:colOff>114300</xdr:colOff>
      <xdr:row>33</xdr:row>
      <xdr:rowOff>39370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138430</xdr:rowOff>
    </xdr:from>
    <xdr:to>
      <xdr:col>24</xdr:col>
      <xdr:colOff>25400</xdr:colOff>
      <xdr:row>38</xdr:row>
      <xdr:rowOff>66040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48208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12717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84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167640</xdr:rowOff>
    </xdr:from>
    <xdr:to>
      <xdr:col>24</xdr:col>
      <xdr:colOff>76200</xdr:colOff>
      <xdr:row>37</xdr:row>
      <xdr:rowOff>97790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138430</xdr:rowOff>
    </xdr:from>
    <xdr:to>
      <xdr:col>19</xdr:col>
      <xdr:colOff>187325</xdr:colOff>
      <xdr:row>38</xdr:row>
      <xdr:rowOff>58420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4820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76200</xdr:rowOff>
    </xdr:from>
    <xdr:to>
      <xdr:col>20</xdr:col>
      <xdr:colOff>38100</xdr:colOff>
      <xdr:row>37</xdr:row>
      <xdr:rowOff>6350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16527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107950</xdr:rowOff>
    </xdr:from>
    <xdr:to>
      <xdr:col>15</xdr:col>
      <xdr:colOff>98425</xdr:colOff>
      <xdr:row>38</xdr:row>
      <xdr:rowOff>58420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4516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114300</xdr:rowOff>
    </xdr:from>
    <xdr:to>
      <xdr:col>15</xdr:col>
      <xdr:colOff>149225</xdr:colOff>
      <xdr:row>37</xdr:row>
      <xdr:rowOff>44450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54627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107950</xdr:rowOff>
    </xdr:from>
    <xdr:to>
      <xdr:col>11</xdr:col>
      <xdr:colOff>9525</xdr:colOff>
      <xdr:row>38</xdr:row>
      <xdr:rowOff>127000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4516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3810</xdr:rowOff>
    </xdr:from>
    <xdr:to>
      <xdr:col>6</xdr:col>
      <xdr:colOff>171450</xdr:colOff>
      <xdr:row>37</xdr:row>
      <xdr:rowOff>105410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115587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15240</xdr:rowOff>
    </xdr:from>
    <xdr:to>
      <xdr:col>24</xdr:col>
      <xdr:colOff>76200</xdr:colOff>
      <xdr:row>38</xdr:row>
      <xdr:rowOff>116840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158767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87630</xdr:rowOff>
    </xdr:from>
    <xdr:to>
      <xdr:col>20</xdr:col>
      <xdr:colOff>38100</xdr:colOff>
      <xdr:row>38</xdr:row>
      <xdr:rowOff>17780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2557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5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7620</xdr:rowOff>
    </xdr:from>
    <xdr:to>
      <xdr:col>15</xdr:col>
      <xdr:colOff>149225</xdr:colOff>
      <xdr:row>38</xdr:row>
      <xdr:rowOff>109220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93997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57150</xdr:rowOff>
    </xdr:from>
    <xdr:to>
      <xdr:col>11</xdr:col>
      <xdr:colOff>60325</xdr:colOff>
      <xdr:row>37</xdr:row>
      <xdr:rowOff>158750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143527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76200</xdr:rowOff>
    </xdr:from>
    <xdr:to>
      <xdr:col>6</xdr:col>
      <xdr:colOff>171450</xdr:colOff>
      <xdr:row>39</xdr:row>
      <xdr:rowOff>6350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162577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平成２１年度以降、類似団体内平均を下回っている。</a:t>
          </a:r>
        </a:p>
        <a:p>
          <a:r>
            <a:rPr kumimoji="1" lang="ja-JP" altLang="en-US" sz="1300">
              <a:latin typeface="ＭＳ Ｐゴシック" panose="020B0600070205080204" pitchFamily="50" charset="-128"/>
              <a:ea typeface="ＭＳ Ｐゴシック" panose="020B0600070205080204" pitchFamily="50" charset="-128"/>
            </a:rPr>
            <a:t>　これは、民間委託や指定管理者制度を積極的に活用し、コスト削減に取り組んでいるためである。</a:t>
          </a:r>
        </a:p>
        <a:p>
          <a:r>
            <a:rPr kumimoji="1" lang="ja-JP" altLang="en-US" sz="1300">
              <a:latin typeface="ＭＳ Ｐゴシック" panose="020B0600070205080204" pitchFamily="50" charset="-128"/>
              <a:ea typeface="ＭＳ Ｐゴシック" panose="020B0600070205080204" pitchFamily="50" charset="-128"/>
            </a:rPr>
            <a:t>　今後も行政サービス全般において見直しを行い、行政運営の効率化を図ることで更なる削減に努める。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58420</xdr:rowOff>
    </xdr:from>
    <xdr:to>
      <xdr:col>82</xdr:col>
      <xdr:colOff>107950</xdr:colOff>
      <xdr:row>21</xdr:row>
      <xdr:rowOff>100330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45872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72407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7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100330</xdr:rowOff>
    </xdr:from>
    <xdr:to>
      <xdr:col>82</xdr:col>
      <xdr:colOff>196850</xdr:colOff>
      <xdr:row>21</xdr:row>
      <xdr:rowOff>100330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00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144797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2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58420</xdr:rowOff>
    </xdr:from>
    <xdr:to>
      <xdr:col>82</xdr:col>
      <xdr:colOff>196850</xdr:colOff>
      <xdr:row>14</xdr:row>
      <xdr:rowOff>58420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45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123190</xdr:rowOff>
    </xdr:from>
    <xdr:to>
      <xdr:col>82</xdr:col>
      <xdr:colOff>107950</xdr:colOff>
      <xdr:row>15</xdr:row>
      <xdr:rowOff>161290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6949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74947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989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102870</xdr:rowOff>
    </xdr:from>
    <xdr:to>
      <xdr:col>82</xdr:col>
      <xdr:colOff>158750</xdr:colOff>
      <xdr:row>18</xdr:row>
      <xdr:rowOff>33020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3017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123190</xdr:rowOff>
    </xdr:from>
    <xdr:to>
      <xdr:col>78</xdr:col>
      <xdr:colOff>69850</xdr:colOff>
      <xdr:row>15</xdr:row>
      <xdr:rowOff>146050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4782800" y="26949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87630</xdr:rowOff>
    </xdr:from>
    <xdr:to>
      <xdr:col>78</xdr:col>
      <xdr:colOff>120650</xdr:colOff>
      <xdr:row>18</xdr:row>
      <xdr:rowOff>17780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3002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2557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308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77470</xdr:rowOff>
    </xdr:from>
    <xdr:to>
      <xdr:col>73</xdr:col>
      <xdr:colOff>180975</xdr:colOff>
      <xdr:row>15</xdr:row>
      <xdr:rowOff>146050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6492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64770</xdr:rowOff>
    </xdr:from>
    <xdr:to>
      <xdr:col>74</xdr:col>
      <xdr:colOff>31750</xdr:colOff>
      <xdr:row>17</xdr:row>
      <xdr:rowOff>166370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97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151147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77470</xdr:rowOff>
    </xdr:from>
    <xdr:to>
      <xdr:col>69</xdr:col>
      <xdr:colOff>92075</xdr:colOff>
      <xdr:row>15</xdr:row>
      <xdr:rowOff>123190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6492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152400</xdr:rowOff>
    </xdr:from>
    <xdr:to>
      <xdr:col>69</xdr:col>
      <xdr:colOff>142875</xdr:colOff>
      <xdr:row>17</xdr:row>
      <xdr:rowOff>82550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67327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26670</xdr:rowOff>
    </xdr:from>
    <xdr:to>
      <xdr:col>65</xdr:col>
      <xdr:colOff>53975</xdr:colOff>
      <xdr:row>17</xdr:row>
      <xdr:rowOff>128270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94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113047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302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110490</xdr:rowOff>
    </xdr:from>
    <xdr:to>
      <xdr:col>82</xdr:col>
      <xdr:colOff>158750</xdr:colOff>
      <xdr:row>16</xdr:row>
      <xdr:rowOff>40640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127017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52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72390</xdr:rowOff>
    </xdr:from>
    <xdr:to>
      <xdr:col>78</xdr:col>
      <xdr:colOff>120650</xdr:colOff>
      <xdr:row>16</xdr:row>
      <xdr:rowOff>2540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12717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413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95250</xdr:rowOff>
    </xdr:from>
    <xdr:to>
      <xdr:col>74</xdr:col>
      <xdr:colOff>31750</xdr:colOff>
      <xdr:row>16</xdr:row>
      <xdr:rowOff>25400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35577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26670</xdr:rowOff>
    </xdr:from>
    <xdr:to>
      <xdr:col>69</xdr:col>
      <xdr:colOff>142875</xdr:colOff>
      <xdr:row>15</xdr:row>
      <xdr:rowOff>128270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138447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72390</xdr:rowOff>
    </xdr:from>
    <xdr:to>
      <xdr:col>65</xdr:col>
      <xdr:colOff>53975</xdr:colOff>
      <xdr:row>16</xdr:row>
      <xdr:rowOff>2540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12717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扶助費は、類似団体内平均を下回っているものの、毎年その負担については高い水準にある。</a:t>
          </a:r>
        </a:p>
        <a:p>
          <a:r>
            <a:rPr kumimoji="1" lang="ja-JP" altLang="en-US" sz="1300">
              <a:latin typeface="ＭＳ Ｐゴシック" panose="020B0600070205080204" pitchFamily="50" charset="-128"/>
              <a:ea typeface="ＭＳ Ｐゴシック" panose="020B0600070205080204" pitchFamily="50" charset="-128"/>
            </a:rPr>
            <a:t>　今後も、子どもや高齢者、障がい者に対する福祉施策の充実や利用者の増加が見込まれることから、扶助費を抑制することは困難な状況であるが、資格審査等の適正化や細かな生活指導等を行い、財政への圧迫をできる限り抑制するよう努め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61</xdr:row>
      <xdr:rowOff>120650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0424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92727</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55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120650</xdr:rowOff>
    </xdr:from>
    <xdr:to>
      <xdr:col>24</xdr:col>
      <xdr:colOff>114300</xdr:colOff>
      <xdr:row>61</xdr:row>
      <xdr:rowOff>120650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579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76200</xdr:rowOff>
    </xdr:from>
    <xdr:to>
      <xdr:col>24</xdr:col>
      <xdr:colOff>25400</xdr:colOff>
      <xdr:row>56</xdr:row>
      <xdr:rowOff>88900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96774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105427</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87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133350</xdr:rowOff>
    </xdr:from>
    <xdr:to>
      <xdr:col>24</xdr:col>
      <xdr:colOff>76200</xdr:colOff>
      <xdr:row>58</xdr:row>
      <xdr:rowOff>63500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63500</xdr:rowOff>
    </xdr:from>
    <xdr:to>
      <xdr:col>19</xdr:col>
      <xdr:colOff>187325</xdr:colOff>
      <xdr:row>56</xdr:row>
      <xdr:rowOff>76200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6647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146050</xdr:rowOff>
    </xdr:from>
    <xdr:to>
      <xdr:col>20</xdr:col>
      <xdr:colOff>38100</xdr:colOff>
      <xdr:row>58</xdr:row>
      <xdr:rowOff>76200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918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60977</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10005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31750</xdr:rowOff>
    </xdr:from>
    <xdr:to>
      <xdr:col>15</xdr:col>
      <xdr:colOff>98425</xdr:colOff>
      <xdr:row>56</xdr:row>
      <xdr:rowOff>63500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4615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31750</xdr:rowOff>
    </xdr:from>
    <xdr:to>
      <xdr:col>15</xdr:col>
      <xdr:colOff>149225</xdr:colOff>
      <xdr:row>57</xdr:row>
      <xdr:rowOff>133350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80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118127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89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31750</xdr:rowOff>
    </xdr:from>
    <xdr:to>
      <xdr:col>11</xdr:col>
      <xdr:colOff>9525</xdr:colOff>
      <xdr:row>55</xdr:row>
      <xdr:rowOff>146050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4615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139700</xdr:rowOff>
    </xdr:from>
    <xdr:to>
      <xdr:col>11</xdr:col>
      <xdr:colOff>60325</xdr:colOff>
      <xdr:row>57</xdr:row>
      <xdr:rowOff>69850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740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54627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19050</xdr:rowOff>
    </xdr:from>
    <xdr:to>
      <xdr:col>6</xdr:col>
      <xdr:colOff>171450</xdr:colOff>
      <xdr:row>57</xdr:row>
      <xdr:rowOff>120650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105427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38100</xdr:rowOff>
    </xdr:from>
    <xdr:to>
      <xdr:col>24</xdr:col>
      <xdr:colOff>76200</xdr:colOff>
      <xdr:row>56</xdr:row>
      <xdr:rowOff>139700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54627</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25400</xdr:rowOff>
    </xdr:from>
    <xdr:to>
      <xdr:col>20</xdr:col>
      <xdr:colOff>38100</xdr:colOff>
      <xdr:row>56</xdr:row>
      <xdr:rowOff>127000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137177</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395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12700</xdr:rowOff>
    </xdr:from>
    <xdr:to>
      <xdr:col>15</xdr:col>
      <xdr:colOff>149225</xdr:colOff>
      <xdr:row>56</xdr:row>
      <xdr:rowOff>114300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124477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152400</xdr:rowOff>
    </xdr:from>
    <xdr:to>
      <xdr:col>11</xdr:col>
      <xdr:colOff>60325</xdr:colOff>
      <xdr:row>55</xdr:row>
      <xdr:rowOff>82550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92727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95250</xdr:rowOff>
    </xdr:from>
    <xdr:to>
      <xdr:col>6</xdr:col>
      <xdr:colOff>171450</xdr:colOff>
      <xdr:row>56</xdr:row>
      <xdr:rowOff>25400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35577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に係る経費の大部分は、国民健康保険や介護保険等、他の特別会計への繰出金で構成されているが、平成３０年度に策定した福井市財政再建計画に基づき繰出金の見直し等を行ったことにより、類似団体内平均値を下回っている。</a:t>
          </a:r>
        </a:p>
        <a:p>
          <a:r>
            <a:rPr kumimoji="1" lang="ja-JP" altLang="en-US" sz="1300">
              <a:latin typeface="ＭＳ Ｐゴシック" panose="020B0600070205080204" pitchFamily="50" charset="-128"/>
              <a:ea typeface="ＭＳ Ｐゴシック" panose="020B0600070205080204" pitchFamily="50" charset="-128"/>
            </a:rPr>
            <a:t>　今後も、令和３年度に策定した福井市財政計画に基づき、経営の効率化や独立採算の原則に立ち返った料金の適正化などにより、普通会計の負担軽減に努める。</a:t>
          </a: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31750</xdr:rowOff>
    </xdr:from>
    <xdr:to>
      <xdr:col>82</xdr:col>
      <xdr:colOff>107950</xdr:colOff>
      <xdr:row>61</xdr:row>
      <xdr:rowOff>44450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118600"/>
          <a:ext cx="0" cy="1384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16527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47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44450</xdr:rowOff>
    </xdr:from>
    <xdr:to>
      <xdr:col>82</xdr:col>
      <xdr:colOff>196850</xdr:colOff>
      <xdr:row>61</xdr:row>
      <xdr:rowOff>44450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0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118127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31750</xdr:rowOff>
    </xdr:from>
    <xdr:to>
      <xdr:col>82</xdr:col>
      <xdr:colOff>196850</xdr:colOff>
      <xdr:row>53</xdr:row>
      <xdr:rowOff>31750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82550</xdr:rowOff>
    </xdr:from>
    <xdr:to>
      <xdr:col>82</xdr:col>
      <xdr:colOff>107950</xdr:colOff>
      <xdr:row>57</xdr:row>
      <xdr:rowOff>120650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9855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58</xdr:row>
      <xdr:rowOff>10177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954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38100</xdr:rowOff>
    </xdr:from>
    <xdr:to>
      <xdr:col>82</xdr:col>
      <xdr:colOff>158750</xdr:colOff>
      <xdr:row>58</xdr:row>
      <xdr:rowOff>139700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120650</xdr:rowOff>
    </xdr:from>
    <xdr:to>
      <xdr:col>78</xdr:col>
      <xdr:colOff>69850</xdr:colOff>
      <xdr:row>57</xdr:row>
      <xdr:rowOff>158750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4782800" y="9893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63500</xdr:rowOff>
    </xdr:from>
    <xdr:to>
      <xdr:col>78</xdr:col>
      <xdr:colOff>120650</xdr:colOff>
      <xdr:row>58</xdr:row>
      <xdr:rowOff>165100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149877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1009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31750</xdr:rowOff>
    </xdr:from>
    <xdr:to>
      <xdr:col>73</xdr:col>
      <xdr:colOff>180975</xdr:colOff>
      <xdr:row>57</xdr:row>
      <xdr:rowOff>158750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8044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25400</xdr:rowOff>
    </xdr:from>
    <xdr:to>
      <xdr:col>74</xdr:col>
      <xdr:colOff>31750</xdr:colOff>
      <xdr:row>58</xdr:row>
      <xdr:rowOff>127000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111777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31750</xdr:rowOff>
    </xdr:from>
    <xdr:to>
      <xdr:col>69</xdr:col>
      <xdr:colOff>92075</xdr:colOff>
      <xdr:row>57</xdr:row>
      <xdr:rowOff>120650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8044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48277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25400</xdr:rowOff>
    </xdr:from>
    <xdr:to>
      <xdr:col>65</xdr:col>
      <xdr:colOff>53975</xdr:colOff>
      <xdr:row>58</xdr:row>
      <xdr:rowOff>127000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111777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31750</xdr:rowOff>
    </xdr:from>
    <xdr:to>
      <xdr:col>82</xdr:col>
      <xdr:colOff>158750</xdr:colOff>
      <xdr:row>57</xdr:row>
      <xdr:rowOff>133350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48277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69850</xdr:rowOff>
    </xdr:from>
    <xdr:to>
      <xdr:col>78</xdr:col>
      <xdr:colOff>120650</xdr:colOff>
      <xdr:row>58</xdr:row>
      <xdr:rowOff>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84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10177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107950</xdr:rowOff>
    </xdr:from>
    <xdr:to>
      <xdr:col>74</xdr:col>
      <xdr:colOff>31750</xdr:colOff>
      <xdr:row>58</xdr:row>
      <xdr:rowOff>38100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88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48277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152400</xdr:rowOff>
    </xdr:from>
    <xdr:to>
      <xdr:col>69</xdr:col>
      <xdr:colOff>142875</xdr:colOff>
      <xdr:row>57</xdr:row>
      <xdr:rowOff>82550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92727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69850</xdr:rowOff>
    </xdr:from>
    <xdr:to>
      <xdr:col>65</xdr:col>
      <xdr:colOff>53975</xdr:colOff>
      <xdr:row>58</xdr:row>
      <xdr:rowOff>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84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10177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平成３０年度に策定した福井市財政再建計画に基づき、補助事業の見直し等を行ったことにより、類似団体内平均を下回っている。</a:t>
          </a:r>
        </a:p>
        <a:p>
          <a:r>
            <a:rPr kumimoji="1" lang="ja-JP" altLang="en-US" sz="1300">
              <a:latin typeface="ＭＳ Ｐゴシック" panose="020B0600070205080204" pitchFamily="50" charset="-128"/>
              <a:ea typeface="ＭＳ Ｐゴシック" panose="020B0600070205080204" pitchFamily="50" charset="-128"/>
            </a:rPr>
            <a:t>　今後は、物価高騰の影響を受ける生活者や事業者等への支援を行っていくため、補助費等の増加が見込まれる。</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2" name="補助費等グラフ枠">
          <a:extLst>
            <a:ext uri="{FF2B5EF4-FFF2-40B4-BE49-F238E27FC236}">
              <a16:creationId xmlns:a16="http://schemas.microsoft.com/office/drawing/2014/main" id="{00000000-0008-0000-0400-00002E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24130</xdr:rowOff>
    </xdr:from>
    <xdr:to>
      <xdr:col>82</xdr:col>
      <xdr:colOff>107950</xdr:colOff>
      <xdr:row>41</xdr:row>
      <xdr:rowOff>97282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6510000" y="5681980"/>
          <a:ext cx="0" cy="14447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69359</xdr:rowOff>
    </xdr:from>
    <xdr:ext cx="762000" cy="259045"/>
    <xdr:sp macro="" textlink="">
      <xdr:nvSpPr>
        <xdr:cNvPr id="304" name="補助費等最小値テキスト">
          <a:extLst>
            <a:ext uri="{FF2B5EF4-FFF2-40B4-BE49-F238E27FC236}">
              <a16:creationId xmlns:a16="http://schemas.microsoft.com/office/drawing/2014/main" id="{00000000-0008-0000-0400-000030010000}"/>
            </a:ext>
          </a:extLst>
        </xdr:cNvPr>
        <xdr:cNvSpPr txBox="1"/>
      </xdr:nvSpPr>
      <xdr:spPr>
        <a:xfrm>
          <a:off x="16598900" y="709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97282</xdr:rowOff>
    </xdr:from>
    <xdr:to>
      <xdr:col>82</xdr:col>
      <xdr:colOff>196850</xdr:colOff>
      <xdr:row>41</xdr:row>
      <xdr:rowOff>97282</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6421100" y="7126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110507</xdr:rowOff>
    </xdr:from>
    <xdr:ext cx="762000" cy="259045"/>
    <xdr:sp macro="" textlink="">
      <xdr:nvSpPr>
        <xdr:cNvPr id="306" name="補助費等最大値テキスト">
          <a:extLst>
            <a:ext uri="{FF2B5EF4-FFF2-40B4-BE49-F238E27FC236}">
              <a16:creationId xmlns:a16="http://schemas.microsoft.com/office/drawing/2014/main" id="{00000000-0008-0000-0400-000032010000}"/>
            </a:ext>
          </a:extLst>
        </xdr:cNvPr>
        <xdr:cNvSpPr txBox="1"/>
      </xdr:nvSpPr>
      <xdr:spPr>
        <a:xfrm>
          <a:off x="16598900" y="5425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24130</xdr:rowOff>
    </xdr:from>
    <xdr:to>
      <xdr:col>82</xdr:col>
      <xdr:colOff>196850</xdr:colOff>
      <xdr:row>33</xdr:row>
      <xdr:rowOff>24130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5681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154432</xdr:rowOff>
    </xdr:from>
    <xdr:to>
      <xdr:col>82</xdr:col>
      <xdr:colOff>107950</xdr:colOff>
      <xdr:row>35</xdr:row>
      <xdr:rowOff>1270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5671800" y="598373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34</xdr:row>
      <xdr:rowOff>148861</xdr:rowOff>
    </xdr:from>
    <xdr:ext cx="762000" cy="259045"/>
    <xdr:sp macro="" textlink="">
      <xdr:nvSpPr>
        <xdr:cNvPr id="309" name="補助費等平均値テキスト">
          <a:extLst>
            <a:ext uri="{FF2B5EF4-FFF2-40B4-BE49-F238E27FC236}">
              <a16:creationId xmlns:a16="http://schemas.microsoft.com/office/drawing/2014/main" id="{00000000-0008-0000-0400-000035010000}"/>
            </a:ext>
          </a:extLst>
        </xdr:cNvPr>
        <xdr:cNvSpPr txBox="1"/>
      </xdr:nvSpPr>
      <xdr:spPr>
        <a:xfrm>
          <a:off x="16598900" y="59781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5334</xdr:rowOff>
    </xdr:from>
    <xdr:to>
      <xdr:col>82</xdr:col>
      <xdr:colOff>158750</xdr:colOff>
      <xdr:row>35</xdr:row>
      <xdr:rowOff>106934</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6459200" y="6006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117856</xdr:rowOff>
    </xdr:from>
    <xdr:to>
      <xdr:col>78</xdr:col>
      <xdr:colOff>69850</xdr:colOff>
      <xdr:row>35</xdr:row>
      <xdr:rowOff>1270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4782800" y="594715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14478</xdr:rowOff>
    </xdr:from>
    <xdr:to>
      <xdr:col>78</xdr:col>
      <xdr:colOff>120650</xdr:colOff>
      <xdr:row>35</xdr:row>
      <xdr:rowOff>116078</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5621000" y="6015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100855</xdr:rowOff>
    </xdr:from>
    <xdr:ext cx="7366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290800" y="6101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99568</xdr:rowOff>
    </xdr:from>
    <xdr:to>
      <xdr:col>73</xdr:col>
      <xdr:colOff>180975</xdr:colOff>
      <xdr:row>34</xdr:row>
      <xdr:rowOff>117856</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3893800" y="59288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5334</xdr:rowOff>
    </xdr:from>
    <xdr:to>
      <xdr:col>74</xdr:col>
      <xdr:colOff>31750</xdr:colOff>
      <xdr:row>35</xdr:row>
      <xdr:rowOff>106934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732000" y="6006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91711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401800" y="6092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99568</xdr:rowOff>
    </xdr:from>
    <xdr:to>
      <xdr:col>69</xdr:col>
      <xdr:colOff>92075</xdr:colOff>
      <xdr:row>34</xdr:row>
      <xdr:rowOff>136144</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3004800" y="592886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149352</xdr:rowOff>
    </xdr:from>
    <xdr:to>
      <xdr:col>69</xdr:col>
      <xdr:colOff>142875</xdr:colOff>
      <xdr:row>35</xdr:row>
      <xdr:rowOff>79502</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843000" y="5978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64279</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512800" y="6065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14478</xdr:rowOff>
    </xdr:from>
    <xdr:to>
      <xdr:col>65</xdr:col>
      <xdr:colOff>53975</xdr:colOff>
      <xdr:row>35</xdr:row>
      <xdr:rowOff>116078</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2954000" y="6015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100855</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623800" y="610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103632</xdr:rowOff>
    </xdr:from>
    <xdr:to>
      <xdr:col>82</xdr:col>
      <xdr:colOff>158750</xdr:colOff>
      <xdr:row>35</xdr:row>
      <xdr:rowOff>33782</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6459200" y="593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120159</xdr:rowOff>
    </xdr:from>
    <xdr:ext cx="762000" cy="259045"/>
    <xdr:sp macro="" textlink="">
      <xdr:nvSpPr>
        <xdr:cNvPr id="328" name="補助費等該当値テキスト">
          <a:extLst>
            <a:ext uri="{FF2B5EF4-FFF2-40B4-BE49-F238E27FC236}">
              <a16:creationId xmlns:a16="http://schemas.microsoft.com/office/drawing/2014/main" id="{00000000-0008-0000-0400-000048010000}"/>
            </a:ext>
          </a:extLst>
        </xdr:cNvPr>
        <xdr:cNvSpPr txBox="1"/>
      </xdr:nvSpPr>
      <xdr:spPr>
        <a:xfrm>
          <a:off x="16598900" y="577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121920</xdr:rowOff>
    </xdr:from>
    <xdr:to>
      <xdr:col>78</xdr:col>
      <xdr:colOff>120650</xdr:colOff>
      <xdr:row>35</xdr:row>
      <xdr:rowOff>52070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5621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62247</xdr:rowOff>
    </xdr:from>
    <xdr:ext cx="7366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5290800" y="5720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67056</xdr:rowOff>
    </xdr:from>
    <xdr:to>
      <xdr:col>74</xdr:col>
      <xdr:colOff>31750</xdr:colOff>
      <xdr:row>34</xdr:row>
      <xdr:rowOff>168656</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4732000" y="589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7383</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401800" y="5665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48768</xdr:rowOff>
    </xdr:from>
    <xdr:to>
      <xdr:col>69</xdr:col>
      <xdr:colOff>142875</xdr:colOff>
      <xdr:row>34</xdr:row>
      <xdr:rowOff>150368</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3843000" y="5878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160545</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3512800" y="5646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85344</xdr:rowOff>
    </xdr:from>
    <xdr:to>
      <xdr:col>65</xdr:col>
      <xdr:colOff>53975</xdr:colOff>
      <xdr:row>35</xdr:row>
      <xdr:rowOff>15494</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29540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25671</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2623800" y="5683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２０年度以降、類似団体内平均を上回っているが、学校・保育園の耐震補強、新学校給食センターの整備など、市民生活に必要不可欠な事業に取り組んだ結果、その財源となる市債発行が増加したためである。</a:t>
          </a:r>
        </a:p>
        <a:p>
          <a:r>
            <a:rPr kumimoji="1" lang="ja-JP" altLang="en-US" sz="1300">
              <a:latin typeface="ＭＳ Ｐゴシック" panose="020B0600070205080204" pitchFamily="50" charset="-128"/>
              <a:ea typeface="ＭＳ Ｐゴシック" panose="020B0600070205080204" pitchFamily="50" charset="-128"/>
            </a:rPr>
            <a:t>　令和３年度に策定した福井市財政計画に基づき交付税措置のない市債の新規借入額を抑制するなど、公債費の上昇抑制に努めていく。</a:t>
          </a:r>
        </a:p>
      </xdr:txBody>
    </xdr:sp>
    <xdr:clientData/>
  </xdr:twoCellAnchor>
  <xdr:oneCellAnchor>
    <xdr:from>
      <xdr:col>3</xdr:col>
      <xdr:colOff>123825</xdr:colOff>
      <xdr:row>69</xdr:row>
      <xdr:rowOff>107950</xdr:rowOff>
    </xdr:from>
    <xdr:ext cx="298543" cy="225703"/>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3" name="公債費グラフ枠">
          <a:extLst>
            <a:ext uri="{FF2B5EF4-FFF2-40B4-BE49-F238E27FC236}">
              <a16:creationId xmlns:a16="http://schemas.microsoft.com/office/drawing/2014/main" id="{00000000-0008-0000-0400-00006B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104140</xdr:rowOff>
    </xdr:from>
    <xdr:to>
      <xdr:col>24</xdr:col>
      <xdr:colOff>25400</xdr:colOff>
      <xdr:row>80</xdr:row>
      <xdr:rowOff>142239</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4826000" y="12448540"/>
          <a:ext cx="0" cy="1409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114316</xdr:rowOff>
    </xdr:from>
    <xdr:ext cx="762000" cy="259045"/>
    <xdr:sp macro="" textlink="">
      <xdr:nvSpPr>
        <xdr:cNvPr id="365" name="公債費最小値テキスト">
          <a:extLst>
            <a:ext uri="{FF2B5EF4-FFF2-40B4-BE49-F238E27FC236}">
              <a16:creationId xmlns:a16="http://schemas.microsoft.com/office/drawing/2014/main" id="{00000000-0008-0000-0400-00006D010000}"/>
            </a:ext>
          </a:extLst>
        </xdr:cNvPr>
        <xdr:cNvSpPr txBox="1"/>
      </xdr:nvSpPr>
      <xdr:spPr>
        <a:xfrm>
          <a:off x="4914900" y="13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142239</xdr:rowOff>
    </xdr:from>
    <xdr:to>
      <xdr:col>24</xdr:col>
      <xdr:colOff>114300</xdr:colOff>
      <xdr:row>80</xdr:row>
      <xdr:rowOff>142239</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3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19067</xdr:rowOff>
    </xdr:from>
    <xdr:ext cx="762000" cy="259045"/>
    <xdr:sp macro="" textlink="">
      <xdr:nvSpPr>
        <xdr:cNvPr id="367" name="公債費最大値テキスト">
          <a:extLst>
            <a:ext uri="{FF2B5EF4-FFF2-40B4-BE49-F238E27FC236}">
              <a16:creationId xmlns:a16="http://schemas.microsoft.com/office/drawing/2014/main" id="{00000000-0008-0000-0400-00006F010000}"/>
            </a:ext>
          </a:extLst>
        </xdr:cNvPr>
        <xdr:cNvSpPr txBox="1"/>
      </xdr:nvSpPr>
      <xdr:spPr>
        <a:xfrm>
          <a:off x="4914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104140</xdr:rowOff>
    </xdr:from>
    <xdr:to>
      <xdr:col>24</xdr:col>
      <xdr:colOff>114300</xdr:colOff>
      <xdr:row>72</xdr:row>
      <xdr:rowOff>104140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4737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165100</xdr:rowOff>
    </xdr:from>
    <xdr:to>
      <xdr:col>24</xdr:col>
      <xdr:colOff>25400</xdr:colOff>
      <xdr:row>79</xdr:row>
      <xdr:rowOff>100330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3987800" y="1353820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161307</xdr:rowOff>
    </xdr:from>
    <xdr:ext cx="762000" cy="259045"/>
    <xdr:sp macro="" textlink="">
      <xdr:nvSpPr>
        <xdr:cNvPr id="370" name="公債費平均値テキスト">
          <a:extLst>
            <a:ext uri="{FF2B5EF4-FFF2-40B4-BE49-F238E27FC236}">
              <a16:creationId xmlns:a16="http://schemas.microsoft.com/office/drawing/2014/main" id="{00000000-0008-0000-0400-000072010000}"/>
            </a:ext>
          </a:extLst>
        </xdr:cNvPr>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144780</xdr:rowOff>
    </xdr:from>
    <xdr:to>
      <xdr:col>24</xdr:col>
      <xdr:colOff>76200</xdr:colOff>
      <xdr:row>77</xdr:row>
      <xdr:rowOff>74930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100330</xdr:rowOff>
    </xdr:from>
    <xdr:to>
      <xdr:col>19</xdr:col>
      <xdr:colOff>187325</xdr:colOff>
      <xdr:row>79</xdr:row>
      <xdr:rowOff>168911</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098800" y="1364488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34289</xdr:rowOff>
    </xdr:from>
    <xdr:to>
      <xdr:col>20</xdr:col>
      <xdr:colOff>38100</xdr:colOff>
      <xdr:row>77</xdr:row>
      <xdr:rowOff>135889</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3937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146066</xdr:rowOff>
    </xdr:from>
    <xdr:ext cx="7366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3606800" y="13004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107950</xdr:rowOff>
    </xdr:from>
    <xdr:to>
      <xdr:col>15</xdr:col>
      <xdr:colOff>98425</xdr:colOff>
      <xdr:row>79</xdr:row>
      <xdr:rowOff>168911</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2209800" y="13652500"/>
          <a:ext cx="8890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41911</xdr:rowOff>
    </xdr:from>
    <xdr:to>
      <xdr:col>15</xdr:col>
      <xdr:colOff>149225</xdr:colOff>
      <xdr:row>77</xdr:row>
      <xdr:rowOff>143511</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048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153688</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2717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107950</xdr:rowOff>
    </xdr:from>
    <xdr:to>
      <xdr:col>11</xdr:col>
      <xdr:colOff>9525</xdr:colOff>
      <xdr:row>79</xdr:row>
      <xdr:rowOff>161289</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flipV="1">
          <a:off x="1320800" y="13652500"/>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11430</xdr:rowOff>
    </xdr:from>
    <xdr:to>
      <xdr:col>11</xdr:col>
      <xdr:colOff>60325</xdr:colOff>
      <xdr:row>77</xdr:row>
      <xdr:rowOff>113030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2159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123207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828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72389</xdr:rowOff>
    </xdr:from>
    <xdr:to>
      <xdr:col>6</xdr:col>
      <xdr:colOff>171450</xdr:colOff>
      <xdr:row>78</xdr:row>
      <xdr:rowOff>2539</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12700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12716</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939800" y="1304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114300</xdr:rowOff>
    </xdr:from>
    <xdr:to>
      <xdr:col>24</xdr:col>
      <xdr:colOff>76200</xdr:colOff>
      <xdr:row>79</xdr:row>
      <xdr:rowOff>44450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47752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86377</xdr:rowOff>
    </xdr:from>
    <xdr:ext cx="762000" cy="259045"/>
    <xdr:sp macro="" textlink="">
      <xdr:nvSpPr>
        <xdr:cNvPr id="389" name="公債費該当値テキスト">
          <a:extLst>
            <a:ext uri="{FF2B5EF4-FFF2-40B4-BE49-F238E27FC236}">
              <a16:creationId xmlns:a16="http://schemas.microsoft.com/office/drawing/2014/main" id="{00000000-0008-0000-0400-000085010000}"/>
            </a:ext>
          </a:extLst>
        </xdr:cNvPr>
        <xdr:cNvSpPr txBox="1"/>
      </xdr:nvSpPr>
      <xdr:spPr>
        <a:xfrm>
          <a:off x="49149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49530</xdr:rowOff>
    </xdr:from>
    <xdr:to>
      <xdr:col>20</xdr:col>
      <xdr:colOff>38100</xdr:colOff>
      <xdr:row>79</xdr:row>
      <xdr:rowOff>151130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937000" y="1359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135907</xdr:rowOff>
    </xdr:from>
    <xdr:ext cx="7366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3606800" y="13680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118111</xdr:rowOff>
    </xdr:from>
    <xdr:to>
      <xdr:col>15</xdr:col>
      <xdr:colOff>149225</xdr:colOff>
      <xdr:row>80</xdr:row>
      <xdr:rowOff>48261</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3048000" y="13662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33038</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2717800" y="13749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57150</xdr:rowOff>
    </xdr:from>
    <xdr:to>
      <xdr:col>11</xdr:col>
      <xdr:colOff>60325</xdr:colOff>
      <xdr:row>79</xdr:row>
      <xdr:rowOff>158750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2159000" y="1360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143527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828800" y="1368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110489</xdr:rowOff>
    </xdr:from>
    <xdr:to>
      <xdr:col>6</xdr:col>
      <xdr:colOff>171450</xdr:colOff>
      <xdr:row>80</xdr:row>
      <xdr:rowOff>40639</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1270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25416</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939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平成２１年度以降、類似団体を下回る状況が続いている。</a:t>
          </a:r>
        </a:p>
        <a:p>
          <a:r>
            <a:rPr kumimoji="1" lang="ja-JP" altLang="en-US" sz="1300">
              <a:latin typeface="ＭＳ Ｐゴシック" panose="020B0600070205080204" pitchFamily="50" charset="-128"/>
              <a:ea typeface="ＭＳ Ｐゴシック" panose="020B0600070205080204" pitchFamily="50" charset="-128"/>
            </a:rPr>
            <a:t>　公債費の伸びを吸収するため人件費等その他の経費を圧縮した結果、公債費以外について類似団体の水準を下回ったためである。</a:t>
          </a:r>
        </a:p>
        <a:p>
          <a:r>
            <a:rPr kumimoji="1" lang="ja-JP" altLang="en-US" sz="1300">
              <a:latin typeface="ＭＳ Ｐゴシック" panose="020B0600070205080204" pitchFamily="50" charset="-128"/>
              <a:ea typeface="ＭＳ Ｐゴシック" panose="020B0600070205080204" pitchFamily="50" charset="-128"/>
            </a:rPr>
            <a:t>　今後も、令和３年度に策定した福井市財政計画に基づき、行政運営の効率化を図ることで更なる削減に努める。</a:t>
          </a:r>
        </a:p>
      </xdr:txBody>
    </xdr:sp>
    <xdr:clientData/>
  </xdr:twoCellAnchor>
  <xdr:oneCellAnchor>
    <xdr:from>
      <xdr:col>62</xdr:col>
      <xdr:colOff>6350</xdr:colOff>
      <xdr:row>69</xdr:row>
      <xdr:rowOff>107950</xdr:rowOff>
    </xdr:from>
    <xdr:ext cx="298543" cy="225703"/>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4" name="公債費以外グラフ枠">
          <a:extLst>
            <a:ext uri="{FF2B5EF4-FFF2-40B4-BE49-F238E27FC236}">
              <a16:creationId xmlns:a16="http://schemas.microsoft.com/office/drawing/2014/main" id="{00000000-0008-0000-0400-0000A8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24130</xdr:rowOff>
    </xdr:from>
    <xdr:to>
      <xdr:col>82</xdr:col>
      <xdr:colOff>107950</xdr:colOff>
      <xdr:row>80</xdr:row>
      <xdr:rowOff>69850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flipV="1">
          <a:off x="16510000" y="1253998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41927</xdr:rowOff>
    </xdr:from>
    <xdr:ext cx="762000" cy="259045"/>
    <xdr:sp macro="" textlink="">
      <xdr:nvSpPr>
        <xdr:cNvPr id="426" name="公債費以外最小値テキスト">
          <a:extLst>
            <a:ext uri="{FF2B5EF4-FFF2-40B4-BE49-F238E27FC236}">
              <a16:creationId xmlns:a16="http://schemas.microsoft.com/office/drawing/2014/main" id="{00000000-0008-0000-0400-0000AA010000}"/>
            </a:ext>
          </a:extLst>
        </xdr:cNvPr>
        <xdr:cNvSpPr txBox="1"/>
      </xdr:nvSpPr>
      <xdr:spPr>
        <a:xfrm>
          <a:off x="16598900" y="1375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69850</xdr:rowOff>
    </xdr:from>
    <xdr:to>
      <xdr:col>82</xdr:col>
      <xdr:colOff>196850</xdr:colOff>
      <xdr:row>80</xdr:row>
      <xdr:rowOff>69850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6421100" y="13785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110507</xdr:rowOff>
    </xdr:from>
    <xdr:ext cx="762000" cy="259045"/>
    <xdr:sp macro="" textlink="">
      <xdr:nvSpPr>
        <xdr:cNvPr id="428" name="公債費以外最大値テキスト">
          <a:extLst>
            <a:ext uri="{FF2B5EF4-FFF2-40B4-BE49-F238E27FC236}">
              <a16:creationId xmlns:a16="http://schemas.microsoft.com/office/drawing/2014/main" id="{00000000-0008-0000-0400-0000AC010000}"/>
            </a:ext>
          </a:extLst>
        </xdr:cNvPr>
        <xdr:cNvSpPr txBox="1"/>
      </xdr:nvSpPr>
      <xdr:spPr>
        <a:xfrm>
          <a:off x="16598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24130</xdr:rowOff>
    </xdr:from>
    <xdr:to>
      <xdr:col>82</xdr:col>
      <xdr:colOff>196850</xdr:colOff>
      <xdr:row>73</xdr:row>
      <xdr:rowOff>24130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6421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77470</xdr:rowOff>
    </xdr:from>
    <xdr:to>
      <xdr:col>82</xdr:col>
      <xdr:colOff>107950</xdr:colOff>
      <xdr:row>75</xdr:row>
      <xdr:rowOff>130810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5671800" y="129362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116857</xdr:rowOff>
    </xdr:from>
    <xdr:ext cx="762000" cy="259045"/>
    <xdr:sp macro="" textlink="">
      <xdr:nvSpPr>
        <xdr:cNvPr id="431" name="公債費以外平均値テキスト">
          <a:extLst>
            <a:ext uri="{FF2B5EF4-FFF2-40B4-BE49-F238E27FC236}">
              <a16:creationId xmlns:a16="http://schemas.microsoft.com/office/drawing/2014/main" id="{00000000-0008-0000-0400-0000AF010000}"/>
            </a:ext>
          </a:extLst>
        </xdr:cNvPr>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144780</xdr:rowOff>
    </xdr:from>
    <xdr:to>
      <xdr:col>82</xdr:col>
      <xdr:colOff>158750</xdr:colOff>
      <xdr:row>77</xdr:row>
      <xdr:rowOff>74930</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77470</xdr:rowOff>
    </xdr:from>
    <xdr:to>
      <xdr:col>78</xdr:col>
      <xdr:colOff>69850</xdr:colOff>
      <xdr:row>75</xdr:row>
      <xdr:rowOff>119380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4782800" y="129362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106680</xdr:rowOff>
    </xdr:from>
    <xdr:to>
      <xdr:col>78</xdr:col>
      <xdr:colOff>120650</xdr:colOff>
      <xdr:row>77</xdr:row>
      <xdr:rowOff>36830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5621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21607</xdr:rowOff>
    </xdr:from>
    <xdr:ext cx="7366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5290800" y="13223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88900</xdr:rowOff>
    </xdr:from>
    <xdr:to>
      <xdr:col>73</xdr:col>
      <xdr:colOff>180975</xdr:colOff>
      <xdr:row>75</xdr:row>
      <xdr:rowOff>119380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3893800" y="12776200"/>
          <a:ext cx="889000" cy="201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64770</xdr:rowOff>
    </xdr:from>
    <xdr:to>
      <xdr:col>74</xdr:col>
      <xdr:colOff>31750</xdr:colOff>
      <xdr:row>76</xdr:row>
      <xdr:rowOff>166370</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151147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4401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88900</xdr:rowOff>
    </xdr:from>
    <xdr:to>
      <xdr:col>69</xdr:col>
      <xdr:colOff>92075</xdr:colOff>
      <xdr:row>75</xdr:row>
      <xdr:rowOff>111760</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flipV="1">
          <a:off x="13004800" y="12776200"/>
          <a:ext cx="889000" cy="194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125730</xdr:rowOff>
    </xdr:from>
    <xdr:to>
      <xdr:col>69</xdr:col>
      <xdr:colOff>142875</xdr:colOff>
      <xdr:row>76</xdr:row>
      <xdr:rowOff>55880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3843000" y="1298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40657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512800" y="1307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76200</xdr:rowOff>
    </xdr:from>
    <xdr:to>
      <xdr:col>65</xdr:col>
      <xdr:colOff>53975</xdr:colOff>
      <xdr:row>77</xdr:row>
      <xdr:rowOff>6350</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162577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80010</xdr:rowOff>
    </xdr:from>
    <xdr:to>
      <xdr:col>82</xdr:col>
      <xdr:colOff>158750</xdr:colOff>
      <xdr:row>76</xdr:row>
      <xdr:rowOff>10161</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64592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96537</xdr:rowOff>
    </xdr:from>
    <xdr:ext cx="762000" cy="259045"/>
    <xdr:sp macro="" textlink="">
      <xdr:nvSpPr>
        <xdr:cNvPr id="450" name="公債費以外該当値テキスト">
          <a:extLst>
            <a:ext uri="{FF2B5EF4-FFF2-40B4-BE49-F238E27FC236}">
              <a16:creationId xmlns:a16="http://schemas.microsoft.com/office/drawing/2014/main" id="{00000000-0008-0000-0400-0000C2010000}"/>
            </a:ext>
          </a:extLst>
        </xdr:cNvPr>
        <xdr:cNvSpPr txBox="1"/>
      </xdr:nvSpPr>
      <xdr:spPr>
        <a:xfrm>
          <a:off x="165989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26670</xdr:rowOff>
    </xdr:from>
    <xdr:to>
      <xdr:col>78</xdr:col>
      <xdr:colOff>120650</xdr:colOff>
      <xdr:row>75</xdr:row>
      <xdr:rowOff>128270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56210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138447</xdr:rowOff>
    </xdr:from>
    <xdr:ext cx="7366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5290800" y="12654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68580</xdr:rowOff>
    </xdr:from>
    <xdr:to>
      <xdr:col>74</xdr:col>
      <xdr:colOff>31750</xdr:colOff>
      <xdr:row>75</xdr:row>
      <xdr:rowOff>170180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4732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8907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44018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38100</xdr:rowOff>
    </xdr:from>
    <xdr:to>
      <xdr:col>69</xdr:col>
      <xdr:colOff>142875</xdr:colOff>
      <xdr:row>74</xdr:row>
      <xdr:rowOff>139700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3843000" y="1272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149877</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3512800" y="1249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60960</xdr:rowOff>
    </xdr:from>
    <xdr:to>
      <xdr:col>65</xdr:col>
      <xdr:colOff>53975</xdr:colOff>
      <xdr:row>75</xdr:row>
      <xdr:rowOff>162561</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2954000" y="129197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1287</xdr:rowOff>
    </xdr:from>
    <xdr:ext cx="762000" cy="259045"/>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2623800" y="1268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福井県福井市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20358</xdr:rowOff>
    </xdr:from>
    <xdr:to>
      <xdr:col>29</xdr:col>
      <xdr:colOff>127000</xdr:colOff>
      <xdr:row>19</xdr:row>
      <xdr:rowOff>31331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1953933"/>
          <a:ext cx="0" cy="13825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3408</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308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55,761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31331</xdr:rowOff>
    </xdr:from>
    <xdr:to>
      <xdr:col>30</xdr:col>
      <xdr:colOff>25400</xdr:colOff>
      <xdr:row>19</xdr:row>
      <xdr:rowOff>31331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3365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106735</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697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20358</xdr:rowOff>
    </xdr:from>
    <xdr:to>
      <xdr:col>30</xdr:col>
      <xdr:colOff>25400</xdr:colOff>
      <xdr:row>11</xdr:row>
      <xdr:rowOff>20358</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19539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14</xdr:row>
      <xdr:rowOff>5385</xdr:rowOff>
    </xdr:from>
    <xdr:to>
      <xdr:col>29</xdr:col>
      <xdr:colOff>127000</xdr:colOff>
      <xdr:row>15</xdr:row>
      <xdr:rowOff>5728</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453310"/>
          <a:ext cx="647700" cy="1717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48391</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667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76314</xdr:rowOff>
    </xdr:from>
    <xdr:to>
      <xdr:col>29</xdr:col>
      <xdr:colOff>177800</xdr:colOff>
      <xdr:row>16</xdr:row>
      <xdr:rowOff>6464</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695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5728</xdr:rowOff>
    </xdr:from>
    <xdr:to>
      <xdr:col>26</xdr:col>
      <xdr:colOff>50800</xdr:colOff>
      <xdr:row>15</xdr:row>
      <xdr:rowOff>29693</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625103"/>
          <a:ext cx="698500" cy="239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74219</xdr:rowOff>
    </xdr:from>
    <xdr:to>
      <xdr:col>26</xdr:col>
      <xdr:colOff>101600</xdr:colOff>
      <xdr:row>17</xdr:row>
      <xdr:rowOff>4369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8650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160596</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951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29693</xdr:rowOff>
    </xdr:from>
    <xdr:to>
      <xdr:col>22</xdr:col>
      <xdr:colOff>114300</xdr:colOff>
      <xdr:row>15</xdr:row>
      <xdr:rowOff>93205</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2649068"/>
          <a:ext cx="698500" cy="635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128968</xdr:rowOff>
    </xdr:from>
    <xdr:to>
      <xdr:col>22</xdr:col>
      <xdr:colOff>165100</xdr:colOff>
      <xdr:row>17</xdr:row>
      <xdr:rowOff>59118</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9197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43895</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00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15</xdr:row>
      <xdr:rowOff>82461</xdr:rowOff>
    </xdr:from>
    <xdr:to>
      <xdr:col>18</xdr:col>
      <xdr:colOff>177800</xdr:colOff>
      <xdr:row>15</xdr:row>
      <xdr:rowOff>93205</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a:off x="2908300" y="2701836"/>
          <a:ext cx="698500" cy="107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151714</xdr:rowOff>
    </xdr:from>
    <xdr:to>
      <xdr:col>19</xdr:col>
      <xdr:colOff>38100</xdr:colOff>
      <xdr:row>17</xdr:row>
      <xdr:rowOff>81864</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29425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66641</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028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5334</xdr:rowOff>
    </xdr:from>
    <xdr:to>
      <xdr:col>15</xdr:col>
      <xdr:colOff>101600</xdr:colOff>
      <xdr:row>17</xdr:row>
      <xdr:rowOff>106934</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29676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91711</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053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13</xdr:row>
      <xdr:rowOff>126035</xdr:rowOff>
    </xdr:from>
    <xdr:to>
      <xdr:col>29</xdr:col>
      <xdr:colOff>177800</xdr:colOff>
      <xdr:row>14</xdr:row>
      <xdr:rowOff>56185</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4025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12</xdr:row>
      <xdr:rowOff>142562</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247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14</xdr:row>
      <xdr:rowOff>126378</xdr:rowOff>
    </xdr:from>
    <xdr:to>
      <xdr:col>26</xdr:col>
      <xdr:colOff>101600</xdr:colOff>
      <xdr:row>15</xdr:row>
      <xdr:rowOff>56528</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5743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13</xdr:row>
      <xdr:rowOff>66705</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3431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14</xdr:row>
      <xdr:rowOff>150343</xdr:rowOff>
    </xdr:from>
    <xdr:to>
      <xdr:col>22</xdr:col>
      <xdr:colOff>165100</xdr:colOff>
      <xdr:row>15</xdr:row>
      <xdr:rowOff>80493</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5982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13</xdr:row>
      <xdr:rowOff>90670</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367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42405</xdr:rowOff>
    </xdr:from>
    <xdr:to>
      <xdr:col>19</xdr:col>
      <xdr:colOff>38100</xdr:colOff>
      <xdr:row>15</xdr:row>
      <xdr:rowOff>144005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6617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13</xdr:row>
      <xdr:rowOff>154182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430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31661</xdr:rowOff>
    </xdr:from>
    <xdr:to>
      <xdr:col>15</xdr:col>
      <xdr:colOff>101600</xdr:colOff>
      <xdr:row>15</xdr:row>
      <xdr:rowOff>133261</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26510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13</xdr:row>
      <xdr:rowOff>143438</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419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222860</xdr:rowOff>
    </xdr:from>
    <xdr:to>
      <xdr:col>29</xdr:col>
      <xdr:colOff>127000</xdr:colOff>
      <xdr:row>38</xdr:row>
      <xdr:rowOff>2260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147410"/>
          <a:ext cx="0" cy="13224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317237</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44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2260</xdr:rowOff>
    </xdr:from>
    <xdr:to>
      <xdr:col>30</xdr:col>
      <xdr:colOff>25400</xdr:colOff>
      <xdr:row>38</xdr:row>
      <xdr:rowOff>2260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46986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137787</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890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222860</xdr:rowOff>
    </xdr:from>
    <xdr:to>
      <xdr:col>30</xdr:col>
      <xdr:colOff>25400</xdr:colOff>
      <xdr:row>33</xdr:row>
      <xdr:rowOff>222860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1474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106959</xdr:rowOff>
    </xdr:from>
    <xdr:to>
      <xdr:col>29</xdr:col>
      <xdr:colOff>127000</xdr:colOff>
      <xdr:row>34</xdr:row>
      <xdr:rowOff>142278</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003800" y="6374409"/>
          <a:ext cx="647700" cy="353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82490</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692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110413</xdr:rowOff>
    </xdr:from>
    <xdr:to>
      <xdr:col>29</xdr:col>
      <xdr:colOff>177800</xdr:colOff>
      <xdr:row>35</xdr:row>
      <xdr:rowOff>212013</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7207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19482</xdr:rowOff>
    </xdr:from>
    <xdr:to>
      <xdr:col>26</xdr:col>
      <xdr:colOff>50800</xdr:colOff>
      <xdr:row>34</xdr:row>
      <xdr:rowOff>106959</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4305300" y="6286932"/>
          <a:ext cx="698500" cy="874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105956</xdr:rowOff>
    </xdr:from>
    <xdr:to>
      <xdr:col>26</xdr:col>
      <xdr:colOff>101600</xdr:colOff>
      <xdr:row>35</xdr:row>
      <xdr:rowOff>207556</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7163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192333</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802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19482</xdr:rowOff>
    </xdr:from>
    <xdr:to>
      <xdr:col>22</xdr:col>
      <xdr:colOff>114300</xdr:colOff>
      <xdr:row>34</xdr:row>
      <xdr:rowOff>56743</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6286932"/>
          <a:ext cx="698500" cy="372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105308</xdr:rowOff>
    </xdr:from>
    <xdr:to>
      <xdr:col>22</xdr:col>
      <xdr:colOff>165100</xdr:colOff>
      <xdr:row>35</xdr:row>
      <xdr:rowOff>206908</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715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191685</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802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56058</xdr:rowOff>
    </xdr:from>
    <xdr:to>
      <xdr:col>18</xdr:col>
      <xdr:colOff>177800</xdr:colOff>
      <xdr:row>34</xdr:row>
      <xdr:rowOff>56743</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a:off x="2908300" y="6323508"/>
          <a:ext cx="698500" cy="6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122796</xdr:rowOff>
    </xdr:from>
    <xdr:to>
      <xdr:col>19</xdr:col>
      <xdr:colOff>38100</xdr:colOff>
      <xdr:row>35</xdr:row>
      <xdr:rowOff>224396</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7331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209173</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819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129578</xdr:rowOff>
    </xdr:from>
    <xdr:to>
      <xdr:col>15</xdr:col>
      <xdr:colOff>101600</xdr:colOff>
      <xdr:row>35</xdr:row>
      <xdr:rowOff>231178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739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215955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82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91478</xdr:rowOff>
    </xdr:from>
    <xdr:to>
      <xdr:col>29</xdr:col>
      <xdr:colOff>177800</xdr:colOff>
      <xdr:row>34</xdr:row>
      <xdr:rowOff>193078</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3589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279455</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20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56159</xdr:rowOff>
    </xdr:from>
    <xdr:to>
      <xdr:col>26</xdr:col>
      <xdr:colOff>101600</xdr:colOff>
      <xdr:row>34</xdr:row>
      <xdr:rowOff>157759</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3236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167936</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092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33</xdr:row>
      <xdr:rowOff>311582</xdr:rowOff>
    </xdr:from>
    <xdr:to>
      <xdr:col>22</xdr:col>
      <xdr:colOff>165100</xdr:colOff>
      <xdr:row>34</xdr:row>
      <xdr:rowOff>70282</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2361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80459</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00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5943</xdr:rowOff>
    </xdr:from>
    <xdr:to>
      <xdr:col>19</xdr:col>
      <xdr:colOff>38100</xdr:colOff>
      <xdr:row>34</xdr:row>
      <xdr:rowOff>107543</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62733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117720</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6042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5258</xdr:rowOff>
    </xdr:from>
    <xdr:to>
      <xdr:col>15</xdr:col>
      <xdr:colOff>101600</xdr:colOff>
      <xdr:row>34</xdr:row>
      <xdr:rowOff>106858</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62727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117035</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6041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福井県福井市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254,029
248,430
536.37
129,790,580
126,567,199
2,248,182
65,520,173
134,621,769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9.9
49.3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36014</xdr:rowOff>
    </xdr:from>
    <xdr:to>
      <xdr:col>24</xdr:col>
      <xdr:colOff>62865</xdr:colOff>
      <xdr:row>39</xdr:row>
      <xdr:rowOff>59951</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350964"/>
          <a:ext cx="1270" cy="1395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63778</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750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59951</xdr:rowOff>
    </xdr:from>
    <xdr:to>
      <xdr:col>24</xdr:col>
      <xdr:colOff>152400</xdr:colOff>
      <xdr:row>39</xdr:row>
      <xdr:rowOff>59951</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7465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154141</xdr:rowOff>
    </xdr:from>
    <xdr:ext cx="534377"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126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36014</xdr:rowOff>
    </xdr:from>
    <xdr:to>
      <xdr:col>24</xdr:col>
      <xdr:colOff>152400</xdr:colOff>
      <xdr:row>31</xdr:row>
      <xdr:rowOff>36014</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350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153089</xdr:rowOff>
    </xdr:from>
    <xdr:to>
      <xdr:col>24</xdr:col>
      <xdr:colOff>63500</xdr:colOff>
      <xdr:row>35</xdr:row>
      <xdr:rowOff>36079</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810939"/>
          <a:ext cx="838200" cy="225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85615</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863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107188</xdr:rowOff>
    </xdr:from>
    <xdr:to>
      <xdr:col>24</xdr:col>
      <xdr:colOff>114300</xdr:colOff>
      <xdr:row>36</xdr:row>
      <xdr:rowOff>37338</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07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165532</xdr:rowOff>
    </xdr:from>
    <xdr:to>
      <xdr:col>19</xdr:col>
      <xdr:colOff>177800</xdr:colOff>
      <xdr:row>35</xdr:row>
      <xdr:rowOff>36079</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5994832"/>
          <a:ext cx="889000" cy="41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139976</xdr:rowOff>
    </xdr:from>
    <xdr:to>
      <xdr:col>20</xdr:col>
      <xdr:colOff>38100</xdr:colOff>
      <xdr:row>37</xdr:row>
      <xdr:rowOff>70126</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12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61253</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404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165532</xdr:rowOff>
    </xdr:from>
    <xdr:to>
      <xdr:col>15</xdr:col>
      <xdr:colOff>50800</xdr:colOff>
      <xdr:row>35</xdr:row>
      <xdr:rowOff>77162</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5994832"/>
          <a:ext cx="889000" cy="83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119238</xdr:rowOff>
    </xdr:from>
    <xdr:to>
      <xdr:col>15</xdr:col>
      <xdr:colOff>101600</xdr:colOff>
      <xdr:row>37</xdr:row>
      <xdr:rowOff>49388</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91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40515</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384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24028</xdr:rowOff>
    </xdr:from>
    <xdr:to>
      <xdr:col>10</xdr:col>
      <xdr:colOff>114300</xdr:colOff>
      <xdr:row>35</xdr:row>
      <xdr:rowOff>77162</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a:off x="1130300" y="6024778"/>
          <a:ext cx="889000" cy="53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139747</xdr:rowOff>
    </xdr:from>
    <xdr:to>
      <xdr:col>10</xdr:col>
      <xdr:colOff>165100</xdr:colOff>
      <xdr:row>37</xdr:row>
      <xdr:rowOff>69897</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11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61024</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04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161889</xdr:rowOff>
    </xdr:from>
    <xdr:to>
      <xdr:col>6</xdr:col>
      <xdr:colOff>38100</xdr:colOff>
      <xdr:row>37</xdr:row>
      <xdr:rowOff>92039</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34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83166</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26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102289</xdr:rowOff>
    </xdr:from>
    <xdr:to>
      <xdr:col>24</xdr:col>
      <xdr:colOff>114300</xdr:colOff>
      <xdr:row>34</xdr:row>
      <xdr:rowOff>32439</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760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125166</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611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156729</xdr:rowOff>
    </xdr:from>
    <xdr:to>
      <xdr:col>20</xdr:col>
      <xdr:colOff>38100</xdr:colOff>
      <xdr:row>35</xdr:row>
      <xdr:rowOff>86879</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5986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103406</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761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114732</xdr:rowOff>
    </xdr:from>
    <xdr:to>
      <xdr:col>15</xdr:col>
      <xdr:colOff>101600</xdr:colOff>
      <xdr:row>35</xdr:row>
      <xdr:rowOff>44882</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5944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33</xdr:row>
      <xdr:rowOff>61409</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719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26362</xdr:rowOff>
    </xdr:from>
    <xdr:to>
      <xdr:col>10</xdr:col>
      <xdr:colOff>165100</xdr:colOff>
      <xdr:row>35</xdr:row>
      <xdr:rowOff>127962</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027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144489</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802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144678</xdr:rowOff>
    </xdr:from>
    <xdr:to>
      <xdr:col>6</xdr:col>
      <xdr:colOff>38100</xdr:colOff>
      <xdr:row>35</xdr:row>
      <xdr:rowOff>74828</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5973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91355</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749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139700</xdr:rowOff>
    </xdr:from>
    <xdr:to>
      <xdr:col>28</xdr:col>
      <xdr:colOff>114300</xdr:colOff>
      <xdr:row>59</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25400</xdr:rowOff>
    </xdr:from>
    <xdr:to>
      <xdr:col>28</xdr:col>
      <xdr:colOff>114300</xdr:colOff>
      <xdr:row>58</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54627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82550</xdr:rowOff>
    </xdr:from>
    <xdr:to>
      <xdr:col>28</xdr:col>
      <xdr:colOff>114300</xdr:colOff>
      <xdr:row>56</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111777</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25400</xdr:rowOff>
    </xdr:from>
    <xdr:to>
      <xdr:col>28</xdr:col>
      <xdr:colOff>114300</xdr:colOff>
      <xdr:row>53</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54627</xdr:rowOff>
    </xdr:from>
    <xdr:ext cx="53129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230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82550</xdr:rowOff>
    </xdr:from>
    <xdr:to>
      <xdr:col>28</xdr:col>
      <xdr:colOff>114300</xdr:colOff>
      <xdr:row>51</xdr:row>
      <xdr:rowOff>82550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50</xdr:row>
      <xdr:rowOff>111777</xdr:rowOff>
    </xdr:from>
    <xdr:ext cx="531299" cy="25904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230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49</xdr:row>
      <xdr:rowOff>139700</xdr:rowOff>
    </xdr:from>
    <xdr:to>
      <xdr:col>28</xdr:col>
      <xdr:colOff>114300</xdr:colOff>
      <xdr:row>49</xdr:row>
      <xdr:rowOff>139700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762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48</xdr:row>
      <xdr:rowOff>168927</xdr:rowOff>
    </xdr:from>
    <xdr:ext cx="595419" cy="259045"/>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166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8" name="テキスト ボックス 117">
          <a:extLst>
            <a:ext uri="{FF2B5EF4-FFF2-40B4-BE49-F238E27FC236}">
              <a16:creationId xmlns:a16="http://schemas.microsoft.com/office/drawing/2014/main" id="{00000000-0008-0000-0600-000076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9" name="物件費グラフ枠">
          <a:extLst>
            <a:ext uri="{FF2B5EF4-FFF2-40B4-BE49-F238E27FC236}">
              <a16:creationId xmlns:a16="http://schemas.microsoft.com/office/drawing/2014/main" id="{00000000-0008-0000-0600-000077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152130</xdr:rowOff>
    </xdr:from>
    <xdr:to>
      <xdr:col>24</xdr:col>
      <xdr:colOff>62865</xdr:colOff>
      <xdr:row>58</xdr:row>
      <xdr:rowOff>97895</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4633595" y="8724630"/>
          <a:ext cx="1270" cy="1317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101722</xdr:rowOff>
    </xdr:from>
    <xdr:ext cx="534377" cy="259045"/>
    <xdr:sp macro="" textlink="">
      <xdr:nvSpPr>
        <xdr:cNvPr id="121" name="物件費最小値テキスト">
          <a:extLst>
            <a:ext uri="{FF2B5EF4-FFF2-40B4-BE49-F238E27FC236}">
              <a16:creationId xmlns:a16="http://schemas.microsoft.com/office/drawing/2014/main" id="{00000000-0008-0000-0600-000079000000}"/>
            </a:ext>
          </a:extLst>
        </xdr:cNvPr>
        <xdr:cNvSpPr txBox="1"/>
      </xdr:nvSpPr>
      <xdr:spPr>
        <a:xfrm>
          <a:off x="4686300" y="10045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97895</xdr:rowOff>
    </xdr:from>
    <xdr:to>
      <xdr:col>24</xdr:col>
      <xdr:colOff>152400</xdr:colOff>
      <xdr:row>58</xdr:row>
      <xdr:rowOff>97895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4546600" y="10041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98807</xdr:rowOff>
    </xdr:from>
    <xdr:ext cx="534377" cy="259045"/>
    <xdr:sp macro="" textlink="">
      <xdr:nvSpPr>
        <xdr:cNvPr id="123" name="物件費最大値テキスト">
          <a:extLst>
            <a:ext uri="{FF2B5EF4-FFF2-40B4-BE49-F238E27FC236}">
              <a16:creationId xmlns:a16="http://schemas.microsoft.com/office/drawing/2014/main" id="{00000000-0008-0000-0600-00007B000000}"/>
            </a:ext>
          </a:extLst>
        </xdr:cNvPr>
        <xdr:cNvSpPr txBox="1"/>
      </xdr:nvSpPr>
      <xdr:spPr>
        <a:xfrm>
          <a:off x="4686300" y="8499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152130</xdr:rowOff>
    </xdr:from>
    <xdr:to>
      <xdr:col>24</xdr:col>
      <xdr:colOff>152400</xdr:colOff>
      <xdr:row>50</xdr:row>
      <xdr:rowOff>152130</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4546600" y="8724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124498</xdr:rowOff>
    </xdr:from>
    <xdr:to>
      <xdr:col>24</xdr:col>
      <xdr:colOff>63500</xdr:colOff>
      <xdr:row>56</xdr:row>
      <xdr:rowOff>46031</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3797300" y="9554248"/>
          <a:ext cx="838200" cy="92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83672</xdr:rowOff>
    </xdr:from>
    <xdr:ext cx="534377" cy="259045"/>
    <xdr:sp macro="" textlink="">
      <xdr:nvSpPr>
        <xdr:cNvPr id="126" name="物件費平均値テキスト">
          <a:extLst>
            <a:ext uri="{FF2B5EF4-FFF2-40B4-BE49-F238E27FC236}">
              <a16:creationId xmlns:a16="http://schemas.microsoft.com/office/drawing/2014/main" id="{00000000-0008-0000-0600-00007E000000}"/>
            </a:ext>
          </a:extLst>
        </xdr:cNvPr>
        <xdr:cNvSpPr txBox="1"/>
      </xdr:nvSpPr>
      <xdr:spPr>
        <a:xfrm>
          <a:off x="4686300" y="9513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105245</xdr:rowOff>
    </xdr:from>
    <xdr:to>
      <xdr:col>24</xdr:col>
      <xdr:colOff>114300</xdr:colOff>
      <xdr:row>56</xdr:row>
      <xdr:rowOff>35395</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4584700" y="953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167875</xdr:rowOff>
    </xdr:from>
    <xdr:to>
      <xdr:col>19</xdr:col>
      <xdr:colOff>177800</xdr:colOff>
      <xdr:row>56</xdr:row>
      <xdr:rowOff>46031</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a:off x="2908300" y="9597625"/>
          <a:ext cx="889000" cy="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5290</xdr:rowOff>
    </xdr:from>
    <xdr:to>
      <xdr:col>20</xdr:col>
      <xdr:colOff>38100</xdr:colOff>
      <xdr:row>56</xdr:row>
      <xdr:rowOff>106890</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3746500" y="96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98017</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530111" y="9699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167875</xdr:rowOff>
    </xdr:from>
    <xdr:to>
      <xdr:col>15</xdr:col>
      <xdr:colOff>50800</xdr:colOff>
      <xdr:row>56</xdr:row>
      <xdr:rowOff>77863</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flipV="1">
          <a:off x="2019300" y="9597625"/>
          <a:ext cx="889000" cy="81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27721</xdr:rowOff>
    </xdr:from>
    <xdr:to>
      <xdr:col>15</xdr:col>
      <xdr:colOff>101600</xdr:colOff>
      <xdr:row>55</xdr:row>
      <xdr:rowOff>129321</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2857500" y="9457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145848</xdr:rowOff>
    </xdr:from>
    <xdr:ext cx="534377"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641111" y="9232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77863</xdr:rowOff>
    </xdr:from>
    <xdr:to>
      <xdr:col>10</xdr:col>
      <xdr:colOff>114300</xdr:colOff>
      <xdr:row>57</xdr:row>
      <xdr:rowOff>87122</xdr:rowOff>
    </xdr:to>
    <xdr:cxnSp macro="">
      <xdr:nvCxnSpPr>
        <xdr:cNvPr id="134" name="直線コネクタ 133">
          <a:extLst>
            <a:ext uri="{FF2B5EF4-FFF2-40B4-BE49-F238E27FC236}">
              <a16:creationId xmlns:a16="http://schemas.microsoft.com/office/drawing/2014/main" id="{00000000-0008-0000-0600-000086000000}"/>
            </a:ext>
          </a:extLst>
        </xdr:cNvPr>
        <xdr:cNvCxnSpPr/>
      </xdr:nvCxnSpPr>
      <xdr:spPr>
        <a:xfrm flipV="1">
          <a:off x="1130300" y="9679063"/>
          <a:ext cx="889000" cy="180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149822</xdr:rowOff>
    </xdr:from>
    <xdr:to>
      <xdr:col>10</xdr:col>
      <xdr:colOff>165100</xdr:colOff>
      <xdr:row>56</xdr:row>
      <xdr:rowOff>79972</xdr:rowOff>
    </xdr:to>
    <xdr:sp macro="" textlink="">
      <xdr:nvSpPr>
        <xdr:cNvPr id="135" name="フローチャート: 判断 134">
          <a:extLst>
            <a:ext uri="{FF2B5EF4-FFF2-40B4-BE49-F238E27FC236}">
              <a16:creationId xmlns:a16="http://schemas.microsoft.com/office/drawing/2014/main" id="{00000000-0008-0000-0600-000087000000}"/>
            </a:ext>
          </a:extLst>
        </xdr:cNvPr>
        <xdr:cNvSpPr/>
      </xdr:nvSpPr>
      <xdr:spPr>
        <a:xfrm>
          <a:off x="1968500" y="957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96499</xdr:rowOff>
    </xdr:from>
    <xdr:ext cx="534377"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752111" y="9354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10890</xdr:rowOff>
    </xdr:from>
    <xdr:to>
      <xdr:col>6</xdr:col>
      <xdr:colOff>38100</xdr:colOff>
      <xdr:row>57</xdr:row>
      <xdr:rowOff>112490</xdr:rowOff>
    </xdr:to>
    <xdr:sp macro="" textlink="">
      <xdr:nvSpPr>
        <xdr:cNvPr id="137" name="フローチャート: 判断 136">
          <a:extLst>
            <a:ext uri="{FF2B5EF4-FFF2-40B4-BE49-F238E27FC236}">
              <a16:creationId xmlns:a16="http://schemas.microsoft.com/office/drawing/2014/main" id="{00000000-0008-0000-0600-000089000000}"/>
            </a:ext>
          </a:extLst>
        </xdr:cNvPr>
        <xdr:cNvSpPr/>
      </xdr:nvSpPr>
      <xdr:spPr>
        <a:xfrm>
          <a:off x="1079500" y="978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129017</xdr:rowOff>
    </xdr:from>
    <xdr:ext cx="534377"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863111" y="9558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73698</xdr:rowOff>
    </xdr:from>
    <xdr:to>
      <xdr:col>24</xdr:col>
      <xdr:colOff>114300</xdr:colOff>
      <xdr:row>56</xdr:row>
      <xdr:rowOff>3848</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4584700" y="950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96575</xdr:rowOff>
    </xdr:from>
    <xdr:ext cx="534377" cy="259045"/>
    <xdr:sp macro="" textlink="">
      <xdr:nvSpPr>
        <xdr:cNvPr id="145" name="物件費該当値テキスト">
          <a:extLst>
            <a:ext uri="{FF2B5EF4-FFF2-40B4-BE49-F238E27FC236}">
              <a16:creationId xmlns:a16="http://schemas.microsoft.com/office/drawing/2014/main" id="{00000000-0008-0000-0600-000091000000}"/>
            </a:ext>
          </a:extLst>
        </xdr:cNvPr>
        <xdr:cNvSpPr txBox="1"/>
      </xdr:nvSpPr>
      <xdr:spPr>
        <a:xfrm>
          <a:off x="4686300" y="9354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166681</xdr:rowOff>
    </xdr:from>
    <xdr:to>
      <xdr:col>20</xdr:col>
      <xdr:colOff>38100</xdr:colOff>
      <xdr:row>56</xdr:row>
      <xdr:rowOff>96831</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3746500" y="9596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113358</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3530111" y="9371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117075</xdr:rowOff>
    </xdr:from>
    <xdr:to>
      <xdr:col>15</xdr:col>
      <xdr:colOff>101600</xdr:colOff>
      <xdr:row>56</xdr:row>
      <xdr:rowOff>47225</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2857500" y="954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38352</xdr:rowOff>
    </xdr:from>
    <xdr:ext cx="534377" cy="25904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2641111" y="9639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27063</xdr:rowOff>
    </xdr:from>
    <xdr:to>
      <xdr:col>10</xdr:col>
      <xdr:colOff>165100</xdr:colOff>
      <xdr:row>56</xdr:row>
      <xdr:rowOff>128663</xdr:rowOff>
    </xdr:to>
    <xdr:sp macro="" textlink="">
      <xdr:nvSpPr>
        <xdr:cNvPr id="150" name="楕円 149">
          <a:extLst>
            <a:ext uri="{FF2B5EF4-FFF2-40B4-BE49-F238E27FC236}">
              <a16:creationId xmlns:a16="http://schemas.microsoft.com/office/drawing/2014/main" id="{00000000-0008-0000-0600-000096000000}"/>
            </a:ext>
          </a:extLst>
        </xdr:cNvPr>
        <xdr:cNvSpPr/>
      </xdr:nvSpPr>
      <xdr:spPr>
        <a:xfrm>
          <a:off x="1968500" y="9628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119790</xdr:rowOff>
    </xdr:from>
    <xdr:ext cx="534377" cy="259045"/>
    <xdr:sp macro="" textlink="">
      <xdr:nvSpPr>
        <xdr:cNvPr id="151" name="テキスト ボックス 150">
          <a:extLst>
            <a:ext uri="{FF2B5EF4-FFF2-40B4-BE49-F238E27FC236}">
              <a16:creationId xmlns:a16="http://schemas.microsoft.com/office/drawing/2014/main" id="{00000000-0008-0000-0600-000097000000}"/>
            </a:ext>
          </a:extLst>
        </xdr:cNvPr>
        <xdr:cNvSpPr txBox="1"/>
      </xdr:nvSpPr>
      <xdr:spPr>
        <a:xfrm>
          <a:off x="1752111" y="9720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36322</xdr:rowOff>
    </xdr:from>
    <xdr:to>
      <xdr:col>6</xdr:col>
      <xdr:colOff>38100</xdr:colOff>
      <xdr:row>57</xdr:row>
      <xdr:rowOff>137922</xdr:rowOff>
    </xdr:to>
    <xdr:sp macro="" textlink="">
      <xdr:nvSpPr>
        <xdr:cNvPr id="152" name="楕円 151">
          <a:extLst>
            <a:ext uri="{FF2B5EF4-FFF2-40B4-BE49-F238E27FC236}">
              <a16:creationId xmlns:a16="http://schemas.microsoft.com/office/drawing/2014/main" id="{00000000-0008-0000-0600-000098000000}"/>
            </a:ext>
          </a:extLst>
        </xdr:cNvPr>
        <xdr:cNvSpPr/>
      </xdr:nvSpPr>
      <xdr:spPr>
        <a:xfrm>
          <a:off x="1079500" y="9808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129049</xdr:rowOff>
    </xdr:from>
    <xdr:ext cx="534377" cy="259045"/>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863111" y="9901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9" name="正方形/長方形 158">
          <a:extLst>
            <a:ext uri="{FF2B5EF4-FFF2-40B4-BE49-F238E27FC236}">
              <a16:creationId xmlns:a16="http://schemas.microsoft.com/office/drawing/2014/main" id="{00000000-0008-0000-0600-00009F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60" name="正方形/長方形 159">
          <a:extLst>
            <a:ext uri="{FF2B5EF4-FFF2-40B4-BE49-F238E27FC236}">
              <a16:creationId xmlns:a16="http://schemas.microsoft.com/office/drawing/2014/main" id="{00000000-0008-0000-0600-0000A0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61" name="正方形/長方形 160">
          <a:extLst>
            <a:ext uri="{FF2B5EF4-FFF2-40B4-BE49-F238E27FC236}">
              <a16:creationId xmlns:a16="http://schemas.microsoft.com/office/drawing/2014/main" id="{00000000-0008-0000-0600-0000A1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維持補修費グラフ枠">
          <a:extLst>
            <a:ext uri="{FF2B5EF4-FFF2-40B4-BE49-F238E27FC236}">
              <a16:creationId xmlns:a16="http://schemas.microsoft.com/office/drawing/2014/main" id="{00000000-0008-0000-0600-0000AE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86756</xdr:rowOff>
    </xdr:from>
    <xdr:to>
      <xdr:col>24</xdr:col>
      <xdr:colOff>62865</xdr:colOff>
      <xdr:row>78</xdr:row>
      <xdr:rowOff>128727</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4633595" y="12088256"/>
          <a:ext cx="1270" cy="1413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132554</xdr:rowOff>
    </xdr:from>
    <xdr:ext cx="378565" cy="259045"/>
    <xdr:sp macro="" textlink="">
      <xdr:nvSpPr>
        <xdr:cNvPr id="176" name="維持補修費最小値テキスト">
          <a:extLst>
            <a:ext uri="{FF2B5EF4-FFF2-40B4-BE49-F238E27FC236}">
              <a16:creationId xmlns:a16="http://schemas.microsoft.com/office/drawing/2014/main" id="{00000000-0008-0000-0600-0000B0000000}"/>
            </a:ext>
          </a:extLst>
        </xdr:cNvPr>
        <xdr:cNvSpPr txBox="1"/>
      </xdr:nvSpPr>
      <xdr:spPr>
        <a:xfrm>
          <a:off x="4686300" y="135056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128727</xdr:rowOff>
    </xdr:from>
    <xdr:to>
      <xdr:col>24</xdr:col>
      <xdr:colOff>152400</xdr:colOff>
      <xdr:row>78</xdr:row>
      <xdr:rowOff>128727</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4546600" y="13501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33433</xdr:rowOff>
    </xdr:from>
    <xdr:ext cx="534377" cy="259045"/>
    <xdr:sp macro="" textlink="">
      <xdr:nvSpPr>
        <xdr:cNvPr id="178" name="維持補修費最大値テキスト">
          <a:extLst>
            <a:ext uri="{FF2B5EF4-FFF2-40B4-BE49-F238E27FC236}">
              <a16:creationId xmlns:a16="http://schemas.microsoft.com/office/drawing/2014/main" id="{00000000-0008-0000-0600-0000B2000000}"/>
            </a:ext>
          </a:extLst>
        </xdr:cNvPr>
        <xdr:cNvSpPr txBox="1"/>
      </xdr:nvSpPr>
      <xdr:spPr>
        <a:xfrm>
          <a:off x="4686300" y="11863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86756</xdr:rowOff>
    </xdr:from>
    <xdr:to>
      <xdr:col>24</xdr:col>
      <xdr:colOff>152400</xdr:colOff>
      <xdr:row>70</xdr:row>
      <xdr:rowOff>86756</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4546600" y="12088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61748</xdr:rowOff>
    </xdr:from>
    <xdr:to>
      <xdr:col>24</xdr:col>
      <xdr:colOff>63500</xdr:colOff>
      <xdr:row>77</xdr:row>
      <xdr:rowOff>65863</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3797300" y="13091948"/>
          <a:ext cx="838200" cy="175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166585</xdr:rowOff>
    </xdr:from>
    <xdr:ext cx="469744" cy="259045"/>
    <xdr:sp macro="" textlink="">
      <xdr:nvSpPr>
        <xdr:cNvPr id="181" name="維持補修費平均値テキスト">
          <a:extLst>
            <a:ext uri="{FF2B5EF4-FFF2-40B4-BE49-F238E27FC236}">
              <a16:creationId xmlns:a16="http://schemas.microsoft.com/office/drawing/2014/main" id="{00000000-0008-0000-0600-0000B5000000}"/>
            </a:ext>
          </a:extLst>
        </xdr:cNvPr>
        <xdr:cNvSpPr txBox="1"/>
      </xdr:nvSpPr>
      <xdr:spPr>
        <a:xfrm>
          <a:off x="4686300" y="131967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16708</xdr:rowOff>
    </xdr:from>
    <xdr:to>
      <xdr:col>24</xdr:col>
      <xdr:colOff>114300</xdr:colOff>
      <xdr:row>77</xdr:row>
      <xdr:rowOff>118308</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4584700" y="13218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76606</xdr:rowOff>
    </xdr:from>
    <xdr:to>
      <xdr:col>19</xdr:col>
      <xdr:colOff>177800</xdr:colOff>
      <xdr:row>77</xdr:row>
      <xdr:rowOff>65863</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a:off x="2908300" y="13106806"/>
          <a:ext cx="889000" cy="160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38745</xdr:rowOff>
    </xdr:from>
    <xdr:to>
      <xdr:col>20</xdr:col>
      <xdr:colOff>38100</xdr:colOff>
      <xdr:row>77</xdr:row>
      <xdr:rowOff>140345</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3746500" y="1324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131472</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562428" y="13333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76606</xdr:rowOff>
    </xdr:from>
    <xdr:to>
      <xdr:col>15</xdr:col>
      <xdr:colOff>50800</xdr:colOff>
      <xdr:row>76</xdr:row>
      <xdr:rowOff>145735</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flipV="1">
          <a:off x="2019300" y="13106806"/>
          <a:ext cx="889000" cy="69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34905</xdr:rowOff>
    </xdr:from>
    <xdr:to>
      <xdr:col>15</xdr:col>
      <xdr:colOff>101600</xdr:colOff>
      <xdr:row>77</xdr:row>
      <xdr:rowOff>136505</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2857500" y="13236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127632</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673428" y="13329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28921</xdr:rowOff>
    </xdr:from>
    <xdr:to>
      <xdr:col>10</xdr:col>
      <xdr:colOff>114300</xdr:colOff>
      <xdr:row>76</xdr:row>
      <xdr:rowOff>145735</xdr:rowOff>
    </xdr:to>
    <xdr:cxnSp macro="">
      <xdr:nvCxnSpPr>
        <xdr:cNvPr id="189" name="直線コネクタ 188">
          <a:extLst>
            <a:ext uri="{FF2B5EF4-FFF2-40B4-BE49-F238E27FC236}">
              <a16:creationId xmlns:a16="http://schemas.microsoft.com/office/drawing/2014/main" id="{00000000-0008-0000-0600-0000BD000000}"/>
            </a:ext>
          </a:extLst>
        </xdr:cNvPr>
        <xdr:cNvCxnSpPr/>
      </xdr:nvCxnSpPr>
      <xdr:spPr>
        <a:xfrm>
          <a:off x="1130300" y="13059121"/>
          <a:ext cx="889000" cy="116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28093</xdr:rowOff>
    </xdr:from>
    <xdr:to>
      <xdr:col>10</xdr:col>
      <xdr:colOff>165100</xdr:colOff>
      <xdr:row>77</xdr:row>
      <xdr:rowOff>129693</xdr:rowOff>
    </xdr:to>
    <xdr:sp macro="" textlink="">
      <xdr:nvSpPr>
        <xdr:cNvPr id="190" name="フローチャート: 判断 189">
          <a:extLst>
            <a:ext uri="{FF2B5EF4-FFF2-40B4-BE49-F238E27FC236}">
              <a16:creationId xmlns:a16="http://schemas.microsoft.com/office/drawing/2014/main" id="{00000000-0008-0000-0600-0000BE000000}"/>
            </a:ext>
          </a:extLst>
        </xdr:cNvPr>
        <xdr:cNvSpPr/>
      </xdr:nvSpPr>
      <xdr:spPr>
        <a:xfrm>
          <a:off x="1968500" y="13229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120820</xdr:rowOff>
    </xdr:from>
    <xdr:ext cx="469744"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784428" y="13322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35911</xdr:rowOff>
    </xdr:from>
    <xdr:to>
      <xdr:col>6</xdr:col>
      <xdr:colOff>38100</xdr:colOff>
      <xdr:row>77</xdr:row>
      <xdr:rowOff>137511</xdr:rowOff>
    </xdr:to>
    <xdr:sp macro="" textlink="">
      <xdr:nvSpPr>
        <xdr:cNvPr id="192" name="フローチャート: 判断 191">
          <a:extLst>
            <a:ext uri="{FF2B5EF4-FFF2-40B4-BE49-F238E27FC236}">
              <a16:creationId xmlns:a16="http://schemas.microsoft.com/office/drawing/2014/main" id="{00000000-0008-0000-0600-0000C0000000}"/>
            </a:ext>
          </a:extLst>
        </xdr:cNvPr>
        <xdr:cNvSpPr/>
      </xdr:nvSpPr>
      <xdr:spPr>
        <a:xfrm>
          <a:off x="1079500" y="1323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128638</xdr:rowOff>
    </xdr:from>
    <xdr:ext cx="469744"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895428" y="13330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10948</xdr:rowOff>
    </xdr:from>
    <xdr:to>
      <xdr:col>24</xdr:col>
      <xdr:colOff>114300</xdr:colOff>
      <xdr:row>76</xdr:row>
      <xdr:rowOff>112548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4584700" y="13041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33824</xdr:rowOff>
    </xdr:from>
    <xdr:ext cx="469744" cy="259045"/>
    <xdr:sp macro="" textlink="">
      <xdr:nvSpPr>
        <xdr:cNvPr id="200" name="維持補修費該当値テキスト">
          <a:extLst>
            <a:ext uri="{FF2B5EF4-FFF2-40B4-BE49-F238E27FC236}">
              <a16:creationId xmlns:a16="http://schemas.microsoft.com/office/drawing/2014/main" id="{00000000-0008-0000-0600-0000C8000000}"/>
            </a:ext>
          </a:extLst>
        </xdr:cNvPr>
        <xdr:cNvSpPr txBox="1"/>
      </xdr:nvSpPr>
      <xdr:spPr>
        <a:xfrm>
          <a:off x="4686300" y="12892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15063</xdr:rowOff>
    </xdr:from>
    <xdr:to>
      <xdr:col>20</xdr:col>
      <xdr:colOff>38100</xdr:colOff>
      <xdr:row>77</xdr:row>
      <xdr:rowOff>116663</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3746500" y="132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133190</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3562428" y="12991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25806</xdr:rowOff>
    </xdr:from>
    <xdr:to>
      <xdr:col>15</xdr:col>
      <xdr:colOff>101600</xdr:colOff>
      <xdr:row>76</xdr:row>
      <xdr:rowOff>127406</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2857500" y="1305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143933</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2673428" y="12831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94935</xdr:rowOff>
    </xdr:from>
    <xdr:to>
      <xdr:col>10</xdr:col>
      <xdr:colOff>165100</xdr:colOff>
      <xdr:row>77</xdr:row>
      <xdr:rowOff>25085</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1968500" y="13125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41612</xdr:rowOff>
    </xdr:from>
    <xdr:ext cx="469744" cy="259045"/>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1784428" y="12900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149571</xdr:rowOff>
    </xdr:from>
    <xdr:to>
      <xdr:col>6</xdr:col>
      <xdr:colOff>38100</xdr:colOff>
      <xdr:row>76</xdr:row>
      <xdr:rowOff>79721</xdr:rowOff>
    </xdr:to>
    <xdr:sp macro="" textlink="">
      <xdr:nvSpPr>
        <xdr:cNvPr id="207" name="楕円 206">
          <a:extLst>
            <a:ext uri="{FF2B5EF4-FFF2-40B4-BE49-F238E27FC236}">
              <a16:creationId xmlns:a16="http://schemas.microsoft.com/office/drawing/2014/main" id="{00000000-0008-0000-0600-0000CF000000}"/>
            </a:ext>
          </a:extLst>
        </xdr:cNvPr>
        <xdr:cNvSpPr/>
      </xdr:nvSpPr>
      <xdr:spPr>
        <a:xfrm>
          <a:off x="1079500" y="13008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74</xdr:row>
      <xdr:rowOff>96248</xdr:rowOff>
    </xdr:from>
    <xdr:ext cx="469744" cy="259045"/>
    <xdr:sp macro="" textlink="">
      <xdr:nvSpPr>
        <xdr:cNvPr id="208" name="テキスト ボックス 207">
          <a:extLst>
            <a:ext uri="{FF2B5EF4-FFF2-40B4-BE49-F238E27FC236}">
              <a16:creationId xmlns:a16="http://schemas.microsoft.com/office/drawing/2014/main" id="{00000000-0008-0000-0600-0000D0000000}"/>
            </a:ext>
          </a:extLst>
        </xdr:cNvPr>
        <xdr:cNvSpPr txBox="1"/>
      </xdr:nvSpPr>
      <xdr:spPr>
        <a:xfrm>
          <a:off x="895428" y="127835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6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4" name="扶助費グラフ枠">
          <a:extLst>
            <a:ext uri="{FF2B5EF4-FFF2-40B4-BE49-F238E27FC236}">
              <a16:creationId xmlns:a16="http://schemas.microsoft.com/office/drawing/2014/main" id="{00000000-0008-0000-0600-0000EA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88134</xdr:rowOff>
    </xdr:from>
    <xdr:to>
      <xdr:col>24</xdr:col>
      <xdr:colOff>62865</xdr:colOff>
      <xdr:row>99</xdr:row>
      <xdr:rowOff>5032</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4633595" y="15518634"/>
          <a:ext cx="1270" cy="14599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8859</xdr:rowOff>
    </xdr:from>
    <xdr:ext cx="534377" cy="259045"/>
    <xdr:sp macro="" textlink="">
      <xdr:nvSpPr>
        <xdr:cNvPr id="236" name="扶助費最小値テキスト">
          <a:extLst>
            <a:ext uri="{FF2B5EF4-FFF2-40B4-BE49-F238E27FC236}">
              <a16:creationId xmlns:a16="http://schemas.microsoft.com/office/drawing/2014/main" id="{00000000-0008-0000-0600-0000EC000000}"/>
            </a:ext>
          </a:extLst>
        </xdr:cNvPr>
        <xdr:cNvSpPr txBox="1"/>
      </xdr:nvSpPr>
      <xdr:spPr>
        <a:xfrm>
          <a:off x="4686300" y="16982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5032</xdr:rowOff>
    </xdr:from>
    <xdr:to>
      <xdr:col>24</xdr:col>
      <xdr:colOff>152400</xdr:colOff>
      <xdr:row>99</xdr:row>
      <xdr:rowOff>5032</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4546600" y="16978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34811</xdr:rowOff>
    </xdr:from>
    <xdr:ext cx="599010" cy="259045"/>
    <xdr:sp macro="" textlink="">
      <xdr:nvSpPr>
        <xdr:cNvPr id="238" name="扶助費最大値テキスト">
          <a:extLst>
            <a:ext uri="{FF2B5EF4-FFF2-40B4-BE49-F238E27FC236}">
              <a16:creationId xmlns:a16="http://schemas.microsoft.com/office/drawing/2014/main" id="{00000000-0008-0000-0600-0000EE000000}"/>
            </a:ext>
          </a:extLst>
        </xdr:cNvPr>
        <xdr:cNvSpPr txBox="1"/>
      </xdr:nvSpPr>
      <xdr:spPr>
        <a:xfrm>
          <a:off x="4686300" y="15293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88134</xdr:rowOff>
    </xdr:from>
    <xdr:to>
      <xdr:col>24</xdr:col>
      <xdr:colOff>152400</xdr:colOff>
      <xdr:row>90</xdr:row>
      <xdr:rowOff>88134</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4546600" y="155186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93261</xdr:rowOff>
    </xdr:from>
    <xdr:to>
      <xdr:col>24</xdr:col>
      <xdr:colOff>63500</xdr:colOff>
      <xdr:row>97</xdr:row>
      <xdr:rowOff>15723</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3797300" y="16552461"/>
          <a:ext cx="838200" cy="9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122531</xdr:rowOff>
    </xdr:from>
    <xdr:ext cx="599010" cy="259045"/>
    <xdr:sp macro="" textlink="">
      <xdr:nvSpPr>
        <xdr:cNvPr id="241" name="扶助費平均値テキスト">
          <a:extLst>
            <a:ext uri="{FF2B5EF4-FFF2-40B4-BE49-F238E27FC236}">
              <a16:creationId xmlns:a16="http://schemas.microsoft.com/office/drawing/2014/main" id="{00000000-0008-0000-0600-0000F1000000}"/>
            </a:ext>
          </a:extLst>
        </xdr:cNvPr>
        <xdr:cNvSpPr txBox="1"/>
      </xdr:nvSpPr>
      <xdr:spPr>
        <a:xfrm>
          <a:off x="4686300" y="162388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99654</xdr:rowOff>
    </xdr:from>
    <xdr:to>
      <xdr:col>24</xdr:col>
      <xdr:colOff>114300</xdr:colOff>
      <xdr:row>96</xdr:row>
      <xdr:rowOff>29804</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4584700" y="1638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15723</xdr:rowOff>
    </xdr:from>
    <xdr:to>
      <xdr:col>19</xdr:col>
      <xdr:colOff>177800</xdr:colOff>
      <xdr:row>97</xdr:row>
      <xdr:rowOff>112595</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2908300" y="16646373"/>
          <a:ext cx="889000" cy="96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5330</xdr:rowOff>
    </xdr:from>
    <xdr:to>
      <xdr:col>20</xdr:col>
      <xdr:colOff>38100</xdr:colOff>
      <xdr:row>96</xdr:row>
      <xdr:rowOff>106930</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3746500" y="1646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123457</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3497795" y="162397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156628</xdr:rowOff>
    </xdr:from>
    <xdr:to>
      <xdr:col>15</xdr:col>
      <xdr:colOff>50800</xdr:colOff>
      <xdr:row>97</xdr:row>
      <xdr:rowOff>112595</xdr:rowOff>
    </xdr:to>
    <xdr:cxnSp macro="">
      <xdr:nvCxnSpPr>
        <xdr:cNvPr id="246" name="直線コネクタ 245">
          <a:extLst>
            <a:ext uri="{FF2B5EF4-FFF2-40B4-BE49-F238E27FC236}">
              <a16:creationId xmlns:a16="http://schemas.microsoft.com/office/drawing/2014/main" id="{00000000-0008-0000-0600-0000F6000000}"/>
            </a:ext>
          </a:extLst>
        </xdr:cNvPr>
        <xdr:cNvCxnSpPr/>
      </xdr:nvCxnSpPr>
      <xdr:spPr>
        <a:xfrm>
          <a:off x="2019300" y="16615828"/>
          <a:ext cx="889000" cy="127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90805</xdr:rowOff>
    </xdr:from>
    <xdr:to>
      <xdr:col>15</xdr:col>
      <xdr:colOff>101600</xdr:colOff>
      <xdr:row>97</xdr:row>
      <xdr:rowOff>20955</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2857500" y="1655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37482</xdr:rowOff>
    </xdr:from>
    <xdr:ext cx="59901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608795" y="16325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133,325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156628</xdr:rowOff>
    </xdr:from>
    <xdr:to>
      <xdr:col>10</xdr:col>
      <xdr:colOff>114300</xdr:colOff>
      <xdr:row>98</xdr:row>
      <xdr:rowOff>71414</xdr:rowOff>
    </xdr:to>
    <xdr:cxnSp macro="">
      <xdr:nvCxnSpPr>
        <xdr:cNvPr id="249" name="直線コネクタ 248">
          <a:extLst>
            <a:ext uri="{FF2B5EF4-FFF2-40B4-BE49-F238E27FC236}">
              <a16:creationId xmlns:a16="http://schemas.microsoft.com/office/drawing/2014/main" id="{00000000-0008-0000-0600-0000F9000000}"/>
            </a:ext>
          </a:extLst>
        </xdr:cNvPr>
        <xdr:cNvCxnSpPr/>
      </xdr:nvCxnSpPr>
      <xdr:spPr>
        <a:xfrm flipV="1">
          <a:off x="1130300" y="16615828"/>
          <a:ext cx="889000" cy="257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153550</xdr:rowOff>
    </xdr:from>
    <xdr:to>
      <xdr:col>10</xdr:col>
      <xdr:colOff>165100</xdr:colOff>
      <xdr:row>96</xdr:row>
      <xdr:rowOff>83700</xdr:rowOff>
    </xdr:to>
    <xdr:sp macro="" textlink="">
      <xdr:nvSpPr>
        <xdr:cNvPr id="250" name="フローチャート: 判断 249">
          <a:extLst>
            <a:ext uri="{FF2B5EF4-FFF2-40B4-BE49-F238E27FC236}">
              <a16:creationId xmlns:a16="http://schemas.microsoft.com/office/drawing/2014/main" id="{00000000-0008-0000-0600-0000FA000000}"/>
            </a:ext>
          </a:extLst>
        </xdr:cNvPr>
        <xdr:cNvSpPr/>
      </xdr:nvSpPr>
      <xdr:spPr>
        <a:xfrm>
          <a:off x="1968500" y="1644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100227</xdr:rowOff>
    </xdr:from>
    <xdr:ext cx="59901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719795" y="16216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85939</xdr:rowOff>
    </xdr:from>
    <xdr:to>
      <xdr:col>6</xdr:col>
      <xdr:colOff>38100</xdr:colOff>
      <xdr:row>98</xdr:row>
      <xdr:rowOff>16089</xdr:rowOff>
    </xdr:to>
    <xdr:sp macro="" textlink="">
      <xdr:nvSpPr>
        <xdr:cNvPr id="252" name="フローチャート: 判断 251">
          <a:extLst>
            <a:ext uri="{FF2B5EF4-FFF2-40B4-BE49-F238E27FC236}">
              <a16:creationId xmlns:a16="http://schemas.microsoft.com/office/drawing/2014/main" id="{00000000-0008-0000-0600-0000FC000000}"/>
            </a:ext>
          </a:extLst>
        </xdr:cNvPr>
        <xdr:cNvSpPr/>
      </xdr:nvSpPr>
      <xdr:spPr>
        <a:xfrm>
          <a:off x="1079500" y="1671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32616</xdr:rowOff>
    </xdr:from>
    <xdr:ext cx="59901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830795" y="16491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42461</xdr:rowOff>
    </xdr:from>
    <xdr:to>
      <xdr:col>24</xdr:col>
      <xdr:colOff>114300</xdr:colOff>
      <xdr:row>96</xdr:row>
      <xdr:rowOff>144061</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4584700" y="1650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20888</xdr:rowOff>
    </xdr:from>
    <xdr:ext cx="599010" cy="259045"/>
    <xdr:sp macro="" textlink="">
      <xdr:nvSpPr>
        <xdr:cNvPr id="260" name="扶助費該当値テキスト">
          <a:extLst>
            <a:ext uri="{FF2B5EF4-FFF2-40B4-BE49-F238E27FC236}">
              <a16:creationId xmlns:a16="http://schemas.microsoft.com/office/drawing/2014/main" id="{00000000-0008-0000-0600-000004010000}"/>
            </a:ext>
          </a:extLst>
        </xdr:cNvPr>
        <xdr:cNvSpPr txBox="1"/>
      </xdr:nvSpPr>
      <xdr:spPr>
        <a:xfrm>
          <a:off x="4686300" y="16480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136373</xdr:rowOff>
    </xdr:from>
    <xdr:to>
      <xdr:col>20</xdr:col>
      <xdr:colOff>38100</xdr:colOff>
      <xdr:row>97</xdr:row>
      <xdr:rowOff>66523</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3746500" y="16595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57650</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3497795" y="16688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61795</xdr:rowOff>
    </xdr:from>
    <xdr:to>
      <xdr:col>15</xdr:col>
      <xdr:colOff>101600</xdr:colOff>
      <xdr:row>97</xdr:row>
      <xdr:rowOff>163395</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2857500" y="1669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154522</xdr:rowOff>
    </xdr:from>
    <xdr:ext cx="599010"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2608795" y="16785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105828</xdr:rowOff>
    </xdr:from>
    <xdr:to>
      <xdr:col>10</xdr:col>
      <xdr:colOff>165100</xdr:colOff>
      <xdr:row>97</xdr:row>
      <xdr:rowOff>35978</xdr:rowOff>
    </xdr:to>
    <xdr:sp macro="" textlink="">
      <xdr:nvSpPr>
        <xdr:cNvPr id="265" name="楕円 264">
          <a:extLst>
            <a:ext uri="{FF2B5EF4-FFF2-40B4-BE49-F238E27FC236}">
              <a16:creationId xmlns:a16="http://schemas.microsoft.com/office/drawing/2014/main" id="{00000000-0008-0000-0600-000009010000}"/>
            </a:ext>
          </a:extLst>
        </xdr:cNvPr>
        <xdr:cNvSpPr/>
      </xdr:nvSpPr>
      <xdr:spPr>
        <a:xfrm>
          <a:off x="1968500" y="16565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27105</xdr:rowOff>
    </xdr:from>
    <xdr:ext cx="599010" cy="259045"/>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1719795" y="166577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20614</xdr:rowOff>
    </xdr:from>
    <xdr:to>
      <xdr:col>6</xdr:col>
      <xdr:colOff>38100</xdr:colOff>
      <xdr:row>98</xdr:row>
      <xdr:rowOff>122214</xdr:rowOff>
    </xdr:to>
    <xdr:sp macro="" textlink="">
      <xdr:nvSpPr>
        <xdr:cNvPr id="267" name="楕円 266">
          <a:extLst>
            <a:ext uri="{FF2B5EF4-FFF2-40B4-BE49-F238E27FC236}">
              <a16:creationId xmlns:a16="http://schemas.microsoft.com/office/drawing/2014/main" id="{00000000-0008-0000-0600-00000B010000}"/>
            </a:ext>
          </a:extLst>
        </xdr:cNvPr>
        <xdr:cNvSpPr/>
      </xdr:nvSpPr>
      <xdr:spPr>
        <a:xfrm>
          <a:off x="1079500" y="16822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113341</xdr:rowOff>
    </xdr:from>
    <xdr:ext cx="599010" cy="259045"/>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830795" y="16915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6" name="正方形/長方形 275">
          <a:extLst>
            <a:ext uri="{FF2B5EF4-FFF2-40B4-BE49-F238E27FC236}">
              <a16:creationId xmlns:a16="http://schemas.microsoft.com/office/drawing/2014/main" id="{00000000-0008-0000-0600-000014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90" name="テキスト ボックス 289">
          <a:extLst>
            <a:ext uri="{FF2B5EF4-FFF2-40B4-BE49-F238E27FC236}">
              <a16:creationId xmlns:a16="http://schemas.microsoft.com/office/drawing/2014/main" id="{00000000-0008-0000-0600-000022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3" name="補助費等グラフ枠">
          <a:extLst>
            <a:ext uri="{FF2B5EF4-FFF2-40B4-BE49-F238E27FC236}">
              <a16:creationId xmlns:a16="http://schemas.microsoft.com/office/drawing/2014/main" id="{00000000-0008-0000-0600-000025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34</xdr:row>
      <xdr:rowOff>27272</xdr:rowOff>
    </xdr:from>
    <xdr:to>
      <xdr:col>54</xdr:col>
      <xdr:colOff>189865</xdr:colOff>
      <xdr:row>38</xdr:row>
      <xdr:rowOff>36667</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10475595" y="5856572"/>
          <a:ext cx="1270" cy="695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40494</xdr:rowOff>
    </xdr:from>
    <xdr:ext cx="534377" cy="259045"/>
    <xdr:sp macro="" textlink="">
      <xdr:nvSpPr>
        <xdr:cNvPr id="295" name="補助費等最小値テキスト">
          <a:extLst>
            <a:ext uri="{FF2B5EF4-FFF2-40B4-BE49-F238E27FC236}">
              <a16:creationId xmlns:a16="http://schemas.microsoft.com/office/drawing/2014/main" id="{00000000-0008-0000-0600-000027010000}"/>
            </a:ext>
          </a:extLst>
        </xdr:cNvPr>
        <xdr:cNvSpPr txBox="1"/>
      </xdr:nvSpPr>
      <xdr:spPr>
        <a:xfrm>
          <a:off x="10528300" y="6555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36667</xdr:rowOff>
    </xdr:from>
    <xdr:to>
      <xdr:col>55</xdr:col>
      <xdr:colOff>88900</xdr:colOff>
      <xdr:row>38</xdr:row>
      <xdr:rowOff>36667</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10388600" y="6551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145399</xdr:rowOff>
    </xdr:from>
    <xdr:ext cx="534377" cy="259045"/>
    <xdr:sp macro="" textlink="">
      <xdr:nvSpPr>
        <xdr:cNvPr id="297" name="補助費等最大値テキスト">
          <a:extLst>
            <a:ext uri="{FF2B5EF4-FFF2-40B4-BE49-F238E27FC236}">
              <a16:creationId xmlns:a16="http://schemas.microsoft.com/office/drawing/2014/main" id="{00000000-0008-0000-0600-000029010000}"/>
            </a:ext>
          </a:extLst>
        </xdr:cNvPr>
        <xdr:cNvSpPr txBox="1"/>
      </xdr:nvSpPr>
      <xdr:spPr>
        <a:xfrm>
          <a:off x="10528300" y="5631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27272</xdr:rowOff>
    </xdr:from>
    <xdr:to>
      <xdr:col>55</xdr:col>
      <xdr:colOff>88900</xdr:colOff>
      <xdr:row>34</xdr:row>
      <xdr:rowOff>27272</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10388600" y="585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154646</xdr:rowOff>
    </xdr:from>
    <xdr:to>
      <xdr:col>55</xdr:col>
      <xdr:colOff>0</xdr:colOff>
      <xdr:row>37</xdr:row>
      <xdr:rowOff>3073</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9639300" y="6326846"/>
          <a:ext cx="838200" cy="19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144953</xdr:rowOff>
    </xdr:from>
    <xdr:ext cx="534377" cy="259045"/>
    <xdr:sp macro="" textlink="">
      <xdr:nvSpPr>
        <xdr:cNvPr id="300" name="補助費等平均値テキスト">
          <a:extLst>
            <a:ext uri="{FF2B5EF4-FFF2-40B4-BE49-F238E27FC236}">
              <a16:creationId xmlns:a16="http://schemas.microsoft.com/office/drawing/2014/main" id="{00000000-0008-0000-0600-00002C010000}"/>
            </a:ext>
          </a:extLst>
        </xdr:cNvPr>
        <xdr:cNvSpPr txBox="1"/>
      </xdr:nvSpPr>
      <xdr:spPr>
        <a:xfrm>
          <a:off x="10528300" y="63171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166526</xdr:rowOff>
    </xdr:from>
    <xdr:to>
      <xdr:col>55</xdr:col>
      <xdr:colOff>50800</xdr:colOff>
      <xdr:row>37</xdr:row>
      <xdr:rowOff>96676</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10426700" y="6338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154646</xdr:rowOff>
    </xdr:from>
    <xdr:to>
      <xdr:col>50</xdr:col>
      <xdr:colOff>114300</xdr:colOff>
      <xdr:row>36</xdr:row>
      <xdr:rowOff>170104</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8750300" y="6326846"/>
          <a:ext cx="889000" cy="15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138495</xdr:rowOff>
    </xdr:from>
    <xdr:to>
      <xdr:col>50</xdr:col>
      <xdr:colOff>165100</xdr:colOff>
      <xdr:row>37</xdr:row>
      <xdr:rowOff>68645</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9588500" y="6310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59772</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372111" y="6403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170104</xdr:rowOff>
    </xdr:from>
    <xdr:to>
      <xdr:col>45</xdr:col>
      <xdr:colOff>177800</xdr:colOff>
      <xdr:row>37</xdr:row>
      <xdr:rowOff>58765</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flipV="1">
          <a:off x="7861300" y="6342304"/>
          <a:ext cx="889000" cy="60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98686</xdr:rowOff>
    </xdr:from>
    <xdr:to>
      <xdr:col>46</xdr:col>
      <xdr:colOff>38100</xdr:colOff>
      <xdr:row>37</xdr:row>
      <xdr:rowOff>28836</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8699500" y="627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45363</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483111" y="6046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121989</xdr:rowOff>
    </xdr:from>
    <xdr:to>
      <xdr:col>41</xdr:col>
      <xdr:colOff>50800</xdr:colOff>
      <xdr:row>37</xdr:row>
      <xdr:rowOff>58765</xdr:rowOff>
    </xdr:to>
    <xdr:cxnSp macro="">
      <xdr:nvCxnSpPr>
        <xdr:cNvPr id="308" name="直線コネクタ 307">
          <a:extLst>
            <a:ext uri="{FF2B5EF4-FFF2-40B4-BE49-F238E27FC236}">
              <a16:creationId xmlns:a16="http://schemas.microsoft.com/office/drawing/2014/main" id="{00000000-0008-0000-0600-000034010000}"/>
            </a:ext>
          </a:extLst>
        </xdr:cNvPr>
        <xdr:cNvCxnSpPr/>
      </xdr:nvCxnSpPr>
      <xdr:spPr>
        <a:xfrm>
          <a:off x="6972300" y="5265489"/>
          <a:ext cx="889000" cy="1136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137853</xdr:rowOff>
    </xdr:from>
    <xdr:to>
      <xdr:col>41</xdr:col>
      <xdr:colOff>101600</xdr:colOff>
      <xdr:row>37</xdr:row>
      <xdr:rowOff>68003</xdr:rowOff>
    </xdr:to>
    <xdr:sp macro="" textlink="">
      <xdr:nvSpPr>
        <xdr:cNvPr id="309" name="フローチャート: 判断 308">
          <a:extLst>
            <a:ext uri="{FF2B5EF4-FFF2-40B4-BE49-F238E27FC236}">
              <a16:creationId xmlns:a16="http://schemas.microsoft.com/office/drawing/2014/main" id="{00000000-0008-0000-0600-000035010000}"/>
            </a:ext>
          </a:extLst>
        </xdr:cNvPr>
        <xdr:cNvSpPr/>
      </xdr:nvSpPr>
      <xdr:spPr>
        <a:xfrm>
          <a:off x="7810500" y="6310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84530</xdr:rowOff>
    </xdr:from>
    <xdr:ext cx="534377"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594111" y="6085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81062</xdr:rowOff>
    </xdr:from>
    <xdr:to>
      <xdr:col>36</xdr:col>
      <xdr:colOff>165100</xdr:colOff>
      <xdr:row>31</xdr:row>
      <xdr:rowOff>11212</xdr:rowOff>
    </xdr:to>
    <xdr:sp macro="" textlink="">
      <xdr:nvSpPr>
        <xdr:cNvPr id="311" name="フローチャート: 判断 310">
          <a:extLst>
            <a:ext uri="{FF2B5EF4-FFF2-40B4-BE49-F238E27FC236}">
              <a16:creationId xmlns:a16="http://schemas.microsoft.com/office/drawing/2014/main" id="{00000000-0008-0000-0600-000037010000}"/>
            </a:ext>
          </a:extLst>
        </xdr:cNvPr>
        <xdr:cNvSpPr/>
      </xdr:nvSpPr>
      <xdr:spPr>
        <a:xfrm>
          <a:off x="6921500" y="5224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2339</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672795" y="53172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123723</xdr:rowOff>
    </xdr:from>
    <xdr:to>
      <xdr:col>55</xdr:col>
      <xdr:colOff>50800</xdr:colOff>
      <xdr:row>37</xdr:row>
      <xdr:rowOff>53873</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10426700" y="6295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146600</xdr:rowOff>
    </xdr:from>
    <xdr:ext cx="534377" cy="259045"/>
    <xdr:sp macro="" textlink="">
      <xdr:nvSpPr>
        <xdr:cNvPr id="319" name="補助費等該当値テキスト">
          <a:extLst>
            <a:ext uri="{FF2B5EF4-FFF2-40B4-BE49-F238E27FC236}">
              <a16:creationId xmlns:a16="http://schemas.microsoft.com/office/drawing/2014/main" id="{00000000-0008-0000-0600-00003F010000}"/>
            </a:ext>
          </a:extLst>
        </xdr:cNvPr>
        <xdr:cNvSpPr txBox="1"/>
      </xdr:nvSpPr>
      <xdr:spPr>
        <a:xfrm>
          <a:off x="10528300" y="6147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103846</xdr:rowOff>
    </xdr:from>
    <xdr:to>
      <xdr:col>50</xdr:col>
      <xdr:colOff>165100</xdr:colOff>
      <xdr:row>37</xdr:row>
      <xdr:rowOff>33996</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9588500" y="6276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50523</xdr:rowOff>
    </xdr:from>
    <xdr:ext cx="534377"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9372111" y="6051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119304</xdr:rowOff>
    </xdr:from>
    <xdr:to>
      <xdr:col>46</xdr:col>
      <xdr:colOff>38100</xdr:colOff>
      <xdr:row>37</xdr:row>
      <xdr:rowOff>49454</xdr:rowOff>
    </xdr:to>
    <xdr:sp macro="" textlink="">
      <xdr:nvSpPr>
        <xdr:cNvPr id="322" name="楕円 321">
          <a:extLst>
            <a:ext uri="{FF2B5EF4-FFF2-40B4-BE49-F238E27FC236}">
              <a16:creationId xmlns:a16="http://schemas.microsoft.com/office/drawing/2014/main" id="{00000000-0008-0000-0600-000042010000}"/>
            </a:ext>
          </a:extLst>
        </xdr:cNvPr>
        <xdr:cNvSpPr/>
      </xdr:nvSpPr>
      <xdr:spPr>
        <a:xfrm>
          <a:off x="8699500" y="6291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40581</xdr:rowOff>
    </xdr:from>
    <xdr:ext cx="534377" cy="259045"/>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8483111" y="6384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7965</xdr:rowOff>
    </xdr:from>
    <xdr:to>
      <xdr:col>41</xdr:col>
      <xdr:colOff>101600</xdr:colOff>
      <xdr:row>37</xdr:row>
      <xdr:rowOff>109565</xdr:rowOff>
    </xdr:to>
    <xdr:sp macro="" textlink="">
      <xdr:nvSpPr>
        <xdr:cNvPr id="324" name="楕円 323">
          <a:extLst>
            <a:ext uri="{FF2B5EF4-FFF2-40B4-BE49-F238E27FC236}">
              <a16:creationId xmlns:a16="http://schemas.microsoft.com/office/drawing/2014/main" id="{00000000-0008-0000-0600-000044010000}"/>
            </a:ext>
          </a:extLst>
        </xdr:cNvPr>
        <xdr:cNvSpPr/>
      </xdr:nvSpPr>
      <xdr:spPr>
        <a:xfrm>
          <a:off x="7810500" y="6351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100692</xdr:rowOff>
    </xdr:from>
    <xdr:ext cx="534377" cy="259045"/>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7594111" y="6444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71189</xdr:rowOff>
    </xdr:from>
    <xdr:to>
      <xdr:col>36</xdr:col>
      <xdr:colOff>165100</xdr:colOff>
      <xdr:row>31</xdr:row>
      <xdr:rowOff>1339</xdr:rowOff>
    </xdr:to>
    <xdr:sp macro="" textlink="">
      <xdr:nvSpPr>
        <xdr:cNvPr id="326" name="楕円 325">
          <a:extLst>
            <a:ext uri="{FF2B5EF4-FFF2-40B4-BE49-F238E27FC236}">
              <a16:creationId xmlns:a16="http://schemas.microsoft.com/office/drawing/2014/main" id="{00000000-0008-0000-0600-000046010000}"/>
            </a:ext>
          </a:extLst>
        </xdr:cNvPr>
        <xdr:cNvSpPr/>
      </xdr:nvSpPr>
      <xdr:spPr>
        <a:xfrm>
          <a:off x="6921500" y="5214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17866</xdr:rowOff>
    </xdr:from>
    <xdr:ext cx="599010"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672795" y="498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3" name="正方形/長方形 332">
          <a:extLst>
            <a:ext uri="{FF2B5EF4-FFF2-40B4-BE49-F238E27FC236}">
              <a16:creationId xmlns:a16="http://schemas.microsoft.com/office/drawing/2014/main" id="{00000000-0008-0000-0600-00004D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4" name="正方形/長方形 333">
          <a:extLst>
            <a:ext uri="{FF2B5EF4-FFF2-40B4-BE49-F238E27FC236}">
              <a16:creationId xmlns:a16="http://schemas.microsoft.com/office/drawing/2014/main" id="{00000000-0008-0000-0600-00004E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5" name="正方形/長方形 334">
          <a:extLst>
            <a:ext uri="{FF2B5EF4-FFF2-40B4-BE49-F238E27FC236}">
              <a16:creationId xmlns:a16="http://schemas.microsoft.com/office/drawing/2014/main" id="{00000000-0008-0000-0600-00004F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1" name="普通建設事業費グラフ枠">
          <a:extLst>
            <a:ext uri="{FF2B5EF4-FFF2-40B4-BE49-F238E27FC236}">
              <a16:creationId xmlns:a16="http://schemas.microsoft.com/office/drawing/2014/main" id="{00000000-0008-0000-0600-00005F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115621</xdr:rowOff>
    </xdr:from>
    <xdr:to>
      <xdr:col>54</xdr:col>
      <xdr:colOff>189865</xdr:colOff>
      <xdr:row>58</xdr:row>
      <xdr:rowOff>136709</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10475595" y="8688121"/>
          <a:ext cx="1270" cy="1392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140536</xdr:rowOff>
    </xdr:from>
    <xdr:ext cx="534377" cy="259045"/>
    <xdr:sp macro="" textlink="">
      <xdr:nvSpPr>
        <xdr:cNvPr id="353" name="普通建設事業費最小値テキスト">
          <a:extLst>
            <a:ext uri="{FF2B5EF4-FFF2-40B4-BE49-F238E27FC236}">
              <a16:creationId xmlns:a16="http://schemas.microsoft.com/office/drawing/2014/main" id="{00000000-0008-0000-0600-000061010000}"/>
            </a:ext>
          </a:extLst>
        </xdr:cNvPr>
        <xdr:cNvSpPr txBox="1"/>
      </xdr:nvSpPr>
      <xdr:spPr>
        <a:xfrm>
          <a:off x="10528300" y="10084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136709</xdr:rowOff>
    </xdr:from>
    <xdr:to>
      <xdr:col>55</xdr:col>
      <xdr:colOff>88900</xdr:colOff>
      <xdr:row>58</xdr:row>
      <xdr:rowOff>136709</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10388600" y="10080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62298</xdr:rowOff>
    </xdr:from>
    <xdr:ext cx="534377" cy="259045"/>
    <xdr:sp macro="" textlink="">
      <xdr:nvSpPr>
        <xdr:cNvPr id="355" name="普通建設事業費最大値テキスト">
          <a:extLst>
            <a:ext uri="{FF2B5EF4-FFF2-40B4-BE49-F238E27FC236}">
              <a16:creationId xmlns:a16="http://schemas.microsoft.com/office/drawing/2014/main" id="{00000000-0008-0000-0600-000063010000}"/>
            </a:ext>
          </a:extLst>
        </xdr:cNvPr>
        <xdr:cNvSpPr txBox="1"/>
      </xdr:nvSpPr>
      <xdr:spPr>
        <a:xfrm>
          <a:off x="10528300" y="8463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115621</xdr:rowOff>
    </xdr:from>
    <xdr:to>
      <xdr:col>55</xdr:col>
      <xdr:colOff>88900</xdr:colOff>
      <xdr:row>50</xdr:row>
      <xdr:rowOff>115621</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10388600" y="8688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49</xdr:row>
      <xdr:rowOff>121469</xdr:rowOff>
    </xdr:from>
    <xdr:to>
      <xdr:col>55</xdr:col>
      <xdr:colOff>0</xdr:colOff>
      <xdr:row>53</xdr:row>
      <xdr:rowOff>91104</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9639300" y="8522519"/>
          <a:ext cx="838200" cy="655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92397</xdr:rowOff>
    </xdr:from>
    <xdr:ext cx="534377" cy="259045"/>
    <xdr:sp macro="" textlink="">
      <xdr:nvSpPr>
        <xdr:cNvPr id="358" name="普通建設事業費平均値テキスト">
          <a:extLst>
            <a:ext uri="{FF2B5EF4-FFF2-40B4-BE49-F238E27FC236}">
              <a16:creationId xmlns:a16="http://schemas.microsoft.com/office/drawing/2014/main" id="{00000000-0008-0000-0600-000066010000}"/>
            </a:ext>
          </a:extLst>
        </xdr:cNvPr>
        <xdr:cNvSpPr txBox="1"/>
      </xdr:nvSpPr>
      <xdr:spPr>
        <a:xfrm>
          <a:off x="10528300" y="95221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113970</xdr:rowOff>
    </xdr:from>
    <xdr:to>
      <xdr:col>55</xdr:col>
      <xdr:colOff>50800</xdr:colOff>
      <xdr:row>56</xdr:row>
      <xdr:rowOff>44120</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10426700" y="9543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49</xdr:row>
      <xdr:rowOff>121469</xdr:rowOff>
    </xdr:from>
    <xdr:to>
      <xdr:col>50</xdr:col>
      <xdr:colOff>114300</xdr:colOff>
      <xdr:row>53</xdr:row>
      <xdr:rowOff>146310</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flipV="1">
          <a:off x="8750300" y="8522519"/>
          <a:ext cx="889000" cy="710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138678</xdr:rowOff>
    </xdr:from>
    <xdr:to>
      <xdr:col>50</xdr:col>
      <xdr:colOff>165100</xdr:colOff>
      <xdr:row>56</xdr:row>
      <xdr:rowOff>68828</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9588500" y="956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59955</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372111" y="9661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146310</xdr:rowOff>
    </xdr:from>
    <xdr:to>
      <xdr:col>45</xdr:col>
      <xdr:colOff>177800</xdr:colOff>
      <xdr:row>55</xdr:row>
      <xdr:rowOff>151473</xdr:rowOff>
    </xdr:to>
    <xdr:cxnSp macro="">
      <xdr:nvCxnSpPr>
        <xdr:cNvPr id="363" name="直線コネクタ 362">
          <a:extLst>
            <a:ext uri="{FF2B5EF4-FFF2-40B4-BE49-F238E27FC236}">
              <a16:creationId xmlns:a16="http://schemas.microsoft.com/office/drawing/2014/main" id="{00000000-0008-0000-0600-00006B010000}"/>
            </a:ext>
          </a:extLst>
        </xdr:cNvPr>
        <xdr:cNvCxnSpPr/>
      </xdr:nvCxnSpPr>
      <xdr:spPr>
        <a:xfrm flipV="1">
          <a:off x="7861300" y="9233160"/>
          <a:ext cx="889000" cy="348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156604</xdr:rowOff>
    </xdr:from>
    <xdr:to>
      <xdr:col>46</xdr:col>
      <xdr:colOff>38100</xdr:colOff>
      <xdr:row>56</xdr:row>
      <xdr:rowOff>86754</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8699500" y="9586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77881</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8483111" y="9679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151473</xdr:rowOff>
    </xdr:from>
    <xdr:to>
      <xdr:col>41</xdr:col>
      <xdr:colOff>50800</xdr:colOff>
      <xdr:row>55</xdr:row>
      <xdr:rowOff>167627</xdr:rowOff>
    </xdr:to>
    <xdr:cxnSp macro="">
      <xdr:nvCxnSpPr>
        <xdr:cNvPr id="366" name="直線コネクタ 365">
          <a:extLst>
            <a:ext uri="{FF2B5EF4-FFF2-40B4-BE49-F238E27FC236}">
              <a16:creationId xmlns:a16="http://schemas.microsoft.com/office/drawing/2014/main" id="{00000000-0008-0000-0600-00006E010000}"/>
            </a:ext>
          </a:extLst>
        </xdr:cNvPr>
        <xdr:cNvCxnSpPr/>
      </xdr:nvCxnSpPr>
      <xdr:spPr>
        <a:xfrm flipV="1">
          <a:off x="6972300" y="9581223"/>
          <a:ext cx="889000" cy="16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144050</xdr:rowOff>
    </xdr:from>
    <xdr:to>
      <xdr:col>41</xdr:col>
      <xdr:colOff>101600</xdr:colOff>
      <xdr:row>56</xdr:row>
      <xdr:rowOff>74200</xdr:rowOff>
    </xdr:to>
    <xdr:sp macro="" textlink="">
      <xdr:nvSpPr>
        <xdr:cNvPr id="367" name="フローチャート: 判断 366">
          <a:extLst>
            <a:ext uri="{FF2B5EF4-FFF2-40B4-BE49-F238E27FC236}">
              <a16:creationId xmlns:a16="http://schemas.microsoft.com/office/drawing/2014/main" id="{00000000-0008-0000-0600-00006F010000}"/>
            </a:ext>
          </a:extLst>
        </xdr:cNvPr>
        <xdr:cNvSpPr/>
      </xdr:nvSpPr>
      <xdr:spPr>
        <a:xfrm>
          <a:off x="7810500" y="95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65327</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594111" y="9666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66211</xdr:rowOff>
    </xdr:from>
    <xdr:to>
      <xdr:col>36</xdr:col>
      <xdr:colOff>165100</xdr:colOff>
      <xdr:row>55</xdr:row>
      <xdr:rowOff>167811</xdr:rowOff>
    </xdr:to>
    <xdr:sp macro="" textlink="">
      <xdr:nvSpPr>
        <xdr:cNvPr id="369" name="フローチャート: 判断 368">
          <a:extLst>
            <a:ext uri="{FF2B5EF4-FFF2-40B4-BE49-F238E27FC236}">
              <a16:creationId xmlns:a16="http://schemas.microsoft.com/office/drawing/2014/main" id="{00000000-0008-0000-0600-000071010000}"/>
            </a:ext>
          </a:extLst>
        </xdr:cNvPr>
        <xdr:cNvSpPr/>
      </xdr:nvSpPr>
      <xdr:spPr>
        <a:xfrm>
          <a:off x="6921500" y="94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12888</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6705111" y="9271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40304</xdr:rowOff>
    </xdr:from>
    <xdr:to>
      <xdr:col>55</xdr:col>
      <xdr:colOff>50800</xdr:colOff>
      <xdr:row>53</xdr:row>
      <xdr:rowOff>141904</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10426700" y="9127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63181</xdr:rowOff>
    </xdr:from>
    <xdr:ext cx="534377" cy="259045"/>
    <xdr:sp macro="" textlink="">
      <xdr:nvSpPr>
        <xdr:cNvPr id="377" name="普通建設事業費該当値テキスト">
          <a:extLst>
            <a:ext uri="{FF2B5EF4-FFF2-40B4-BE49-F238E27FC236}">
              <a16:creationId xmlns:a16="http://schemas.microsoft.com/office/drawing/2014/main" id="{00000000-0008-0000-0600-000079010000}"/>
            </a:ext>
          </a:extLst>
        </xdr:cNvPr>
        <xdr:cNvSpPr txBox="1"/>
      </xdr:nvSpPr>
      <xdr:spPr>
        <a:xfrm>
          <a:off x="10528300" y="8978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49</xdr:row>
      <xdr:rowOff>70669</xdr:rowOff>
    </xdr:from>
    <xdr:to>
      <xdr:col>50</xdr:col>
      <xdr:colOff>165100</xdr:colOff>
      <xdr:row>50</xdr:row>
      <xdr:rowOff>819</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9588500" y="8471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48</xdr:row>
      <xdr:rowOff>17346</xdr:rowOff>
    </xdr:from>
    <xdr:ext cx="599010"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9339795" y="8246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53</xdr:row>
      <xdr:rowOff>95510</xdr:rowOff>
    </xdr:from>
    <xdr:to>
      <xdr:col>46</xdr:col>
      <xdr:colOff>38100</xdr:colOff>
      <xdr:row>54</xdr:row>
      <xdr:rowOff>25660</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8699500" y="9182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52</xdr:row>
      <xdr:rowOff>42187</xdr:rowOff>
    </xdr:from>
    <xdr:ext cx="534377" cy="25904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8483111" y="8957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100673</xdr:rowOff>
    </xdr:from>
    <xdr:to>
      <xdr:col>41</xdr:col>
      <xdr:colOff>101600</xdr:colOff>
      <xdr:row>56</xdr:row>
      <xdr:rowOff>30823</xdr:rowOff>
    </xdr:to>
    <xdr:sp macro="" textlink="">
      <xdr:nvSpPr>
        <xdr:cNvPr id="382" name="楕円 381">
          <a:extLst>
            <a:ext uri="{FF2B5EF4-FFF2-40B4-BE49-F238E27FC236}">
              <a16:creationId xmlns:a16="http://schemas.microsoft.com/office/drawing/2014/main" id="{00000000-0008-0000-0600-00007E010000}"/>
            </a:ext>
          </a:extLst>
        </xdr:cNvPr>
        <xdr:cNvSpPr/>
      </xdr:nvSpPr>
      <xdr:spPr>
        <a:xfrm>
          <a:off x="7810500" y="9530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47350</xdr:rowOff>
    </xdr:from>
    <xdr:ext cx="534377"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7594111" y="9305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116827</xdr:rowOff>
    </xdr:from>
    <xdr:to>
      <xdr:col>36</xdr:col>
      <xdr:colOff>165100</xdr:colOff>
      <xdr:row>56</xdr:row>
      <xdr:rowOff>46977</xdr:rowOff>
    </xdr:to>
    <xdr:sp macro="" textlink="">
      <xdr:nvSpPr>
        <xdr:cNvPr id="384" name="楕円 383">
          <a:extLst>
            <a:ext uri="{FF2B5EF4-FFF2-40B4-BE49-F238E27FC236}">
              <a16:creationId xmlns:a16="http://schemas.microsoft.com/office/drawing/2014/main" id="{00000000-0008-0000-0600-000080010000}"/>
            </a:ext>
          </a:extLst>
        </xdr:cNvPr>
        <xdr:cNvSpPr/>
      </xdr:nvSpPr>
      <xdr:spPr>
        <a:xfrm>
          <a:off x="6921500" y="9546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38104</xdr:rowOff>
    </xdr:from>
    <xdr:ext cx="534377"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705111" y="9639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2" name="正方形/長方形 391">
          <a:extLst>
            <a:ext uri="{FF2B5EF4-FFF2-40B4-BE49-F238E27FC236}">
              <a16:creationId xmlns:a16="http://schemas.microsoft.com/office/drawing/2014/main" id="{00000000-0008-0000-0600-000088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3" name="正方形/長方形 392">
          <a:extLst>
            <a:ext uri="{FF2B5EF4-FFF2-40B4-BE49-F238E27FC236}">
              <a16:creationId xmlns:a16="http://schemas.microsoft.com/office/drawing/2014/main" id="{00000000-0008-0000-0600-000089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8" name="普通建設事業費 （ うち新規整備　）グラフ枠">
          <a:extLst>
            <a:ext uri="{FF2B5EF4-FFF2-40B4-BE49-F238E27FC236}">
              <a16:creationId xmlns:a16="http://schemas.microsoft.com/office/drawing/2014/main" id="{00000000-0008-0000-0600-000098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23457</xdr:rowOff>
    </xdr:from>
    <xdr:to>
      <xdr:col>54</xdr:col>
      <xdr:colOff>189865</xdr:colOff>
      <xdr:row>79</xdr:row>
      <xdr:rowOff>29057</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10475595" y="12196407"/>
          <a:ext cx="1270" cy="1377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32884</xdr:rowOff>
    </xdr:from>
    <xdr:ext cx="378565" cy="259045"/>
    <xdr:sp macro="" textlink="">
      <xdr:nvSpPr>
        <xdr:cNvPr id="410" name="普通建設事業費 （ うち新規整備　）最小値テキスト">
          <a:extLst>
            <a:ext uri="{FF2B5EF4-FFF2-40B4-BE49-F238E27FC236}">
              <a16:creationId xmlns:a16="http://schemas.microsoft.com/office/drawing/2014/main" id="{00000000-0008-0000-0600-00009A010000}"/>
            </a:ext>
          </a:extLst>
        </xdr:cNvPr>
        <xdr:cNvSpPr txBox="1"/>
      </xdr:nvSpPr>
      <xdr:spPr>
        <a:xfrm>
          <a:off x="10528300" y="135774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29057</xdr:rowOff>
    </xdr:from>
    <xdr:to>
      <xdr:col>55</xdr:col>
      <xdr:colOff>88900</xdr:colOff>
      <xdr:row>79</xdr:row>
      <xdr:rowOff>29057</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10388600" y="13573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141584</xdr:rowOff>
    </xdr:from>
    <xdr:ext cx="534377" cy="259045"/>
    <xdr:sp macro="" textlink="">
      <xdr:nvSpPr>
        <xdr:cNvPr id="412" name="普通建設事業費 （ うち新規整備　）最大値テキスト">
          <a:extLst>
            <a:ext uri="{FF2B5EF4-FFF2-40B4-BE49-F238E27FC236}">
              <a16:creationId xmlns:a16="http://schemas.microsoft.com/office/drawing/2014/main" id="{00000000-0008-0000-0600-00009C010000}"/>
            </a:ext>
          </a:extLst>
        </xdr:cNvPr>
        <xdr:cNvSpPr txBox="1"/>
      </xdr:nvSpPr>
      <xdr:spPr>
        <a:xfrm>
          <a:off x="10528300" y="11971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23457</xdr:rowOff>
    </xdr:from>
    <xdr:to>
      <xdr:col>55</xdr:col>
      <xdr:colOff>88900</xdr:colOff>
      <xdr:row>71</xdr:row>
      <xdr:rowOff>23457</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10388600" y="12196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71</xdr:row>
      <xdr:rowOff>87922</xdr:rowOff>
    </xdr:from>
    <xdr:to>
      <xdr:col>55</xdr:col>
      <xdr:colOff>0</xdr:colOff>
      <xdr:row>72</xdr:row>
      <xdr:rowOff>116649</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a:off x="9639300" y="12260872"/>
          <a:ext cx="838200" cy="200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122114</xdr:rowOff>
    </xdr:from>
    <xdr:ext cx="469744" cy="259045"/>
    <xdr:sp macro="" textlink="">
      <xdr:nvSpPr>
        <xdr:cNvPr id="415" name="普通建設事業費 （ うち新規整備　）平均値テキスト">
          <a:extLst>
            <a:ext uri="{FF2B5EF4-FFF2-40B4-BE49-F238E27FC236}">
              <a16:creationId xmlns:a16="http://schemas.microsoft.com/office/drawing/2014/main" id="{00000000-0008-0000-0600-00009F010000}"/>
            </a:ext>
          </a:extLst>
        </xdr:cNvPr>
        <xdr:cNvSpPr txBox="1"/>
      </xdr:nvSpPr>
      <xdr:spPr>
        <a:xfrm>
          <a:off x="10528300" y="131523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143687</xdr:rowOff>
    </xdr:from>
    <xdr:to>
      <xdr:col>55</xdr:col>
      <xdr:colOff>50800</xdr:colOff>
      <xdr:row>77</xdr:row>
      <xdr:rowOff>73837</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10426700" y="13173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71</xdr:row>
      <xdr:rowOff>87922</xdr:rowOff>
    </xdr:from>
    <xdr:to>
      <xdr:col>50</xdr:col>
      <xdr:colOff>114300</xdr:colOff>
      <xdr:row>75</xdr:row>
      <xdr:rowOff>88379</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flipV="1">
          <a:off x="8750300" y="12260872"/>
          <a:ext cx="889000" cy="68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101016</xdr:rowOff>
    </xdr:from>
    <xdr:to>
      <xdr:col>50</xdr:col>
      <xdr:colOff>165100</xdr:colOff>
      <xdr:row>77</xdr:row>
      <xdr:rowOff>31166</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9588500" y="13131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22293</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372111" y="13223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88379</xdr:rowOff>
    </xdr:from>
    <xdr:to>
      <xdr:col>45</xdr:col>
      <xdr:colOff>177800</xdr:colOff>
      <xdr:row>78</xdr:row>
      <xdr:rowOff>71844</xdr:rowOff>
    </xdr:to>
    <xdr:cxnSp macro="">
      <xdr:nvCxnSpPr>
        <xdr:cNvPr id="420" name="直線コネクタ 419">
          <a:extLst>
            <a:ext uri="{FF2B5EF4-FFF2-40B4-BE49-F238E27FC236}">
              <a16:creationId xmlns:a16="http://schemas.microsoft.com/office/drawing/2014/main" id="{00000000-0008-0000-0600-0000A4010000}"/>
            </a:ext>
          </a:extLst>
        </xdr:cNvPr>
        <xdr:cNvCxnSpPr/>
      </xdr:nvCxnSpPr>
      <xdr:spPr>
        <a:xfrm flipV="1">
          <a:off x="7861300" y="12947129"/>
          <a:ext cx="889000" cy="497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34150</xdr:rowOff>
    </xdr:from>
    <xdr:to>
      <xdr:col>46</xdr:col>
      <xdr:colOff>38100</xdr:colOff>
      <xdr:row>76</xdr:row>
      <xdr:rowOff>135750</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8699500" y="1306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126877</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483111" y="13157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71844</xdr:rowOff>
    </xdr:from>
    <xdr:to>
      <xdr:col>41</xdr:col>
      <xdr:colOff>50800</xdr:colOff>
      <xdr:row>78</xdr:row>
      <xdr:rowOff>101981</xdr:rowOff>
    </xdr:to>
    <xdr:cxnSp macro="">
      <xdr:nvCxnSpPr>
        <xdr:cNvPr id="423" name="直線コネクタ 422">
          <a:extLst>
            <a:ext uri="{FF2B5EF4-FFF2-40B4-BE49-F238E27FC236}">
              <a16:creationId xmlns:a16="http://schemas.microsoft.com/office/drawing/2014/main" id="{00000000-0008-0000-0600-0000A7010000}"/>
            </a:ext>
          </a:extLst>
        </xdr:cNvPr>
        <xdr:cNvCxnSpPr/>
      </xdr:nvCxnSpPr>
      <xdr:spPr>
        <a:xfrm flipV="1">
          <a:off x="6972300" y="13444944"/>
          <a:ext cx="889000" cy="30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11861</xdr:rowOff>
    </xdr:from>
    <xdr:to>
      <xdr:col>41</xdr:col>
      <xdr:colOff>101600</xdr:colOff>
      <xdr:row>76</xdr:row>
      <xdr:rowOff>113461</xdr:rowOff>
    </xdr:to>
    <xdr:sp macro="" textlink="">
      <xdr:nvSpPr>
        <xdr:cNvPr id="424" name="フローチャート: 判断 423">
          <a:extLst>
            <a:ext uri="{FF2B5EF4-FFF2-40B4-BE49-F238E27FC236}">
              <a16:creationId xmlns:a16="http://schemas.microsoft.com/office/drawing/2014/main" id="{00000000-0008-0000-0600-0000A8010000}"/>
            </a:ext>
          </a:extLst>
        </xdr:cNvPr>
        <xdr:cNvSpPr/>
      </xdr:nvSpPr>
      <xdr:spPr>
        <a:xfrm>
          <a:off x="7810500" y="13042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129989</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594111" y="12817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153518</xdr:rowOff>
    </xdr:from>
    <xdr:to>
      <xdr:col>36</xdr:col>
      <xdr:colOff>165100</xdr:colOff>
      <xdr:row>76</xdr:row>
      <xdr:rowOff>83668</xdr:rowOff>
    </xdr:to>
    <xdr:sp macro="" textlink="">
      <xdr:nvSpPr>
        <xdr:cNvPr id="426" name="フローチャート: 判断 425">
          <a:extLst>
            <a:ext uri="{FF2B5EF4-FFF2-40B4-BE49-F238E27FC236}">
              <a16:creationId xmlns:a16="http://schemas.microsoft.com/office/drawing/2014/main" id="{00000000-0008-0000-0600-0000AA010000}"/>
            </a:ext>
          </a:extLst>
        </xdr:cNvPr>
        <xdr:cNvSpPr/>
      </xdr:nvSpPr>
      <xdr:spPr>
        <a:xfrm>
          <a:off x="6921500" y="13012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100195</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05111" y="12787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72</xdr:row>
      <xdr:rowOff>65849</xdr:rowOff>
    </xdr:from>
    <xdr:to>
      <xdr:col>55</xdr:col>
      <xdr:colOff>50800</xdr:colOff>
      <xdr:row>72</xdr:row>
      <xdr:rowOff>167449</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10426700" y="12410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71</xdr:row>
      <xdr:rowOff>88726</xdr:rowOff>
    </xdr:from>
    <xdr:ext cx="534377" cy="259045"/>
    <xdr:sp macro="" textlink="">
      <xdr:nvSpPr>
        <xdr:cNvPr id="434" name="普通建設事業費 （ うち新規整備　）該当値テキスト">
          <a:extLst>
            <a:ext uri="{FF2B5EF4-FFF2-40B4-BE49-F238E27FC236}">
              <a16:creationId xmlns:a16="http://schemas.microsoft.com/office/drawing/2014/main" id="{00000000-0008-0000-0600-0000B2010000}"/>
            </a:ext>
          </a:extLst>
        </xdr:cNvPr>
        <xdr:cNvSpPr txBox="1"/>
      </xdr:nvSpPr>
      <xdr:spPr>
        <a:xfrm>
          <a:off x="10528300" y="12261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71</xdr:row>
      <xdr:rowOff>37122</xdr:rowOff>
    </xdr:from>
    <xdr:to>
      <xdr:col>50</xdr:col>
      <xdr:colOff>165100</xdr:colOff>
      <xdr:row>71</xdr:row>
      <xdr:rowOff>138722</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9588500" y="1221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69</xdr:row>
      <xdr:rowOff>155249</xdr:rowOff>
    </xdr:from>
    <xdr:ext cx="534377"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9372111" y="11985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37579</xdr:rowOff>
    </xdr:from>
    <xdr:to>
      <xdr:col>46</xdr:col>
      <xdr:colOff>38100</xdr:colOff>
      <xdr:row>75</xdr:row>
      <xdr:rowOff>139179</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8699500" y="12896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155706</xdr:rowOff>
    </xdr:from>
    <xdr:ext cx="534377" cy="25904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8483111" y="12671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21044</xdr:rowOff>
    </xdr:from>
    <xdr:to>
      <xdr:col>41</xdr:col>
      <xdr:colOff>101600</xdr:colOff>
      <xdr:row>78</xdr:row>
      <xdr:rowOff>122644</xdr:rowOff>
    </xdr:to>
    <xdr:sp macro="" textlink="">
      <xdr:nvSpPr>
        <xdr:cNvPr id="439" name="楕円 438">
          <a:extLst>
            <a:ext uri="{FF2B5EF4-FFF2-40B4-BE49-F238E27FC236}">
              <a16:creationId xmlns:a16="http://schemas.microsoft.com/office/drawing/2014/main" id="{00000000-0008-0000-0600-0000B7010000}"/>
            </a:ext>
          </a:extLst>
        </xdr:cNvPr>
        <xdr:cNvSpPr/>
      </xdr:nvSpPr>
      <xdr:spPr>
        <a:xfrm>
          <a:off x="7810500" y="1339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113771</xdr:rowOff>
    </xdr:from>
    <xdr:ext cx="469744"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7626428" y="13486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51181</xdr:rowOff>
    </xdr:from>
    <xdr:to>
      <xdr:col>36</xdr:col>
      <xdr:colOff>165100</xdr:colOff>
      <xdr:row>78</xdr:row>
      <xdr:rowOff>152781</xdr:rowOff>
    </xdr:to>
    <xdr:sp macro="" textlink="">
      <xdr:nvSpPr>
        <xdr:cNvPr id="441" name="楕円 440">
          <a:extLst>
            <a:ext uri="{FF2B5EF4-FFF2-40B4-BE49-F238E27FC236}">
              <a16:creationId xmlns:a16="http://schemas.microsoft.com/office/drawing/2014/main" id="{00000000-0008-0000-0600-0000B9010000}"/>
            </a:ext>
          </a:extLst>
        </xdr:cNvPr>
        <xdr:cNvSpPr/>
      </xdr:nvSpPr>
      <xdr:spPr>
        <a:xfrm>
          <a:off x="6921500" y="13424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143908</xdr:rowOff>
    </xdr:from>
    <xdr:ext cx="469744"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737428" y="13517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9" name="正方形/長方形 448">
          <a:extLst>
            <a:ext uri="{FF2B5EF4-FFF2-40B4-BE49-F238E27FC236}">
              <a16:creationId xmlns:a16="http://schemas.microsoft.com/office/drawing/2014/main" id="{00000000-0008-0000-0600-0000C1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0" name="正方形/長方形 449">
          <a:extLst>
            <a:ext uri="{FF2B5EF4-FFF2-40B4-BE49-F238E27FC236}">
              <a16:creationId xmlns:a16="http://schemas.microsoft.com/office/drawing/2014/main" id="{00000000-0008-0000-0600-0000C2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5" name="普通建設事業費 （ うち更新整備　）グラフ枠">
          <a:extLst>
            <a:ext uri="{FF2B5EF4-FFF2-40B4-BE49-F238E27FC236}">
              <a16:creationId xmlns:a16="http://schemas.microsoft.com/office/drawing/2014/main" id="{00000000-0008-0000-0600-0000D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65920</xdr:rowOff>
    </xdr:from>
    <xdr:to>
      <xdr:col>54</xdr:col>
      <xdr:colOff>189865</xdr:colOff>
      <xdr:row>98</xdr:row>
      <xdr:rowOff>15075</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10475595" y="15496420"/>
          <a:ext cx="1270" cy="1320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18902</xdr:rowOff>
    </xdr:from>
    <xdr:ext cx="534377" cy="259045"/>
    <xdr:sp macro="" textlink="">
      <xdr:nvSpPr>
        <xdr:cNvPr id="467" name="普通建設事業費 （ うち更新整備　）最小値テキスト">
          <a:extLst>
            <a:ext uri="{FF2B5EF4-FFF2-40B4-BE49-F238E27FC236}">
              <a16:creationId xmlns:a16="http://schemas.microsoft.com/office/drawing/2014/main" id="{00000000-0008-0000-0600-0000D3010000}"/>
            </a:ext>
          </a:extLst>
        </xdr:cNvPr>
        <xdr:cNvSpPr txBox="1"/>
      </xdr:nvSpPr>
      <xdr:spPr>
        <a:xfrm>
          <a:off x="10528300" y="16821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15075</xdr:rowOff>
    </xdr:from>
    <xdr:to>
      <xdr:col>55</xdr:col>
      <xdr:colOff>88900</xdr:colOff>
      <xdr:row>98</xdr:row>
      <xdr:rowOff>15075</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10388600" y="16817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12597</xdr:rowOff>
    </xdr:from>
    <xdr:ext cx="534377" cy="259045"/>
    <xdr:sp macro="" textlink="">
      <xdr:nvSpPr>
        <xdr:cNvPr id="469" name="普通建設事業費 （ うち更新整備　）最大値テキスト">
          <a:extLst>
            <a:ext uri="{FF2B5EF4-FFF2-40B4-BE49-F238E27FC236}">
              <a16:creationId xmlns:a16="http://schemas.microsoft.com/office/drawing/2014/main" id="{00000000-0008-0000-0600-0000D5010000}"/>
            </a:ext>
          </a:extLst>
        </xdr:cNvPr>
        <xdr:cNvSpPr txBox="1"/>
      </xdr:nvSpPr>
      <xdr:spPr>
        <a:xfrm>
          <a:off x="10528300" y="15271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79,873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65920</xdr:rowOff>
    </xdr:from>
    <xdr:to>
      <xdr:col>55</xdr:col>
      <xdr:colOff>88900</xdr:colOff>
      <xdr:row>90</xdr:row>
      <xdr:rowOff>65920</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10388600" y="1549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86283</xdr:rowOff>
    </xdr:from>
    <xdr:to>
      <xdr:col>55</xdr:col>
      <xdr:colOff>0</xdr:colOff>
      <xdr:row>96</xdr:row>
      <xdr:rowOff>100648</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9639300" y="16374033"/>
          <a:ext cx="838200" cy="185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96271</xdr:rowOff>
    </xdr:from>
    <xdr:ext cx="534377" cy="259045"/>
    <xdr:sp macro="" textlink="">
      <xdr:nvSpPr>
        <xdr:cNvPr id="472" name="普通建設事業費 （ うち更新整備　）平均値テキスト">
          <a:extLst>
            <a:ext uri="{FF2B5EF4-FFF2-40B4-BE49-F238E27FC236}">
              <a16:creationId xmlns:a16="http://schemas.microsoft.com/office/drawing/2014/main" id="{00000000-0008-0000-0600-0000D8010000}"/>
            </a:ext>
          </a:extLst>
        </xdr:cNvPr>
        <xdr:cNvSpPr txBox="1"/>
      </xdr:nvSpPr>
      <xdr:spPr>
        <a:xfrm>
          <a:off x="10528300" y="162125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73394</xdr:rowOff>
    </xdr:from>
    <xdr:to>
      <xdr:col>55</xdr:col>
      <xdr:colOff>50800</xdr:colOff>
      <xdr:row>96</xdr:row>
      <xdr:rowOff>3544</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10426700" y="16361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86283</xdr:rowOff>
    </xdr:from>
    <xdr:to>
      <xdr:col>50</xdr:col>
      <xdr:colOff>114300</xdr:colOff>
      <xdr:row>97</xdr:row>
      <xdr:rowOff>56662</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8750300" y="16374033"/>
          <a:ext cx="889000" cy="313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132429</xdr:rowOff>
    </xdr:from>
    <xdr:to>
      <xdr:col>50</xdr:col>
      <xdr:colOff>165100</xdr:colOff>
      <xdr:row>96</xdr:row>
      <xdr:rowOff>62579</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9588500" y="16420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53706</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72111" y="16512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38906</xdr:rowOff>
    </xdr:from>
    <xdr:to>
      <xdr:col>45</xdr:col>
      <xdr:colOff>177800</xdr:colOff>
      <xdr:row>97</xdr:row>
      <xdr:rowOff>56662</xdr:rowOff>
    </xdr:to>
    <xdr:cxnSp macro="">
      <xdr:nvCxnSpPr>
        <xdr:cNvPr id="477" name="直線コネクタ 476">
          <a:extLst>
            <a:ext uri="{FF2B5EF4-FFF2-40B4-BE49-F238E27FC236}">
              <a16:creationId xmlns:a16="http://schemas.microsoft.com/office/drawing/2014/main" id="{00000000-0008-0000-0600-0000DD010000}"/>
            </a:ext>
          </a:extLst>
        </xdr:cNvPr>
        <xdr:cNvCxnSpPr/>
      </xdr:nvCxnSpPr>
      <xdr:spPr>
        <a:xfrm>
          <a:off x="7861300" y="16669556"/>
          <a:ext cx="889000" cy="17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4451</xdr:rowOff>
    </xdr:from>
    <xdr:to>
      <xdr:col>46</xdr:col>
      <xdr:colOff>38100</xdr:colOff>
      <xdr:row>96</xdr:row>
      <xdr:rowOff>106051</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8699500" y="16463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122578</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483111" y="1623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33953</xdr:rowOff>
    </xdr:from>
    <xdr:to>
      <xdr:col>41</xdr:col>
      <xdr:colOff>50800</xdr:colOff>
      <xdr:row>97</xdr:row>
      <xdr:rowOff>38906</xdr:rowOff>
    </xdr:to>
    <xdr:cxnSp macro="">
      <xdr:nvCxnSpPr>
        <xdr:cNvPr id="480" name="直線コネクタ 479">
          <a:extLst>
            <a:ext uri="{FF2B5EF4-FFF2-40B4-BE49-F238E27FC236}">
              <a16:creationId xmlns:a16="http://schemas.microsoft.com/office/drawing/2014/main" id="{00000000-0008-0000-0600-0000E0010000}"/>
            </a:ext>
          </a:extLst>
        </xdr:cNvPr>
        <xdr:cNvCxnSpPr/>
      </xdr:nvCxnSpPr>
      <xdr:spPr>
        <a:xfrm>
          <a:off x="6972300" y="16664603"/>
          <a:ext cx="889000" cy="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18835</xdr:rowOff>
    </xdr:from>
    <xdr:to>
      <xdr:col>41</xdr:col>
      <xdr:colOff>101600</xdr:colOff>
      <xdr:row>96</xdr:row>
      <xdr:rowOff>120435</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7810500" y="1647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136962</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594111" y="16253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153708</xdr:rowOff>
    </xdr:from>
    <xdr:to>
      <xdr:col>36</xdr:col>
      <xdr:colOff>165100</xdr:colOff>
      <xdr:row>96</xdr:row>
      <xdr:rowOff>83858</xdr:rowOff>
    </xdr:to>
    <xdr:sp macro="" textlink="">
      <xdr:nvSpPr>
        <xdr:cNvPr id="483" name="フローチャート: 判断 482">
          <a:extLst>
            <a:ext uri="{FF2B5EF4-FFF2-40B4-BE49-F238E27FC236}">
              <a16:creationId xmlns:a16="http://schemas.microsoft.com/office/drawing/2014/main" id="{00000000-0008-0000-0600-0000E3010000}"/>
            </a:ext>
          </a:extLst>
        </xdr:cNvPr>
        <xdr:cNvSpPr/>
      </xdr:nvSpPr>
      <xdr:spPr>
        <a:xfrm>
          <a:off x="6921500" y="16441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100385</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05111" y="16216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49848</xdr:rowOff>
    </xdr:from>
    <xdr:to>
      <xdr:col>55</xdr:col>
      <xdr:colOff>50800</xdr:colOff>
      <xdr:row>96</xdr:row>
      <xdr:rowOff>151448</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10426700" y="16509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28275</xdr:rowOff>
    </xdr:from>
    <xdr:ext cx="534377" cy="259045"/>
    <xdr:sp macro="" textlink="">
      <xdr:nvSpPr>
        <xdr:cNvPr id="491" name="普通建設事業費 （ うち更新整備　）該当値テキスト">
          <a:extLst>
            <a:ext uri="{FF2B5EF4-FFF2-40B4-BE49-F238E27FC236}">
              <a16:creationId xmlns:a16="http://schemas.microsoft.com/office/drawing/2014/main" id="{00000000-0008-0000-0600-0000EB010000}"/>
            </a:ext>
          </a:extLst>
        </xdr:cNvPr>
        <xdr:cNvSpPr txBox="1"/>
      </xdr:nvSpPr>
      <xdr:spPr>
        <a:xfrm>
          <a:off x="10528300" y="16487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35483</xdr:rowOff>
    </xdr:from>
    <xdr:to>
      <xdr:col>50</xdr:col>
      <xdr:colOff>165100</xdr:colOff>
      <xdr:row>95</xdr:row>
      <xdr:rowOff>137083</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9588500" y="16323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153610</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9372111" y="16098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5862</xdr:rowOff>
    </xdr:from>
    <xdr:to>
      <xdr:col>46</xdr:col>
      <xdr:colOff>38100</xdr:colOff>
      <xdr:row>97</xdr:row>
      <xdr:rowOff>107462</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8699500" y="16636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98589</xdr:rowOff>
    </xdr:from>
    <xdr:ext cx="534377"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8483111" y="16729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159556</xdr:rowOff>
    </xdr:from>
    <xdr:to>
      <xdr:col>41</xdr:col>
      <xdr:colOff>101600</xdr:colOff>
      <xdr:row>97</xdr:row>
      <xdr:rowOff>89706</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7810500" y="1661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80833</xdr:rowOff>
    </xdr:from>
    <xdr:ext cx="534377"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7594111" y="16711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154603</xdr:rowOff>
    </xdr:from>
    <xdr:to>
      <xdr:col>36</xdr:col>
      <xdr:colOff>165100</xdr:colOff>
      <xdr:row>97</xdr:row>
      <xdr:rowOff>84753</xdr:rowOff>
    </xdr:to>
    <xdr:sp macro="" textlink="">
      <xdr:nvSpPr>
        <xdr:cNvPr id="498" name="楕円 497">
          <a:extLst>
            <a:ext uri="{FF2B5EF4-FFF2-40B4-BE49-F238E27FC236}">
              <a16:creationId xmlns:a16="http://schemas.microsoft.com/office/drawing/2014/main" id="{00000000-0008-0000-0600-0000F2010000}"/>
            </a:ext>
          </a:extLst>
        </xdr:cNvPr>
        <xdr:cNvSpPr/>
      </xdr:nvSpPr>
      <xdr:spPr>
        <a:xfrm>
          <a:off x="6921500" y="16613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75880</xdr:rowOff>
    </xdr:from>
    <xdr:ext cx="534377"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6705111" y="16706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144434</xdr:rowOff>
    </xdr:from>
    <xdr:ext cx="46717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34</xdr:row>
      <xdr:rowOff>160763</xdr:rowOff>
    </xdr:from>
    <xdr:ext cx="46717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978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5641</xdr:rowOff>
    </xdr:from>
    <xdr:ext cx="46717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978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4" name="災害復旧事業費グラフ枠">
          <a:extLst>
            <a:ext uri="{FF2B5EF4-FFF2-40B4-BE49-F238E27FC236}">
              <a16:creationId xmlns:a16="http://schemas.microsoft.com/office/drawing/2014/main" id="{00000000-0008-0000-0600-00000C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5588</xdr:rowOff>
    </xdr:from>
    <xdr:to>
      <xdr:col>85</xdr:col>
      <xdr:colOff>126364</xdr:colOff>
      <xdr:row>39</xdr:row>
      <xdr:rowOff>98878</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flipV="1">
          <a:off x="16317595" y="5320538"/>
          <a:ext cx="1269" cy="1464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6" name="災害復旧事業費最小値テキスト">
          <a:extLst>
            <a:ext uri="{FF2B5EF4-FFF2-40B4-BE49-F238E27FC236}">
              <a16:creationId xmlns:a16="http://schemas.microsoft.com/office/drawing/2014/main" id="{00000000-0008-0000-0600-00000E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123715</xdr:rowOff>
    </xdr:from>
    <xdr:ext cx="534377" cy="259045"/>
    <xdr:sp macro="" textlink="">
      <xdr:nvSpPr>
        <xdr:cNvPr id="528" name="災害復旧事業費最大値テキスト">
          <a:extLst>
            <a:ext uri="{FF2B5EF4-FFF2-40B4-BE49-F238E27FC236}">
              <a16:creationId xmlns:a16="http://schemas.microsoft.com/office/drawing/2014/main" id="{00000000-0008-0000-0600-000010020000}"/>
            </a:ext>
          </a:extLst>
        </xdr:cNvPr>
        <xdr:cNvSpPr txBox="1"/>
      </xdr:nvSpPr>
      <xdr:spPr>
        <a:xfrm>
          <a:off x="16370300" y="5095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5588</xdr:rowOff>
    </xdr:from>
    <xdr:to>
      <xdr:col>86</xdr:col>
      <xdr:colOff>25400</xdr:colOff>
      <xdr:row>31</xdr:row>
      <xdr:rowOff>5588</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a:off x="16230600" y="5320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66984</xdr:rowOff>
    </xdr:from>
    <xdr:to>
      <xdr:col>85</xdr:col>
      <xdr:colOff>127000</xdr:colOff>
      <xdr:row>38</xdr:row>
      <xdr:rowOff>98008</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5481300" y="6582084"/>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83438</xdr:rowOff>
    </xdr:from>
    <xdr:ext cx="469744" cy="259045"/>
    <xdr:sp macro="" textlink="">
      <xdr:nvSpPr>
        <xdr:cNvPr id="531" name="災害復旧事業費平均値テキスト">
          <a:extLst>
            <a:ext uri="{FF2B5EF4-FFF2-40B4-BE49-F238E27FC236}">
              <a16:creationId xmlns:a16="http://schemas.microsoft.com/office/drawing/2014/main" id="{00000000-0008-0000-0600-000013020000}"/>
            </a:ext>
          </a:extLst>
        </xdr:cNvPr>
        <xdr:cNvSpPr txBox="1"/>
      </xdr:nvSpPr>
      <xdr:spPr>
        <a:xfrm>
          <a:off x="16370300" y="6598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105011</xdr:rowOff>
    </xdr:from>
    <xdr:to>
      <xdr:col>85</xdr:col>
      <xdr:colOff>177800</xdr:colOff>
      <xdr:row>39</xdr:row>
      <xdr:rowOff>35161</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6268700" y="6620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64370</xdr:rowOff>
    </xdr:from>
    <xdr:to>
      <xdr:col>81</xdr:col>
      <xdr:colOff>50800</xdr:colOff>
      <xdr:row>38</xdr:row>
      <xdr:rowOff>66984</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4592300" y="6579470"/>
          <a:ext cx="889000" cy="2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99133</xdr:rowOff>
    </xdr:from>
    <xdr:to>
      <xdr:col>81</xdr:col>
      <xdr:colOff>101600</xdr:colOff>
      <xdr:row>39</xdr:row>
      <xdr:rowOff>29283</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5430500" y="6614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20410</xdr:rowOff>
    </xdr:from>
    <xdr:ext cx="469744"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5246428" y="6706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64370</xdr:rowOff>
    </xdr:from>
    <xdr:to>
      <xdr:col>76</xdr:col>
      <xdr:colOff>114300</xdr:colOff>
      <xdr:row>38</xdr:row>
      <xdr:rowOff>102798</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flipV="1">
          <a:off x="13703300" y="6579470"/>
          <a:ext cx="889000" cy="38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135491</xdr:rowOff>
    </xdr:from>
    <xdr:to>
      <xdr:col>76</xdr:col>
      <xdr:colOff>165100</xdr:colOff>
      <xdr:row>39</xdr:row>
      <xdr:rowOff>65641</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4541500" y="6650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56768</xdr:rowOff>
    </xdr:from>
    <xdr:ext cx="378565"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4403017" y="67433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102798</xdr:rowOff>
    </xdr:from>
    <xdr:to>
      <xdr:col>71</xdr:col>
      <xdr:colOff>177800</xdr:colOff>
      <xdr:row>39</xdr:row>
      <xdr:rowOff>68725</xdr:rowOff>
    </xdr:to>
    <xdr:cxnSp macro="">
      <xdr:nvCxnSpPr>
        <xdr:cNvPr id="539" name="直線コネクタ 538">
          <a:extLst>
            <a:ext uri="{FF2B5EF4-FFF2-40B4-BE49-F238E27FC236}">
              <a16:creationId xmlns:a16="http://schemas.microsoft.com/office/drawing/2014/main" id="{00000000-0008-0000-0600-00001B020000}"/>
            </a:ext>
          </a:extLst>
        </xdr:cNvPr>
        <xdr:cNvCxnSpPr/>
      </xdr:nvCxnSpPr>
      <xdr:spPr>
        <a:xfrm flipV="1">
          <a:off x="12814300" y="6617898"/>
          <a:ext cx="889000" cy="137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73007</xdr:rowOff>
    </xdr:from>
    <xdr:to>
      <xdr:col>72</xdr:col>
      <xdr:colOff>38100</xdr:colOff>
      <xdr:row>39</xdr:row>
      <xdr:rowOff>3157</xdr:rowOff>
    </xdr:to>
    <xdr:sp macro="" textlink="">
      <xdr:nvSpPr>
        <xdr:cNvPr id="540" name="フローチャート: 判断 539">
          <a:extLst>
            <a:ext uri="{FF2B5EF4-FFF2-40B4-BE49-F238E27FC236}">
              <a16:creationId xmlns:a16="http://schemas.microsoft.com/office/drawing/2014/main" id="{00000000-0008-0000-0600-00001C020000}"/>
            </a:ext>
          </a:extLst>
        </xdr:cNvPr>
        <xdr:cNvSpPr/>
      </xdr:nvSpPr>
      <xdr:spPr>
        <a:xfrm>
          <a:off x="13652500" y="6588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165734</xdr:rowOff>
    </xdr:from>
    <xdr:ext cx="469744"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468428" y="6680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64625</xdr:rowOff>
    </xdr:from>
    <xdr:to>
      <xdr:col>67</xdr:col>
      <xdr:colOff>101600</xdr:colOff>
      <xdr:row>37</xdr:row>
      <xdr:rowOff>166225</xdr:rowOff>
    </xdr:to>
    <xdr:sp macro="" textlink="">
      <xdr:nvSpPr>
        <xdr:cNvPr id="542" name="フローチャート: 判断 541">
          <a:extLst>
            <a:ext uri="{FF2B5EF4-FFF2-40B4-BE49-F238E27FC236}">
              <a16:creationId xmlns:a16="http://schemas.microsoft.com/office/drawing/2014/main" id="{00000000-0008-0000-0600-00001E020000}"/>
            </a:ext>
          </a:extLst>
        </xdr:cNvPr>
        <xdr:cNvSpPr/>
      </xdr:nvSpPr>
      <xdr:spPr>
        <a:xfrm>
          <a:off x="12763500" y="640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11302</xdr:rowOff>
    </xdr:from>
    <xdr:ext cx="469744"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2579428" y="6183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47208</xdr:rowOff>
    </xdr:from>
    <xdr:to>
      <xdr:col>85</xdr:col>
      <xdr:colOff>177800</xdr:colOff>
      <xdr:row>38</xdr:row>
      <xdr:rowOff>148808</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6268700" y="6562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70085</xdr:rowOff>
    </xdr:from>
    <xdr:ext cx="469744" cy="259045"/>
    <xdr:sp macro="" textlink="">
      <xdr:nvSpPr>
        <xdr:cNvPr id="550" name="災害復旧事業費該当値テキスト">
          <a:extLst>
            <a:ext uri="{FF2B5EF4-FFF2-40B4-BE49-F238E27FC236}">
              <a16:creationId xmlns:a16="http://schemas.microsoft.com/office/drawing/2014/main" id="{00000000-0008-0000-0600-000026020000}"/>
            </a:ext>
          </a:extLst>
        </xdr:cNvPr>
        <xdr:cNvSpPr txBox="1"/>
      </xdr:nvSpPr>
      <xdr:spPr>
        <a:xfrm>
          <a:off x="16370300" y="6413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16184</xdr:rowOff>
    </xdr:from>
    <xdr:to>
      <xdr:col>81</xdr:col>
      <xdr:colOff>101600</xdr:colOff>
      <xdr:row>38</xdr:row>
      <xdr:rowOff>117784</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5430500" y="6531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134311</xdr:rowOff>
    </xdr:from>
    <xdr:ext cx="469744"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5246428" y="6306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13570</xdr:rowOff>
    </xdr:from>
    <xdr:to>
      <xdr:col>76</xdr:col>
      <xdr:colOff>165100</xdr:colOff>
      <xdr:row>38</xdr:row>
      <xdr:rowOff>115170</xdr:rowOff>
    </xdr:to>
    <xdr:sp macro="" textlink="">
      <xdr:nvSpPr>
        <xdr:cNvPr id="553" name="楕円 552">
          <a:extLst>
            <a:ext uri="{FF2B5EF4-FFF2-40B4-BE49-F238E27FC236}">
              <a16:creationId xmlns:a16="http://schemas.microsoft.com/office/drawing/2014/main" id="{00000000-0008-0000-0600-000029020000}"/>
            </a:ext>
          </a:extLst>
        </xdr:cNvPr>
        <xdr:cNvSpPr/>
      </xdr:nvSpPr>
      <xdr:spPr>
        <a:xfrm>
          <a:off x="14541500" y="6528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131698</xdr:rowOff>
    </xdr:from>
    <xdr:ext cx="469744"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4357428" y="6303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51998</xdr:rowOff>
    </xdr:from>
    <xdr:to>
      <xdr:col>72</xdr:col>
      <xdr:colOff>38100</xdr:colOff>
      <xdr:row>38</xdr:row>
      <xdr:rowOff>153598</xdr:rowOff>
    </xdr:to>
    <xdr:sp macro="" textlink="">
      <xdr:nvSpPr>
        <xdr:cNvPr id="555" name="楕円 554">
          <a:extLst>
            <a:ext uri="{FF2B5EF4-FFF2-40B4-BE49-F238E27FC236}">
              <a16:creationId xmlns:a16="http://schemas.microsoft.com/office/drawing/2014/main" id="{00000000-0008-0000-0600-00002B020000}"/>
            </a:ext>
          </a:extLst>
        </xdr:cNvPr>
        <xdr:cNvSpPr/>
      </xdr:nvSpPr>
      <xdr:spPr>
        <a:xfrm>
          <a:off x="13652500" y="6567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170125</xdr:rowOff>
    </xdr:from>
    <xdr:ext cx="469744"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3468428" y="6342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17925</xdr:rowOff>
    </xdr:from>
    <xdr:to>
      <xdr:col>67</xdr:col>
      <xdr:colOff>101600</xdr:colOff>
      <xdr:row>39</xdr:row>
      <xdr:rowOff>119525</xdr:rowOff>
    </xdr:to>
    <xdr:sp macro="" textlink="">
      <xdr:nvSpPr>
        <xdr:cNvPr id="557" name="楕円 556">
          <a:extLst>
            <a:ext uri="{FF2B5EF4-FFF2-40B4-BE49-F238E27FC236}">
              <a16:creationId xmlns:a16="http://schemas.microsoft.com/office/drawing/2014/main" id="{00000000-0008-0000-0600-00002D020000}"/>
            </a:ext>
          </a:extLst>
        </xdr:cNvPr>
        <xdr:cNvSpPr/>
      </xdr:nvSpPr>
      <xdr:spPr>
        <a:xfrm>
          <a:off x="12763500" y="6704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110652</xdr:rowOff>
    </xdr:from>
    <xdr:ext cx="378565"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625017" y="67972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5" name="正方形/長方形 564">
          <a:extLst>
            <a:ext uri="{FF2B5EF4-FFF2-40B4-BE49-F238E27FC236}">
              <a16:creationId xmlns:a16="http://schemas.microsoft.com/office/drawing/2014/main" id="{00000000-0008-0000-0600-00003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6" name="正方形/長方形 565">
          <a:extLst>
            <a:ext uri="{FF2B5EF4-FFF2-40B4-BE49-F238E27FC236}">
              <a16:creationId xmlns:a16="http://schemas.microsoft.com/office/drawing/2014/main" id="{00000000-0008-0000-0600-00003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3" name="失業対策事業費グラフ枠">
          <a:extLst>
            <a:ext uri="{FF2B5EF4-FFF2-40B4-BE49-F238E27FC236}">
              <a16:creationId xmlns:a16="http://schemas.microsoft.com/office/drawing/2014/main" id="{00000000-0008-0000-0600-00003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5" name="失業対策事業費最小値テキスト">
          <a:extLst>
            <a:ext uri="{FF2B5EF4-FFF2-40B4-BE49-F238E27FC236}">
              <a16:creationId xmlns:a16="http://schemas.microsoft.com/office/drawing/2014/main" id="{00000000-0008-0000-0600-00003F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7" name="失業対策事業費最大値テキスト">
          <a:extLst>
            <a:ext uri="{FF2B5EF4-FFF2-40B4-BE49-F238E27FC236}">
              <a16:creationId xmlns:a16="http://schemas.microsoft.com/office/drawing/2014/main" id="{00000000-0008-0000-0600-000041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80" name="失業対策事業費平均値テキスト">
          <a:extLst>
            <a:ext uri="{FF2B5EF4-FFF2-40B4-BE49-F238E27FC236}">
              <a16:creationId xmlns:a16="http://schemas.microsoft.com/office/drawing/2014/main" id="{00000000-0008-0000-0600-000044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8" name="直線コネクタ 587">
          <a:extLst>
            <a:ext uri="{FF2B5EF4-FFF2-40B4-BE49-F238E27FC236}">
              <a16:creationId xmlns:a16="http://schemas.microsoft.com/office/drawing/2014/main" id="{00000000-0008-0000-0600-00004C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1" name="フローチャート: 判断 590">
          <a:extLst>
            <a:ext uri="{FF2B5EF4-FFF2-40B4-BE49-F238E27FC236}">
              <a16:creationId xmlns:a16="http://schemas.microsoft.com/office/drawing/2014/main" id="{00000000-0008-0000-0600-00004F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9" name="失業対策事業費該当値テキスト">
          <a:extLst>
            <a:ext uri="{FF2B5EF4-FFF2-40B4-BE49-F238E27FC236}">
              <a16:creationId xmlns:a16="http://schemas.microsoft.com/office/drawing/2014/main" id="{00000000-0008-0000-0600-000057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6" name="楕円 605">
          <a:extLst>
            <a:ext uri="{FF2B5EF4-FFF2-40B4-BE49-F238E27FC236}">
              <a16:creationId xmlns:a16="http://schemas.microsoft.com/office/drawing/2014/main" id="{00000000-0008-0000-0600-00005E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600-00006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5" name="正方形/長方形 614">
          <a:extLst>
            <a:ext uri="{FF2B5EF4-FFF2-40B4-BE49-F238E27FC236}">
              <a16:creationId xmlns:a16="http://schemas.microsoft.com/office/drawing/2014/main" id="{00000000-0008-0000-0600-00006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139700</xdr:rowOff>
    </xdr:from>
    <xdr:to>
      <xdr:col>89</xdr:col>
      <xdr:colOff>177800</xdr:colOff>
      <xdr:row>78</xdr:row>
      <xdr:rowOff>139700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77</xdr:row>
      <xdr:rowOff>168927</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公債費グラフ枠">
          <a:extLst>
            <a:ext uri="{FF2B5EF4-FFF2-40B4-BE49-F238E27FC236}">
              <a16:creationId xmlns:a16="http://schemas.microsoft.com/office/drawing/2014/main" id="{00000000-0008-0000-06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41287</xdr:rowOff>
    </xdr:from>
    <xdr:to>
      <xdr:col>85</xdr:col>
      <xdr:colOff>126364</xdr:colOff>
      <xdr:row>79</xdr:row>
      <xdr:rowOff>39230</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6317595" y="12385687"/>
          <a:ext cx="1269" cy="1198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43057</xdr:rowOff>
    </xdr:from>
    <xdr:ext cx="534377" cy="259045"/>
    <xdr:sp macro="" textlink="">
      <xdr:nvSpPr>
        <xdr:cNvPr id="631" name="公債費最小値テキスト">
          <a:extLst>
            <a:ext uri="{FF2B5EF4-FFF2-40B4-BE49-F238E27FC236}">
              <a16:creationId xmlns:a16="http://schemas.microsoft.com/office/drawing/2014/main" id="{00000000-0008-0000-0600-000077020000}"/>
            </a:ext>
          </a:extLst>
        </xdr:cNvPr>
        <xdr:cNvSpPr txBox="1"/>
      </xdr:nvSpPr>
      <xdr:spPr>
        <a:xfrm>
          <a:off x="16370300" y="13587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39230</xdr:rowOff>
    </xdr:from>
    <xdr:to>
      <xdr:col>86</xdr:col>
      <xdr:colOff>25400</xdr:colOff>
      <xdr:row>79</xdr:row>
      <xdr:rowOff>39230</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3583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159414</xdr:rowOff>
    </xdr:from>
    <xdr:ext cx="534377" cy="259045"/>
    <xdr:sp macro="" textlink="">
      <xdr:nvSpPr>
        <xdr:cNvPr id="633" name="公債費最大値テキスト">
          <a:extLst>
            <a:ext uri="{FF2B5EF4-FFF2-40B4-BE49-F238E27FC236}">
              <a16:creationId xmlns:a16="http://schemas.microsoft.com/office/drawing/2014/main" id="{00000000-0008-0000-0600-000079020000}"/>
            </a:ext>
          </a:extLst>
        </xdr:cNvPr>
        <xdr:cNvSpPr txBox="1"/>
      </xdr:nvSpPr>
      <xdr:spPr>
        <a:xfrm>
          <a:off x="16370300" y="12160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69,305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72</xdr:row>
      <xdr:rowOff>41287</xdr:rowOff>
    </xdr:from>
    <xdr:to>
      <xdr:col>86</xdr:col>
      <xdr:colOff>25400</xdr:colOff>
      <xdr:row>72</xdr:row>
      <xdr:rowOff>41287</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6230600" y="12385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47140</xdr:rowOff>
    </xdr:from>
    <xdr:to>
      <xdr:col>85</xdr:col>
      <xdr:colOff>127000</xdr:colOff>
      <xdr:row>74</xdr:row>
      <xdr:rowOff>132568</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a:off x="15481300" y="12734440"/>
          <a:ext cx="838200" cy="85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16623</xdr:rowOff>
    </xdr:from>
    <xdr:ext cx="534377" cy="259045"/>
    <xdr:sp macro="" textlink="">
      <xdr:nvSpPr>
        <xdr:cNvPr id="636" name="公債費平均値テキスト">
          <a:extLst>
            <a:ext uri="{FF2B5EF4-FFF2-40B4-BE49-F238E27FC236}">
              <a16:creationId xmlns:a16="http://schemas.microsoft.com/office/drawing/2014/main" id="{00000000-0008-0000-0600-00007C020000}"/>
            </a:ext>
          </a:extLst>
        </xdr:cNvPr>
        <xdr:cNvSpPr txBox="1"/>
      </xdr:nvSpPr>
      <xdr:spPr>
        <a:xfrm>
          <a:off x="16370300" y="130468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38196</xdr:rowOff>
    </xdr:from>
    <xdr:to>
      <xdr:col>85</xdr:col>
      <xdr:colOff>177800</xdr:colOff>
      <xdr:row>76</xdr:row>
      <xdr:rowOff>139796</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6268700" y="13068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129962</xdr:rowOff>
    </xdr:from>
    <xdr:to>
      <xdr:col>81</xdr:col>
      <xdr:colOff>50800</xdr:colOff>
      <xdr:row>74</xdr:row>
      <xdr:rowOff>47140</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a:off x="14592300" y="12645812"/>
          <a:ext cx="889000" cy="88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31659</xdr:rowOff>
    </xdr:from>
    <xdr:to>
      <xdr:col>81</xdr:col>
      <xdr:colOff>101600</xdr:colOff>
      <xdr:row>76</xdr:row>
      <xdr:rowOff>133259</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5430500" y="1306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124386</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4111" y="13154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73</xdr:row>
      <xdr:rowOff>129962</xdr:rowOff>
    </xdr:from>
    <xdr:to>
      <xdr:col>76</xdr:col>
      <xdr:colOff>114300</xdr:colOff>
      <xdr:row>74</xdr:row>
      <xdr:rowOff>102118</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3703300" y="12645812"/>
          <a:ext cx="889000" cy="143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29350</xdr:rowOff>
    </xdr:from>
    <xdr:to>
      <xdr:col>76</xdr:col>
      <xdr:colOff>165100</xdr:colOff>
      <xdr:row>76</xdr:row>
      <xdr:rowOff>130950</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4541500" y="1305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122077</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325111" y="13152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72</xdr:row>
      <xdr:rowOff>137185</xdr:rowOff>
    </xdr:from>
    <xdr:to>
      <xdr:col>71</xdr:col>
      <xdr:colOff>177800</xdr:colOff>
      <xdr:row>74</xdr:row>
      <xdr:rowOff>102118</xdr:rowOff>
    </xdr:to>
    <xdr:cxnSp macro="">
      <xdr:nvCxnSpPr>
        <xdr:cNvPr id="644" name="直線コネクタ 643">
          <a:extLst>
            <a:ext uri="{FF2B5EF4-FFF2-40B4-BE49-F238E27FC236}">
              <a16:creationId xmlns:a16="http://schemas.microsoft.com/office/drawing/2014/main" id="{00000000-0008-0000-0600-000084020000}"/>
            </a:ext>
          </a:extLst>
        </xdr:cNvPr>
        <xdr:cNvCxnSpPr/>
      </xdr:nvCxnSpPr>
      <xdr:spPr>
        <a:xfrm>
          <a:off x="12814300" y="12481585"/>
          <a:ext cx="889000" cy="307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32801</xdr:rowOff>
    </xdr:from>
    <xdr:to>
      <xdr:col>72</xdr:col>
      <xdr:colOff>38100</xdr:colOff>
      <xdr:row>76</xdr:row>
      <xdr:rowOff>134401</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3652500" y="13063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125528</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3155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49329</xdr:rowOff>
    </xdr:from>
    <xdr:to>
      <xdr:col>67</xdr:col>
      <xdr:colOff>101600</xdr:colOff>
      <xdr:row>76</xdr:row>
      <xdr:rowOff>150929</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2763500" y="1307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142056</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3172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81768</xdr:rowOff>
    </xdr:from>
    <xdr:to>
      <xdr:col>85</xdr:col>
      <xdr:colOff>177800</xdr:colOff>
      <xdr:row>75</xdr:row>
      <xdr:rowOff>11918</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6268700" y="12769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104645</xdr:rowOff>
    </xdr:from>
    <xdr:ext cx="534377" cy="259045"/>
    <xdr:sp macro="" textlink="">
      <xdr:nvSpPr>
        <xdr:cNvPr id="655" name="公債費該当値テキスト">
          <a:extLst>
            <a:ext uri="{FF2B5EF4-FFF2-40B4-BE49-F238E27FC236}">
              <a16:creationId xmlns:a16="http://schemas.microsoft.com/office/drawing/2014/main" id="{00000000-0008-0000-0600-00008F020000}"/>
            </a:ext>
          </a:extLst>
        </xdr:cNvPr>
        <xdr:cNvSpPr txBox="1"/>
      </xdr:nvSpPr>
      <xdr:spPr>
        <a:xfrm>
          <a:off x="16370300" y="12620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167790</xdr:rowOff>
    </xdr:from>
    <xdr:to>
      <xdr:col>81</xdr:col>
      <xdr:colOff>101600</xdr:colOff>
      <xdr:row>74</xdr:row>
      <xdr:rowOff>97940</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5430500" y="1268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114467</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5214111" y="12458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73</xdr:row>
      <xdr:rowOff>79162</xdr:rowOff>
    </xdr:from>
    <xdr:to>
      <xdr:col>76</xdr:col>
      <xdr:colOff>165100</xdr:colOff>
      <xdr:row>74</xdr:row>
      <xdr:rowOff>9312</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4541500" y="12595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25839</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4325111" y="12370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51318</xdr:rowOff>
    </xdr:from>
    <xdr:to>
      <xdr:col>72</xdr:col>
      <xdr:colOff>38100</xdr:colOff>
      <xdr:row>74</xdr:row>
      <xdr:rowOff>152918</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3652500" y="12738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169445</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3436111" y="12513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72</xdr:row>
      <xdr:rowOff>86385</xdr:rowOff>
    </xdr:from>
    <xdr:to>
      <xdr:col>67</xdr:col>
      <xdr:colOff>101600</xdr:colOff>
      <xdr:row>73</xdr:row>
      <xdr:rowOff>16535</xdr:rowOff>
    </xdr:to>
    <xdr:sp macro="" textlink="">
      <xdr:nvSpPr>
        <xdr:cNvPr id="662" name="楕円 661">
          <a:extLst>
            <a:ext uri="{FF2B5EF4-FFF2-40B4-BE49-F238E27FC236}">
              <a16:creationId xmlns:a16="http://schemas.microsoft.com/office/drawing/2014/main" id="{00000000-0008-0000-0600-000096020000}"/>
            </a:ext>
          </a:extLst>
        </xdr:cNvPr>
        <xdr:cNvSpPr/>
      </xdr:nvSpPr>
      <xdr:spPr>
        <a:xfrm>
          <a:off x="12763500" y="124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71</xdr:row>
      <xdr:rowOff>33062</xdr:rowOff>
    </xdr:from>
    <xdr:ext cx="534377"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547111" y="12206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積立金グラフ枠">
          <a:extLst>
            <a:ext uri="{FF2B5EF4-FFF2-40B4-BE49-F238E27FC236}">
              <a16:creationId xmlns:a16="http://schemas.microsoft.com/office/drawing/2014/main" id="{00000000-0008-0000-06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136519</xdr:rowOff>
    </xdr:from>
    <xdr:to>
      <xdr:col>85</xdr:col>
      <xdr:colOff>126364</xdr:colOff>
      <xdr:row>99</xdr:row>
      <xdr:rowOff>17380</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6317595" y="15738469"/>
          <a:ext cx="1269" cy="1252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21207</xdr:rowOff>
    </xdr:from>
    <xdr:ext cx="469744" cy="259045"/>
    <xdr:sp macro="" textlink="">
      <xdr:nvSpPr>
        <xdr:cNvPr id="688" name="積立金最小値テキスト">
          <a:extLst>
            <a:ext uri="{FF2B5EF4-FFF2-40B4-BE49-F238E27FC236}">
              <a16:creationId xmlns:a16="http://schemas.microsoft.com/office/drawing/2014/main" id="{00000000-0008-0000-0600-0000B0020000}"/>
            </a:ext>
          </a:extLst>
        </xdr:cNvPr>
        <xdr:cNvSpPr txBox="1"/>
      </xdr:nvSpPr>
      <xdr:spPr>
        <a:xfrm>
          <a:off x="16370300" y="16994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17380</xdr:rowOff>
    </xdr:from>
    <xdr:to>
      <xdr:col>86</xdr:col>
      <xdr:colOff>25400</xdr:colOff>
      <xdr:row>99</xdr:row>
      <xdr:rowOff>17380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6990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83196</xdr:rowOff>
    </xdr:from>
    <xdr:ext cx="534377" cy="259045"/>
    <xdr:sp macro="" textlink="">
      <xdr:nvSpPr>
        <xdr:cNvPr id="690" name="積立金最大値テキスト">
          <a:extLst>
            <a:ext uri="{FF2B5EF4-FFF2-40B4-BE49-F238E27FC236}">
              <a16:creationId xmlns:a16="http://schemas.microsoft.com/office/drawing/2014/main" id="{00000000-0008-0000-0600-0000B2020000}"/>
            </a:ext>
          </a:extLst>
        </xdr:cNvPr>
        <xdr:cNvSpPr txBox="1"/>
      </xdr:nvSpPr>
      <xdr:spPr>
        <a:xfrm>
          <a:off x="16370300" y="15513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136519</xdr:rowOff>
    </xdr:from>
    <xdr:to>
      <xdr:col>86</xdr:col>
      <xdr:colOff>25400</xdr:colOff>
      <xdr:row>91</xdr:row>
      <xdr:rowOff>136519</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6230600" y="15738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118135</xdr:rowOff>
    </xdr:from>
    <xdr:to>
      <xdr:col>85</xdr:col>
      <xdr:colOff>127000</xdr:colOff>
      <xdr:row>99</xdr:row>
      <xdr:rowOff>8959</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5481300" y="16920235"/>
          <a:ext cx="838200" cy="62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121893</xdr:rowOff>
    </xdr:from>
    <xdr:ext cx="534377" cy="259045"/>
    <xdr:sp macro="" textlink="">
      <xdr:nvSpPr>
        <xdr:cNvPr id="693" name="積立金平均値テキスト">
          <a:extLst>
            <a:ext uri="{FF2B5EF4-FFF2-40B4-BE49-F238E27FC236}">
              <a16:creationId xmlns:a16="http://schemas.microsoft.com/office/drawing/2014/main" id="{00000000-0008-0000-0600-0000B5020000}"/>
            </a:ext>
          </a:extLst>
        </xdr:cNvPr>
        <xdr:cNvSpPr txBox="1"/>
      </xdr:nvSpPr>
      <xdr:spPr>
        <a:xfrm>
          <a:off x="16370300" y="165810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99016</xdr:rowOff>
    </xdr:from>
    <xdr:to>
      <xdr:col>85</xdr:col>
      <xdr:colOff>177800</xdr:colOff>
      <xdr:row>98</xdr:row>
      <xdr:rowOff>29166</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6268700" y="16729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118135</xdr:rowOff>
    </xdr:from>
    <xdr:to>
      <xdr:col>81</xdr:col>
      <xdr:colOff>50800</xdr:colOff>
      <xdr:row>98</xdr:row>
      <xdr:rowOff>167190</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4592300" y="16920235"/>
          <a:ext cx="889000" cy="4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118960</xdr:rowOff>
    </xdr:from>
    <xdr:to>
      <xdr:col>81</xdr:col>
      <xdr:colOff>101600</xdr:colOff>
      <xdr:row>98</xdr:row>
      <xdr:rowOff>49110</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5430500" y="1674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65637</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14111" y="16524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76473</xdr:rowOff>
    </xdr:from>
    <xdr:to>
      <xdr:col>76</xdr:col>
      <xdr:colOff>114300</xdr:colOff>
      <xdr:row>98</xdr:row>
      <xdr:rowOff>167190</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a:off x="13703300" y="16707123"/>
          <a:ext cx="889000" cy="26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98310</xdr:rowOff>
    </xdr:from>
    <xdr:to>
      <xdr:col>76</xdr:col>
      <xdr:colOff>165100</xdr:colOff>
      <xdr:row>98</xdr:row>
      <xdr:rowOff>28460</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4541500" y="16728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44987</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325111" y="16504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47192</xdr:rowOff>
    </xdr:from>
    <xdr:to>
      <xdr:col>71</xdr:col>
      <xdr:colOff>177800</xdr:colOff>
      <xdr:row>97</xdr:row>
      <xdr:rowOff>76473</xdr:rowOff>
    </xdr:to>
    <xdr:cxnSp macro="">
      <xdr:nvCxnSpPr>
        <xdr:cNvPr id="701" name="直線コネクタ 700">
          <a:extLst>
            <a:ext uri="{FF2B5EF4-FFF2-40B4-BE49-F238E27FC236}">
              <a16:creationId xmlns:a16="http://schemas.microsoft.com/office/drawing/2014/main" id="{00000000-0008-0000-0600-0000BD020000}"/>
            </a:ext>
          </a:extLst>
        </xdr:cNvPr>
        <xdr:cNvCxnSpPr/>
      </xdr:nvCxnSpPr>
      <xdr:spPr>
        <a:xfrm>
          <a:off x="12814300" y="16677842"/>
          <a:ext cx="889000" cy="2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94520</xdr:rowOff>
    </xdr:from>
    <xdr:to>
      <xdr:col>72</xdr:col>
      <xdr:colOff>38100</xdr:colOff>
      <xdr:row>98</xdr:row>
      <xdr:rowOff>24670</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3652500" y="16725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15797</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817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20453</xdr:rowOff>
    </xdr:from>
    <xdr:to>
      <xdr:col>67</xdr:col>
      <xdr:colOff>101600</xdr:colOff>
      <xdr:row>98</xdr:row>
      <xdr:rowOff>122053</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2763500" y="1682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113180</xdr:rowOff>
    </xdr:from>
    <xdr:ext cx="469744"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79428" y="16915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129609</xdr:rowOff>
    </xdr:from>
    <xdr:to>
      <xdr:col>85</xdr:col>
      <xdr:colOff>177800</xdr:colOff>
      <xdr:row>99</xdr:row>
      <xdr:rowOff>59759</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6268700" y="16931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44536</xdr:rowOff>
    </xdr:from>
    <xdr:ext cx="469744" cy="259045"/>
    <xdr:sp macro="" textlink="">
      <xdr:nvSpPr>
        <xdr:cNvPr id="712" name="積立金該当値テキスト">
          <a:extLst>
            <a:ext uri="{FF2B5EF4-FFF2-40B4-BE49-F238E27FC236}">
              <a16:creationId xmlns:a16="http://schemas.microsoft.com/office/drawing/2014/main" id="{00000000-0008-0000-0600-0000C8020000}"/>
            </a:ext>
          </a:extLst>
        </xdr:cNvPr>
        <xdr:cNvSpPr txBox="1"/>
      </xdr:nvSpPr>
      <xdr:spPr>
        <a:xfrm>
          <a:off x="16370300" y="16846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67335</xdr:rowOff>
    </xdr:from>
    <xdr:to>
      <xdr:col>81</xdr:col>
      <xdr:colOff>101600</xdr:colOff>
      <xdr:row>98</xdr:row>
      <xdr:rowOff>168935</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5430500" y="16869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98</xdr:row>
      <xdr:rowOff>160062</xdr:rowOff>
    </xdr:from>
    <xdr:ext cx="469744"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5246428" y="16962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116390</xdr:rowOff>
    </xdr:from>
    <xdr:to>
      <xdr:col>76</xdr:col>
      <xdr:colOff>165100</xdr:colOff>
      <xdr:row>99</xdr:row>
      <xdr:rowOff>46540</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4541500" y="16918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99</xdr:row>
      <xdr:rowOff>37667</xdr:rowOff>
    </xdr:from>
    <xdr:ext cx="469744"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4357428" y="17011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25673</xdr:rowOff>
    </xdr:from>
    <xdr:to>
      <xdr:col>72</xdr:col>
      <xdr:colOff>38100</xdr:colOff>
      <xdr:row>97</xdr:row>
      <xdr:rowOff>127273</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3652500" y="16656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143800</xdr:rowOff>
    </xdr:from>
    <xdr:ext cx="534377"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3436111" y="16431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167842</xdr:rowOff>
    </xdr:from>
    <xdr:to>
      <xdr:col>67</xdr:col>
      <xdr:colOff>101600</xdr:colOff>
      <xdr:row>97</xdr:row>
      <xdr:rowOff>97992</xdr:rowOff>
    </xdr:to>
    <xdr:sp macro="" textlink="">
      <xdr:nvSpPr>
        <xdr:cNvPr id="719" name="楕円 718">
          <a:extLst>
            <a:ext uri="{FF2B5EF4-FFF2-40B4-BE49-F238E27FC236}">
              <a16:creationId xmlns:a16="http://schemas.microsoft.com/office/drawing/2014/main" id="{00000000-0008-0000-0600-0000CF020000}"/>
            </a:ext>
          </a:extLst>
        </xdr:cNvPr>
        <xdr:cNvSpPr/>
      </xdr:nvSpPr>
      <xdr:spPr>
        <a:xfrm>
          <a:off x="12763500" y="1662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114519</xdr:rowOff>
    </xdr:from>
    <xdr:ext cx="534377"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2547111" y="16402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1" name="投資及び出資金グラフ枠">
          <a:extLst>
            <a:ext uri="{FF2B5EF4-FFF2-40B4-BE49-F238E27FC236}">
              <a16:creationId xmlns:a16="http://schemas.microsoft.com/office/drawing/2014/main" id="{00000000-0008-0000-0600-0000E5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22885</xdr:rowOff>
    </xdr:from>
    <xdr:to>
      <xdr:col>116</xdr:col>
      <xdr:colOff>62864</xdr:colOff>
      <xdr:row>38</xdr:row>
      <xdr:rowOff>139700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2159595" y="5166385"/>
          <a:ext cx="1269" cy="1488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3" name="投資及び出資金最小値テキスト">
          <a:extLst>
            <a:ext uri="{FF2B5EF4-FFF2-40B4-BE49-F238E27FC236}">
              <a16:creationId xmlns:a16="http://schemas.microsoft.com/office/drawing/2014/main" id="{00000000-0008-0000-0600-0000E7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141012</xdr:rowOff>
    </xdr:from>
    <xdr:ext cx="469744" cy="259045"/>
    <xdr:sp macro="" textlink="">
      <xdr:nvSpPr>
        <xdr:cNvPr id="745" name="投資及び出資金最大値テキスト">
          <a:extLst>
            <a:ext uri="{FF2B5EF4-FFF2-40B4-BE49-F238E27FC236}">
              <a16:creationId xmlns:a16="http://schemas.microsoft.com/office/drawing/2014/main" id="{00000000-0008-0000-0600-0000E9020000}"/>
            </a:ext>
          </a:extLst>
        </xdr:cNvPr>
        <xdr:cNvSpPr txBox="1"/>
      </xdr:nvSpPr>
      <xdr:spPr>
        <a:xfrm>
          <a:off x="22212300" y="4941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22885</xdr:rowOff>
    </xdr:from>
    <xdr:to>
      <xdr:col>116</xdr:col>
      <xdr:colOff>152400</xdr:colOff>
      <xdr:row>30</xdr:row>
      <xdr:rowOff>22885</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2072600" y="516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121412</xdr:rowOff>
    </xdr:from>
    <xdr:to>
      <xdr:col>116</xdr:col>
      <xdr:colOff>63500</xdr:colOff>
      <xdr:row>38</xdr:row>
      <xdr:rowOff>32486</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21323300" y="6465062"/>
          <a:ext cx="838200" cy="82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51884</xdr:rowOff>
    </xdr:from>
    <xdr:ext cx="469744" cy="259045"/>
    <xdr:sp macro="" textlink="">
      <xdr:nvSpPr>
        <xdr:cNvPr id="748" name="投資及び出資金平均値テキスト">
          <a:extLst>
            <a:ext uri="{FF2B5EF4-FFF2-40B4-BE49-F238E27FC236}">
              <a16:creationId xmlns:a16="http://schemas.microsoft.com/office/drawing/2014/main" id="{00000000-0008-0000-0600-0000EC020000}"/>
            </a:ext>
          </a:extLst>
        </xdr:cNvPr>
        <xdr:cNvSpPr txBox="1"/>
      </xdr:nvSpPr>
      <xdr:spPr>
        <a:xfrm>
          <a:off x="22212300" y="60526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29007</xdr:rowOff>
    </xdr:from>
    <xdr:to>
      <xdr:col>116</xdr:col>
      <xdr:colOff>114300</xdr:colOff>
      <xdr:row>36</xdr:row>
      <xdr:rowOff>130607</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2110700" y="620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98552</xdr:rowOff>
    </xdr:from>
    <xdr:to>
      <xdr:col>111</xdr:col>
      <xdr:colOff>177800</xdr:colOff>
      <xdr:row>38</xdr:row>
      <xdr:rowOff>32486</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20434300" y="6442202"/>
          <a:ext cx="889000" cy="105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5004</xdr:rowOff>
    </xdr:from>
    <xdr:to>
      <xdr:col>112</xdr:col>
      <xdr:colOff>38100</xdr:colOff>
      <xdr:row>36</xdr:row>
      <xdr:rowOff>106604</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1272500" y="617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123131</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088428" y="5952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98552</xdr:rowOff>
    </xdr:from>
    <xdr:to>
      <xdr:col>107</xdr:col>
      <xdr:colOff>50800</xdr:colOff>
      <xdr:row>38</xdr:row>
      <xdr:rowOff>27686</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flipV="1">
          <a:off x="19545300" y="644220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35</xdr:row>
      <xdr:rowOff>160909</xdr:rowOff>
    </xdr:from>
    <xdr:to>
      <xdr:col>107</xdr:col>
      <xdr:colOff>101600</xdr:colOff>
      <xdr:row>36</xdr:row>
      <xdr:rowOff>91059</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20383500" y="6161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107586</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199428" y="5936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27686</xdr:rowOff>
    </xdr:from>
    <xdr:to>
      <xdr:col>102</xdr:col>
      <xdr:colOff>114300</xdr:colOff>
      <xdr:row>38</xdr:row>
      <xdr:rowOff>34772</xdr:rowOff>
    </xdr:to>
    <xdr:cxnSp macro="">
      <xdr:nvCxnSpPr>
        <xdr:cNvPr id="756" name="直線コネクタ 755">
          <a:extLst>
            <a:ext uri="{FF2B5EF4-FFF2-40B4-BE49-F238E27FC236}">
              <a16:creationId xmlns:a16="http://schemas.microsoft.com/office/drawing/2014/main" id="{00000000-0008-0000-0600-0000F4020000}"/>
            </a:ext>
          </a:extLst>
        </xdr:cNvPr>
        <xdr:cNvCxnSpPr/>
      </xdr:nvCxnSpPr>
      <xdr:spPr>
        <a:xfrm flipV="1">
          <a:off x="18656300" y="6542786"/>
          <a:ext cx="889000" cy="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163881</xdr:rowOff>
    </xdr:from>
    <xdr:to>
      <xdr:col>102</xdr:col>
      <xdr:colOff>165100</xdr:colOff>
      <xdr:row>36</xdr:row>
      <xdr:rowOff>94031</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9494500" y="6164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110558</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10428" y="5939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164567</xdr:rowOff>
    </xdr:from>
    <xdr:to>
      <xdr:col>98</xdr:col>
      <xdr:colOff>38100</xdr:colOff>
      <xdr:row>36</xdr:row>
      <xdr:rowOff>94717</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18605500" y="6165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111244</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21428" y="5940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70612</xdr:rowOff>
    </xdr:from>
    <xdr:to>
      <xdr:col>116</xdr:col>
      <xdr:colOff>114300</xdr:colOff>
      <xdr:row>38</xdr:row>
      <xdr:rowOff>762</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2110700" y="6414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49039</xdr:rowOff>
    </xdr:from>
    <xdr:ext cx="378565" cy="259045"/>
    <xdr:sp macro="" textlink="">
      <xdr:nvSpPr>
        <xdr:cNvPr id="767" name="投資及び出資金該当値テキスト">
          <a:extLst>
            <a:ext uri="{FF2B5EF4-FFF2-40B4-BE49-F238E27FC236}">
              <a16:creationId xmlns:a16="http://schemas.microsoft.com/office/drawing/2014/main" id="{00000000-0008-0000-0600-0000FF020000}"/>
            </a:ext>
          </a:extLst>
        </xdr:cNvPr>
        <xdr:cNvSpPr txBox="1"/>
      </xdr:nvSpPr>
      <xdr:spPr>
        <a:xfrm>
          <a:off x="22212300" y="63926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153137</xdr:rowOff>
    </xdr:from>
    <xdr:to>
      <xdr:col>112</xdr:col>
      <xdr:colOff>38100</xdr:colOff>
      <xdr:row>38</xdr:row>
      <xdr:rowOff>83286</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1272500" y="649678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38</xdr:row>
      <xdr:rowOff>74413</xdr:rowOff>
    </xdr:from>
    <xdr:ext cx="378565"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1134017" y="65895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47752</xdr:rowOff>
    </xdr:from>
    <xdr:to>
      <xdr:col>107</xdr:col>
      <xdr:colOff>101600</xdr:colOff>
      <xdr:row>37</xdr:row>
      <xdr:rowOff>149352</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0383500" y="6391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140479</xdr:rowOff>
    </xdr:from>
    <xdr:ext cx="378565"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20245017" y="64841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148336</xdr:rowOff>
    </xdr:from>
    <xdr:to>
      <xdr:col>102</xdr:col>
      <xdr:colOff>165100</xdr:colOff>
      <xdr:row>38</xdr:row>
      <xdr:rowOff>78486</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9494500" y="6491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38</xdr:row>
      <xdr:rowOff>69613</xdr:rowOff>
    </xdr:from>
    <xdr:ext cx="378565"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9356017" y="65847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155423</xdr:rowOff>
    </xdr:from>
    <xdr:to>
      <xdr:col>98</xdr:col>
      <xdr:colOff>38100</xdr:colOff>
      <xdr:row>38</xdr:row>
      <xdr:rowOff>85573</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18605500" y="6499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38</xdr:row>
      <xdr:rowOff>76699</xdr:rowOff>
    </xdr:from>
    <xdr:ext cx="378565"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467017" y="65917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貸付金グラフ枠">
          <a:extLst>
            <a:ext uri="{FF2B5EF4-FFF2-40B4-BE49-F238E27FC236}">
              <a16:creationId xmlns:a16="http://schemas.microsoft.com/office/drawing/2014/main" id="{00000000-0008-0000-06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155092</xdr:rowOff>
    </xdr:from>
    <xdr:to>
      <xdr:col>116</xdr:col>
      <xdr:colOff>62864</xdr:colOff>
      <xdr:row>59</xdr:row>
      <xdr:rowOff>44241</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2159595" y="8899042"/>
          <a:ext cx="1269" cy="12607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48068</xdr:rowOff>
    </xdr:from>
    <xdr:ext cx="313932" cy="259045"/>
    <xdr:sp macro="" textlink="">
      <xdr:nvSpPr>
        <xdr:cNvPr id="800" name="貸付金最小値テキスト">
          <a:extLst>
            <a:ext uri="{FF2B5EF4-FFF2-40B4-BE49-F238E27FC236}">
              <a16:creationId xmlns:a16="http://schemas.microsoft.com/office/drawing/2014/main" id="{00000000-0008-0000-0600-000020030000}"/>
            </a:ext>
          </a:extLst>
        </xdr:cNvPr>
        <xdr:cNvSpPr txBox="1"/>
      </xdr:nvSpPr>
      <xdr:spPr>
        <a:xfrm>
          <a:off x="22212300" y="1016361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44241</xdr:rowOff>
    </xdr:from>
    <xdr:to>
      <xdr:col>116</xdr:col>
      <xdr:colOff>152400</xdr:colOff>
      <xdr:row>59</xdr:row>
      <xdr:rowOff>44241</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10159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101769</xdr:rowOff>
    </xdr:from>
    <xdr:ext cx="534377" cy="259045"/>
    <xdr:sp macro="" textlink="">
      <xdr:nvSpPr>
        <xdr:cNvPr id="802" name="貸付金最大値テキスト">
          <a:extLst>
            <a:ext uri="{FF2B5EF4-FFF2-40B4-BE49-F238E27FC236}">
              <a16:creationId xmlns:a16="http://schemas.microsoft.com/office/drawing/2014/main" id="{00000000-0008-0000-0600-000022030000}"/>
            </a:ext>
          </a:extLst>
        </xdr:cNvPr>
        <xdr:cNvSpPr txBox="1"/>
      </xdr:nvSpPr>
      <xdr:spPr>
        <a:xfrm>
          <a:off x="22212300" y="8674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155092</xdr:rowOff>
    </xdr:from>
    <xdr:to>
      <xdr:col>116</xdr:col>
      <xdr:colOff>152400</xdr:colOff>
      <xdr:row>51</xdr:row>
      <xdr:rowOff>155092</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2072600" y="88990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142519</xdr:rowOff>
    </xdr:from>
    <xdr:to>
      <xdr:col>116</xdr:col>
      <xdr:colOff>63500</xdr:colOff>
      <xdr:row>58</xdr:row>
      <xdr:rowOff>144215</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21323300" y="10086619"/>
          <a:ext cx="838200" cy="1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56380</xdr:rowOff>
    </xdr:from>
    <xdr:ext cx="469744" cy="259045"/>
    <xdr:sp macro="" textlink="">
      <xdr:nvSpPr>
        <xdr:cNvPr id="805" name="貸付金平均値テキスト">
          <a:extLst>
            <a:ext uri="{FF2B5EF4-FFF2-40B4-BE49-F238E27FC236}">
              <a16:creationId xmlns:a16="http://schemas.microsoft.com/office/drawing/2014/main" id="{00000000-0008-0000-0600-000025030000}"/>
            </a:ext>
          </a:extLst>
        </xdr:cNvPr>
        <xdr:cNvSpPr txBox="1"/>
      </xdr:nvSpPr>
      <xdr:spPr>
        <a:xfrm>
          <a:off x="22212300" y="982903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33503</xdr:rowOff>
    </xdr:from>
    <xdr:to>
      <xdr:col>116</xdr:col>
      <xdr:colOff>114300</xdr:colOff>
      <xdr:row>58</xdr:row>
      <xdr:rowOff>135103</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2110700" y="9977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144196</xdr:rowOff>
    </xdr:from>
    <xdr:to>
      <xdr:col>111</xdr:col>
      <xdr:colOff>177800</xdr:colOff>
      <xdr:row>58</xdr:row>
      <xdr:rowOff>144215</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20434300" y="10088296"/>
          <a:ext cx="889000" cy="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22320</xdr:rowOff>
    </xdr:from>
    <xdr:to>
      <xdr:col>112</xdr:col>
      <xdr:colOff>38100</xdr:colOff>
      <xdr:row>58</xdr:row>
      <xdr:rowOff>123920</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1272500" y="99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140447</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088428" y="9741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121355</xdr:rowOff>
    </xdr:from>
    <xdr:to>
      <xdr:col>107</xdr:col>
      <xdr:colOff>50800</xdr:colOff>
      <xdr:row>58</xdr:row>
      <xdr:rowOff>144196</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19545300" y="10065455"/>
          <a:ext cx="889000" cy="22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21768</xdr:rowOff>
    </xdr:from>
    <xdr:to>
      <xdr:col>107</xdr:col>
      <xdr:colOff>101600</xdr:colOff>
      <xdr:row>58</xdr:row>
      <xdr:rowOff>123368</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20383500" y="99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139895</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199428" y="9741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112802</xdr:rowOff>
    </xdr:from>
    <xdr:to>
      <xdr:col>102</xdr:col>
      <xdr:colOff>114300</xdr:colOff>
      <xdr:row>58</xdr:row>
      <xdr:rowOff>121355</xdr:rowOff>
    </xdr:to>
    <xdr:cxnSp macro="">
      <xdr:nvCxnSpPr>
        <xdr:cNvPr id="813" name="直線コネクタ 812">
          <a:extLst>
            <a:ext uri="{FF2B5EF4-FFF2-40B4-BE49-F238E27FC236}">
              <a16:creationId xmlns:a16="http://schemas.microsoft.com/office/drawing/2014/main" id="{00000000-0008-0000-0600-00002D030000}"/>
            </a:ext>
          </a:extLst>
        </xdr:cNvPr>
        <xdr:cNvCxnSpPr/>
      </xdr:nvCxnSpPr>
      <xdr:spPr>
        <a:xfrm>
          <a:off x="18656300" y="10056902"/>
          <a:ext cx="889000" cy="8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9481</xdr:rowOff>
    </xdr:from>
    <xdr:to>
      <xdr:col>102</xdr:col>
      <xdr:colOff>165100</xdr:colOff>
      <xdr:row>58</xdr:row>
      <xdr:rowOff>111081</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9494500" y="9953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127608</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10428" y="9728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160547</xdr:rowOff>
    </xdr:from>
    <xdr:to>
      <xdr:col>98</xdr:col>
      <xdr:colOff>38100</xdr:colOff>
      <xdr:row>58</xdr:row>
      <xdr:rowOff>90697</xdr:rowOff>
    </xdr:to>
    <xdr:sp macro="" textlink="">
      <xdr:nvSpPr>
        <xdr:cNvPr id="816" name="フローチャート: 判断 815">
          <a:extLst>
            <a:ext uri="{FF2B5EF4-FFF2-40B4-BE49-F238E27FC236}">
              <a16:creationId xmlns:a16="http://schemas.microsoft.com/office/drawing/2014/main" id="{00000000-0008-0000-0600-000030030000}"/>
            </a:ext>
          </a:extLst>
        </xdr:cNvPr>
        <xdr:cNvSpPr/>
      </xdr:nvSpPr>
      <xdr:spPr>
        <a:xfrm>
          <a:off x="18605500" y="993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107224</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21428" y="9708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91719</xdr:rowOff>
    </xdr:from>
    <xdr:to>
      <xdr:col>116</xdr:col>
      <xdr:colOff>114300</xdr:colOff>
      <xdr:row>59</xdr:row>
      <xdr:rowOff>21869</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2110700" y="10035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11929</xdr:rowOff>
    </xdr:from>
    <xdr:ext cx="469744" cy="259045"/>
    <xdr:sp macro="" textlink="">
      <xdr:nvSpPr>
        <xdr:cNvPr id="824" name="貸付金該当値テキスト">
          <a:extLst>
            <a:ext uri="{FF2B5EF4-FFF2-40B4-BE49-F238E27FC236}">
              <a16:creationId xmlns:a16="http://schemas.microsoft.com/office/drawing/2014/main" id="{00000000-0008-0000-0600-000038030000}"/>
            </a:ext>
          </a:extLst>
        </xdr:cNvPr>
        <xdr:cNvSpPr txBox="1"/>
      </xdr:nvSpPr>
      <xdr:spPr>
        <a:xfrm>
          <a:off x="22212300" y="9956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93415</xdr:rowOff>
    </xdr:from>
    <xdr:to>
      <xdr:col>112</xdr:col>
      <xdr:colOff>38100</xdr:colOff>
      <xdr:row>59</xdr:row>
      <xdr:rowOff>23565</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1272500" y="10037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14692</xdr:rowOff>
    </xdr:from>
    <xdr:ext cx="469744"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1088428" y="10130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93396</xdr:rowOff>
    </xdr:from>
    <xdr:to>
      <xdr:col>107</xdr:col>
      <xdr:colOff>101600</xdr:colOff>
      <xdr:row>59</xdr:row>
      <xdr:rowOff>23546</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20383500" y="1003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14673</xdr:rowOff>
    </xdr:from>
    <xdr:ext cx="469744"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20199428" y="10130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70555</xdr:rowOff>
    </xdr:from>
    <xdr:to>
      <xdr:col>102</xdr:col>
      <xdr:colOff>165100</xdr:colOff>
      <xdr:row>59</xdr:row>
      <xdr:rowOff>705</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9494500" y="10014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163282</xdr:rowOff>
    </xdr:from>
    <xdr:ext cx="469744"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9310428" y="10107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62002</xdr:rowOff>
    </xdr:from>
    <xdr:to>
      <xdr:col>98</xdr:col>
      <xdr:colOff>38100</xdr:colOff>
      <xdr:row>58</xdr:row>
      <xdr:rowOff>163602</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18605500" y="1000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154729</xdr:rowOff>
    </xdr:from>
    <xdr:ext cx="469744"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421428" y="10098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6" name="繰出金グラフ枠">
          <a:extLst>
            <a:ext uri="{FF2B5EF4-FFF2-40B4-BE49-F238E27FC236}">
              <a16:creationId xmlns:a16="http://schemas.microsoft.com/office/drawing/2014/main" id="{00000000-0008-0000-0600-000058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150140</xdr:rowOff>
    </xdr:from>
    <xdr:to>
      <xdr:col>116</xdr:col>
      <xdr:colOff>62864</xdr:colOff>
      <xdr:row>78</xdr:row>
      <xdr:rowOff>38658</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22159595" y="12151640"/>
          <a:ext cx="1269" cy="12601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42485</xdr:rowOff>
    </xdr:from>
    <xdr:ext cx="534377" cy="259045"/>
    <xdr:sp macro="" textlink="">
      <xdr:nvSpPr>
        <xdr:cNvPr id="858" name="繰出金最小値テキスト">
          <a:extLst>
            <a:ext uri="{FF2B5EF4-FFF2-40B4-BE49-F238E27FC236}">
              <a16:creationId xmlns:a16="http://schemas.microsoft.com/office/drawing/2014/main" id="{00000000-0008-0000-0600-00005A030000}"/>
            </a:ext>
          </a:extLst>
        </xdr:cNvPr>
        <xdr:cNvSpPr txBox="1"/>
      </xdr:nvSpPr>
      <xdr:spPr>
        <a:xfrm>
          <a:off x="22212300" y="13415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38658</xdr:rowOff>
    </xdr:from>
    <xdr:to>
      <xdr:col>116</xdr:col>
      <xdr:colOff>152400</xdr:colOff>
      <xdr:row>78</xdr:row>
      <xdr:rowOff>38658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3411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96817</xdr:rowOff>
    </xdr:from>
    <xdr:ext cx="534377" cy="259045"/>
    <xdr:sp macro="" textlink="">
      <xdr:nvSpPr>
        <xdr:cNvPr id="860" name="繰出金最大値テキスト">
          <a:extLst>
            <a:ext uri="{FF2B5EF4-FFF2-40B4-BE49-F238E27FC236}">
              <a16:creationId xmlns:a16="http://schemas.microsoft.com/office/drawing/2014/main" id="{00000000-0008-0000-0600-00005C030000}"/>
            </a:ext>
          </a:extLst>
        </xdr:cNvPr>
        <xdr:cNvSpPr txBox="1"/>
      </xdr:nvSpPr>
      <xdr:spPr>
        <a:xfrm>
          <a:off x="22212300" y="11926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150140</xdr:rowOff>
    </xdr:from>
    <xdr:to>
      <xdr:col>116</xdr:col>
      <xdr:colOff>152400</xdr:colOff>
      <xdr:row>70</xdr:row>
      <xdr:rowOff>150140</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22072600" y="12151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86779</xdr:rowOff>
    </xdr:from>
    <xdr:to>
      <xdr:col>116</xdr:col>
      <xdr:colOff>63500</xdr:colOff>
      <xdr:row>75</xdr:row>
      <xdr:rowOff>97561</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a:off x="21323300" y="12945529"/>
          <a:ext cx="838200" cy="10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108576</xdr:rowOff>
    </xdr:from>
    <xdr:ext cx="534377" cy="259045"/>
    <xdr:sp macro="" textlink="">
      <xdr:nvSpPr>
        <xdr:cNvPr id="863" name="繰出金平均値テキスト">
          <a:extLst>
            <a:ext uri="{FF2B5EF4-FFF2-40B4-BE49-F238E27FC236}">
              <a16:creationId xmlns:a16="http://schemas.microsoft.com/office/drawing/2014/main" id="{00000000-0008-0000-0600-00005F030000}"/>
            </a:ext>
          </a:extLst>
        </xdr:cNvPr>
        <xdr:cNvSpPr txBox="1"/>
      </xdr:nvSpPr>
      <xdr:spPr>
        <a:xfrm>
          <a:off x="22212300" y="12624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85699</xdr:rowOff>
    </xdr:from>
    <xdr:to>
      <xdr:col>116</xdr:col>
      <xdr:colOff>114300</xdr:colOff>
      <xdr:row>75</xdr:row>
      <xdr:rowOff>15849</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2110700" y="12772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56070</xdr:rowOff>
    </xdr:from>
    <xdr:to>
      <xdr:col>111</xdr:col>
      <xdr:colOff>177800</xdr:colOff>
      <xdr:row>75</xdr:row>
      <xdr:rowOff>86779</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a:off x="20434300" y="12914820"/>
          <a:ext cx="889000" cy="30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126429</xdr:rowOff>
    </xdr:from>
    <xdr:to>
      <xdr:col>112</xdr:col>
      <xdr:colOff>38100</xdr:colOff>
      <xdr:row>75</xdr:row>
      <xdr:rowOff>56579</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1272500" y="12813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73106</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056111" y="12588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56070</xdr:rowOff>
    </xdr:from>
    <xdr:to>
      <xdr:col>107</xdr:col>
      <xdr:colOff>50800</xdr:colOff>
      <xdr:row>75</xdr:row>
      <xdr:rowOff>90132</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flipV="1">
          <a:off x="19545300" y="12914820"/>
          <a:ext cx="889000" cy="34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14605</xdr:rowOff>
    </xdr:from>
    <xdr:to>
      <xdr:col>107</xdr:col>
      <xdr:colOff>101600</xdr:colOff>
      <xdr:row>75</xdr:row>
      <xdr:rowOff>116205</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20383500" y="1287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107332</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167111" y="12966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147168</xdr:rowOff>
    </xdr:from>
    <xdr:to>
      <xdr:col>102</xdr:col>
      <xdr:colOff>114300</xdr:colOff>
      <xdr:row>75</xdr:row>
      <xdr:rowOff>90132</xdr:rowOff>
    </xdr:to>
    <xdr:cxnSp macro="">
      <xdr:nvCxnSpPr>
        <xdr:cNvPr id="871" name="直線コネクタ 870">
          <a:extLst>
            <a:ext uri="{FF2B5EF4-FFF2-40B4-BE49-F238E27FC236}">
              <a16:creationId xmlns:a16="http://schemas.microsoft.com/office/drawing/2014/main" id="{00000000-0008-0000-0600-000067030000}"/>
            </a:ext>
          </a:extLst>
        </xdr:cNvPr>
        <xdr:cNvCxnSpPr/>
      </xdr:nvCxnSpPr>
      <xdr:spPr>
        <a:xfrm>
          <a:off x="18656300" y="12834468"/>
          <a:ext cx="889000" cy="114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47142</xdr:rowOff>
    </xdr:from>
    <xdr:to>
      <xdr:col>102</xdr:col>
      <xdr:colOff>165100</xdr:colOff>
      <xdr:row>75</xdr:row>
      <xdr:rowOff>148741</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9494500" y="1290589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139870</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278111" y="12998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63830</xdr:rowOff>
    </xdr:from>
    <xdr:to>
      <xdr:col>98</xdr:col>
      <xdr:colOff>38100</xdr:colOff>
      <xdr:row>75</xdr:row>
      <xdr:rowOff>165430</xdr:rowOff>
    </xdr:to>
    <xdr:sp macro="" textlink="">
      <xdr:nvSpPr>
        <xdr:cNvPr id="874" name="フローチャート: 判断 873">
          <a:extLst>
            <a:ext uri="{FF2B5EF4-FFF2-40B4-BE49-F238E27FC236}">
              <a16:creationId xmlns:a16="http://schemas.microsoft.com/office/drawing/2014/main" id="{00000000-0008-0000-0600-00006A030000}"/>
            </a:ext>
          </a:extLst>
        </xdr:cNvPr>
        <xdr:cNvSpPr/>
      </xdr:nvSpPr>
      <xdr:spPr>
        <a:xfrm>
          <a:off x="18605500" y="129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156557</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389111" y="13015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46761</xdr:rowOff>
    </xdr:from>
    <xdr:to>
      <xdr:col>116</xdr:col>
      <xdr:colOff>114300</xdr:colOff>
      <xdr:row>75</xdr:row>
      <xdr:rowOff>148361</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2110700" y="12905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25188</xdr:rowOff>
    </xdr:from>
    <xdr:ext cx="534377" cy="259045"/>
    <xdr:sp macro="" textlink="">
      <xdr:nvSpPr>
        <xdr:cNvPr id="882" name="繰出金該当値テキスト">
          <a:extLst>
            <a:ext uri="{FF2B5EF4-FFF2-40B4-BE49-F238E27FC236}">
              <a16:creationId xmlns:a16="http://schemas.microsoft.com/office/drawing/2014/main" id="{00000000-0008-0000-0600-000072030000}"/>
            </a:ext>
          </a:extLst>
        </xdr:cNvPr>
        <xdr:cNvSpPr txBox="1"/>
      </xdr:nvSpPr>
      <xdr:spPr>
        <a:xfrm>
          <a:off x="22212300" y="12883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35979</xdr:rowOff>
    </xdr:from>
    <xdr:to>
      <xdr:col>112</xdr:col>
      <xdr:colOff>38100</xdr:colOff>
      <xdr:row>75</xdr:row>
      <xdr:rowOff>137579</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1272500" y="12894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128706</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1056111" y="12987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5270</xdr:rowOff>
    </xdr:from>
    <xdr:to>
      <xdr:col>107</xdr:col>
      <xdr:colOff>101600</xdr:colOff>
      <xdr:row>75</xdr:row>
      <xdr:rowOff>106870</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20383500" y="1286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123397</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20167111" y="12639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39332</xdr:rowOff>
    </xdr:from>
    <xdr:to>
      <xdr:col>102</xdr:col>
      <xdr:colOff>165100</xdr:colOff>
      <xdr:row>75</xdr:row>
      <xdr:rowOff>140932</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9494500" y="12898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157459</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9278111" y="12673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96368</xdr:rowOff>
    </xdr:from>
    <xdr:to>
      <xdr:col>98</xdr:col>
      <xdr:colOff>38100</xdr:colOff>
      <xdr:row>75</xdr:row>
      <xdr:rowOff>26518</xdr:rowOff>
    </xdr:to>
    <xdr:sp macro="" textlink="">
      <xdr:nvSpPr>
        <xdr:cNvPr id="889" name="楕円 888">
          <a:extLst>
            <a:ext uri="{FF2B5EF4-FFF2-40B4-BE49-F238E27FC236}">
              <a16:creationId xmlns:a16="http://schemas.microsoft.com/office/drawing/2014/main" id="{00000000-0008-0000-0600-000079030000}"/>
            </a:ext>
          </a:extLst>
        </xdr:cNvPr>
        <xdr:cNvSpPr/>
      </xdr:nvSpPr>
      <xdr:spPr>
        <a:xfrm>
          <a:off x="18605500" y="1278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43045</xdr:rowOff>
    </xdr:from>
    <xdr:ext cx="534377"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389111" y="12558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5" name="前年度繰上充用金グラフ枠">
          <a:extLst>
            <a:ext uri="{FF2B5EF4-FFF2-40B4-BE49-F238E27FC236}">
              <a16:creationId xmlns:a16="http://schemas.microsoft.com/office/drawing/2014/main" id="{00000000-0008-0000-0600-000089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7" name="前年度繰上充用金最小値テキスト">
          <a:extLst>
            <a:ext uri="{FF2B5EF4-FFF2-40B4-BE49-F238E27FC236}">
              <a16:creationId xmlns:a16="http://schemas.microsoft.com/office/drawing/2014/main" id="{00000000-0008-0000-0600-00008B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9" name="前年度繰上充用金最大値テキスト">
          <a:extLst>
            <a:ext uri="{FF2B5EF4-FFF2-40B4-BE49-F238E27FC236}">
              <a16:creationId xmlns:a16="http://schemas.microsoft.com/office/drawing/2014/main" id="{00000000-0008-0000-0600-00008D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2" name="前年度繰上充用金平均値テキスト">
          <a:extLst>
            <a:ext uri="{FF2B5EF4-FFF2-40B4-BE49-F238E27FC236}">
              <a16:creationId xmlns:a16="http://schemas.microsoft.com/office/drawing/2014/main" id="{00000000-0008-0000-0600-000090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7" name="直線コネクタ 916">
          <a:extLst>
            <a:ext uri="{FF2B5EF4-FFF2-40B4-BE49-F238E27FC236}">
              <a16:creationId xmlns:a16="http://schemas.microsoft.com/office/drawing/2014/main" id="{00000000-0008-0000-0600-000095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0" name="直線コネクタ 919">
          <a:extLst>
            <a:ext uri="{FF2B5EF4-FFF2-40B4-BE49-F238E27FC236}">
              <a16:creationId xmlns:a16="http://schemas.microsoft.com/office/drawing/2014/main" id="{00000000-0008-0000-0600-000098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3" name="フローチャート: 判断 922">
          <a:extLst>
            <a:ext uri="{FF2B5EF4-FFF2-40B4-BE49-F238E27FC236}">
              <a16:creationId xmlns:a16="http://schemas.microsoft.com/office/drawing/2014/main" id="{00000000-0008-0000-0600-00009B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1" name="前年度繰上充用金該当値テキスト">
          <a:extLst>
            <a:ext uri="{FF2B5EF4-FFF2-40B4-BE49-F238E27FC236}">
              <a16:creationId xmlns:a16="http://schemas.microsoft.com/office/drawing/2014/main" id="{00000000-0008-0000-0600-0000A3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8" name="楕円 937">
          <a:extLst>
            <a:ext uri="{FF2B5EF4-FFF2-40B4-BE49-F238E27FC236}">
              <a16:creationId xmlns:a16="http://schemas.microsoft.com/office/drawing/2014/main" id="{00000000-0008-0000-0600-0000AA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0" name="正方形/長方形 939">
          <a:extLst>
            <a:ext uri="{FF2B5EF4-FFF2-40B4-BE49-F238E27FC236}">
              <a16:creationId xmlns:a16="http://schemas.microsoft.com/office/drawing/2014/main" id="{00000000-0008-0000-0600-0000A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1" name="正方形/長方形 940">
          <a:extLst>
            <a:ext uri="{FF2B5EF4-FFF2-40B4-BE49-F238E27FC236}">
              <a16:creationId xmlns:a16="http://schemas.microsoft.com/office/drawing/2014/main" id="{00000000-0008-0000-0600-0000A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2" name="テキスト ボックス 941">
          <a:extLst>
            <a:ext uri="{FF2B5EF4-FFF2-40B4-BE49-F238E27FC236}">
              <a16:creationId xmlns:a16="http://schemas.microsoft.com/office/drawing/2014/main" id="{00000000-0008-0000-0600-0000A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人件費は、人口当たりの職員数が類似団体内平均よりも多いことから、住民一人当たり７９，８４０円で類似団体内では高い水準となっているが、全国平均や県内平均と比較すると低い水準にある。</a:t>
          </a:r>
        </a:p>
        <a:p>
          <a:r>
            <a:rPr kumimoji="1" lang="ja-JP" altLang="en-US" sz="1300">
              <a:latin typeface="ＭＳ Ｐゴシック" panose="020B0600070205080204" pitchFamily="50" charset="-128"/>
              <a:ea typeface="ＭＳ Ｐゴシック" panose="020B0600070205080204" pitchFamily="50" charset="-128"/>
            </a:rPr>
            <a:t>　普通建設事業費は、住民一人当たり７１，５５１円となっており、類似団体内平均を上回った。これは、新学校給食センターの完成や、新ごみ処理施設整備、新たな中学校整備などの事業進捗によるものである。</a:t>
          </a:r>
        </a:p>
        <a:p>
          <a:r>
            <a:rPr kumimoji="1" lang="ja-JP" altLang="en-US" sz="1300">
              <a:latin typeface="ＭＳ Ｐゴシック" panose="020B0600070205080204" pitchFamily="50" charset="-128"/>
              <a:ea typeface="ＭＳ Ｐゴシック" panose="020B0600070205080204" pitchFamily="50" charset="-128"/>
            </a:rPr>
            <a:t>　公債費は、住民一人当たり５０，３１２円となっており、類似団体内平均や全国平均、県内平均を上回った。令和３年度に策定した福井市財政計画に基づき交付税措置のない市債の新規借入額を抑制し、将来的な公債費の抑制に努め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福井県福井市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254,029
248,430
536.37
129,790,580
126,567,199
2,248,182
65,520,173
134,621,769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9.9
49.3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159512</xdr:rowOff>
    </xdr:from>
    <xdr:to>
      <xdr:col>24</xdr:col>
      <xdr:colOff>62865</xdr:colOff>
      <xdr:row>37</xdr:row>
      <xdr:rowOff>138938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03012"/>
          <a:ext cx="1270" cy="11795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142765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486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138938</xdr:rowOff>
    </xdr:from>
    <xdr:to>
      <xdr:col>24</xdr:col>
      <xdr:colOff>152400</xdr:colOff>
      <xdr:row>37</xdr:row>
      <xdr:rowOff>138938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48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106189</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78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2,874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159512</xdr:rowOff>
    </xdr:from>
    <xdr:to>
      <xdr:col>24</xdr:col>
      <xdr:colOff>152400</xdr:colOff>
      <xdr:row>30</xdr:row>
      <xdr:rowOff>159512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03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32</xdr:row>
      <xdr:rowOff>23876</xdr:rowOff>
    </xdr:from>
    <xdr:to>
      <xdr:col>24</xdr:col>
      <xdr:colOff>63500</xdr:colOff>
      <xdr:row>32</xdr:row>
      <xdr:rowOff>49022</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5510276"/>
          <a:ext cx="8382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157243</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865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7366</xdr:rowOff>
    </xdr:from>
    <xdr:to>
      <xdr:col>24</xdr:col>
      <xdr:colOff>114300</xdr:colOff>
      <xdr:row>35</xdr:row>
      <xdr:rowOff>108966</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08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49022</xdr:rowOff>
    </xdr:from>
    <xdr:to>
      <xdr:col>19</xdr:col>
      <xdr:colOff>177800</xdr:colOff>
      <xdr:row>32</xdr:row>
      <xdr:rowOff>53594</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553542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27940</xdr:rowOff>
    </xdr:from>
    <xdr:to>
      <xdr:col>20</xdr:col>
      <xdr:colOff>38100</xdr:colOff>
      <xdr:row>35</xdr:row>
      <xdr:rowOff>129540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028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120667</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12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32</xdr:row>
      <xdr:rowOff>53594</xdr:rowOff>
    </xdr:from>
    <xdr:to>
      <xdr:col>15</xdr:col>
      <xdr:colOff>50800</xdr:colOff>
      <xdr:row>32</xdr:row>
      <xdr:rowOff>87122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5539994"/>
          <a:ext cx="889000" cy="33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42418</xdr:rowOff>
    </xdr:from>
    <xdr:to>
      <xdr:col>15</xdr:col>
      <xdr:colOff>101600</xdr:colOff>
      <xdr:row>35</xdr:row>
      <xdr:rowOff>144018</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43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135145</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135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87122</xdr:rowOff>
    </xdr:from>
    <xdr:to>
      <xdr:col>10</xdr:col>
      <xdr:colOff>114300</xdr:colOff>
      <xdr:row>32</xdr:row>
      <xdr:rowOff>112268</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5573522"/>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56134</xdr:rowOff>
    </xdr:from>
    <xdr:to>
      <xdr:col>10</xdr:col>
      <xdr:colOff>165100</xdr:colOff>
      <xdr:row>35</xdr:row>
      <xdr:rowOff>157734</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5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148861</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149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58420</xdr:rowOff>
    </xdr:from>
    <xdr:to>
      <xdr:col>6</xdr:col>
      <xdr:colOff>38100</xdr:colOff>
      <xdr:row>35</xdr:row>
      <xdr:rowOff>160020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5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151147</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151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144526</xdr:rowOff>
    </xdr:from>
    <xdr:to>
      <xdr:col>24</xdr:col>
      <xdr:colOff>114300</xdr:colOff>
      <xdr:row>32</xdr:row>
      <xdr:rowOff>74676</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459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167403</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31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31</xdr:row>
      <xdr:rowOff>169672</xdr:rowOff>
    </xdr:from>
    <xdr:to>
      <xdr:col>20</xdr:col>
      <xdr:colOff>38100</xdr:colOff>
      <xdr:row>32</xdr:row>
      <xdr:rowOff>99822</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484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30</xdr:row>
      <xdr:rowOff>116349</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259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2794</xdr:rowOff>
    </xdr:from>
    <xdr:to>
      <xdr:col>15</xdr:col>
      <xdr:colOff>101600</xdr:colOff>
      <xdr:row>32</xdr:row>
      <xdr:rowOff>104394</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489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30</xdr:row>
      <xdr:rowOff>120921</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264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36322</xdr:rowOff>
    </xdr:from>
    <xdr:to>
      <xdr:col>10</xdr:col>
      <xdr:colOff>165100</xdr:colOff>
      <xdr:row>32</xdr:row>
      <xdr:rowOff>137922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522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30</xdr:row>
      <xdr:rowOff>154449</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297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61468</xdr:rowOff>
    </xdr:from>
    <xdr:to>
      <xdr:col>6</xdr:col>
      <xdr:colOff>38100</xdr:colOff>
      <xdr:row>32</xdr:row>
      <xdr:rowOff>163068</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547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31</xdr:row>
      <xdr:rowOff>8145</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323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107,765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53</xdr:row>
      <xdr:rowOff>57671</xdr:rowOff>
    </xdr:from>
    <xdr:to>
      <xdr:col>24</xdr:col>
      <xdr:colOff>62865</xdr:colOff>
      <xdr:row>59</xdr:row>
      <xdr:rowOff>46812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9144521"/>
          <a:ext cx="1270" cy="1017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50639</xdr:rowOff>
    </xdr:from>
    <xdr:ext cx="534377"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166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46812</xdr:rowOff>
    </xdr:from>
    <xdr:to>
      <xdr:col>24</xdr:col>
      <xdr:colOff>152400</xdr:colOff>
      <xdr:row>59</xdr:row>
      <xdr:rowOff>46812</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162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4348</xdr:rowOff>
    </xdr:from>
    <xdr:ext cx="599010"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919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109,959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53</xdr:row>
      <xdr:rowOff>57671</xdr:rowOff>
    </xdr:from>
    <xdr:to>
      <xdr:col>24</xdr:col>
      <xdr:colOff>152400</xdr:colOff>
      <xdr:row>53</xdr:row>
      <xdr:rowOff>57671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9144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85966</xdr:rowOff>
    </xdr:from>
    <xdr:to>
      <xdr:col>24</xdr:col>
      <xdr:colOff>63500</xdr:colOff>
      <xdr:row>58</xdr:row>
      <xdr:rowOff>110833</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10030066"/>
          <a:ext cx="838200" cy="24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129608</xdr:rowOff>
    </xdr:from>
    <xdr:ext cx="534377"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7308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106731</xdr:rowOff>
    </xdr:from>
    <xdr:to>
      <xdr:col>24</xdr:col>
      <xdr:colOff>114300</xdr:colOff>
      <xdr:row>58</xdr:row>
      <xdr:rowOff>36881</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87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110833</xdr:rowOff>
    </xdr:from>
    <xdr:to>
      <xdr:col>19</xdr:col>
      <xdr:colOff>177800</xdr:colOff>
      <xdr:row>58</xdr:row>
      <xdr:rowOff>155753</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2908300" y="10054933"/>
          <a:ext cx="889000" cy="44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168542</xdr:rowOff>
    </xdr:from>
    <xdr:to>
      <xdr:col>20</xdr:col>
      <xdr:colOff>38100</xdr:colOff>
      <xdr:row>58</xdr:row>
      <xdr:rowOff>98692</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941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115219</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530111" y="9716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28651</xdr:rowOff>
    </xdr:from>
    <xdr:to>
      <xdr:col>15</xdr:col>
      <xdr:colOff>50800</xdr:colOff>
      <xdr:row>58</xdr:row>
      <xdr:rowOff>155753</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2019300" y="9972751"/>
          <a:ext cx="889000" cy="127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145872</xdr:rowOff>
    </xdr:from>
    <xdr:to>
      <xdr:col>15</xdr:col>
      <xdr:colOff>101600</xdr:colOff>
      <xdr:row>58</xdr:row>
      <xdr:rowOff>76022</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91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92549</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41111" y="9693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50</xdr:row>
      <xdr:rowOff>87744</xdr:rowOff>
    </xdr:from>
    <xdr:to>
      <xdr:col>10</xdr:col>
      <xdr:colOff>114300</xdr:colOff>
      <xdr:row>58</xdr:row>
      <xdr:rowOff>28651</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a:off x="1130300" y="8660244"/>
          <a:ext cx="889000" cy="1312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146786</xdr:rowOff>
    </xdr:from>
    <xdr:to>
      <xdr:col>10</xdr:col>
      <xdr:colOff>165100</xdr:colOff>
      <xdr:row>58</xdr:row>
      <xdr:rowOff>76936</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919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93463</xdr:rowOff>
    </xdr:from>
    <xdr:ext cx="534377"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52111" y="969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124523</xdr:rowOff>
    </xdr:from>
    <xdr:to>
      <xdr:col>6</xdr:col>
      <xdr:colOff>38100</xdr:colOff>
      <xdr:row>51</xdr:row>
      <xdr:rowOff>54673</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869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45800</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8789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35166</xdr:rowOff>
    </xdr:from>
    <xdr:to>
      <xdr:col>24</xdr:col>
      <xdr:colOff>114300</xdr:colOff>
      <xdr:row>58</xdr:row>
      <xdr:rowOff>136766</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979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13593</xdr:rowOff>
    </xdr:from>
    <xdr:ext cx="534377"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957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60033</xdr:rowOff>
    </xdr:from>
    <xdr:to>
      <xdr:col>20</xdr:col>
      <xdr:colOff>38100</xdr:colOff>
      <xdr:row>58</xdr:row>
      <xdr:rowOff>161633</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10004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152760</xdr:rowOff>
    </xdr:from>
    <xdr:ext cx="534377"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530111" y="10096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104953</xdr:rowOff>
    </xdr:from>
    <xdr:to>
      <xdr:col>15</xdr:col>
      <xdr:colOff>101600</xdr:colOff>
      <xdr:row>59</xdr:row>
      <xdr:rowOff>35103</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10049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26230</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41111" y="10141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149301</xdr:rowOff>
    </xdr:from>
    <xdr:to>
      <xdr:col>10</xdr:col>
      <xdr:colOff>165100</xdr:colOff>
      <xdr:row>58</xdr:row>
      <xdr:rowOff>79451</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9921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70578</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752111" y="10014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36944</xdr:rowOff>
    </xdr:from>
    <xdr:to>
      <xdr:col>6</xdr:col>
      <xdr:colOff>38100</xdr:colOff>
      <xdr:row>50</xdr:row>
      <xdr:rowOff>138544</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8609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48</xdr:row>
      <xdr:rowOff>155071</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8384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a:extLst>
            <a:ext uri="{FF2B5EF4-FFF2-40B4-BE49-F238E27FC236}">
              <a16:creationId xmlns:a16="http://schemas.microsoft.com/office/drawing/2014/main" id="{00000000-0008-0000-07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151046</xdr:rowOff>
    </xdr:from>
    <xdr:to>
      <xdr:col>24</xdr:col>
      <xdr:colOff>62865</xdr:colOff>
      <xdr:row>78</xdr:row>
      <xdr:rowOff>121518</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4633595" y="12323996"/>
          <a:ext cx="1270" cy="1170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125345</xdr:rowOff>
    </xdr:from>
    <xdr:ext cx="599010" cy="259045"/>
    <xdr:sp macro="" textlink="">
      <xdr:nvSpPr>
        <xdr:cNvPr id="173" name="民生費最小値テキスト">
          <a:extLst>
            <a:ext uri="{FF2B5EF4-FFF2-40B4-BE49-F238E27FC236}">
              <a16:creationId xmlns:a16="http://schemas.microsoft.com/office/drawing/2014/main" id="{00000000-0008-0000-0700-0000AD000000}"/>
            </a:ext>
          </a:extLst>
        </xdr:cNvPr>
        <xdr:cNvSpPr txBox="1"/>
      </xdr:nvSpPr>
      <xdr:spPr>
        <a:xfrm>
          <a:off x="4686300" y="13498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162,386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121518</xdr:rowOff>
    </xdr:from>
    <xdr:to>
      <xdr:col>24</xdr:col>
      <xdr:colOff>152400</xdr:colOff>
      <xdr:row>78</xdr:row>
      <xdr:rowOff>121518</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3494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97723</xdr:rowOff>
    </xdr:from>
    <xdr:ext cx="599010" cy="259045"/>
    <xdr:sp macro="" textlink="">
      <xdr:nvSpPr>
        <xdr:cNvPr id="175" name="民生費最大値テキスト">
          <a:extLst>
            <a:ext uri="{FF2B5EF4-FFF2-40B4-BE49-F238E27FC236}">
              <a16:creationId xmlns:a16="http://schemas.microsoft.com/office/drawing/2014/main" id="{00000000-0008-0000-0700-0000AF000000}"/>
            </a:ext>
          </a:extLst>
        </xdr:cNvPr>
        <xdr:cNvSpPr txBox="1"/>
      </xdr:nvSpPr>
      <xdr:spPr>
        <a:xfrm>
          <a:off x="4686300" y="12099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316,011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151046</xdr:rowOff>
    </xdr:from>
    <xdr:to>
      <xdr:col>24</xdr:col>
      <xdr:colOff>152400</xdr:colOff>
      <xdr:row>71</xdr:row>
      <xdr:rowOff>151046</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2323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146391</xdr:rowOff>
    </xdr:from>
    <xdr:to>
      <xdr:col>24</xdr:col>
      <xdr:colOff>63500</xdr:colOff>
      <xdr:row>77</xdr:row>
      <xdr:rowOff>40785</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3797300" y="13176591"/>
          <a:ext cx="838200" cy="65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49986</xdr:rowOff>
    </xdr:from>
    <xdr:ext cx="599010" cy="259045"/>
    <xdr:sp macro="" textlink="">
      <xdr:nvSpPr>
        <xdr:cNvPr id="178" name="民生費平均値テキスト">
          <a:extLst>
            <a:ext uri="{FF2B5EF4-FFF2-40B4-BE49-F238E27FC236}">
              <a16:creationId xmlns:a16="http://schemas.microsoft.com/office/drawing/2014/main" id="{00000000-0008-0000-0700-0000B2000000}"/>
            </a:ext>
          </a:extLst>
        </xdr:cNvPr>
        <xdr:cNvSpPr txBox="1"/>
      </xdr:nvSpPr>
      <xdr:spPr>
        <a:xfrm>
          <a:off x="4686300" y="129087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213,109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27110</xdr:rowOff>
    </xdr:from>
    <xdr:to>
      <xdr:col>24</xdr:col>
      <xdr:colOff>114300</xdr:colOff>
      <xdr:row>76</xdr:row>
      <xdr:rowOff>128710</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4584700" y="1305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40785</xdr:rowOff>
    </xdr:from>
    <xdr:to>
      <xdr:col>19</xdr:col>
      <xdr:colOff>177800</xdr:colOff>
      <xdr:row>77</xdr:row>
      <xdr:rowOff>131440</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908300" y="13242435"/>
          <a:ext cx="889000" cy="90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98409</xdr:rowOff>
    </xdr:from>
    <xdr:to>
      <xdr:col>20</xdr:col>
      <xdr:colOff>38100</xdr:colOff>
      <xdr:row>77</xdr:row>
      <xdr:rowOff>28559</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3746500" y="13128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45086</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3497795" y="12903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48991</xdr:rowOff>
    </xdr:from>
    <xdr:to>
      <xdr:col>15</xdr:col>
      <xdr:colOff>50800</xdr:colOff>
      <xdr:row>77</xdr:row>
      <xdr:rowOff>131440</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2019300" y="13250641"/>
          <a:ext cx="889000" cy="82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3663</xdr:rowOff>
    </xdr:from>
    <xdr:to>
      <xdr:col>15</xdr:col>
      <xdr:colOff>101600</xdr:colOff>
      <xdr:row>77</xdr:row>
      <xdr:rowOff>105263</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2857500" y="1320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121790</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2608795" y="12980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48991</xdr:rowOff>
    </xdr:from>
    <xdr:to>
      <xdr:col>10</xdr:col>
      <xdr:colOff>114300</xdr:colOff>
      <xdr:row>78</xdr:row>
      <xdr:rowOff>63233</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1130300" y="13250641"/>
          <a:ext cx="889000" cy="185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123639</xdr:rowOff>
    </xdr:from>
    <xdr:to>
      <xdr:col>10</xdr:col>
      <xdr:colOff>165100</xdr:colOff>
      <xdr:row>77</xdr:row>
      <xdr:rowOff>53789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968500" y="1315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70317</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1719795" y="12929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147239</xdr:rowOff>
    </xdr:from>
    <xdr:to>
      <xdr:col>6</xdr:col>
      <xdr:colOff>38100</xdr:colOff>
      <xdr:row>78</xdr:row>
      <xdr:rowOff>77389</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079500" y="13348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93916</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830795" y="13124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95591</xdr:rowOff>
    </xdr:from>
    <xdr:to>
      <xdr:col>24</xdr:col>
      <xdr:colOff>114300</xdr:colOff>
      <xdr:row>77</xdr:row>
      <xdr:rowOff>25741</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4584700" y="13125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74018</xdr:rowOff>
    </xdr:from>
    <xdr:ext cx="599010" cy="259045"/>
    <xdr:sp macro="" textlink="">
      <xdr:nvSpPr>
        <xdr:cNvPr id="197" name="民生費該当値テキスト">
          <a:extLst>
            <a:ext uri="{FF2B5EF4-FFF2-40B4-BE49-F238E27FC236}">
              <a16:creationId xmlns:a16="http://schemas.microsoft.com/office/drawing/2014/main" id="{00000000-0008-0000-0700-0000C5000000}"/>
            </a:ext>
          </a:extLst>
        </xdr:cNvPr>
        <xdr:cNvSpPr txBox="1"/>
      </xdr:nvSpPr>
      <xdr:spPr>
        <a:xfrm>
          <a:off x="4686300" y="131042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161435</xdr:rowOff>
    </xdr:from>
    <xdr:to>
      <xdr:col>20</xdr:col>
      <xdr:colOff>38100</xdr:colOff>
      <xdr:row>77</xdr:row>
      <xdr:rowOff>91585</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3746500" y="13191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82712</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3497795" y="13284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80640</xdr:rowOff>
    </xdr:from>
    <xdr:to>
      <xdr:col>15</xdr:col>
      <xdr:colOff>101600</xdr:colOff>
      <xdr:row>78</xdr:row>
      <xdr:rowOff>10790</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2857500" y="13282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1917</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2608795" y="133750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169641</xdr:rowOff>
    </xdr:from>
    <xdr:to>
      <xdr:col>10</xdr:col>
      <xdr:colOff>165100</xdr:colOff>
      <xdr:row>77</xdr:row>
      <xdr:rowOff>99791</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968500" y="13199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90918</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1719795" y="132925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12433</xdr:rowOff>
    </xdr:from>
    <xdr:to>
      <xdr:col>6</xdr:col>
      <xdr:colOff>38100</xdr:colOff>
      <xdr:row>78</xdr:row>
      <xdr:rowOff>114033</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079500" y="1338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105160</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830795" y="13478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衛生費グラフ枠">
          <a:extLst>
            <a:ext uri="{FF2B5EF4-FFF2-40B4-BE49-F238E27FC236}">
              <a16:creationId xmlns:a16="http://schemas.microsoft.com/office/drawing/2014/main" id="{00000000-0008-0000-07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95535</xdr:rowOff>
    </xdr:from>
    <xdr:to>
      <xdr:col>24</xdr:col>
      <xdr:colOff>62865</xdr:colOff>
      <xdr:row>97</xdr:row>
      <xdr:rowOff>152090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flipV="1">
          <a:off x="4633595" y="15526035"/>
          <a:ext cx="1270" cy="12567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155917</xdr:rowOff>
    </xdr:from>
    <xdr:ext cx="534377" cy="259045"/>
    <xdr:sp macro="" textlink="">
      <xdr:nvSpPr>
        <xdr:cNvPr id="229" name="衛生費最小値テキスト">
          <a:extLst>
            <a:ext uri="{FF2B5EF4-FFF2-40B4-BE49-F238E27FC236}">
              <a16:creationId xmlns:a16="http://schemas.microsoft.com/office/drawing/2014/main" id="{00000000-0008-0000-0700-0000E5000000}"/>
            </a:ext>
          </a:extLst>
        </xdr:cNvPr>
        <xdr:cNvSpPr txBox="1"/>
      </xdr:nvSpPr>
      <xdr:spPr>
        <a:xfrm>
          <a:off x="4686300" y="16786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152090</xdr:rowOff>
    </xdr:from>
    <xdr:to>
      <xdr:col>24</xdr:col>
      <xdr:colOff>152400</xdr:colOff>
      <xdr:row>97</xdr:row>
      <xdr:rowOff>152090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6782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42212</xdr:rowOff>
    </xdr:from>
    <xdr:ext cx="534377" cy="259045"/>
    <xdr:sp macro="" textlink="">
      <xdr:nvSpPr>
        <xdr:cNvPr id="231" name="衛生費最大値テキスト">
          <a:extLst>
            <a:ext uri="{FF2B5EF4-FFF2-40B4-BE49-F238E27FC236}">
              <a16:creationId xmlns:a16="http://schemas.microsoft.com/office/drawing/2014/main" id="{00000000-0008-0000-0700-0000E7000000}"/>
            </a:ext>
          </a:extLst>
        </xdr:cNvPr>
        <xdr:cNvSpPr txBox="1"/>
      </xdr:nvSpPr>
      <xdr:spPr>
        <a:xfrm>
          <a:off x="4686300" y="15301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81,932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95535</xdr:rowOff>
    </xdr:from>
    <xdr:to>
      <xdr:col>24</xdr:col>
      <xdr:colOff>152400</xdr:colOff>
      <xdr:row>90</xdr:row>
      <xdr:rowOff>95535</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5526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39481</xdr:rowOff>
    </xdr:from>
    <xdr:to>
      <xdr:col>24</xdr:col>
      <xdr:colOff>63500</xdr:colOff>
      <xdr:row>96</xdr:row>
      <xdr:rowOff>138854</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3797300" y="16327231"/>
          <a:ext cx="838200" cy="270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139084</xdr:rowOff>
    </xdr:from>
    <xdr:ext cx="534377" cy="259045"/>
    <xdr:sp macro="" textlink="">
      <xdr:nvSpPr>
        <xdr:cNvPr id="234" name="衛生費平均値テキスト">
          <a:extLst>
            <a:ext uri="{FF2B5EF4-FFF2-40B4-BE49-F238E27FC236}">
              <a16:creationId xmlns:a16="http://schemas.microsoft.com/office/drawing/2014/main" id="{00000000-0008-0000-0700-0000EA000000}"/>
            </a:ext>
          </a:extLst>
        </xdr:cNvPr>
        <xdr:cNvSpPr txBox="1"/>
      </xdr:nvSpPr>
      <xdr:spPr>
        <a:xfrm>
          <a:off x="4686300" y="164268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160657</xdr:rowOff>
    </xdr:from>
    <xdr:to>
      <xdr:col>24</xdr:col>
      <xdr:colOff>114300</xdr:colOff>
      <xdr:row>96</xdr:row>
      <xdr:rowOff>90807</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4584700" y="16448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90026</xdr:rowOff>
    </xdr:from>
    <xdr:to>
      <xdr:col>19</xdr:col>
      <xdr:colOff>177800</xdr:colOff>
      <xdr:row>96</xdr:row>
      <xdr:rowOff>138854</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2908300" y="16549226"/>
          <a:ext cx="889000" cy="48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103987</xdr:rowOff>
    </xdr:from>
    <xdr:to>
      <xdr:col>20</xdr:col>
      <xdr:colOff>38100</xdr:colOff>
      <xdr:row>96</xdr:row>
      <xdr:rowOff>34137</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3746500" y="1639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50664</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3530111" y="16166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90026</xdr:rowOff>
    </xdr:from>
    <xdr:to>
      <xdr:col>15</xdr:col>
      <xdr:colOff>50800</xdr:colOff>
      <xdr:row>97</xdr:row>
      <xdr:rowOff>21217</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019300" y="16549226"/>
          <a:ext cx="889000" cy="102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119190</xdr:rowOff>
    </xdr:from>
    <xdr:to>
      <xdr:col>15</xdr:col>
      <xdr:colOff>101600</xdr:colOff>
      <xdr:row>95</xdr:row>
      <xdr:rowOff>49340</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2857500" y="16235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65867</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2641111" y="16010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21217</xdr:rowOff>
    </xdr:from>
    <xdr:to>
      <xdr:col>10</xdr:col>
      <xdr:colOff>114300</xdr:colOff>
      <xdr:row>98</xdr:row>
      <xdr:rowOff>62959</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1130300" y="16651867"/>
          <a:ext cx="889000" cy="213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166326</xdr:rowOff>
    </xdr:from>
    <xdr:to>
      <xdr:col>10</xdr:col>
      <xdr:colOff>165100</xdr:colOff>
      <xdr:row>95</xdr:row>
      <xdr:rowOff>96476</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968500" y="16282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113003</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1752111" y="16057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73995</xdr:rowOff>
    </xdr:from>
    <xdr:to>
      <xdr:col>6</xdr:col>
      <xdr:colOff>38100</xdr:colOff>
      <xdr:row>97</xdr:row>
      <xdr:rowOff>4145</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079500" y="1653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20672</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863111" y="16308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160131</xdr:rowOff>
    </xdr:from>
    <xdr:to>
      <xdr:col>24</xdr:col>
      <xdr:colOff>114300</xdr:colOff>
      <xdr:row>95</xdr:row>
      <xdr:rowOff>90281</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4584700" y="16276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11558</xdr:rowOff>
    </xdr:from>
    <xdr:ext cx="534377" cy="259045"/>
    <xdr:sp macro="" textlink="">
      <xdr:nvSpPr>
        <xdr:cNvPr id="253" name="衛生費該当値テキスト">
          <a:extLst>
            <a:ext uri="{FF2B5EF4-FFF2-40B4-BE49-F238E27FC236}">
              <a16:creationId xmlns:a16="http://schemas.microsoft.com/office/drawing/2014/main" id="{00000000-0008-0000-0700-0000FD000000}"/>
            </a:ext>
          </a:extLst>
        </xdr:cNvPr>
        <xdr:cNvSpPr txBox="1"/>
      </xdr:nvSpPr>
      <xdr:spPr>
        <a:xfrm>
          <a:off x="4686300" y="16127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88054</xdr:rowOff>
    </xdr:from>
    <xdr:to>
      <xdr:col>20</xdr:col>
      <xdr:colOff>38100</xdr:colOff>
      <xdr:row>97</xdr:row>
      <xdr:rowOff>18204</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3746500" y="1654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9331</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3530111" y="16639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39226</xdr:rowOff>
    </xdr:from>
    <xdr:to>
      <xdr:col>15</xdr:col>
      <xdr:colOff>101600</xdr:colOff>
      <xdr:row>96</xdr:row>
      <xdr:rowOff>140826</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2857500" y="16498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131953</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2641111" y="16591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141867</xdr:rowOff>
    </xdr:from>
    <xdr:to>
      <xdr:col>10</xdr:col>
      <xdr:colOff>165100</xdr:colOff>
      <xdr:row>97</xdr:row>
      <xdr:rowOff>72017</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968500" y="16601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63144</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1752111" y="16693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12159</xdr:rowOff>
    </xdr:from>
    <xdr:to>
      <xdr:col>6</xdr:col>
      <xdr:colOff>38100</xdr:colOff>
      <xdr:row>98</xdr:row>
      <xdr:rowOff>113759</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079500" y="16814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104886</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863111" y="16906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労働費グラフ枠">
          <a:extLst>
            <a:ext uri="{FF2B5EF4-FFF2-40B4-BE49-F238E27FC236}">
              <a16:creationId xmlns:a16="http://schemas.microsoft.com/office/drawing/2014/main" id="{00000000-0008-0000-07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42316</xdr:rowOff>
    </xdr:from>
    <xdr:to>
      <xdr:col>54</xdr:col>
      <xdr:colOff>189865</xdr:colOff>
      <xdr:row>38</xdr:row>
      <xdr:rowOff>139700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flipV="1">
          <a:off x="10475595" y="5185816"/>
          <a:ext cx="1270" cy="14689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4" name="労働費最小値テキスト">
          <a:extLst>
            <a:ext uri="{FF2B5EF4-FFF2-40B4-BE49-F238E27FC236}">
              <a16:creationId xmlns:a16="http://schemas.microsoft.com/office/drawing/2014/main" id="{00000000-0008-0000-0700-00001C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160443</xdr:rowOff>
    </xdr:from>
    <xdr:ext cx="469744" cy="259045"/>
    <xdr:sp macro="" textlink="">
      <xdr:nvSpPr>
        <xdr:cNvPr id="286" name="労働費最大値テキスト">
          <a:extLst>
            <a:ext uri="{FF2B5EF4-FFF2-40B4-BE49-F238E27FC236}">
              <a16:creationId xmlns:a16="http://schemas.microsoft.com/office/drawing/2014/main" id="{00000000-0008-0000-0700-00001E010000}"/>
            </a:ext>
          </a:extLst>
        </xdr:cNvPr>
        <xdr:cNvSpPr txBox="1"/>
      </xdr:nvSpPr>
      <xdr:spPr>
        <a:xfrm>
          <a:off x="10528300" y="4961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3,213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42316</xdr:rowOff>
    </xdr:from>
    <xdr:to>
      <xdr:col>55</xdr:col>
      <xdr:colOff>88900</xdr:colOff>
      <xdr:row>30</xdr:row>
      <xdr:rowOff>42316</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5185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60604</xdr:rowOff>
    </xdr:from>
    <xdr:to>
      <xdr:col>55</xdr:col>
      <xdr:colOff>0</xdr:colOff>
      <xdr:row>36</xdr:row>
      <xdr:rowOff>77978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9639300" y="6232804"/>
          <a:ext cx="838200" cy="1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80129</xdr:rowOff>
    </xdr:from>
    <xdr:ext cx="378565" cy="259045"/>
    <xdr:sp macro="" textlink="">
      <xdr:nvSpPr>
        <xdr:cNvPr id="289" name="労働費平均値テキスト">
          <a:extLst>
            <a:ext uri="{FF2B5EF4-FFF2-40B4-BE49-F238E27FC236}">
              <a16:creationId xmlns:a16="http://schemas.microsoft.com/office/drawing/2014/main" id="{00000000-0008-0000-0700-000021010000}"/>
            </a:ext>
          </a:extLst>
        </xdr:cNvPr>
        <xdr:cNvSpPr txBox="1"/>
      </xdr:nvSpPr>
      <xdr:spPr>
        <a:xfrm>
          <a:off x="10528300" y="625232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101702</xdr:rowOff>
    </xdr:from>
    <xdr:to>
      <xdr:col>55</xdr:col>
      <xdr:colOff>50800</xdr:colOff>
      <xdr:row>37</xdr:row>
      <xdr:rowOff>31852</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10426700" y="6273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158445</xdr:rowOff>
    </xdr:from>
    <xdr:to>
      <xdr:col>50</xdr:col>
      <xdr:colOff>114300</xdr:colOff>
      <xdr:row>36</xdr:row>
      <xdr:rowOff>60604</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8750300" y="6159195"/>
          <a:ext cx="889000" cy="73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122275</xdr:rowOff>
    </xdr:from>
    <xdr:to>
      <xdr:col>50</xdr:col>
      <xdr:colOff>165100</xdr:colOff>
      <xdr:row>37</xdr:row>
      <xdr:rowOff>52425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9588500" y="629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43552</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9450017" y="63872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33</xdr:row>
      <xdr:rowOff>152959</xdr:rowOff>
    </xdr:from>
    <xdr:to>
      <xdr:col>45</xdr:col>
      <xdr:colOff>177800</xdr:colOff>
      <xdr:row>35</xdr:row>
      <xdr:rowOff>158445</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7861300" y="5810809"/>
          <a:ext cx="889000" cy="348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114960</xdr:rowOff>
    </xdr:from>
    <xdr:to>
      <xdr:col>46</xdr:col>
      <xdr:colOff>38100</xdr:colOff>
      <xdr:row>37</xdr:row>
      <xdr:rowOff>45110</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8699500" y="62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36237</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8561017" y="63798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33</xdr:row>
      <xdr:rowOff>152959</xdr:rowOff>
    </xdr:from>
    <xdr:to>
      <xdr:col>41</xdr:col>
      <xdr:colOff>50800</xdr:colOff>
      <xdr:row>34</xdr:row>
      <xdr:rowOff>116383</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6972300" y="5810809"/>
          <a:ext cx="889000" cy="134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99873</xdr:rowOff>
    </xdr:from>
    <xdr:to>
      <xdr:col>41</xdr:col>
      <xdr:colOff>101600</xdr:colOff>
      <xdr:row>37</xdr:row>
      <xdr:rowOff>30023</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7810500" y="6272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21150</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7672017" y="63648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96672</xdr:rowOff>
    </xdr:from>
    <xdr:to>
      <xdr:col>36</xdr:col>
      <xdr:colOff>165100</xdr:colOff>
      <xdr:row>37</xdr:row>
      <xdr:rowOff>26822</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6921500" y="62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17949</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6783017" y="63615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27178</xdr:rowOff>
    </xdr:from>
    <xdr:to>
      <xdr:col>55</xdr:col>
      <xdr:colOff>50800</xdr:colOff>
      <xdr:row>36</xdr:row>
      <xdr:rowOff>128778</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10426700" y="6199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50055</xdr:rowOff>
    </xdr:from>
    <xdr:ext cx="378565" cy="259045"/>
    <xdr:sp macro="" textlink="">
      <xdr:nvSpPr>
        <xdr:cNvPr id="308" name="労働費該当値テキスト">
          <a:extLst>
            <a:ext uri="{FF2B5EF4-FFF2-40B4-BE49-F238E27FC236}">
              <a16:creationId xmlns:a16="http://schemas.microsoft.com/office/drawing/2014/main" id="{00000000-0008-0000-0700-000034010000}"/>
            </a:ext>
          </a:extLst>
        </xdr:cNvPr>
        <xdr:cNvSpPr txBox="1"/>
      </xdr:nvSpPr>
      <xdr:spPr>
        <a:xfrm>
          <a:off x="10528300" y="60508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9804</xdr:rowOff>
    </xdr:from>
    <xdr:to>
      <xdr:col>50</xdr:col>
      <xdr:colOff>165100</xdr:colOff>
      <xdr:row>36</xdr:row>
      <xdr:rowOff>111404</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9588500" y="6182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34</xdr:row>
      <xdr:rowOff>127931</xdr:rowOff>
    </xdr:from>
    <xdr:ext cx="378565"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50017" y="59572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107645</xdr:rowOff>
    </xdr:from>
    <xdr:to>
      <xdr:col>46</xdr:col>
      <xdr:colOff>38100</xdr:colOff>
      <xdr:row>36</xdr:row>
      <xdr:rowOff>37795</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8699500" y="61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34</xdr:row>
      <xdr:rowOff>54322</xdr:rowOff>
    </xdr:from>
    <xdr:ext cx="469744"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15428" y="5883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33</xdr:row>
      <xdr:rowOff>102159</xdr:rowOff>
    </xdr:from>
    <xdr:to>
      <xdr:col>41</xdr:col>
      <xdr:colOff>101600</xdr:colOff>
      <xdr:row>34</xdr:row>
      <xdr:rowOff>32309</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7810500" y="5760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32</xdr:row>
      <xdr:rowOff>48836</xdr:rowOff>
    </xdr:from>
    <xdr:ext cx="469744"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7626428" y="5535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65583</xdr:rowOff>
    </xdr:from>
    <xdr:to>
      <xdr:col>36</xdr:col>
      <xdr:colOff>165100</xdr:colOff>
      <xdr:row>34</xdr:row>
      <xdr:rowOff>167183</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6921500" y="5894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33</xdr:row>
      <xdr:rowOff>12260</xdr:rowOff>
    </xdr:from>
    <xdr:ext cx="469744"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737428" y="5670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35577</xdr:rowOff>
    </xdr:from>
    <xdr:ext cx="46717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136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61900</xdr:rowOff>
    </xdr:from>
    <xdr:to>
      <xdr:col>54</xdr:col>
      <xdr:colOff>189865</xdr:colOff>
      <xdr:row>59</xdr:row>
      <xdr:rowOff>34925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10475595" y="8634400"/>
          <a:ext cx="1270" cy="1516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38752</xdr:rowOff>
    </xdr:from>
    <xdr:ext cx="378565" cy="25904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10528300" y="101543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34925</xdr:rowOff>
    </xdr:from>
    <xdr:to>
      <xdr:col>55</xdr:col>
      <xdr:colOff>88900</xdr:colOff>
      <xdr:row>59</xdr:row>
      <xdr:rowOff>34925</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10150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8577</xdr:rowOff>
    </xdr:from>
    <xdr:ext cx="534377" cy="25904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10528300" y="8409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61900</xdr:rowOff>
    </xdr:from>
    <xdr:to>
      <xdr:col>55</xdr:col>
      <xdr:colOff>88900</xdr:colOff>
      <xdr:row>50</xdr:row>
      <xdr:rowOff>61900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863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59157</xdr:rowOff>
    </xdr:from>
    <xdr:to>
      <xdr:col>55</xdr:col>
      <xdr:colOff>0</xdr:colOff>
      <xdr:row>54</xdr:row>
      <xdr:rowOff>51765</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9639300" y="9146007"/>
          <a:ext cx="838200" cy="164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71899</xdr:rowOff>
    </xdr:from>
    <xdr:ext cx="469744" cy="259045"/>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10528300" y="96730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93472</xdr:rowOff>
    </xdr:from>
    <xdr:to>
      <xdr:col>55</xdr:col>
      <xdr:colOff>50800</xdr:colOff>
      <xdr:row>57</xdr:row>
      <xdr:rowOff>23622</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10426700" y="9694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2997</xdr:rowOff>
    </xdr:from>
    <xdr:to>
      <xdr:col>50</xdr:col>
      <xdr:colOff>114300</xdr:colOff>
      <xdr:row>53</xdr:row>
      <xdr:rowOff>59157</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8750300" y="9089847"/>
          <a:ext cx="889000" cy="56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75641</xdr:rowOff>
    </xdr:from>
    <xdr:to>
      <xdr:col>50</xdr:col>
      <xdr:colOff>165100</xdr:colOff>
      <xdr:row>57</xdr:row>
      <xdr:rowOff>5791</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9588500" y="967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168368</xdr:rowOff>
    </xdr:from>
    <xdr:ext cx="469744"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9404428" y="9769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2997</xdr:rowOff>
    </xdr:from>
    <xdr:to>
      <xdr:col>45</xdr:col>
      <xdr:colOff>177800</xdr:colOff>
      <xdr:row>53</xdr:row>
      <xdr:rowOff>10237</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7861300" y="9089847"/>
          <a:ext cx="889000" cy="7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100406</xdr:rowOff>
    </xdr:from>
    <xdr:to>
      <xdr:col>46</xdr:col>
      <xdr:colOff>38100</xdr:colOff>
      <xdr:row>57</xdr:row>
      <xdr:rowOff>30556</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8699500" y="9701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21683</xdr:rowOff>
    </xdr:from>
    <xdr:ext cx="469744"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8515428" y="9794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10237</xdr:rowOff>
    </xdr:from>
    <xdr:to>
      <xdr:col>41</xdr:col>
      <xdr:colOff>50800</xdr:colOff>
      <xdr:row>53</xdr:row>
      <xdr:rowOff>74930</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6972300" y="9097087"/>
          <a:ext cx="889000" cy="64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107950</xdr:rowOff>
    </xdr:from>
    <xdr:to>
      <xdr:col>41</xdr:col>
      <xdr:colOff>101600</xdr:colOff>
      <xdr:row>57</xdr:row>
      <xdr:rowOff>38100</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810500" y="9709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29227</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26428" y="9801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76632</xdr:rowOff>
    </xdr:from>
    <xdr:to>
      <xdr:col>36</xdr:col>
      <xdr:colOff>165100</xdr:colOff>
      <xdr:row>57</xdr:row>
      <xdr:rowOff>6782</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921500" y="9677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169359</xdr:rowOff>
    </xdr:from>
    <xdr:ext cx="469744"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737428" y="9770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965</xdr:rowOff>
    </xdr:from>
    <xdr:to>
      <xdr:col>55</xdr:col>
      <xdr:colOff>50800</xdr:colOff>
      <xdr:row>54</xdr:row>
      <xdr:rowOff>102565</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10426700" y="9259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53</xdr:row>
      <xdr:rowOff>23842</xdr:rowOff>
    </xdr:from>
    <xdr:ext cx="534377" cy="25904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10528300" y="9110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53</xdr:row>
      <xdr:rowOff>8357</xdr:rowOff>
    </xdr:from>
    <xdr:to>
      <xdr:col>50</xdr:col>
      <xdr:colOff>165100</xdr:colOff>
      <xdr:row>53</xdr:row>
      <xdr:rowOff>109957</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9588500" y="9095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51</xdr:row>
      <xdr:rowOff>126484</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372111" y="8870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52</xdr:row>
      <xdr:rowOff>123647</xdr:rowOff>
    </xdr:from>
    <xdr:to>
      <xdr:col>46</xdr:col>
      <xdr:colOff>38100</xdr:colOff>
      <xdr:row>53</xdr:row>
      <xdr:rowOff>53797</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8699500" y="9039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51</xdr:row>
      <xdr:rowOff>70324</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483111" y="8814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130887</xdr:rowOff>
    </xdr:from>
    <xdr:to>
      <xdr:col>41</xdr:col>
      <xdr:colOff>101600</xdr:colOff>
      <xdr:row>53</xdr:row>
      <xdr:rowOff>61037</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810500" y="9046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51</xdr:row>
      <xdr:rowOff>77564</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594111" y="8821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24130</xdr:rowOff>
    </xdr:from>
    <xdr:to>
      <xdr:col>36</xdr:col>
      <xdr:colOff>165100</xdr:colOff>
      <xdr:row>53</xdr:row>
      <xdr:rowOff>125730</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921500" y="911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51</xdr:row>
      <xdr:rowOff>142257</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705111" y="8886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55061</xdr:rowOff>
    </xdr:from>
    <xdr:to>
      <xdr:col>54</xdr:col>
      <xdr:colOff>189865</xdr:colOff>
      <xdr:row>79</xdr:row>
      <xdr:rowOff>30314</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056561"/>
          <a:ext cx="1270" cy="1518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34141</xdr:rowOff>
    </xdr:from>
    <xdr:ext cx="378565"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5786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30314</xdr:rowOff>
    </xdr:from>
    <xdr:to>
      <xdr:col>55</xdr:col>
      <xdr:colOff>88900</xdr:colOff>
      <xdr:row>79</xdr:row>
      <xdr:rowOff>30314</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574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1738</xdr:rowOff>
    </xdr:from>
    <xdr:ext cx="534377"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831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80,443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55061</xdr:rowOff>
    </xdr:from>
    <xdr:to>
      <xdr:col>55</xdr:col>
      <xdr:colOff>88900</xdr:colOff>
      <xdr:row>70</xdr:row>
      <xdr:rowOff>55061</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056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26257</xdr:rowOff>
    </xdr:from>
    <xdr:to>
      <xdr:col>55</xdr:col>
      <xdr:colOff>0</xdr:colOff>
      <xdr:row>78</xdr:row>
      <xdr:rowOff>31268</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9639300" y="13399357"/>
          <a:ext cx="838200" cy="5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119226</xdr:rowOff>
    </xdr:from>
    <xdr:ext cx="534377"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149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96349</xdr:rowOff>
    </xdr:from>
    <xdr:to>
      <xdr:col>55</xdr:col>
      <xdr:colOff>50800</xdr:colOff>
      <xdr:row>78</xdr:row>
      <xdr:rowOff>26499</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29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9665</xdr:rowOff>
    </xdr:from>
    <xdr:to>
      <xdr:col>50</xdr:col>
      <xdr:colOff>114300</xdr:colOff>
      <xdr:row>78</xdr:row>
      <xdr:rowOff>31268</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382765"/>
          <a:ext cx="889000" cy="21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75927</xdr:rowOff>
    </xdr:from>
    <xdr:to>
      <xdr:col>50</xdr:col>
      <xdr:colOff>165100</xdr:colOff>
      <xdr:row>78</xdr:row>
      <xdr:rowOff>6077</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27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22604</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372111" y="13052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154806</xdr:rowOff>
    </xdr:from>
    <xdr:to>
      <xdr:col>45</xdr:col>
      <xdr:colOff>177800</xdr:colOff>
      <xdr:row>78</xdr:row>
      <xdr:rowOff>9665</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7861300" y="13356456"/>
          <a:ext cx="889000" cy="26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23330</xdr:rowOff>
    </xdr:from>
    <xdr:to>
      <xdr:col>46</xdr:col>
      <xdr:colOff>38100</xdr:colOff>
      <xdr:row>77</xdr:row>
      <xdr:rowOff>124930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22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141457</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83111" y="13000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88531</xdr:rowOff>
    </xdr:from>
    <xdr:to>
      <xdr:col>41</xdr:col>
      <xdr:colOff>50800</xdr:colOff>
      <xdr:row>77</xdr:row>
      <xdr:rowOff>154806</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6972300" y="13290181"/>
          <a:ext cx="889000" cy="66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163195</xdr:rowOff>
    </xdr:from>
    <xdr:to>
      <xdr:col>41</xdr:col>
      <xdr:colOff>101600</xdr:colOff>
      <xdr:row>77</xdr:row>
      <xdr:rowOff>93345</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19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109872</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594111" y="12968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132257</xdr:rowOff>
    </xdr:from>
    <xdr:to>
      <xdr:col>36</xdr:col>
      <xdr:colOff>165100</xdr:colOff>
      <xdr:row>77</xdr:row>
      <xdr:rowOff>62407</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16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78935</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2937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146907</xdr:rowOff>
    </xdr:from>
    <xdr:to>
      <xdr:col>55</xdr:col>
      <xdr:colOff>50800</xdr:colOff>
      <xdr:row>78</xdr:row>
      <xdr:rowOff>77057</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34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125334</xdr:rowOff>
    </xdr:from>
    <xdr:ext cx="469744"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326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151918</xdr:rowOff>
    </xdr:from>
    <xdr:to>
      <xdr:col>50</xdr:col>
      <xdr:colOff>165100</xdr:colOff>
      <xdr:row>78</xdr:row>
      <xdr:rowOff>82068</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353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73195</xdr:rowOff>
    </xdr:from>
    <xdr:ext cx="469744"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04428" y="13446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130315</xdr:rowOff>
    </xdr:from>
    <xdr:to>
      <xdr:col>46</xdr:col>
      <xdr:colOff>38100</xdr:colOff>
      <xdr:row>78</xdr:row>
      <xdr:rowOff>60465</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331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51592</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483111" y="13424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104006</xdr:rowOff>
    </xdr:from>
    <xdr:to>
      <xdr:col>41</xdr:col>
      <xdr:colOff>101600</xdr:colOff>
      <xdr:row>78</xdr:row>
      <xdr:rowOff>34156</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305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25283</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594111" y="13398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37731</xdr:rowOff>
    </xdr:from>
    <xdr:to>
      <xdr:col>36</xdr:col>
      <xdr:colOff>165100</xdr:colOff>
      <xdr:row>77</xdr:row>
      <xdr:rowOff>139331</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239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130458</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05111" y="13332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66587</xdr:rowOff>
    </xdr:from>
    <xdr:to>
      <xdr:col>54</xdr:col>
      <xdr:colOff>189865</xdr:colOff>
      <xdr:row>98</xdr:row>
      <xdr:rowOff>127260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668537"/>
          <a:ext cx="1270" cy="1260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131087</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933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127260</xdr:rowOff>
    </xdr:from>
    <xdr:to>
      <xdr:col>55</xdr:col>
      <xdr:colOff>88900</xdr:colOff>
      <xdr:row>98</xdr:row>
      <xdr:rowOff>127260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92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13264</xdr:rowOff>
    </xdr:from>
    <xdr:ext cx="534377"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443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90,838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66587</xdr:rowOff>
    </xdr:from>
    <xdr:to>
      <xdr:col>55</xdr:col>
      <xdr:colOff>88900</xdr:colOff>
      <xdr:row>91</xdr:row>
      <xdr:rowOff>66587</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668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92</xdr:row>
      <xdr:rowOff>41326</xdr:rowOff>
    </xdr:from>
    <xdr:to>
      <xdr:col>55</xdr:col>
      <xdr:colOff>0</xdr:colOff>
      <xdr:row>94</xdr:row>
      <xdr:rowOff>13208</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9639300" y="15814726"/>
          <a:ext cx="838200" cy="314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19017</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4782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40590</xdr:rowOff>
    </xdr:from>
    <xdr:to>
      <xdr:col>55</xdr:col>
      <xdr:colOff>50800</xdr:colOff>
      <xdr:row>96</xdr:row>
      <xdr:rowOff>142190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499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92</xdr:row>
      <xdr:rowOff>41326</xdr:rowOff>
    </xdr:from>
    <xdr:to>
      <xdr:col>50</xdr:col>
      <xdr:colOff>114300</xdr:colOff>
      <xdr:row>92</xdr:row>
      <xdr:rowOff>110610</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8750300" y="15814726"/>
          <a:ext cx="889000" cy="6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59086</xdr:rowOff>
    </xdr:from>
    <xdr:to>
      <xdr:col>50</xdr:col>
      <xdr:colOff>165100</xdr:colOff>
      <xdr:row>96</xdr:row>
      <xdr:rowOff>160686</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18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151813</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611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92</xdr:row>
      <xdr:rowOff>110610</xdr:rowOff>
    </xdr:from>
    <xdr:to>
      <xdr:col>45</xdr:col>
      <xdr:colOff>177800</xdr:colOff>
      <xdr:row>94</xdr:row>
      <xdr:rowOff>84093</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861300" y="15884010"/>
          <a:ext cx="889000" cy="316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44341</xdr:rowOff>
    </xdr:from>
    <xdr:to>
      <xdr:col>46</xdr:col>
      <xdr:colOff>38100</xdr:colOff>
      <xdr:row>96</xdr:row>
      <xdr:rowOff>145941</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03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137068</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596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102115</xdr:rowOff>
    </xdr:from>
    <xdr:to>
      <xdr:col>41</xdr:col>
      <xdr:colOff>50800</xdr:colOff>
      <xdr:row>94</xdr:row>
      <xdr:rowOff>84093</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046965"/>
          <a:ext cx="889000" cy="153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69335</xdr:rowOff>
    </xdr:from>
    <xdr:to>
      <xdr:col>41</xdr:col>
      <xdr:colOff>101600</xdr:colOff>
      <xdr:row>96</xdr:row>
      <xdr:rowOff>170935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28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162062</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621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31711</xdr:rowOff>
    </xdr:from>
    <xdr:to>
      <xdr:col>36</xdr:col>
      <xdr:colOff>165100</xdr:colOff>
      <xdr:row>96</xdr:row>
      <xdr:rowOff>133311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490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124438</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583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133858</xdr:rowOff>
    </xdr:from>
    <xdr:to>
      <xdr:col>55</xdr:col>
      <xdr:colOff>50800</xdr:colOff>
      <xdr:row>94</xdr:row>
      <xdr:rowOff>64008</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078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92</xdr:row>
      <xdr:rowOff>156735</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5930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91</xdr:row>
      <xdr:rowOff>161976</xdr:rowOff>
    </xdr:from>
    <xdr:to>
      <xdr:col>50</xdr:col>
      <xdr:colOff>165100</xdr:colOff>
      <xdr:row>92</xdr:row>
      <xdr:rowOff>92126</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5763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90</xdr:row>
      <xdr:rowOff>108653</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5539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92</xdr:row>
      <xdr:rowOff>59810</xdr:rowOff>
    </xdr:from>
    <xdr:to>
      <xdr:col>46</xdr:col>
      <xdr:colOff>38100</xdr:colOff>
      <xdr:row>92</xdr:row>
      <xdr:rowOff>161410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583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91</xdr:row>
      <xdr:rowOff>6487</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5608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33293</xdr:rowOff>
    </xdr:from>
    <xdr:to>
      <xdr:col>41</xdr:col>
      <xdr:colOff>101600</xdr:colOff>
      <xdr:row>94</xdr:row>
      <xdr:rowOff>134893</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149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151420</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5924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51315</xdr:rowOff>
    </xdr:from>
    <xdr:to>
      <xdr:col>36</xdr:col>
      <xdr:colOff>165100</xdr:colOff>
      <xdr:row>93</xdr:row>
      <xdr:rowOff>152915</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5996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91</xdr:row>
      <xdr:rowOff>169442</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5771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128105</xdr:rowOff>
    </xdr:from>
    <xdr:ext cx="46717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消防費グラフ枠">
          <a:extLst>
            <a:ext uri="{FF2B5EF4-FFF2-40B4-BE49-F238E27FC236}">
              <a16:creationId xmlns:a16="http://schemas.microsoft.com/office/drawing/2014/main" id="{00000000-0008-0000-0700-000002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89408</xdr:rowOff>
    </xdr:from>
    <xdr:to>
      <xdr:col>85</xdr:col>
      <xdr:colOff>126364</xdr:colOff>
      <xdr:row>38</xdr:row>
      <xdr:rowOff>132407</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6317595" y="5232908"/>
          <a:ext cx="1269" cy="14145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136234</xdr:rowOff>
    </xdr:from>
    <xdr:ext cx="534377" cy="259045"/>
    <xdr:sp macro="" textlink="">
      <xdr:nvSpPr>
        <xdr:cNvPr id="516" name="消防費最小値テキスト">
          <a:extLst>
            <a:ext uri="{FF2B5EF4-FFF2-40B4-BE49-F238E27FC236}">
              <a16:creationId xmlns:a16="http://schemas.microsoft.com/office/drawing/2014/main" id="{00000000-0008-0000-0700-000004020000}"/>
            </a:ext>
          </a:extLst>
        </xdr:cNvPr>
        <xdr:cNvSpPr txBox="1"/>
      </xdr:nvSpPr>
      <xdr:spPr>
        <a:xfrm>
          <a:off x="16370300" y="6651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132407</xdr:rowOff>
    </xdr:from>
    <xdr:to>
      <xdr:col>86</xdr:col>
      <xdr:colOff>25400</xdr:colOff>
      <xdr:row>38</xdr:row>
      <xdr:rowOff>132407</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6230600" y="6647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36085</xdr:rowOff>
    </xdr:from>
    <xdr:ext cx="534377" cy="259045"/>
    <xdr:sp macro="" textlink="">
      <xdr:nvSpPr>
        <xdr:cNvPr id="518" name="消防費最大値テキスト">
          <a:extLst>
            <a:ext uri="{FF2B5EF4-FFF2-40B4-BE49-F238E27FC236}">
              <a16:creationId xmlns:a16="http://schemas.microsoft.com/office/drawing/2014/main" id="{00000000-0008-0000-0700-000006020000}"/>
            </a:ext>
          </a:extLst>
        </xdr:cNvPr>
        <xdr:cNvSpPr txBox="1"/>
      </xdr:nvSpPr>
      <xdr:spPr>
        <a:xfrm>
          <a:off x="16370300" y="5008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23,262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89408</xdr:rowOff>
    </xdr:from>
    <xdr:to>
      <xdr:col>86</xdr:col>
      <xdr:colOff>25400</xdr:colOff>
      <xdr:row>30</xdr:row>
      <xdr:rowOff>89408</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5232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34108</xdr:rowOff>
    </xdr:from>
    <xdr:to>
      <xdr:col>85</xdr:col>
      <xdr:colOff>127000</xdr:colOff>
      <xdr:row>36</xdr:row>
      <xdr:rowOff>130229</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5481300" y="6206308"/>
          <a:ext cx="838200" cy="96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169217</xdr:rowOff>
    </xdr:from>
    <xdr:ext cx="534377" cy="259045"/>
    <xdr:sp macro="" textlink="">
      <xdr:nvSpPr>
        <xdr:cNvPr id="521" name="消防費平均値テキスト">
          <a:extLst>
            <a:ext uri="{FF2B5EF4-FFF2-40B4-BE49-F238E27FC236}">
              <a16:creationId xmlns:a16="http://schemas.microsoft.com/office/drawing/2014/main" id="{00000000-0008-0000-0700-000009020000}"/>
            </a:ext>
          </a:extLst>
        </xdr:cNvPr>
        <xdr:cNvSpPr txBox="1"/>
      </xdr:nvSpPr>
      <xdr:spPr>
        <a:xfrm>
          <a:off x="16370300" y="6169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19340</xdr:rowOff>
    </xdr:from>
    <xdr:to>
      <xdr:col>85</xdr:col>
      <xdr:colOff>177800</xdr:colOff>
      <xdr:row>36</xdr:row>
      <xdr:rowOff>120940</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6268700" y="619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130229</xdr:rowOff>
    </xdr:from>
    <xdr:to>
      <xdr:col>81</xdr:col>
      <xdr:colOff>50800</xdr:colOff>
      <xdr:row>37</xdr:row>
      <xdr:rowOff>23876</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4592300" y="6302429"/>
          <a:ext cx="889000" cy="65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123734</xdr:rowOff>
    </xdr:from>
    <xdr:to>
      <xdr:col>81</xdr:col>
      <xdr:colOff>101600</xdr:colOff>
      <xdr:row>37</xdr:row>
      <xdr:rowOff>53884</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5430500" y="629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45011</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5214111" y="6388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2105</xdr:rowOff>
    </xdr:from>
    <xdr:to>
      <xdr:col>76</xdr:col>
      <xdr:colOff>114300</xdr:colOff>
      <xdr:row>37</xdr:row>
      <xdr:rowOff>23876</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3703300" y="6345755"/>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25328</xdr:rowOff>
    </xdr:from>
    <xdr:to>
      <xdr:col>76</xdr:col>
      <xdr:colOff>165100</xdr:colOff>
      <xdr:row>37</xdr:row>
      <xdr:rowOff>126928</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4541500" y="636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118055</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4325111" y="6461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158423</xdr:rowOff>
    </xdr:from>
    <xdr:to>
      <xdr:col>71</xdr:col>
      <xdr:colOff>177800</xdr:colOff>
      <xdr:row>37</xdr:row>
      <xdr:rowOff>2105</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a:off x="12814300" y="6330623"/>
          <a:ext cx="889000" cy="15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61577</xdr:rowOff>
    </xdr:from>
    <xdr:to>
      <xdr:col>72</xdr:col>
      <xdr:colOff>38100</xdr:colOff>
      <xdr:row>37</xdr:row>
      <xdr:rowOff>163177</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3652500" y="6405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154304</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436111" y="6497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16401</xdr:rowOff>
    </xdr:from>
    <xdr:to>
      <xdr:col>67</xdr:col>
      <xdr:colOff>101600</xdr:colOff>
      <xdr:row>37</xdr:row>
      <xdr:rowOff>118001</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2763500" y="6360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109128</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547111" y="6452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154758</xdr:rowOff>
    </xdr:from>
    <xdr:to>
      <xdr:col>85</xdr:col>
      <xdr:colOff>177800</xdr:colOff>
      <xdr:row>36</xdr:row>
      <xdr:rowOff>84908</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6268700" y="6155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6185</xdr:rowOff>
    </xdr:from>
    <xdr:ext cx="534377" cy="259045"/>
    <xdr:sp macro="" textlink="">
      <xdr:nvSpPr>
        <xdr:cNvPr id="540" name="消防費該当値テキスト">
          <a:extLst>
            <a:ext uri="{FF2B5EF4-FFF2-40B4-BE49-F238E27FC236}">
              <a16:creationId xmlns:a16="http://schemas.microsoft.com/office/drawing/2014/main" id="{00000000-0008-0000-0700-00001C020000}"/>
            </a:ext>
          </a:extLst>
        </xdr:cNvPr>
        <xdr:cNvSpPr txBox="1"/>
      </xdr:nvSpPr>
      <xdr:spPr>
        <a:xfrm>
          <a:off x="16370300" y="6006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79429</xdr:rowOff>
    </xdr:from>
    <xdr:to>
      <xdr:col>81</xdr:col>
      <xdr:colOff>101600</xdr:colOff>
      <xdr:row>37</xdr:row>
      <xdr:rowOff>9579</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5430500" y="625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26106</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14111" y="6026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144526</xdr:rowOff>
    </xdr:from>
    <xdr:to>
      <xdr:col>76</xdr:col>
      <xdr:colOff>165100</xdr:colOff>
      <xdr:row>37</xdr:row>
      <xdr:rowOff>74676</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4541500" y="6316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91203</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4325111" y="6091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122755</xdr:rowOff>
    </xdr:from>
    <xdr:to>
      <xdr:col>72</xdr:col>
      <xdr:colOff>38100</xdr:colOff>
      <xdr:row>37</xdr:row>
      <xdr:rowOff>52905</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3652500" y="629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69432</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3436111" y="6070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107623</xdr:rowOff>
    </xdr:from>
    <xdr:to>
      <xdr:col>67</xdr:col>
      <xdr:colOff>101600</xdr:colOff>
      <xdr:row>37</xdr:row>
      <xdr:rowOff>37773</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2763500" y="6279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54300</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2547111" y="6055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67,892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139700</xdr:rowOff>
    </xdr:from>
    <xdr:to>
      <xdr:col>89</xdr:col>
      <xdr:colOff>177800</xdr:colOff>
      <xdr:row>59</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168927</xdr:rowOff>
    </xdr:from>
    <xdr:ext cx="53129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25400</xdr:rowOff>
    </xdr:from>
    <xdr:to>
      <xdr:col>89</xdr:col>
      <xdr:colOff>177800</xdr:colOff>
      <xdr:row>58</xdr:row>
      <xdr:rowOff>25400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54627</xdr:rowOff>
    </xdr:from>
    <xdr:ext cx="53129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82550</xdr:rowOff>
    </xdr:from>
    <xdr:to>
      <xdr:col>89</xdr:col>
      <xdr:colOff>177800</xdr:colOff>
      <xdr:row>56</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111777</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25400</xdr:rowOff>
    </xdr:from>
    <xdr:to>
      <xdr:col>89</xdr:col>
      <xdr:colOff>177800</xdr:colOff>
      <xdr:row>53</xdr:row>
      <xdr:rowOff>25400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54627</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82550</xdr:rowOff>
    </xdr:from>
    <xdr:to>
      <xdr:col>89</xdr:col>
      <xdr:colOff>177800</xdr:colOff>
      <xdr:row>51</xdr:row>
      <xdr:rowOff>82550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50</xdr:row>
      <xdr:rowOff>111777</xdr:rowOff>
    </xdr:from>
    <xdr:ext cx="53129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914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49</xdr:row>
      <xdr:rowOff>139700</xdr:rowOff>
    </xdr:from>
    <xdr:to>
      <xdr:col>89</xdr:col>
      <xdr:colOff>177800</xdr:colOff>
      <xdr:row>49</xdr:row>
      <xdr:rowOff>139700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48</xdr:row>
      <xdr:rowOff>168927</xdr:rowOff>
    </xdr:from>
    <xdr:ext cx="53129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914701" y="8398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6" name="教育費グラフ枠">
          <a:extLst>
            <a:ext uri="{FF2B5EF4-FFF2-40B4-BE49-F238E27FC236}">
              <a16:creationId xmlns:a16="http://schemas.microsoft.com/office/drawing/2014/main" id="{00000000-0008-0000-0700-000040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101438</xdr:rowOff>
    </xdr:from>
    <xdr:to>
      <xdr:col>85</xdr:col>
      <xdr:colOff>126364</xdr:colOff>
      <xdr:row>58</xdr:row>
      <xdr:rowOff>124041</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6317595" y="8673938"/>
          <a:ext cx="1269" cy="13942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127868</xdr:rowOff>
    </xdr:from>
    <xdr:ext cx="534377" cy="259045"/>
    <xdr:sp macro="" textlink="">
      <xdr:nvSpPr>
        <xdr:cNvPr id="578" name="教育費最小値テキスト">
          <a:extLst>
            <a:ext uri="{FF2B5EF4-FFF2-40B4-BE49-F238E27FC236}">
              <a16:creationId xmlns:a16="http://schemas.microsoft.com/office/drawing/2014/main" id="{00000000-0008-0000-0700-000042020000}"/>
            </a:ext>
          </a:extLst>
        </xdr:cNvPr>
        <xdr:cNvSpPr txBox="1"/>
      </xdr:nvSpPr>
      <xdr:spPr>
        <a:xfrm>
          <a:off x="16370300" y="10071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124041</xdr:rowOff>
    </xdr:from>
    <xdr:to>
      <xdr:col>86</xdr:col>
      <xdr:colOff>25400</xdr:colOff>
      <xdr:row>58</xdr:row>
      <xdr:rowOff>124041</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10068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48115</xdr:rowOff>
    </xdr:from>
    <xdr:ext cx="534377" cy="259045"/>
    <xdr:sp macro="" textlink="">
      <xdr:nvSpPr>
        <xdr:cNvPr id="580" name="教育費最大値テキスト">
          <a:extLst>
            <a:ext uri="{FF2B5EF4-FFF2-40B4-BE49-F238E27FC236}">
              <a16:creationId xmlns:a16="http://schemas.microsoft.com/office/drawing/2014/main" id="{00000000-0008-0000-0700-000044020000}"/>
            </a:ext>
          </a:extLst>
        </xdr:cNvPr>
        <xdr:cNvSpPr txBox="1"/>
      </xdr:nvSpPr>
      <xdr:spPr>
        <a:xfrm>
          <a:off x="16370300" y="8449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101438</xdr:rowOff>
    </xdr:from>
    <xdr:to>
      <xdr:col>86</xdr:col>
      <xdr:colOff>25400</xdr:colOff>
      <xdr:row>50</xdr:row>
      <xdr:rowOff>101438</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6230600" y="8673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52</xdr:row>
      <xdr:rowOff>163732</xdr:rowOff>
    </xdr:from>
    <xdr:to>
      <xdr:col>85</xdr:col>
      <xdr:colOff>127000</xdr:colOff>
      <xdr:row>56</xdr:row>
      <xdr:rowOff>95352</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5481300" y="9079132"/>
          <a:ext cx="838200" cy="617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130694</xdr:rowOff>
    </xdr:from>
    <xdr:ext cx="534377" cy="259045"/>
    <xdr:sp macro="" textlink="">
      <xdr:nvSpPr>
        <xdr:cNvPr id="583" name="教育費平均値テキスト">
          <a:extLst>
            <a:ext uri="{FF2B5EF4-FFF2-40B4-BE49-F238E27FC236}">
              <a16:creationId xmlns:a16="http://schemas.microsoft.com/office/drawing/2014/main" id="{00000000-0008-0000-0700-000047020000}"/>
            </a:ext>
          </a:extLst>
        </xdr:cNvPr>
        <xdr:cNvSpPr txBox="1"/>
      </xdr:nvSpPr>
      <xdr:spPr>
        <a:xfrm>
          <a:off x="16370300" y="93889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107817</xdr:rowOff>
    </xdr:from>
    <xdr:to>
      <xdr:col>85</xdr:col>
      <xdr:colOff>177800</xdr:colOff>
      <xdr:row>56</xdr:row>
      <xdr:rowOff>37967</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6268700" y="953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52</xdr:row>
      <xdr:rowOff>163732</xdr:rowOff>
    </xdr:from>
    <xdr:to>
      <xdr:col>81</xdr:col>
      <xdr:colOff>50800</xdr:colOff>
      <xdr:row>57</xdr:row>
      <xdr:rowOff>74720</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4592300" y="9079132"/>
          <a:ext cx="889000" cy="768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47266</xdr:rowOff>
    </xdr:from>
    <xdr:to>
      <xdr:col>81</xdr:col>
      <xdr:colOff>101600</xdr:colOff>
      <xdr:row>56</xdr:row>
      <xdr:rowOff>148866</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5430500" y="964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139993</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14111" y="9741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74720</xdr:rowOff>
    </xdr:from>
    <xdr:to>
      <xdr:col>76</xdr:col>
      <xdr:colOff>114300</xdr:colOff>
      <xdr:row>58</xdr:row>
      <xdr:rowOff>111896</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3703300" y="9847370"/>
          <a:ext cx="889000" cy="208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88357</xdr:rowOff>
    </xdr:from>
    <xdr:to>
      <xdr:col>76</xdr:col>
      <xdr:colOff>165100</xdr:colOff>
      <xdr:row>57</xdr:row>
      <xdr:rowOff>18507</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4541500" y="968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35034</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325111" y="9464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37888</xdr:rowOff>
    </xdr:from>
    <xdr:to>
      <xdr:col>71</xdr:col>
      <xdr:colOff>177800</xdr:colOff>
      <xdr:row>58</xdr:row>
      <xdr:rowOff>111896</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a:off x="12814300" y="9981988"/>
          <a:ext cx="889000" cy="7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132648</xdr:rowOff>
    </xdr:from>
    <xdr:to>
      <xdr:col>72</xdr:col>
      <xdr:colOff>38100</xdr:colOff>
      <xdr:row>57</xdr:row>
      <xdr:rowOff>62798</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3652500" y="973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79325</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436111" y="9509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77613</xdr:rowOff>
    </xdr:from>
    <xdr:to>
      <xdr:col>67</xdr:col>
      <xdr:colOff>101600</xdr:colOff>
      <xdr:row>57</xdr:row>
      <xdr:rowOff>7763</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2763500" y="9678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24290</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547111" y="9454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44552</xdr:rowOff>
    </xdr:from>
    <xdr:to>
      <xdr:col>85</xdr:col>
      <xdr:colOff>177800</xdr:colOff>
      <xdr:row>56</xdr:row>
      <xdr:rowOff>146152</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6268700" y="9645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22979</xdr:rowOff>
    </xdr:from>
    <xdr:ext cx="534377" cy="259045"/>
    <xdr:sp macro="" textlink="">
      <xdr:nvSpPr>
        <xdr:cNvPr id="602" name="教育費該当値テキスト">
          <a:extLst>
            <a:ext uri="{FF2B5EF4-FFF2-40B4-BE49-F238E27FC236}">
              <a16:creationId xmlns:a16="http://schemas.microsoft.com/office/drawing/2014/main" id="{00000000-0008-0000-0700-00005A020000}"/>
            </a:ext>
          </a:extLst>
        </xdr:cNvPr>
        <xdr:cNvSpPr txBox="1"/>
      </xdr:nvSpPr>
      <xdr:spPr>
        <a:xfrm>
          <a:off x="16370300" y="9624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52</xdr:row>
      <xdr:rowOff>112932</xdr:rowOff>
    </xdr:from>
    <xdr:to>
      <xdr:col>81</xdr:col>
      <xdr:colOff>101600</xdr:colOff>
      <xdr:row>53</xdr:row>
      <xdr:rowOff>43082</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5430500" y="9028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51</xdr:row>
      <xdr:rowOff>59609</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5214111" y="8803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23920</xdr:rowOff>
    </xdr:from>
    <xdr:to>
      <xdr:col>76</xdr:col>
      <xdr:colOff>165100</xdr:colOff>
      <xdr:row>57</xdr:row>
      <xdr:rowOff>125520</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4541500" y="979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116647</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4325111" y="9889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61096</xdr:rowOff>
    </xdr:from>
    <xdr:to>
      <xdr:col>72</xdr:col>
      <xdr:colOff>38100</xdr:colOff>
      <xdr:row>58</xdr:row>
      <xdr:rowOff>162696</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3652500" y="10005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153823</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3436111" y="10097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158538</xdr:rowOff>
    </xdr:from>
    <xdr:to>
      <xdr:col>67</xdr:col>
      <xdr:colOff>101600</xdr:colOff>
      <xdr:row>58</xdr:row>
      <xdr:rowOff>88688</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2763500" y="9931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79815</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547111" y="10023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144434</xdr:rowOff>
    </xdr:from>
    <xdr:ext cx="46717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78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160762</xdr:rowOff>
    </xdr:from>
    <xdr:ext cx="46717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78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5642</xdr:rowOff>
    </xdr:from>
    <xdr:ext cx="46717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78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5" name="災害復旧費グラフ枠">
          <a:extLst>
            <a:ext uri="{FF2B5EF4-FFF2-40B4-BE49-F238E27FC236}">
              <a16:creationId xmlns:a16="http://schemas.microsoft.com/office/drawing/2014/main" id="{00000000-0008-0000-0700-00007B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5588</xdr:rowOff>
    </xdr:from>
    <xdr:to>
      <xdr:col>85</xdr:col>
      <xdr:colOff>126364</xdr:colOff>
      <xdr:row>79</xdr:row>
      <xdr:rowOff>98879</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flipV="1">
          <a:off x="16317595" y="12178538"/>
          <a:ext cx="1269" cy="146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7" name="災害復旧費最小値テキスト">
          <a:extLst>
            <a:ext uri="{FF2B5EF4-FFF2-40B4-BE49-F238E27FC236}">
              <a16:creationId xmlns:a16="http://schemas.microsoft.com/office/drawing/2014/main" id="{00000000-0008-0000-0700-00007D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123715</xdr:rowOff>
    </xdr:from>
    <xdr:ext cx="534377" cy="259045"/>
    <xdr:sp macro="" textlink="">
      <xdr:nvSpPr>
        <xdr:cNvPr id="639" name="災害復旧費最大値テキスト">
          <a:extLst>
            <a:ext uri="{FF2B5EF4-FFF2-40B4-BE49-F238E27FC236}">
              <a16:creationId xmlns:a16="http://schemas.microsoft.com/office/drawing/2014/main" id="{00000000-0008-0000-0700-00007F020000}"/>
            </a:ext>
          </a:extLst>
        </xdr:cNvPr>
        <xdr:cNvSpPr txBox="1"/>
      </xdr:nvSpPr>
      <xdr:spPr>
        <a:xfrm>
          <a:off x="16370300" y="11953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5588</xdr:rowOff>
    </xdr:from>
    <xdr:to>
      <xdr:col>86</xdr:col>
      <xdr:colOff>25400</xdr:colOff>
      <xdr:row>71</xdr:row>
      <xdr:rowOff>5588</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6230600" y="12178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66984</xdr:rowOff>
    </xdr:from>
    <xdr:to>
      <xdr:col>85</xdr:col>
      <xdr:colOff>127000</xdr:colOff>
      <xdr:row>78</xdr:row>
      <xdr:rowOff>98008</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5481300" y="13440084"/>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83438</xdr:rowOff>
    </xdr:from>
    <xdr:ext cx="469744" cy="259045"/>
    <xdr:sp macro="" textlink="">
      <xdr:nvSpPr>
        <xdr:cNvPr id="642" name="災害復旧費平均値テキスト">
          <a:extLst>
            <a:ext uri="{FF2B5EF4-FFF2-40B4-BE49-F238E27FC236}">
              <a16:creationId xmlns:a16="http://schemas.microsoft.com/office/drawing/2014/main" id="{00000000-0008-0000-0700-000082020000}"/>
            </a:ext>
          </a:extLst>
        </xdr:cNvPr>
        <xdr:cNvSpPr txBox="1"/>
      </xdr:nvSpPr>
      <xdr:spPr>
        <a:xfrm>
          <a:off x="16370300" y="13456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105011</xdr:rowOff>
    </xdr:from>
    <xdr:to>
      <xdr:col>85</xdr:col>
      <xdr:colOff>177800</xdr:colOff>
      <xdr:row>79</xdr:row>
      <xdr:rowOff>35161</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6268700" y="1347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64371</xdr:rowOff>
    </xdr:from>
    <xdr:to>
      <xdr:col>81</xdr:col>
      <xdr:colOff>50800</xdr:colOff>
      <xdr:row>78</xdr:row>
      <xdr:rowOff>66984</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4592300" y="13437471"/>
          <a:ext cx="889000" cy="2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99132</xdr:rowOff>
    </xdr:from>
    <xdr:to>
      <xdr:col>81</xdr:col>
      <xdr:colOff>101600</xdr:colOff>
      <xdr:row>79</xdr:row>
      <xdr:rowOff>29282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5430500" y="13472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20409</xdr:rowOff>
    </xdr:from>
    <xdr:ext cx="469744"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46428" y="13564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64371</xdr:rowOff>
    </xdr:from>
    <xdr:to>
      <xdr:col>76</xdr:col>
      <xdr:colOff>114300</xdr:colOff>
      <xdr:row>78</xdr:row>
      <xdr:rowOff>102797</xdr:rowOff>
    </xdr:to>
    <xdr:cxnSp macro="">
      <xdr:nvCxnSpPr>
        <xdr:cNvPr id="647" name="直線コネクタ 646">
          <a:extLst>
            <a:ext uri="{FF2B5EF4-FFF2-40B4-BE49-F238E27FC236}">
              <a16:creationId xmlns:a16="http://schemas.microsoft.com/office/drawing/2014/main" id="{00000000-0008-0000-0700-000087020000}"/>
            </a:ext>
          </a:extLst>
        </xdr:cNvPr>
        <xdr:cNvCxnSpPr/>
      </xdr:nvCxnSpPr>
      <xdr:spPr>
        <a:xfrm flipV="1">
          <a:off x="13703300" y="13437471"/>
          <a:ext cx="889000" cy="38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135491</xdr:rowOff>
    </xdr:from>
    <xdr:to>
      <xdr:col>76</xdr:col>
      <xdr:colOff>165100</xdr:colOff>
      <xdr:row>79</xdr:row>
      <xdr:rowOff>65641</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4541500" y="13508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56768</xdr:rowOff>
    </xdr:from>
    <xdr:ext cx="378565"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4403017" y="136013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102797</xdr:rowOff>
    </xdr:from>
    <xdr:to>
      <xdr:col>71</xdr:col>
      <xdr:colOff>177800</xdr:colOff>
      <xdr:row>79</xdr:row>
      <xdr:rowOff>68724</xdr:rowOff>
    </xdr:to>
    <xdr:cxnSp macro="">
      <xdr:nvCxnSpPr>
        <xdr:cNvPr id="650" name="直線コネクタ 649">
          <a:extLst>
            <a:ext uri="{FF2B5EF4-FFF2-40B4-BE49-F238E27FC236}">
              <a16:creationId xmlns:a16="http://schemas.microsoft.com/office/drawing/2014/main" id="{00000000-0008-0000-0700-00008A020000}"/>
            </a:ext>
          </a:extLst>
        </xdr:cNvPr>
        <xdr:cNvCxnSpPr/>
      </xdr:nvCxnSpPr>
      <xdr:spPr>
        <a:xfrm flipV="1">
          <a:off x="12814300" y="13475897"/>
          <a:ext cx="889000" cy="137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73006</xdr:rowOff>
    </xdr:from>
    <xdr:to>
      <xdr:col>72</xdr:col>
      <xdr:colOff>38100</xdr:colOff>
      <xdr:row>79</xdr:row>
      <xdr:rowOff>3156</xdr:rowOff>
    </xdr:to>
    <xdr:sp macro="" textlink="">
      <xdr:nvSpPr>
        <xdr:cNvPr id="651" name="フローチャート: 判断 650">
          <a:extLst>
            <a:ext uri="{FF2B5EF4-FFF2-40B4-BE49-F238E27FC236}">
              <a16:creationId xmlns:a16="http://schemas.microsoft.com/office/drawing/2014/main" id="{00000000-0008-0000-0700-00008B020000}"/>
            </a:ext>
          </a:extLst>
        </xdr:cNvPr>
        <xdr:cNvSpPr/>
      </xdr:nvSpPr>
      <xdr:spPr>
        <a:xfrm>
          <a:off x="13652500" y="13446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165733</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468428" y="13538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64626</xdr:rowOff>
    </xdr:from>
    <xdr:to>
      <xdr:col>67</xdr:col>
      <xdr:colOff>101600</xdr:colOff>
      <xdr:row>77</xdr:row>
      <xdr:rowOff>166226</xdr:rowOff>
    </xdr:to>
    <xdr:sp macro="" textlink="">
      <xdr:nvSpPr>
        <xdr:cNvPr id="653" name="フローチャート: 判断 652">
          <a:extLst>
            <a:ext uri="{FF2B5EF4-FFF2-40B4-BE49-F238E27FC236}">
              <a16:creationId xmlns:a16="http://schemas.microsoft.com/office/drawing/2014/main" id="{00000000-0008-0000-0700-00008D020000}"/>
            </a:ext>
          </a:extLst>
        </xdr:cNvPr>
        <xdr:cNvSpPr/>
      </xdr:nvSpPr>
      <xdr:spPr>
        <a:xfrm>
          <a:off x="12763500" y="13266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11303</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579428" y="13041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47208</xdr:rowOff>
    </xdr:from>
    <xdr:to>
      <xdr:col>85</xdr:col>
      <xdr:colOff>177800</xdr:colOff>
      <xdr:row>78</xdr:row>
      <xdr:rowOff>148808</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6268700" y="13420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70085</xdr:rowOff>
    </xdr:from>
    <xdr:ext cx="469744" cy="259045"/>
    <xdr:sp macro="" textlink="">
      <xdr:nvSpPr>
        <xdr:cNvPr id="661" name="災害復旧費該当値テキスト">
          <a:extLst>
            <a:ext uri="{FF2B5EF4-FFF2-40B4-BE49-F238E27FC236}">
              <a16:creationId xmlns:a16="http://schemas.microsoft.com/office/drawing/2014/main" id="{00000000-0008-0000-0700-000095020000}"/>
            </a:ext>
          </a:extLst>
        </xdr:cNvPr>
        <xdr:cNvSpPr txBox="1"/>
      </xdr:nvSpPr>
      <xdr:spPr>
        <a:xfrm>
          <a:off x="16370300" y="13271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16184</xdr:rowOff>
    </xdr:from>
    <xdr:to>
      <xdr:col>81</xdr:col>
      <xdr:colOff>101600</xdr:colOff>
      <xdr:row>78</xdr:row>
      <xdr:rowOff>117784</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5430500" y="13389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134311</xdr:rowOff>
    </xdr:from>
    <xdr:ext cx="469744"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5246428" y="13164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13571</xdr:rowOff>
    </xdr:from>
    <xdr:to>
      <xdr:col>76</xdr:col>
      <xdr:colOff>165100</xdr:colOff>
      <xdr:row>78</xdr:row>
      <xdr:rowOff>115171</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4541500" y="13386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131698</xdr:rowOff>
    </xdr:from>
    <xdr:ext cx="469744"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4357428" y="13161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51997</xdr:rowOff>
    </xdr:from>
    <xdr:to>
      <xdr:col>72</xdr:col>
      <xdr:colOff>38100</xdr:colOff>
      <xdr:row>78</xdr:row>
      <xdr:rowOff>153597</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3652500" y="13425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170124</xdr:rowOff>
    </xdr:from>
    <xdr:ext cx="469744"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3468428" y="13200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17924</xdr:rowOff>
    </xdr:from>
    <xdr:to>
      <xdr:col>67</xdr:col>
      <xdr:colOff>101600</xdr:colOff>
      <xdr:row>79</xdr:row>
      <xdr:rowOff>119524</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2763500" y="13562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110651</xdr:rowOff>
    </xdr:from>
    <xdr:ext cx="378565"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625017" y="136552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98</xdr:row>
      <xdr:rowOff>139700</xdr:rowOff>
    </xdr:from>
    <xdr:to>
      <xdr:col>89</xdr:col>
      <xdr:colOff>177800</xdr:colOff>
      <xdr:row>98</xdr:row>
      <xdr:rowOff>139700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97</xdr:row>
      <xdr:rowOff>168927</xdr:rowOff>
    </xdr:from>
    <xdr:ext cx="53129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914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a:extLst>
            <a:ext uri="{FF2B5EF4-FFF2-40B4-BE49-F238E27FC236}">
              <a16:creationId xmlns:a16="http://schemas.microsoft.com/office/drawing/2014/main" id="{00000000-0008-0000-0700-0000B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41287</xdr:rowOff>
    </xdr:from>
    <xdr:to>
      <xdr:col>85</xdr:col>
      <xdr:colOff>126364</xdr:colOff>
      <xdr:row>99</xdr:row>
      <xdr:rowOff>39230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6317595" y="15814687"/>
          <a:ext cx="1269" cy="1198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43057</xdr:rowOff>
    </xdr:from>
    <xdr:ext cx="534377" cy="259045"/>
    <xdr:sp macro="" textlink="">
      <xdr:nvSpPr>
        <xdr:cNvPr id="693" name="公債費最小値テキスト">
          <a:extLst>
            <a:ext uri="{FF2B5EF4-FFF2-40B4-BE49-F238E27FC236}">
              <a16:creationId xmlns:a16="http://schemas.microsoft.com/office/drawing/2014/main" id="{00000000-0008-0000-0700-0000B5020000}"/>
            </a:ext>
          </a:extLst>
        </xdr:cNvPr>
        <xdr:cNvSpPr txBox="1"/>
      </xdr:nvSpPr>
      <xdr:spPr>
        <a:xfrm>
          <a:off x="16370300" y="17016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39230</xdr:rowOff>
    </xdr:from>
    <xdr:to>
      <xdr:col>86</xdr:col>
      <xdr:colOff>25400</xdr:colOff>
      <xdr:row>99</xdr:row>
      <xdr:rowOff>39230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7012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159414</xdr:rowOff>
    </xdr:from>
    <xdr:ext cx="534377" cy="259045"/>
    <xdr:sp macro="" textlink="">
      <xdr:nvSpPr>
        <xdr:cNvPr id="695" name="公債費最大値テキスト">
          <a:extLst>
            <a:ext uri="{FF2B5EF4-FFF2-40B4-BE49-F238E27FC236}">
              <a16:creationId xmlns:a16="http://schemas.microsoft.com/office/drawing/2014/main" id="{00000000-0008-0000-0700-0000B7020000}"/>
            </a:ext>
          </a:extLst>
        </xdr:cNvPr>
        <xdr:cNvSpPr txBox="1"/>
      </xdr:nvSpPr>
      <xdr:spPr>
        <a:xfrm>
          <a:off x="16370300" y="15589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69,305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92</xdr:row>
      <xdr:rowOff>41287</xdr:rowOff>
    </xdr:from>
    <xdr:to>
      <xdr:col>86</xdr:col>
      <xdr:colOff>25400</xdr:colOff>
      <xdr:row>92</xdr:row>
      <xdr:rowOff>41287</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5814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47140</xdr:rowOff>
    </xdr:from>
    <xdr:to>
      <xdr:col>85</xdr:col>
      <xdr:colOff>127000</xdr:colOff>
      <xdr:row>94</xdr:row>
      <xdr:rowOff>132567</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5481300" y="16163440"/>
          <a:ext cx="838200" cy="85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16623</xdr:rowOff>
    </xdr:from>
    <xdr:ext cx="534377" cy="259045"/>
    <xdr:sp macro="" textlink="">
      <xdr:nvSpPr>
        <xdr:cNvPr id="698" name="公債費平均値テキスト">
          <a:extLst>
            <a:ext uri="{FF2B5EF4-FFF2-40B4-BE49-F238E27FC236}">
              <a16:creationId xmlns:a16="http://schemas.microsoft.com/office/drawing/2014/main" id="{00000000-0008-0000-0700-0000BA020000}"/>
            </a:ext>
          </a:extLst>
        </xdr:cNvPr>
        <xdr:cNvSpPr txBox="1"/>
      </xdr:nvSpPr>
      <xdr:spPr>
        <a:xfrm>
          <a:off x="16370300" y="164758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38196</xdr:rowOff>
    </xdr:from>
    <xdr:to>
      <xdr:col>85</xdr:col>
      <xdr:colOff>177800</xdr:colOff>
      <xdr:row>96</xdr:row>
      <xdr:rowOff>139796</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6268700" y="16497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129961</xdr:rowOff>
    </xdr:from>
    <xdr:to>
      <xdr:col>81</xdr:col>
      <xdr:colOff>50800</xdr:colOff>
      <xdr:row>94</xdr:row>
      <xdr:rowOff>47140</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4592300" y="16074811"/>
          <a:ext cx="889000" cy="88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31635</xdr:rowOff>
    </xdr:from>
    <xdr:to>
      <xdr:col>81</xdr:col>
      <xdr:colOff>101600</xdr:colOff>
      <xdr:row>96</xdr:row>
      <xdr:rowOff>133235</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5430500" y="1649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124362</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14111" y="16583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93</xdr:row>
      <xdr:rowOff>129961</xdr:rowOff>
    </xdr:from>
    <xdr:to>
      <xdr:col>76</xdr:col>
      <xdr:colOff>114300</xdr:colOff>
      <xdr:row>94</xdr:row>
      <xdr:rowOff>102118</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flipV="1">
          <a:off x="13703300" y="16074811"/>
          <a:ext cx="889000" cy="143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29280</xdr:rowOff>
    </xdr:from>
    <xdr:to>
      <xdr:col>76</xdr:col>
      <xdr:colOff>165100</xdr:colOff>
      <xdr:row>96</xdr:row>
      <xdr:rowOff>130880</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4541500" y="16488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122007</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325111" y="16581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92</xdr:row>
      <xdr:rowOff>137185</xdr:rowOff>
    </xdr:from>
    <xdr:to>
      <xdr:col>71</xdr:col>
      <xdr:colOff>177800</xdr:colOff>
      <xdr:row>94</xdr:row>
      <xdr:rowOff>102118</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a:off x="12814300" y="15910585"/>
          <a:ext cx="889000" cy="307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32779</xdr:rowOff>
    </xdr:from>
    <xdr:to>
      <xdr:col>72</xdr:col>
      <xdr:colOff>38100</xdr:colOff>
      <xdr:row>96</xdr:row>
      <xdr:rowOff>134379</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3652500" y="16491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125506</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436111" y="16584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49307</xdr:rowOff>
    </xdr:from>
    <xdr:to>
      <xdr:col>67</xdr:col>
      <xdr:colOff>101600</xdr:colOff>
      <xdr:row>96</xdr:row>
      <xdr:rowOff>150907</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2763500" y="1650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142034</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547111" y="16601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81767</xdr:rowOff>
    </xdr:from>
    <xdr:to>
      <xdr:col>85</xdr:col>
      <xdr:colOff>177800</xdr:colOff>
      <xdr:row>95</xdr:row>
      <xdr:rowOff>11917</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6268700" y="16198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104644</xdr:rowOff>
    </xdr:from>
    <xdr:ext cx="534377" cy="259045"/>
    <xdr:sp macro="" textlink="">
      <xdr:nvSpPr>
        <xdr:cNvPr id="717" name="公債費該当値テキスト">
          <a:extLst>
            <a:ext uri="{FF2B5EF4-FFF2-40B4-BE49-F238E27FC236}">
              <a16:creationId xmlns:a16="http://schemas.microsoft.com/office/drawing/2014/main" id="{00000000-0008-0000-0700-0000CD020000}"/>
            </a:ext>
          </a:extLst>
        </xdr:cNvPr>
        <xdr:cNvSpPr txBox="1"/>
      </xdr:nvSpPr>
      <xdr:spPr>
        <a:xfrm>
          <a:off x="16370300" y="16049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93</xdr:row>
      <xdr:rowOff>167790</xdr:rowOff>
    </xdr:from>
    <xdr:to>
      <xdr:col>81</xdr:col>
      <xdr:colOff>101600</xdr:colOff>
      <xdr:row>94</xdr:row>
      <xdr:rowOff>97940</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5430500" y="1611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114467</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5214111" y="15887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93</xdr:row>
      <xdr:rowOff>79161</xdr:rowOff>
    </xdr:from>
    <xdr:to>
      <xdr:col>76</xdr:col>
      <xdr:colOff>165100</xdr:colOff>
      <xdr:row>94</xdr:row>
      <xdr:rowOff>9311</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4541500" y="1602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25838</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4325111" y="15799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51318</xdr:rowOff>
    </xdr:from>
    <xdr:to>
      <xdr:col>72</xdr:col>
      <xdr:colOff>38100</xdr:colOff>
      <xdr:row>94</xdr:row>
      <xdr:rowOff>152918</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3652500" y="16167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169445</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3436111" y="15942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92</xdr:row>
      <xdr:rowOff>86385</xdr:rowOff>
    </xdr:from>
    <xdr:to>
      <xdr:col>67</xdr:col>
      <xdr:colOff>101600</xdr:colOff>
      <xdr:row>93</xdr:row>
      <xdr:rowOff>16535</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2763500" y="1585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91</xdr:row>
      <xdr:rowOff>33062</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2547111" y="15635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8" name="諸支出金グラフ枠">
          <a:extLst>
            <a:ext uri="{FF2B5EF4-FFF2-40B4-BE49-F238E27FC236}">
              <a16:creationId xmlns:a16="http://schemas.microsoft.com/office/drawing/2014/main" id="{00000000-0008-0000-0700-0000E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91884</xdr:rowOff>
    </xdr:from>
    <xdr:to>
      <xdr:col>116</xdr:col>
      <xdr:colOff>62864</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flipV="1">
          <a:off x="22159595" y="5235384"/>
          <a:ext cx="1269" cy="1495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0" name="諸支出金最小値テキスト">
          <a:extLst>
            <a:ext uri="{FF2B5EF4-FFF2-40B4-BE49-F238E27FC236}">
              <a16:creationId xmlns:a16="http://schemas.microsoft.com/office/drawing/2014/main" id="{00000000-0008-0000-0700-0000EE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38561</xdr:rowOff>
    </xdr:from>
    <xdr:ext cx="469744" cy="259045"/>
    <xdr:sp macro="" textlink="">
      <xdr:nvSpPr>
        <xdr:cNvPr id="752" name="諸支出金最大値テキスト">
          <a:extLst>
            <a:ext uri="{FF2B5EF4-FFF2-40B4-BE49-F238E27FC236}">
              <a16:creationId xmlns:a16="http://schemas.microsoft.com/office/drawing/2014/main" id="{00000000-0008-0000-0700-0000F0020000}"/>
            </a:ext>
          </a:extLst>
        </xdr:cNvPr>
        <xdr:cNvSpPr txBox="1"/>
      </xdr:nvSpPr>
      <xdr:spPr>
        <a:xfrm>
          <a:off x="22212300" y="5010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7,851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91884</xdr:rowOff>
    </xdr:from>
    <xdr:to>
      <xdr:col>116</xdr:col>
      <xdr:colOff>152400</xdr:colOff>
      <xdr:row>30</xdr:row>
      <xdr:rowOff>91884</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5235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111586</xdr:rowOff>
    </xdr:from>
    <xdr:ext cx="378565" cy="259045"/>
    <xdr:sp macro="" textlink="">
      <xdr:nvSpPr>
        <xdr:cNvPr id="755" name="諸支出金平均値テキスト">
          <a:extLst>
            <a:ext uri="{FF2B5EF4-FFF2-40B4-BE49-F238E27FC236}">
              <a16:creationId xmlns:a16="http://schemas.microsoft.com/office/drawing/2014/main" id="{00000000-0008-0000-0700-0000F3020000}"/>
            </a:ext>
          </a:extLst>
        </xdr:cNvPr>
        <xdr:cNvSpPr txBox="1"/>
      </xdr:nvSpPr>
      <xdr:spPr>
        <a:xfrm>
          <a:off x="22212300" y="645523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88709</xdr:rowOff>
    </xdr:from>
    <xdr:to>
      <xdr:col>116</xdr:col>
      <xdr:colOff>114300</xdr:colOff>
      <xdr:row>39</xdr:row>
      <xdr:rowOff>18859</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2110700" y="6603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116713</xdr:rowOff>
    </xdr:from>
    <xdr:to>
      <xdr:col>112</xdr:col>
      <xdr:colOff>38100</xdr:colOff>
      <xdr:row>39</xdr:row>
      <xdr:rowOff>46863</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1272500" y="6631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63390</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34017" y="64070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143573</xdr:rowOff>
    </xdr:from>
    <xdr:to>
      <xdr:col>107</xdr:col>
      <xdr:colOff>101600</xdr:colOff>
      <xdr:row>38</xdr:row>
      <xdr:rowOff>73723</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0383500" y="6487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90250</xdr:rowOff>
    </xdr:from>
    <xdr:ext cx="469744"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199428" y="6262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110045</xdr:rowOff>
    </xdr:from>
    <xdr:to>
      <xdr:col>102</xdr:col>
      <xdr:colOff>165100</xdr:colOff>
      <xdr:row>39</xdr:row>
      <xdr:rowOff>40195</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9494500" y="6625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56723</xdr:rowOff>
    </xdr:from>
    <xdr:ext cx="378565"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356017" y="64003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111379</xdr:rowOff>
    </xdr:from>
    <xdr:to>
      <xdr:col>98</xdr:col>
      <xdr:colOff>38100</xdr:colOff>
      <xdr:row>39</xdr:row>
      <xdr:rowOff>41529</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8605500" y="6626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58056</xdr:rowOff>
    </xdr:from>
    <xdr:ext cx="378565"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467017" y="64017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74" name="諸支出金該当値テキスト">
          <a:extLst>
            <a:ext uri="{FF2B5EF4-FFF2-40B4-BE49-F238E27FC236}">
              <a16:creationId xmlns:a16="http://schemas.microsoft.com/office/drawing/2014/main" id="{00000000-0008-0000-0700-00000603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福井県平均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7" name="前年度繰上充用金グラフ枠">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9" name="前年度繰上充用金最小値テキスト">
          <a:extLst>
            <a:ext uri="{FF2B5EF4-FFF2-40B4-BE49-F238E27FC236}">
              <a16:creationId xmlns:a16="http://schemas.microsoft.com/office/drawing/2014/main" id="{00000000-0008-0000-0700-00001F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1" name="前年度繰上充用金最大値テキスト">
          <a:extLst>
            <a:ext uri="{FF2B5EF4-FFF2-40B4-BE49-F238E27FC236}">
              <a16:creationId xmlns:a16="http://schemas.microsoft.com/office/drawing/2014/main" id="{00000000-0008-0000-0700-000021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4" name="前年度繰上充用金平均値テキスト">
          <a:extLst>
            <a:ext uri="{FF2B5EF4-FFF2-40B4-BE49-F238E27FC236}">
              <a16:creationId xmlns:a16="http://schemas.microsoft.com/office/drawing/2014/main" id="{00000000-0008-0000-0700-000024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3" name="前年度繰上充用金該当値テキスト">
          <a:extLst>
            <a:ext uri="{FF2B5EF4-FFF2-40B4-BE49-F238E27FC236}">
              <a16:creationId xmlns:a16="http://schemas.microsoft.com/office/drawing/2014/main" id="{00000000-0008-0000-0700-000037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2" name="正方形/長方形 831">
          <a:extLst>
            <a:ext uri="{FF2B5EF4-FFF2-40B4-BE49-F238E27FC236}">
              <a16:creationId xmlns:a16="http://schemas.microsoft.com/office/drawing/2014/main" id="{00000000-0008-0000-0700-000040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総務費は、住民一人当たり　４０，２３１円と対前年度比　５．１％の増となっているが、これは総合行政情報システム事業や退職手当の増が主な要因である。</a:t>
          </a:r>
        </a:p>
        <a:p>
          <a:r>
            <a:rPr kumimoji="1" lang="ja-JP" altLang="en-US" sz="1300">
              <a:latin typeface="ＭＳ Ｐゴシック" panose="020B0600070205080204" pitchFamily="50" charset="-128"/>
              <a:ea typeface="ＭＳ Ｐゴシック" panose="020B0600070205080204" pitchFamily="50" charset="-128"/>
            </a:rPr>
            <a:t>　民生費は、住民一人当たり２０４，１２２円と対前年度比　４．４％の増となっているが、これは定額減税補足給付金事業の実施や公定価格の上昇に伴う私立教育・保育施設給付事業の増が主な要因である。</a:t>
          </a:r>
        </a:p>
        <a:p>
          <a:r>
            <a:rPr kumimoji="1" lang="ja-JP" altLang="en-US" sz="1300">
              <a:latin typeface="ＭＳ Ｐゴシック" panose="020B0600070205080204" pitchFamily="50" charset="-128"/>
              <a:ea typeface="ＭＳ Ｐゴシック" panose="020B0600070205080204" pitchFamily="50" charset="-128"/>
            </a:rPr>
            <a:t>　衛生費は、住民一人当たり　４６，８８４円と対前年度比３３．８％の増となっているが、これは新ごみ処理施設整備事業の進捗による増が主な要因である。</a:t>
          </a:r>
        </a:p>
        <a:p>
          <a:r>
            <a:rPr kumimoji="1" lang="ja-JP" altLang="en-US" sz="1300">
              <a:latin typeface="ＭＳ Ｐゴシック" panose="020B0600070205080204" pitchFamily="50" charset="-128"/>
              <a:ea typeface="ＭＳ Ｐゴシック" panose="020B0600070205080204" pitchFamily="50" charset="-128"/>
            </a:rPr>
            <a:t>　土木費は、住民一人当たり　６６，６４０円と対前年度比１９．９％の減となっているが、これは市街地再開発事業や東安居団地整備事業の進捗による減が主な要因である。</a:t>
          </a:r>
        </a:p>
        <a:p>
          <a:r>
            <a:rPr kumimoji="1" lang="ja-JP" altLang="en-US" sz="1300">
              <a:latin typeface="ＭＳ Ｐゴシック" panose="020B0600070205080204" pitchFamily="50" charset="-128"/>
              <a:ea typeface="ＭＳ Ｐゴシック" panose="020B0600070205080204" pitchFamily="50" charset="-128"/>
            </a:rPr>
            <a:t>　教育費は、住民一人当たり　４９，５５２円と対前年度比３０．４％の減となっているが、これは前年度の新学校給食センターや新市立図書館の完成による減が主な要因である。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福井県福井市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６年度については、実質収支の標準財政規模比が前年度と同水準であった。また、財政調整基金への積立が４６７万円であったことから、財政調整基金残高及び実質単年度収支の標準財政規模比は減少したが、黒字決算は堅持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今後も、福井市財政計画の目標である収支均衡した財政構造の継続を図っていく。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福井県福井市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すべての会計について赤字は生じていない。</a:t>
          </a:r>
        </a:p>
        <a:p>
          <a:r>
            <a:rPr kumimoji="1" lang="ja-JP" altLang="en-US" sz="1400">
              <a:latin typeface="ＭＳ ゴシック" pitchFamily="49" charset="-128"/>
              <a:ea typeface="ＭＳ ゴシック" pitchFamily="49" charset="-128"/>
            </a:rPr>
            <a:t>　</a:t>
          </a:r>
        </a:p>
        <a:p>
          <a:r>
            <a:rPr kumimoji="1" lang="ja-JP" altLang="en-US" sz="1400">
              <a:latin typeface="ＭＳ ゴシック" pitchFamily="49" charset="-128"/>
              <a:ea typeface="ＭＳ ゴシック" pitchFamily="49" charset="-128"/>
            </a:rPr>
            <a:t>　今後も、令和３年度に策定した福井市財政計画に基づき、収支均衡した財政構造の継続を図っていく。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0.8" zeroHeight="1" x14ac:dyDescent="0.2"/>
  <cols>
    <col min="1" max="11" width="2.109375" style="162" customWidth="1"/>
    <col min="12" max="12" width="2.21875" style="162" customWidth="1"/>
    <col min="13" max="17" width="2.33203125" style="162" customWidth="1"/>
    <col min="18" max="119" width="2.109375" style="162" customWidth="1"/>
    <col min="120" max="16384" width="0" style="162" hidden="1"/>
  </cols>
  <sheetData>
    <row r="1" spans="1:119" ht="33" customHeight="1" x14ac:dyDescent="0.2">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 thickBot="1" x14ac:dyDescent="0.25">
      <c r="B2" s="164" t="s">
        <v>77</v>
      </c>
      <c r="C2" s="164"/>
      <c r="D2" s="165"/>
    </row>
    <row r="3" spans="1:119" ht="18.75" customHeight="1" thickBot="1" x14ac:dyDescent="0.25">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2">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129790580</v>
      </c>
      <c r="BO4" s="358"/>
      <c r="BP4" s="358"/>
      <c r="BQ4" s="358"/>
      <c r="BR4" s="358"/>
      <c r="BS4" s="358"/>
      <c r="BT4" s="358"/>
      <c r="BU4" s="359"/>
      <c r="BV4" s="357">
        <v>135786456</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3.4</v>
      </c>
      <c r="CU4" s="364"/>
      <c r="CV4" s="364"/>
      <c r="CW4" s="364"/>
      <c r="CX4" s="364"/>
      <c r="CY4" s="364"/>
      <c r="CZ4" s="364"/>
      <c r="DA4" s="365"/>
      <c r="DB4" s="363">
        <v>3.4</v>
      </c>
      <c r="DC4" s="364"/>
      <c r="DD4" s="364"/>
      <c r="DE4" s="364"/>
      <c r="DF4" s="364"/>
      <c r="DG4" s="364"/>
      <c r="DH4" s="364"/>
      <c r="DI4" s="365"/>
    </row>
    <row r="5" spans="1:119" ht="18.75" customHeight="1" x14ac:dyDescent="0.2">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126567199</v>
      </c>
      <c r="BO5" s="395"/>
      <c r="BP5" s="395"/>
      <c r="BQ5" s="395"/>
      <c r="BR5" s="395"/>
      <c r="BS5" s="395"/>
      <c r="BT5" s="395"/>
      <c r="BU5" s="396"/>
      <c r="BV5" s="394">
        <v>132826885</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91.1</v>
      </c>
      <c r="CU5" s="392"/>
      <c r="CV5" s="392"/>
      <c r="CW5" s="392"/>
      <c r="CX5" s="392"/>
      <c r="CY5" s="392"/>
      <c r="CZ5" s="392"/>
      <c r="DA5" s="393"/>
      <c r="DB5" s="391">
        <v>91.1</v>
      </c>
      <c r="DC5" s="392"/>
      <c r="DD5" s="392"/>
      <c r="DE5" s="392"/>
      <c r="DF5" s="392"/>
      <c r="DG5" s="392"/>
      <c r="DH5" s="392"/>
      <c r="DI5" s="393"/>
    </row>
    <row r="6" spans="1:119" ht="18.75" customHeight="1" x14ac:dyDescent="0.2">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3223381</v>
      </c>
      <c r="BO6" s="395"/>
      <c r="BP6" s="395"/>
      <c r="BQ6" s="395"/>
      <c r="BR6" s="395"/>
      <c r="BS6" s="395"/>
      <c r="BT6" s="395"/>
      <c r="BU6" s="396"/>
      <c r="BV6" s="394">
        <v>2959571</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92.1</v>
      </c>
      <c r="CU6" s="432"/>
      <c r="CV6" s="432"/>
      <c r="CW6" s="432"/>
      <c r="CX6" s="432"/>
      <c r="CY6" s="432"/>
      <c r="CZ6" s="432"/>
      <c r="DA6" s="433"/>
      <c r="DB6" s="431">
        <v>93.4</v>
      </c>
      <c r="DC6" s="432"/>
      <c r="DD6" s="432"/>
      <c r="DE6" s="432"/>
      <c r="DF6" s="432"/>
      <c r="DG6" s="432"/>
      <c r="DH6" s="432"/>
      <c r="DI6" s="433"/>
    </row>
    <row r="7" spans="1:119" ht="18.75" customHeight="1" x14ac:dyDescent="0.2">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975199</v>
      </c>
      <c r="BO7" s="395"/>
      <c r="BP7" s="395"/>
      <c r="BQ7" s="395"/>
      <c r="BR7" s="395"/>
      <c r="BS7" s="395"/>
      <c r="BT7" s="395"/>
      <c r="BU7" s="396"/>
      <c r="BV7" s="394">
        <v>768276</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65520173</v>
      </c>
      <c r="CU7" s="395"/>
      <c r="CV7" s="395"/>
      <c r="CW7" s="395"/>
      <c r="CX7" s="395"/>
      <c r="CY7" s="395"/>
      <c r="CZ7" s="395"/>
      <c r="DA7" s="396"/>
      <c r="DB7" s="394">
        <v>64147138</v>
      </c>
      <c r="DC7" s="395"/>
      <c r="DD7" s="395"/>
      <c r="DE7" s="395"/>
      <c r="DF7" s="395"/>
      <c r="DG7" s="395"/>
      <c r="DH7" s="395"/>
      <c r="DI7" s="396"/>
    </row>
    <row r="8" spans="1:119" ht="18.75" customHeight="1" thickBot="1" x14ac:dyDescent="0.25">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104</v>
      </c>
      <c r="AV8" s="427"/>
      <c r="AW8" s="427"/>
      <c r="AX8" s="427"/>
      <c r="AY8" s="428" t="s">
        <v>105</v>
      </c>
      <c r="AZ8" s="429"/>
      <c r="BA8" s="429"/>
      <c r="BB8" s="429"/>
      <c r="BC8" s="429"/>
      <c r="BD8" s="429"/>
      <c r="BE8" s="429"/>
      <c r="BF8" s="429"/>
      <c r="BG8" s="429"/>
      <c r="BH8" s="429"/>
      <c r="BI8" s="429"/>
      <c r="BJ8" s="429"/>
      <c r="BK8" s="429"/>
      <c r="BL8" s="429"/>
      <c r="BM8" s="430"/>
      <c r="BN8" s="394">
        <v>2248182</v>
      </c>
      <c r="BO8" s="395"/>
      <c r="BP8" s="395"/>
      <c r="BQ8" s="395"/>
      <c r="BR8" s="395"/>
      <c r="BS8" s="395"/>
      <c r="BT8" s="395"/>
      <c r="BU8" s="396"/>
      <c r="BV8" s="394">
        <v>2191295</v>
      </c>
      <c r="BW8" s="395"/>
      <c r="BX8" s="395"/>
      <c r="BY8" s="395"/>
      <c r="BZ8" s="395"/>
      <c r="CA8" s="395"/>
      <c r="CB8" s="395"/>
      <c r="CC8" s="396"/>
      <c r="CD8" s="397" t="s">
        <v>106</v>
      </c>
      <c r="CE8" s="398"/>
      <c r="CF8" s="398"/>
      <c r="CG8" s="398"/>
      <c r="CH8" s="398"/>
      <c r="CI8" s="398"/>
      <c r="CJ8" s="398"/>
      <c r="CK8" s="398"/>
      <c r="CL8" s="398"/>
      <c r="CM8" s="398"/>
      <c r="CN8" s="398"/>
      <c r="CO8" s="398"/>
      <c r="CP8" s="398"/>
      <c r="CQ8" s="398"/>
      <c r="CR8" s="398"/>
      <c r="CS8" s="399"/>
      <c r="CT8" s="434">
        <v>0.77</v>
      </c>
      <c r="CU8" s="435"/>
      <c r="CV8" s="435"/>
      <c r="CW8" s="435"/>
      <c r="CX8" s="435"/>
      <c r="CY8" s="435"/>
      <c r="CZ8" s="435"/>
      <c r="DA8" s="436"/>
      <c r="DB8" s="434">
        <v>0.78</v>
      </c>
      <c r="DC8" s="435"/>
      <c r="DD8" s="435"/>
      <c r="DE8" s="435"/>
      <c r="DF8" s="435"/>
      <c r="DG8" s="435"/>
      <c r="DH8" s="435"/>
      <c r="DI8" s="436"/>
    </row>
    <row r="9" spans="1:119" ht="18.75" customHeight="1" thickBot="1" x14ac:dyDescent="0.25">
      <c r="A9" s="163"/>
      <c r="B9" s="388" t="s">
        <v>107</v>
      </c>
      <c r="C9" s="389"/>
      <c r="D9" s="389"/>
      <c r="E9" s="389"/>
      <c r="F9" s="389"/>
      <c r="G9" s="389"/>
      <c r="H9" s="389"/>
      <c r="I9" s="389"/>
      <c r="J9" s="389"/>
      <c r="K9" s="437"/>
      <c r="L9" s="438" t="s">
        <v>108</v>
      </c>
      <c r="M9" s="439"/>
      <c r="N9" s="439"/>
      <c r="O9" s="439"/>
      <c r="P9" s="439"/>
      <c r="Q9" s="440"/>
      <c r="R9" s="441">
        <v>262328</v>
      </c>
      <c r="S9" s="442"/>
      <c r="T9" s="442"/>
      <c r="U9" s="442"/>
      <c r="V9" s="443"/>
      <c r="W9" s="351" t="s">
        <v>109</v>
      </c>
      <c r="X9" s="352"/>
      <c r="Y9" s="352"/>
      <c r="Z9" s="352"/>
      <c r="AA9" s="352"/>
      <c r="AB9" s="352"/>
      <c r="AC9" s="352"/>
      <c r="AD9" s="352"/>
      <c r="AE9" s="352"/>
      <c r="AF9" s="352"/>
      <c r="AG9" s="352"/>
      <c r="AH9" s="352"/>
      <c r="AI9" s="352"/>
      <c r="AJ9" s="352"/>
      <c r="AK9" s="352"/>
      <c r="AL9" s="353"/>
      <c r="AM9" s="423" t="s">
        <v>110</v>
      </c>
      <c r="AN9" s="424"/>
      <c r="AO9" s="424"/>
      <c r="AP9" s="424"/>
      <c r="AQ9" s="424"/>
      <c r="AR9" s="424"/>
      <c r="AS9" s="424"/>
      <c r="AT9" s="425"/>
      <c r="AU9" s="426" t="s">
        <v>104</v>
      </c>
      <c r="AV9" s="427"/>
      <c r="AW9" s="427"/>
      <c r="AX9" s="427"/>
      <c r="AY9" s="428" t="s">
        <v>111</v>
      </c>
      <c r="AZ9" s="429"/>
      <c r="BA9" s="429"/>
      <c r="BB9" s="429"/>
      <c r="BC9" s="429"/>
      <c r="BD9" s="429"/>
      <c r="BE9" s="429"/>
      <c r="BF9" s="429"/>
      <c r="BG9" s="429"/>
      <c r="BH9" s="429"/>
      <c r="BI9" s="429"/>
      <c r="BJ9" s="429"/>
      <c r="BK9" s="429"/>
      <c r="BL9" s="429"/>
      <c r="BM9" s="430"/>
      <c r="BN9" s="394">
        <v>56887</v>
      </c>
      <c r="BO9" s="395"/>
      <c r="BP9" s="395"/>
      <c r="BQ9" s="395"/>
      <c r="BR9" s="395"/>
      <c r="BS9" s="395"/>
      <c r="BT9" s="395"/>
      <c r="BU9" s="396"/>
      <c r="BV9" s="394">
        <v>226306</v>
      </c>
      <c r="BW9" s="395"/>
      <c r="BX9" s="395"/>
      <c r="BY9" s="395"/>
      <c r="BZ9" s="395"/>
      <c r="CA9" s="395"/>
      <c r="CB9" s="395"/>
      <c r="CC9" s="396"/>
      <c r="CD9" s="397" t="s">
        <v>112</v>
      </c>
      <c r="CE9" s="398"/>
      <c r="CF9" s="398"/>
      <c r="CG9" s="398"/>
      <c r="CH9" s="398"/>
      <c r="CI9" s="398"/>
      <c r="CJ9" s="398"/>
      <c r="CK9" s="398"/>
      <c r="CL9" s="398"/>
      <c r="CM9" s="398"/>
      <c r="CN9" s="398"/>
      <c r="CO9" s="398"/>
      <c r="CP9" s="398"/>
      <c r="CQ9" s="398"/>
      <c r="CR9" s="398"/>
      <c r="CS9" s="399"/>
      <c r="CT9" s="391">
        <v>15.4</v>
      </c>
      <c r="CU9" s="392"/>
      <c r="CV9" s="392"/>
      <c r="CW9" s="392"/>
      <c r="CX9" s="392"/>
      <c r="CY9" s="392"/>
      <c r="CZ9" s="392"/>
      <c r="DA9" s="393"/>
      <c r="DB9" s="391">
        <v>17.5</v>
      </c>
      <c r="DC9" s="392"/>
      <c r="DD9" s="392"/>
      <c r="DE9" s="392"/>
      <c r="DF9" s="392"/>
      <c r="DG9" s="392"/>
      <c r="DH9" s="392"/>
      <c r="DI9" s="393"/>
    </row>
    <row r="10" spans="1:119" ht="18.75" customHeight="1" thickBot="1" x14ac:dyDescent="0.25">
      <c r="A10" s="163"/>
      <c r="B10" s="388"/>
      <c r="C10" s="389"/>
      <c r="D10" s="389"/>
      <c r="E10" s="389"/>
      <c r="F10" s="389"/>
      <c r="G10" s="389"/>
      <c r="H10" s="389"/>
      <c r="I10" s="389"/>
      <c r="J10" s="389"/>
      <c r="K10" s="437"/>
      <c r="L10" s="444" t="s">
        <v>113</v>
      </c>
      <c r="M10" s="424"/>
      <c r="N10" s="424"/>
      <c r="O10" s="424"/>
      <c r="P10" s="424"/>
      <c r="Q10" s="425"/>
      <c r="R10" s="445">
        <v>265904</v>
      </c>
      <c r="S10" s="446"/>
      <c r="T10" s="446"/>
      <c r="U10" s="446"/>
      <c r="V10" s="447"/>
      <c r="W10" s="382"/>
      <c r="X10" s="383"/>
      <c r="Y10" s="383"/>
      <c r="Z10" s="383"/>
      <c r="AA10" s="383"/>
      <c r="AB10" s="383"/>
      <c r="AC10" s="383"/>
      <c r="AD10" s="383"/>
      <c r="AE10" s="383"/>
      <c r="AF10" s="383"/>
      <c r="AG10" s="383"/>
      <c r="AH10" s="383"/>
      <c r="AI10" s="383"/>
      <c r="AJ10" s="383"/>
      <c r="AK10" s="383"/>
      <c r="AL10" s="386"/>
      <c r="AM10" s="423" t="s">
        <v>114</v>
      </c>
      <c r="AN10" s="424"/>
      <c r="AO10" s="424"/>
      <c r="AP10" s="424"/>
      <c r="AQ10" s="424"/>
      <c r="AR10" s="424"/>
      <c r="AS10" s="424"/>
      <c r="AT10" s="425"/>
      <c r="AU10" s="426" t="s">
        <v>90</v>
      </c>
      <c r="AV10" s="427"/>
      <c r="AW10" s="427"/>
      <c r="AX10" s="427"/>
      <c r="AY10" s="428" t="s">
        <v>115</v>
      </c>
      <c r="AZ10" s="429"/>
      <c r="BA10" s="429"/>
      <c r="BB10" s="429"/>
      <c r="BC10" s="429"/>
      <c r="BD10" s="429"/>
      <c r="BE10" s="429"/>
      <c r="BF10" s="429"/>
      <c r="BG10" s="429"/>
      <c r="BH10" s="429"/>
      <c r="BI10" s="429"/>
      <c r="BJ10" s="429"/>
      <c r="BK10" s="429"/>
      <c r="BL10" s="429"/>
      <c r="BM10" s="430"/>
      <c r="BN10" s="394">
        <v>4670</v>
      </c>
      <c r="BO10" s="395"/>
      <c r="BP10" s="395"/>
      <c r="BQ10" s="395"/>
      <c r="BR10" s="395"/>
      <c r="BS10" s="395"/>
      <c r="BT10" s="395"/>
      <c r="BU10" s="396"/>
      <c r="BV10" s="394">
        <v>500070</v>
      </c>
      <c r="BW10" s="395"/>
      <c r="BX10" s="395"/>
      <c r="BY10" s="395"/>
      <c r="BZ10" s="395"/>
      <c r="CA10" s="395"/>
      <c r="CB10" s="395"/>
      <c r="CC10" s="396"/>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104</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713900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2">
      <c r="A12" s="163"/>
      <c r="B12" s="454" t="s">
        <v>123</v>
      </c>
      <c r="C12" s="455"/>
      <c r="D12" s="455"/>
      <c r="E12" s="455"/>
      <c r="F12" s="455"/>
      <c r="G12" s="455"/>
      <c r="H12" s="455"/>
      <c r="I12" s="455"/>
      <c r="J12" s="455"/>
      <c r="K12" s="456"/>
      <c r="L12" s="463" t="s">
        <v>124</v>
      </c>
      <c r="M12" s="464"/>
      <c r="N12" s="464"/>
      <c r="O12" s="464"/>
      <c r="P12" s="464"/>
      <c r="Q12" s="465"/>
      <c r="R12" s="466">
        <v>254029</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0</v>
      </c>
      <c r="BO12" s="395"/>
      <c r="BP12" s="395"/>
      <c r="BQ12" s="395"/>
      <c r="BR12" s="395"/>
      <c r="BS12" s="395"/>
      <c r="BT12" s="395"/>
      <c r="BU12" s="396"/>
      <c r="BV12" s="394">
        <v>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2">
      <c r="A13" s="163"/>
      <c r="B13" s="457"/>
      <c r="C13" s="458"/>
      <c r="D13" s="458"/>
      <c r="E13" s="458"/>
      <c r="F13" s="458"/>
      <c r="G13" s="458"/>
      <c r="H13" s="458"/>
      <c r="I13" s="458"/>
      <c r="J13" s="458"/>
      <c r="K13" s="459"/>
      <c r="L13" s="178"/>
      <c r="M13" s="485" t="s">
        <v>130</v>
      </c>
      <c r="N13" s="486"/>
      <c r="O13" s="486"/>
      <c r="P13" s="486"/>
      <c r="Q13" s="487"/>
      <c r="R13" s="478">
        <v>248430</v>
      </c>
      <c r="S13" s="479"/>
      <c r="T13" s="479"/>
      <c r="U13" s="479"/>
      <c r="V13" s="480"/>
      <c r="W13" s="410" t="s">
        <v>131</v>
      </c>
      <c r="X13" s="411"/>
      <c r="Y13" s="411"/>
      <c r="Z13" s="411"/>
      <c r="AA13" s="411"/>
      <c r="AB13" s="401"/>
      <c r="AC13" s="445">
        <v>2504</v>
      </c>
      <c r="AD13" s="446"/>
      <c r="AE13" s="446"/>
      <c r="AF13" s="446"/>
      <c r="AG13" s="488"/>
      <c r="AH13" s="445">
        <v>2824</v>
      </c>
      <c r="AI13" s="446"/>
      <c r="AJ13" s="446"/>
      <c r="AK13" s="446"/>
      <c r="AL13" s="447"/>
      <c r="AM13" s="423" t="s">
        <v>132</v>
      </c>
      <c r="AN13" s="424"/>
      <c r="AO13" s="424"/>
      <c r="AP13" s="424"/>
      <c r="AQ13" s="424"/>
      <c r="AR13" s="424"/>
      <c r="AS13" s="424"/>
      <c r="AT13" s="425"/>
      <c r="AU13" s="426" t="s">
        <v>104</v>
      </c>
      <c r="AV13" s="427"/>
      <c r="AW13" s="427"/>
      <c r="AX13" s="427"/>
      <c r="AY13" s="428" t="s">
        <v>133</v>
      </c>
      <c r="AZ13" s="429"/>
      <c r="BA13" s="429"/>
      <c r="BB13" s="429"/>
      <c r="BC13" s="429"/>
      <c r="BD13" s="429"/>
      <c r="BE13" s="429"/>
      <c r="BF13" s="429"/>
      <c r="BG13" s="429"/>
      <c r="BH13" s="429"/>
      <c r="BI13" s="429"/>
      <c r="BJ13" s="429"/>
      <c r="BK13" s="429"/>
      <c r="BL13" s="429"/>
      <c r="BM13" s="430"/>
      <c r="BN13" s="394">
        <v>61557</v>
      </c>
      <c r="BO13" s="395"/>
      <c r="BP13" s="395"/>
      <c r="BQ13" s="395"/>
      <c r="BR13" s="395"/>
      <c r="BS13" s="395"/>
      <c r="BT13" s="395"/>
      <c r="BU13" s="396"/>
      <c r="BV13" s="394">
        <v>1440276</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9.9</v>
      </c>
      <c r="CU13" s="392"/>
      <c r="CV13" s="392"/>
      <c r="CW13" s="392"/>
      <c r="CX13" s="392"/>
      <c r="CY13" s="392"/>
      <c r="CZ13" s="392"/>
      <c r="DA13" s="393"/>
      <c r="DB13" s="391">
        <v>10.4</v>
      </c>
      <c r="DC13" s="392"/>
      <c r="DD13" s="392"/>
      <c r="DE13" s="392"/>
      <c r="DF13" s="392"/>
      <c r="DG13" s="392"/>
      <c r="DH13" s="392"/>
      <c r="DI13" s="393"/>
    </row>
    <row r="14" spans="1:119" ht="18.75" customHeight="1" thickBot="1" x14ac:dyDescent="0.25">
      <c r="A14" s="163"/>
      <c r="B14" s="457"/>
      <c r="C14" s="458"/>
      <c r="D14" s="458"/>
      <c r="E14" s="458"/>
      <c r="F14" s="458"/>
      <c r="G14" s="458"/>
      <c r="H14" s="458"/>
      <c r="I14" s="458"/>
      <c r="J14" s="458"/>
      <c r="K14" s="459"/>
      <c r="L14" s="475" t="s">
        <v>135</v>
      </c>
      <c r="M14" s="476"/>
      <c r="N14" s="476"/>
      <c r="O14" s="476"/>
      <c r="P14" s="476"/>
      <c r="Q14" s="477"/>
      <c r="R14" s="478">
        <v>255949</v>
      </c>
      <c r="S14" s="479"/>
      <c r="T14" s="479"/>
      <c r="U14" s="479"/>
      <c r="V14" s="480"/>
      <c r="W14" s="384"/>
      <c r="X14" s="385"/>
      <c r="Y14" s="385"/>
      <c r="Z14" s="385"/>
      <c r="AA14" s="385"/>
      <c r="AB14" s="374"/>
      <c r="AC14" s="481">
        <v>1.9</v>
      </c>
      <c r="AD14" s="482"/>
      <c r="AE14" s="482"/>
      <c r="AF14" s="482"/>
      <c r="AG14" s="483"/>
      <c r="AH14" s="481">
        <v>2.2000000000000002</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v>49.3</v>
      </c>
      <c r="CU14" s="493"/>
      <c r="CV14" s="493"/>
      <c r="CW14" s="493"/>
      <c r="CX14" s="493"/>
      <c r="CY14" s="493"/>
      <c r="CZ14" s="493"/>
      <c r="DA14" s="494"/>
      <c r="DB14" s="492">
        <v>47.2</v>
      </c>
      <c r="DC14" s="493"/>
      <c r="DD14" s="493"/>
      <c r="DE14" s="493"/>
      <c r="DF14" s="493"/>
      <c r="DG14" s="493"/>
      <c r="DH14" s="493"/>
      <c r="DI14" s="494"/>
    </row>
    <row r="15" spans="1:119" ht="18.75" customHeight="1" x14ac:dyDescent="0.2">
      <c r="A15" s="163"/>
      <c r="B15" s="457"/>
      <c r="C15" s="458"/>
      <c r="D15" s="458"/>
      <c r="E15" s="458"/>
      <c r="F15" s="458"/>
      <c r="G15" s="458"/>
      <c r="H15" s="458"/>
      <c r="I15" s="458"/>
      <c r="J15" s="458"/>
      <c r="K15" s="459"/>
      <c r="L15" s="178"/>
      <c r="M15" s="485" t="s">
        <v>130</v>
      </c>
      <c r="N15" s="486"/>
      <c r="O15" s="486"/>
      <c r="P15" s="486"/>
      <c r="Q15" s="487"/>
      <c r="R15" s="478">
        <v>250764</v>
      </c>
      <c r="S15" s="479"/>
      <c r="T15" s="479"/>
      <c r="U15" s="479"/>
      <c r="V15" s="480"/>
      <c r="W15" s="410" t="s">
        <v>137</v>
      </c>
      <c r="X15" s="411"/>
      <c r="Y15" s="411"/>
      <c r="Z15" s="411"/>
      <c r="AA15" s="411"/>
      <c r="AB15" s="401"/>
      <c r="AC15" s="445">
        <v>33779</v>
      </c>
      <c r="AD15" s="446"/>
      <c r="AE15" s="446"/>
      <c r="AF15" s="446"/>
      <c r="AG15" s="488"/>
      <c r="AH15" s="445">
        <v>32932</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40379231</v>
      </c>
      <c r="BO15" s="358"/>
      <c r="BP15" s="358"/>
      <c r="BQ15" s="358"/>
      <c r="BR15" s="358"/>
      <c r="BS15" s="358"/>
      <c r="BT15" s="358"/>
      <c r="BU15" s="359"/>
      <c r="BV15" s="357">
        <v>39750268</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2">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26</v>
      </c>
      <c r="AD16" s="482"/>
      <c r="AE16" s="482"/>
      <c r="AF16" s="482"/>
      <c r="AG16" s="483"/>
      <c r="AH16" s="481">
        <v>26.1</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53422885</v>
      </c>
      <c r="BO16" s="395"/>
      <c r="BP16" s="395"/>
      <c r="BQ16" s="395"/>
      <c r="BR16" s="395"/>
      <c r="BS16" s="395"/>
      <c r="BT16" s="395"/>
      <c r="BU16" s="396"/>
      <c r="BV16" s="394">
        <v>51570836</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5">
      <c r="A17" s="163"/>
      <c r="B17" s="460"/>
      <c r="C17" s="461"/>
      <c r="D17" s="461"/>
      <c r="E17" s="461"/>
      <c r="F17" s="461"/>
      <c r="G17" s="461"/>
      <c r="H17" s="461"/>
      <c r="I17" s="461"/>
      <c r="J17" s="461"/>
      <c r="K17" s="462"/>
      <c r="L17" s="182"/>
      <c r="M17" s="505" t="s">
        <v>143</v>
      </c>
      <c r="N17" s="506"/>
      <c r="O17" s="506"/>
      <c r="P17" s="506"/>
      <c r="Q17" s="507"/>
      <c r="R17" s="500" t="s">
        <v>144</v>
      </c>
      <c r="S17" s="501"/>
      <c r="T17" s="501"/>
      <c r="U17" s="501"/>
      <c r="V17" s="502"/>
      <c r="W17" s="410" t="s">
        <v>145</v>
      </c>
      <c r="X17" s="411"/>
      <c r="Y17" s="411"/>
      <c r="Z17" s="411"/>
      <c r="AA17" s="411"/>
      <c r="AB17" s="401"/>
      <c r="AC17" s="445">
        <v>93861</v>
      </c>
      <c r="AD17" s="446"/>
      <c r="AE17" s="446"/>
      <c r="AF17" s="446"/>
      <c r="AG17" s="488"/>
      <c r="AH17" s="445">
        <v>90375</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51497951</v>
      </c>
      <c r="BO17" s="395"/>
      <c r="BP17" s="395"/>
      <c r="BQ17" s="395"/>
      <c r="BR17" s="395"/>
      <c r="BS17" s="395"/>
      <c r="BT17" s="395"/>
      <c r="BU17" s="396"/>
      <c r="BV17" s="394">
        <v>50727299</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5">
      <c r="A18" s="163"/>
      <c r="B18" s="516" t="s">
        <v>147</v>
      </c>
      <c r="C18" s="437"/>
      <c r="D18" s="437"/>
      <c r="E18" s="517"/>
      <c r="F18" s="517"/>
      <c r="G18" s="517"/>
      <c r="H18" s="517"/>
      <c r="I18" s="517"/>
      <c r="J18" s="517"/>
      <c r="K18" s="517"/>
      <c r="L18" s="518">
        <v>536.37</v>
      </c>
      <c r="M18" s="518"/>
      <c r="N18" s="518"/>
      <c r="O18" s="518"/>
      <c r="P18" s="518"/>
      <c r="Q18" s="518"/>
      <c r="R18" s="519"/>
      <c r="S18" s="519"/>
      <c r="T18" s="519"/>
      <c r="U18" s="519"/>
      <c r="V18" s="520"/>
      <c r="W18" s="412"/>
      <c r="X18" s="413"/>
      <c r="Y18" s="413"/>
      <c r="Z18" s="413"/>
      <c r="AA18" s="413"/>
      <c r="AB18" s="404"/>
      <c r="AC18" s="521">
        <v>72.099999999999994</v>
      </c>
      <c r="AD18" s="522"/>
      <c r="AE18" s="522"/>
      <c r="AF18" s="522"/>
      <c r="AG18" s="523"/>
      <c r="AH18" s="521">
        <v>71.7</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61868108</v>
      </c>
      <c r="BO18" s="395"/>
      <c r="BP18" s="395"/>
      <c r="BQ18" s="395"/>
      <c r="BR18" s="395"/>
      <c r="BS18" s="395"/>
      <c r="BT18" s="395"/>
      <c r="BU18" s="396"/>
      <c r="BV18" s="394">
        <v>59777779</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5">
      <c r="A19" s="163"/>
      <c r="B19" s="516" t="s">
        <v>149</v>
      </c>
      <c r="C19" s="437"/>
      <c r="D19" s="437"/>
      <c r="E19" s="517"/>
      <c r="F19" s="517"/>
      <c r="G19" s="517"/>
      <c r="H19" s="517"/>
      <c r="I19" s="517"/>
      <c r="J19" s="517"/>
      <c r="K19" s="517"/>
      <c r="L19" s="525">
        <v>489</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81488305</v>
      </c>
      <c r="BO19" s="395"/>
      <c r="BP19" s="395"/>
      <c r="BQ19" s="395"/>
      <c r="BR19" s="395"/>
      <c r="BS19" s="395"/>
      <c r="BT19" s="395"/>
      <c r="BU19" s="396"/>
      <c r="BV19" s="394">
        <v>78662092</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5">
      <c r="A20" s="163"/>
      <c r="B20" s="516" t="s">
        <v>151</v>
      </c>
      <c r="C20" s="437"/>
      <c r="D20" s="437"/>
      <c r="E20" s="517"/>
      <c r="F20" s="517"/>
      <c r="G20" s="517"/>
      <c r="H20" s="517"/>
      <c r="I20" s="517"/>
      <c r="J20" s="517"/>
      <c r="K20" s="517"/>
      <c r="L20" s="525">
        <v>104470</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5">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2">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134621769</v>
      </c>
      <c r="BO22" s="358"/>
      <c r="BP22" s="358"/>
      <c r="BQ22" s="358"/>
      <c r="BR22" s="358"/>
      <c r="BS22" s="358"/>
      <c r="BT22" s="358"/>
      <c r="BU22" s="359"/>
      <c r="BV22" s="357">
        <v>135579051</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2">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64034651</v>
      </c>
      <c r="BO23" s="395"/>
      <c r="BP23" s="395"/>
      <c r="BQ23" s="395"/>
      <c r="BR23" s="395"/>
      <c r="BS23" s="395"/>
      <c r="BT23" s="395"/>
      <c r="BU23" s="396"/>
      <c r="BV23" s="394">
        <v>65781497</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5">
      <c r="A24" s="163"/>
      <c r="B24" s="565"/>
      <c r="C24" s="541"/>
      <c r="D24" s="542"/>
      <c r="E24" s="444" t="s">
        <v>161</v>
      </c>
      <c r="F24" s="424"/>
      <c r="G24" s="424"/>
      <c r="H24" s="424"/>
      <c r="I24" s="424"/>
      <c r="J24" s="424"/>
      <c r="K24" s="425"/>
      <c r="L24" s="445">
        <v>1</v>
      </c>
      <c r="M24" s="446"/>
      <c r="N24" s="446"/>
      <c r="O24" s="446"/>
      <c r="P24" s="488"/>
      <c r="Q24" s="445">
        <v>10580</v>
      </c>
      <c r="R24" s="446"/>
      <c r="S24" s="446"/>
      <c r="T24" s="446"/>
      <c r="U24" s="446"/>
      <c r="V24" s="488"/>
      <c r="W24" s="540"/>
      <c r="X24" s="541"/>
      <c r="Y24" s="542"/>
      <c r="Z24" s="444" t="s">
        <v>162</v>
      </c>
      <c r="AA24" s="424"/>
      <c r="AB24" s="424"/>
      <c r="AC24" s="424"/>
      <c r="AD24" s="424"/>
      <c r="AE24" s="424"/>
      <c r="AF24" s="424"/>
      <c r="AG24" s="425"/>
      <c r="AH24" s="445">
        <v>1967</v>
      </c>
      <c r="AI24" s="446"/>
      <c r="AJ24" s="446"/>
      <c r="AK24" s="446"/>
      <c r="AL24" s="488"/>
      <c r="AM24" s="445">
        <v>6377014</v>
      </c>
      <c r="AN24" s="446"/>
      <c r="AO24" s="446"/>
      <c r="AP24" s="446"/>
      <c r="AQ24" s="446"/>
      <c r="AR24" s="488"/>
      <c r="AS24" s="445">
        <v>3242</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90816426</v>
      </c>
      <c r="BO24" s="395"/>
      <c r="BP24" s="395"/>
      <c r="BQ24" s="395"/>
      <c r="BR24" s="395"/>
      <c r="BS24" s="395"/>
      <c r="BT24" s="395"/>
      <c r="BU24" s="396"/>
      <c r="BV24" s="394">
        <v>88368315</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2">
      <c r="A25" s="163"/>
      <c r="B25" s="565"/>
      <c r="C25" s="541"/>
      <c r="D25" s="542"/>
      <c r="E25" s="444" t="s">
        <v>164</v>
      </c>
      <c r="F25" s="424"/>
      <c r="G25" s="424"/>
      <c r="H25" s="424"/>
      <c r="I25" s="424"/>
      <c r="J25" s="424"/>
      <c r="K25" s="425"/>
      <c r="L25" s="445">
        <v>1</v>
      </c>
      <c r="M25" s="446"/>
      <c r="N25" s="446"/>
      <c r="O25" s="446"/>
      <c r="P25" s="488"/>
      <c r="Q25" s="445">
        <v>8740</v>
      </c>
      <c r="R25" s="446"/>
      <c r="S25" s="446"/>
      <c r="T25" s="446"/>
      <c r="U25" s="446"/>
      <c r="V25" s="488"/>
      <c r="W25" s="540"/>
      <c r="X25" s="541"/>
      <c r="Y25" s="542"/>
      <c r="Z25" s="444" t="s">
        <v>165</v>
      </c>
      <c r="AA25" s="424"/>
      <c r="AB25" s="424"/>
      <c r="AC25" s="424"/>
      <c r="AD25" s="424"/>
      <c r="AE25" s="424"/>
      <c r="AF25" s="424"/>
      <c r="AG25" s="425"/>
      <c r="AH25" s="445">
        <v>347</v>
      </c>
      <c r="AI25" s="446"/>
      <c r="AJ25" s="446"/>
      <c r="AK25" s="446"/>
      <c r="AL25" s="488"/>
      <c r="AM25" s="445">
        <v>1071883</v>
      </c>
      <c r="AN25" s="446"/>
      <c r="AO25" s="446"/>
      <c r="AP25" s="446"/>
      <c r="AQ25" s="446"/>
      <c r="AR25" s="488"/>
      <c r="AS25" s="445">
        <v>3089</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52282824</v>
      </c>
      <c r="BO25" s="358"/>
      <c r="BP25" s="358"/>
      <c r="BQ25" s="358"/>
      <c r="BR25" s="358"/>
      <c r="BS25" s="358"/>
      <c r="BT25" s="358"/>
      <c r="BU25" s="359"/>
      <c r="BV25" s="357">
        <v>48011289</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2">
      <c r="A26" s="163"/>
      <c r="B26" s="565"/>
      <c r="C26" s="541"/>
      <c r="D26" s="542"/>
      <c r="E26" s="444" t="s">
        <v>167</v>
      </c>
      <c r="F26" s="424"/>
      <c r="G26" s="424"/>
      <c r="H26" s="424"/>
      <c r="I26" s="424"/>
      <c r="J26" s="424"/>
      <c r="K26" s="425"/>
      <c r="L26" s="445">
        <v>1</v>
      </c>
      <c r="M26" s="446"/>
      <c r="N26" s="446"/>
      <c r="O26" s="446"/>
      <c r="P26" s="488"/>
      <c r="Q26" s="445">
        <v>7400</v>
      </c>
      <c r="R26" s="446"/>
      <c r="S26" s="446"/>
      <c r="T26" s="446"/>
      <c r="U26" s="446"/>
      <c r="V26" s="488"/>
      <c r="W26" s="540"/>
      <c r="X26" s="541"/>
      <c r="Y26" s="542"/>
      <c r="Z26" s="444" t="s">
        <v>168</v>
      </c>
      <c r="AA26" s="546"/>
      <c r="AB26" s="546"/>
      <c r="AC26" s="546"/>
      <c r="AD26" s="546"/>
      <c r="AE26" s="546"/>
      <c r="AF26" s="546"/>
      <c r="AG26" s="547"/>
      <c r="AH26" s="445">
        <v>69</v>
      </c>
      <c r="AI26" s="446"/>
      <c r="AJ26" s="446"/>
      <c r="AK26" s="446"/>
      <c r="AL26" s="488"/>
      <c r="AM26" s="445">
        <v>217833</v>
      </c>
      <c r="AN26" s="446"/>
      <c r="AO26" s="446"/>
      <c r="AP26" s="446"/>
      <c r="AQ26" s="446"/>
      <c r="AR26" s="488"/>
      <c r="AS26" s="445">
        <v>3157</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v>200000</v>
      </c>
      <c r="BO26" s="395"/>
      <c r="BP26" s="395"/>
      <c r="BQ26" s="395"/>
      <c r="BR26" s="395"/>
      <c r="BS26" s="395"/>
      <c r="BT26" s="395"/>
      <c r="BU26" s="396"/>
      <c r="BV26" s="394">
        <v>330000</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5">
      <c r="A27" s="163"/>
      <c r="B27" s="565"/>
      <c r="C27" s="541"/>
      <c r="D27" s="542"/>
      <c r="E27" s="444" t="s">
        <v>170</v>
      </c>
      <c r="F27" s="424"/>
      <c r="G27" s="424"/>
      <c r="H27" s="424"/>
      <c r="I27" s="424"/>
      <c r="J27" s="424"/>
      <c r="K27" s="425"/>
      <c r="L27" s="445">
        <v>1</v>
      </c>
      <c r="M27" s="446"/>
      <c r="N27" s="446"/>
      <c r="O27" s="446"/>
      <c r="P27" s="488"/>
      <c r="Q27" s="445">
        <v>7400</v>
      </c>
      <c r="R27" s="446"/>
      <c r="S27" s="446"/>
      <c r="T27" s="446"/>
      <c r="U27" s="446"/>
      <c r="V27" s="488"/>
      <c r="W27" s="540"/>
      <c r="X27" s="541"/>
      <c r="Y27" s="542"/>
      <c r="Z27" s="444" t="s">
        <v>171</v>
      </c>
      <c r="AA27" s="424"/>
      <c r="AB27" s="424"/>
      <c r="AC27" s="424"/>
      <c r="AD27" s="424"/>
      <c r="AE27" s="424"/>
      <c r="AF27" s="424"/>
      <c r="AG27" s="425"/>
      <c r="AH27" s="445">
        <v>14</v>
      </c>
      <c r="AI27" s="446"/>
      <c r="AJ27" s="446"/>
      <c r="AK27" s="446"/>
      <c r="AL27" s="488"/>
      <c r="AM27" s="445">
        <v>49336</v>
      </c>
      <c r="AN27" s="446"/>
      <c r="AO27" s="446"/>
      <c r="AP27" s="446"/>
      <c r="AQ27" s="446"/>
      <c r="AR27" s="488"/>
      <c r="AS27" s="445">
        <v>3524</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v>255043</v>
      </c>
      <c r="BO27" s="514"/>
      <c r="BP27" s="514"/>
      <c r="BQ27" s="514"/>
      <c r="BR27" s="514"/>
      <c r="BS27" s="514"/>
      <c r="BT27" s="514"/>
      <c r="BU27" s="515"/>
      <c r="BV27" s="513">
        <v>255043</v>
      </c>
      <c r="BW27" s="514"/>
      <c r="BX27" s="514"/>
      <c r="BY27" s="514"/>
      <c r="BZ27" s="514"/>
      <c r="CA27" s="514"/>
      <c r="CB27" s="514"/>
      <c r="CC27" s="515"/>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2">
      <c r="A28" s="163"/>
      <c r="B28" s="565"/>
      <c r="C28" s="541"/>
      <c r="D28" s="542"/>
      <c r="E28" s="444" t="s">
        <v>173</v>
      </c>
      <c r="F28" s="424"/>
      <c r="G28" s="424"/>
      <c r="H28" s="424"/>
      <c r="I28" s="424"/>
      <c r="J28" s="424"/>
      <c r="K28" s="425"/>
      <c r="L28" s="445">
        <v>1</v>
      </c>
      <c r="M28" s="446"/>
      <c r="N28" s="446"/>
      <c r="O28" s="446"/>
      <c r="P28" s="488"/>
      <c r="Q28" s="445">
        <v>6700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3909340</v>
      </c>
      <c r="BO28" s="358"/>
      <c r="BP28" s="358"/>
      <c r="BQ28" s="358"/>
      <c r="BR28" s="358"/>
      <c r="BS28" s="358"/>
      <c r="BT28" s="358"/>
      <c r="BU28" s="359"/>
      <c r="BV28" s="357">
        <v>3904670</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2">
      <c r="A29" s="163"/>
      <c r="B29" s="565"/>
      <c r="C29" s="541"/>
      <c r="D29" s="542"/>
      <c r="E29" s="444" t="s">
        <v>176</v>
      </c>
      <c r="F29" s="424"/>
      <c r="G29" s="424"/>
      <c r="H29" s="424"/>
      <c r="I29" s="424"/>
      <c r="J29" s="424"/>
      <c r="K29" s="425"/>
      <c r="L29" s="445">
        <v>30</v>
      </c>
      <c r="M29" s="446"/>
      <c r="N29" s="446"/>
      <c r="O29" s="446"/>
      <c r="P29" s="488"/>
      <c r="Q29" s="445">
        <v>6300</v>
      </c>
      <c r="R29" s="446"/>
      <c r="S29" s="446"/>
      <c r="T29" s="446"/>
      <c r="U29" s="446"/>
      <c r="V29" s="488"/>
      <c r="W29" s="543"/>
      <c r="X29" s="544"/>
      <c r="Y29" s="545"/>
      <c r="Z29" s="444" t="s">
        <v>177</v>
      </c>
      <c r="AA29" s="424"/>
      <c r="AB29" s="424"/>
      <c r="AC29" s="424"/>
      <c r="AD29" s="424"/>
      <c r="AE29" s="424"/>
      <c r="AF29" s="424"/>
      <c r="AG29" s="425"/>
      <c r="AH29" s="445">
        <v>1981</v>
      </c>
      <c r="AI29" s="446"/>
      <c r="AJ29" s="446"/>
      <c r="AK29" s="446"/>
      <c r="AL29" s="488"/>
      <c r="AM29" s="445">
        <v>6426350</v>
      </c>
      <c r="AN29" s="446"/>
      <c r="AO29" s="446"/>
      <c r="AP29" s="446"/>
      <c r="AQ29" s="446"/>
      <c r="AR29" s="488"/>
      <c r="AS29" s="445">
        <v>3244</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792933</v>
      </c>
      <c r="BO29" s="395"/>
      <c r="BP29" s="395"/>
      <c r="BQ29" s="395"/>
      <c r="BR29" s="395"/>
      <c r="BS29" s="395"/>
      <c r="BT29" s="395"/>
      <c r="BU29" s="396"/>
      <c r="BV29" s="394">
        <v>522000</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5">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99.5</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7491927</v>
      </c>
      <c r="BO30" s="514"/>
      <c r="BP30" s="514"/>
      <c r="BQ30" s="514"/>
      <c r="BR30" s="514"/>
      <c r="BS30" s="514"/>
      <c r="BT30" s="514"/>
      <c r="BU30" s="515"/>
      <c r="BV30" s="513">
        <v>8447217</v>
      </c>
      <c r="BW30" s="514"/>
      <c r="BX30" s="514"/>
      <c r="BY30" s="514"/>
      <c r="BZ30" s="514"/>
      <c r="CA30" s="514"/>
      <c r="CB30" s="514"/>
      <c r="CC30" s="515"/>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2">
      <c r="A31" s="163"/>
      <c r="B31" s="188"/>
      <c r="DI31" s="189"/>
    </row>
    <row r="32" spans="1:113" ht="13.5" customHeight="1" x14ac:dyDescent="0.2">
      <c r="A32" s="163"/>
      <c r="B32" s="190"/>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2">
      <c r="A33" s="163"/>
      <c r="B33" s="190"/>
      <c r="C33" s="418" t="s">
        <v>186</v>
      </c>
      <c r="D33" s="418"/>
      <c r="E33" s="383" t="s">
        <v>187</v>
      </c>
      <c r="F33" s="383"/>
      <c r="G33" s="383"/>
      <c r="H33" s="383"/>
      <c r="I33" s="383"/>
      <c r="J33" s="383"/>
      <c r="K33" s="383"/>
      <c r="L33" s="383"/>
      <c r="M33" s="383"/>
      <c r="N33" s="383"/>
      <c r="O33" s="383"/>
      <c r="P33" s="383"/>
      <c r="Q33" s="383"/>
      <c r="R33" s="383"/>
      <c r="S33" s="383"/>
      <c r="T33" s="167"/>
      <c r="U33" s="418" t="s">
        <v>186</v>
      </c>
      <c r="V33" s="418"/>
      <c r="W33" s="383" t="s">
        <v>187</v>
      </c>
      <c r="X33" s="383"/>
      <c r="Y33" s="383"/>
      <c r="Z33" s="383"/>
      <c r="AA33" s="383"/>
      <c r="AB33" s="383"/>
      <c r="AC33" s="383"/>
      <c r="AD33" s="383"/>
      <c r="AE33" s="383"/>
      <c r="AF33" s="383"/>
      <c r="AG33" s="383"/>
      <c r="AH33" s="383"/>
      <c r="AI33" s="383"/>
      <c r="AJ33" s="383"/>
      <c r="AK33" s="383"/>
      <c r="AL33" s="167"/>
      <c r="AM33" s="418" t="s">
        <v>186</v>
      </c>
      <c r="AN33" s="418"/>
      <c r="AO33" s="383" t="s">
        <v>187</v>
      </c>
      <c r="AP33" s="383"/>
      <c r="AQ33" s="383"/>
      <c r="AR33" s="383"/>
      <c r="AS33" s="383"/>
      <c r="AT33" s="383"/>
      <c r="AU33" s="383"/>
      <c r="AV33" s="383"/>
      <c r="AW33" s="383"/>
      <c r="AX33" s="383"/>
      <c r="AY33" s="383"/>
      <c r="AZ33" s="383"/>
      <c r="BA33" s="383"/>
      <c r="BB33" s="383"/>
      <c r="BC33" s="383"/>
      <c r="BD33" s="173"/>
      <c r="BE33" s="383" t="s">
        <v>188</v>
      </c>
      <c r="BF33" s="383"/>
      <c r="BG33" s="383" t="s">
        <v>189</v>
      </c>
      <c r="BH33" s="383"/>
      <c r="BI33" s="383"/>
      <c r="BJ33" s="383"/>
      <c r="BK33" s="383"/>
      <c r="BL33" s="383"/>
      <c r="BM33" s="383"/>
      <c r="BN33" s="383"/>
      <c r="BO33" s="383"/>
      <c r="BP33" s="383"/>
      <c r="BQ33" s="383"/>
      <c r="BR33" s="383"/>
      <c r="BS33" s="383"/>
      <c r="BT33" s="383"/>
      <c r="BU33" s="383"/>
      <c r="BV33" s="173"/>
      <c r="BW33" s="418" t="s">
        <v>188</v>
      </c>
      <c r="BX33" s="418"/>
      <c r="BY33" s="383" t="s">
        <v>190</v>
      </c>
      <c r="BZ33" s="383"/>
      <c r="CA33" s="383"/>
      <c r="CB33" s="383"/>
      <c r="CC33" s="383"/>
      <c r="CD33" s="383"/>
      <c r="CE33" s="383"/>
      <c r="CF33" s="383"/>
      <c r="CG33" s="383"/>
      <c r="CH33" s="383"/>
      <c r="CI33" s="383"/>
      <c r="CJ33" s="383"/>
      <c r="CK33" s="383"/>
      <c r="CL33" s="383"/>
      <c r="CM33" s="383"/>
      <c r="CN33" s="167"/>
      <c r="CO33" s="418" t="s">
        <v>186</v>
      </c>
      <c r="CP33" s="418"/>
      <c r="CQ33" s="383" t="s">
        <v>191</v>
      </c>
      <c r="CR33" s="383"/>
      <c r="CS33" s="383"/>
      <c r="CT33" s="383"/>
      <c r="CU33" s="383"/>
      <c r="CV33" s="383"/>
      <c r="CW33" s="383"/>
      <c r="CX33" s="383"/>
      <c r="CY33" s="383"/>
      <c r="CZ33" s="383"/>
      <c r="DA33" s="383"/>
      <c r="DB33" s="383"/>
      <c r="DC33" s="383"/>
      <c r="DD33" s="383"/>
      <c r="DE33" s="383"/>
      <c r="DF33" s="167"/>
      <c r="DG33" s="583" t="s">
        <v>192</v>
      </c>
      <c r="DH33" s="583"/>
      <c r="DI33" s="168"/>
    </row>
    <row r="34" spans="1:113" ht="32.25" customHeight="1" x14ac:dyDescent="0.2">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3</v>
      </c>
      <c r="V34" s="584"/>
      <c r="W34" s="585" t="str">
        <f>IF('各会計、関係団体の財政状況及び健全化判断比率'!B28="","",'各会計、関係団体の財政状況及び健全化判断比率'!B28)</f>
        <v>国民健康保険特別会計</v>
      </c>
      <c r="X34" s="585"/>
      <c r="Y34" s="585"/>
      <c r="Z34" s="585"/>
      <c r="AA34" s="585"/>
      <c r="AB34" s="585"/>
      <c r="AC34" s="585"/>
      <c r="AD34" s="585"/>
      <c r="AE34" s="585"/>
      <c r="AF34" s="585"/>
      <c r="AG34" s="585"/>
      <c r="AH34" s="585"/>
      <c r="AI34" s="585"/>
      <c r="AJ34" s="585"/>
      <c r="AK34" s="585"/>
      <c r="AL34" s="163"/>
      <c r="AM34" s="584">
        <f>IF(AO34="","",MAX(C34:D43,U34:V43)+1)</f>
        <v>8</v>
      </c>
      <c r="AN34" s="584"/>
      <c r="AO34" s="585" t="str">
        <f>IF('各会計、関係団体の財政状況及び健全化判断比率'!B33="","",'各会計、関係団体の財政状況及び健全化判断比率'!B33)</f>
        <v>水道事業会計</v>
      </c>
      <c r="AP34" s="585"/>
      <c r="AQ34" s="585"/>
      <c r="AR34" s="585"/>
      <c r="AS34" s="585"/>
      <c r="AT34" s="585"/>
      <c r="AU34" s="585"/>
      <c r="AV34" s="585"/>
      <c r="AW34" s="585"/>
      <c r="AX34" s="585"/>
      <c r="AY34" s="585"/>
      <c r="AZ34" s="585"/>
      <c r="BA34" s="585"/>
      <c r="BB34" s="585"/>
      <c r="BC34" s="585"/>
      <c r="BD34" s="163"/>
      <c r="BE34" s="584">
        <f>IF(BG34="","",MAX(C34:D43,U34:V43,AM34:AN43)+1)</f>
        <v>12</v>
      </c>
      <c r="BF34" s="584"/>
      <c r="BG34" s="585" t="str">
        <f>IF('各会計、関係団体の財政状況及び健全化判断比率'!B37="","",'各会計、関係団体の財政状況及び健全化判断比率'!B37)</f>
        <v>中央卸売市場特別会計</v>
      </c>
      <c r="BH34" s="585"/>
      <c r="BI34" s="585"/>
      <c r="BJ34" s="585"/>
      <c r="BK34" s="585"/>
      <c r="BL34" s="585"/>
      <c r="BM34" s="585"/>
      <c r="BN34" s="585"/>
      <c r="BO34" s="585"/>
      <c r="BP34" s="585"/>
      <c r="BQ34" s="585"/>
      <c r="BR34" s="585"/>
      <c r="BS34" s="585"/>
      <c r="BT34" s="585"/>
      <c r="BU34" s="585"/>
      <c r="BV34" s="163"/>
      <c r="BW34" s="584">
        <f>IF(BY34="","",MAX(C34:D43,U34:V43,AM34:AN43,BE34:BF43)+1)</f>
        <v>15</v>
      </c>
      <c r="BX34" s="584"/>
      <c r="BY34" s="585" t="str">
        <f>IF('各会計、関係団体の財政状況及び健全化判断比率'!B68="","",'各会計、関係団体の財政状況及び健全化判断比率'!B68)</f>
        <v>福井県後期高齢者医療広域連合</v>
      </c>
      <c r="BZ34" s="585"/>
      <c r="CA34" s="585"/>
      <c r="CB34" s="585"/>
      <c r="CC34" s="585"/>
      <c r="CD34" s="585"/>
      <c r="CE34" s="585"/>
      <c r="CF34" s="585"/>
      <c r="CG34" s="585"/>
      <c r="CH34" s="585"/>
      <c r="CI34" s="585"/>
      <c r="CJ34" s="585"/>
      <c r="CK34" s="585"/>
      <c r="CL34" s="585"/>
      <c r="CM34" s="585"/>
      <c r="CN34" s="163"/>
      <c r="CO34" s="584">
        <f>IF(CQ34="","",MAX(C34:D43,U34:V43,AM34:AN43,BE34:BF43,BW34:BX43)+1)</f>
        <v>22</v>
      </c>
      <c r="CP34" s="584"/>
      <c r="CQ34" s="585" t="str">
        <f>IF('各会計、関係団体の財政状況及び健全化判断比率'!BS7="","",'各会計、関係団体の財政状況及び健全化判断比率'!BS7)</f>
        <v>（一財）福井市漁業振興会</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68"/>
    </row>
    <row r="35" spans="1:113" ht="32.25" customHeight="1" x14ac:dyDescent="0.2">
      <c r="A35" s="163"/>
      <c r="B35" s="190"/>
      <c r="C35" s="584">
        <f>IF(E35="","",C34+1)</f>
        <v>2</v>
      </c>
      <c r="D35" s="584"/>
      <c r="E35" s="585" t="str">
        <f>IF('各会計、関係団体の財政状況及び健全化判断比率'!B8="","",'各会計、関係団体の財政状況及び健全化判断比率'!B8)</f>
        <v>母子父子寡婦福祉資金貸付特別会計</v>
      </c>
      <c r="F35" s="585"/>
      <c r="G35" s="585"/>
      <c r="H35" s="585"/>
      <c r="I35" s="585"/>
      <c r="J35" s="585"/>
      <c r="K35" s="585"/>
      <c r="L35" s="585"/>
      <c r="M35" s="585"/>
      <c r="N35" s="585"/>
      <c r="O35" s="585"/>
      <c r="P35" s="585"/>
      <c r="Q35" s="585"/>
      <c r="R35" s="585"/>
      <c r="S35" s="585"/>
      <c r="T35" s="163"/>
      <c r="U35" s="584">
        <f>IF(W35="","",U34+1)</f>
        <v>4</v>
      </c>
      <c r="V35" s="584"/>
      <c r="W35" s="585" t="str">
        <f>IF('各会計、関係団体の財政状況及び健全化判断比率'!B29="","",'各会計、関係団体の財政状況及び健全化判断比率'!B29)</f>
        <v>後期高齢者医療特別会計</v>
      </c>
      <c r="X35" s="585"/>
      <c r="Y35" s="585"/>
      <c r="Z35" s="585"/>
      <c r="AA35" s="585"/>
      <c r="AB35" s="585"/>
      <c r="AC35" s="585"/>
      <c r="AD35" s="585"/>
      <c r="AE35" s="585"/>
      <c r="AF35" s="585"/>
      <c r="AG35" s="585"/>
      <c r="AH35" s="585"/>
      <c r="AI35" s="585"/>
      <c r="AJ35" s="585"/>
      <c r="AK35" s="585"/>
      <c r="AL35" s="163"/>
      <c r="AM35" s="584">
        <f t="shared" ref="AM35:AM43" si="0">IF(AO35="","",AM34+1)</f>
        <v>9</v>
      </c>
      <c r="AN35" s="584"/>
      <c r="AO35" s="585" t="str">
        <f>IF('各会計、関係団体の財政状況及び健全化判断比率'!B34="","",'各会計、関係団体の財政状況及び健全化判断比率'!B34)</f>
        <v>簡易水道事業会計</v>
      </c>
      <c r="AP35" s="585"/>
      <c r="AQ35" s="585"/>
      <c r="AR35" s="585"/>
      <c r="AS35" s="585"/>
      <c r="AT35" s="585"/>
      <c r="AU35" s="585"/>
      <c r="AV35" s="585"/>
      <c r="AW35" s="585"/>
      <c r="AX35" s="585"/>
      <c r="AY35" s="585"/>
      <c r="AZ35" s="585"/>
      <c r="BA35" s="585"/>
      <c r="BB35" s="585"/>
      <c r="BC35" s="585"/>
      <c r="BD35" s="163"/>
      <c r="BE35" s="584">
        <f t="shared" ref="BE35:BE43" si="1">IF(BG35="","",BE34+1)</f>
        <v>13</v>
      </c>
      <c r="BF35" s="584"/>
      <c r="BG35" s="585" t="str">
        <f>IF('各会計、関係団体の財政状況及び健全化判断比率'!B38="","",'各会計、関係団体の財政状況及び健全化判断比率'!B38)</f>
        <v>宅地造成特別会計</v>
      </c>
      <c r="BH35" s="585"/>
      <c r="BI35" s="585"/>
      <c r="BJ35" s="585"/>
      <c r="BK35" s="585"/>
      <c r="BL35" s="585"/>
      <c r="BM35" s="585"/>
      <c r="BN35" s="585"/>
      <c r="BO35" s="585"/>
      <c r="BP35" s="585"/>
      <c r="BQ35" s="585"/>
      <c r="BR35" s="585"/>
      <c r="BS35" s="585"/>
      <c r="BT35" s="585"/>
      <c r="BU35" s="585"/>
      <c r="BV35" s="163"/>
      <c r="BW35" s="584">
        <f t="shared" ref="BW35:BW43" si="2">IF(BY35="","",BW34+1)</f>
        <v>16</v>
      </c>
      <c r="BX35" s="584"/>
      <c r="BY35" s="585" t="str">
        <f>IF('各会計、関係団体の財政状況及び健全化判断比率'!B69="","",'各会計、関係団体の財政状況及び健全化判断比率'!B69)</f>
        <v>福井県後期高齢者医療広域連合（事業会計）</v>
      </c>
      <c r="BZ35" s="585"/>
      <c r="CA35" s="585"/>
      <c r="CB35" s="585"/>
      <c r="CC35" s="585"/>
      <c r="CD35" s="585"/>
      <c r="CE35" s="585"/>
      <c r="CF35" s="585"/>
      <c r="CG35" s="585"/>
      <c r="CH35" s="585"/>
      <c r="CI35" s="585"/>
      <c r="CJ35" s="585"/>
      <c r="CK35" s="585"/>
      <c r="CL35" s="585"/>
      <c r="CM35" s="585"/>
      <c r="CN35" s="163"/>
      <c r="CO35" s="584">
        <f t="shared" ref="CO35:CO43" si="3">IF(CQ35="","",CO34+1)</f>
        <v>23</v>
      </c>
      <c r="CP35" s="584"/>
      <c r="CQ35" s="585" t="str">
        <f>IF('各会計、関係団体の財政状況及び健全化判断比率'!BS8="","",'各会計、関係団体の財政状況及び健全化判断比率'!BS8)</f>
        <v>（公財）福井市ふれあい公社</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68"/>
    </row>
    <row r="36" spans="1:113" ht="32.25" customHeight="1" x14ac:dyDescent="0.2">
      <c r="A36" s="163"/>
      <c r="B36" s="190"/>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5</v>
      </c>
      <c r="V36" s="584"/>
      <c r="W36" s="585" t="str">
        <f>IF('各会計、関係団体の財政状況及び健全化判断比率'!B30="","",'各会計、関係団体の財政状況及び健全化判断比率'!B30)</f>
        <v>介護保険特別会計</v>
      </c>
      <c r="X36" s="585"/>
      <c r="Y36" s="585"/>
      <c r="Z36" s="585"/>
      <c r="AA36" s="585"/>
      <c r="AB36" s="585"/>
      <c r="AC36" s="585"/>
      <c r="AD36" s="585"/>
      <c r="AE36" s="585"/>
      <c r="AF36" s="585"/>
      <c r="AG36" s="585"/>
      <c r="AH36" s="585"/>
      <c r="AI36" s="585"/>
      <c r="AJ36" s="585"/>
      <c r="AK36" s="585"/>
      <c r="AL36" s="163"/>
      <c r="AM36" s="584">
        <f t="shared" si="0"/>
        <v>10</v>
      </c>
      <c r="AN36" s="584"/>
      <c r="AO36" s="585" t="str">
        <f>IF('各会計、関係団体の財政状況及び健全化判断比率'!B35="","",'各会計、関係団体の財政状況及び健全化判断比率'!B35)</f>
        <v>下水道事業会計</v>
      </c>
      <c r="AP36" s="585"/>
      <c r="AQ36" s="585"/>
      <c r="AR36" s="585"/>
      <c r="AS36" s="585"/>
      <c r="AT36" s="585"/>
      <c r="AU36" s="585"/>
      <c r="AV36" s="585"/>
      <c r="AW36" s="585"/>
      <c r="AX36" s="585"/>
      <c r="AY36" s="585"/>
      <c r="AZ36" s="585"/>
      <c r="BA36" s="585"/>
      <c r="BB36" s="585"/>
      <c r="BC36" s="585"/>
      <c r="BD36" s="163"/>
      <c r="BE36" s="584">
        <f t="shared" si="1"/>
        <v>14</v>
      </c>
      <c r="BF36" s="584"/>
      <c r="BG36" s="585" t="str">
        <f>IF('各会計、関係団体の財政状況及び健全化判断比率'!B39="","",'各会計、関係団体の財政状況及び健全化判断比率'!B39)</f>
        <v>産業団地整備特別会計</v>
      </c>
      <c r="BH36" s="585"/>
      <c r="BI36" s="585"/>
      <c r="BJ36" s="585"/>
      <c r="BK36" s="585"/>
      <c r="BL36" s="585"/>
      <c r="BM36" s="585"/>
      <c r="BN36" s="585"/>
      <c r="BO36" s="585"/>
      <c r="BP36" s="585"/>
      <c r="BQ36" s="585"/>
      <c r="BR36" s="585"/>
      <c r="BS36" s="585"/>
      <c r="BT36" s="585"/>
      <c r="BU36" s="585"/>
      <c r="BV36" s="163"/>
      <c r="BW36" s="584">
        <f t="shared" si="2"/>
        <v>17</v>
      </c>
      <c r="BX36" s="584"/>
      <c r="BY36" s="585" t="str">
        <f>IF('各会計、関係団体の財政状況及び健全化判断比率'!B70="","",'各会計、関係団体の財政状況及び健全化判断比率'!B70)</f>
        <v>福井県市町総合事務組合（普通会計）</v>
      </c>
      <c r="BZ36" s="585"/>
      <c r="CA36" s="585"/>
      <c r="CB36" s="585"/>
      <c r="CC36" s="585"/>
      <c r="CD36" s="585"/>
      <c r="CE36" s="585"/>
      <c r="CF36" s="585"/>
      <c r="CG36" s="585"/>
      <c r="CH36" s="585"/>
      <c r="CI36" s="585"/>
      <c r="CJ36" s="585"/>
      <c r="CK36" s="585"/>
      <c r="CL36" s="585"/>
      <c r="CM36" s="585"/>
      <c r="CN36" s="163"/>
      <c r="CO36" s="584">
        <f t="shared" si="3"/>
        <v>24</v>
      </c>
      <c r="CP36" s="584"/>
      <c r="CQ36" s="585" t="str">
        <f>IF('各会計、関係団体の財政状況及び健全化判断比率'!BS9="","",'各会計、関係団体の財政状況及び健全化判断比率'!BS9)</f>
        <v>（公財）歴史のみえるまちづくり協会</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68"/>
    </row>
    <row r="37" spans="1:113" ht="32.25" customHeight="1" x14ac:dyDescent="0.2">
      <c r="A37" s="163"/>
      <c r="B37" s="190"/>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f t="shared" si="4"/>
        <v>6</v>
      </c>
      <c r="V37" s="584"/>
      <c r="W37" s="585" t="str">
        <f>IF('各会計、関係団体の財政状況及び健全化判断比率'!B31="","",'各会計、関係団体の財政状況及び健全化判断比率'!B31)</f>
        <v>競輪特別会計</v>
      </c>
      <c r="X37" s="585"/>
      <c r="Y37" s="585"/>
      <c r="Z37" s="585"/>
      <c r="AA37" s="585"/>
      <c r="AB37" s="585"/>
      <c r="AC37" s="585"/>
      <c r="AD37" s="585"/>
      <c r="AE37" s="585"/>
      <c r="AF37" s="585"/>
      <c r="AG37" s="585"/>
      <c r="AH37" s="585"/>
      <c r="AI37" s="585"/>
      <c r="AJ37" s="585"/>
      <c r="AK37" s="585"/>
      <c r="AL37" s="163"/>
      <c r="AM37" s="584">
        <f t="shared" si="0"/>
        <v>11</v>
      </c>
      <c r="AN37" s="584"/>
      <c r="AO37" s="585" t="str">
        <f>IF('各会計、関係団体の財政状況及び健全化判断比率'!B36="","",'各会計、関係団体の財政状況及び健全化判断比率'!B36)</f>
        <v>集落排水事業会計</v>
      </c>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18</v>
      </c>
      <c r="BX37" s="584"/>
      <c r="BY37" s="585" t="str">
        <f>IF('各会計、関係団体の財政状況及び健全化判断比率'!B71="","",'各会計、関係団体の財政状況及び健全化判断比率'!B71)</f>
        <v>福井県市町総合事務組合（事業会計）</v>
      </c>
      <c r="BZ37" s="585"/>
      <c r="CA37" s="585"/>
      <c r="CB37" s="585"/>
      <c r="CC37" s="585"/>
      <c r="CD37" s="585"/>
      <c r="CE37" s="585"/>
      <c r="CF37" s="585"/>
      <c r="CG37" s="585"/>
      <c r="CH37" s="585"/>
      <c r="CI37" s="585"/>
      <c r="CJ37" s="585"/>
      <c r="CK37" s="585"/>
      <c r="CL37" s="585"/>
      <c r="CM37" s="585"/>
      <c r="CN37" s="163"/>
      <c r="CO37" s="584">
        <f t="shared" si="3"/>
        <v>25</v>
      </c>
      <c r="CP37" s="584"/>
      <c r="CQ37" s="585" t="str">
        <f>IF('各会計、関係団体の財政状況及び健全化判断比率'!BS10="","",'各会計、関係団体の財政状況及び健全化判断比率'!BS10)</f>
        <v>まちづくり福井株式会社</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2">
      <c r="A38" s="163"/>
      <c r="B38" s="190"/>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f t="shared" si="4"/>
        <v>7</v>
      </c>
      <c r="V38" s="584"/>
      <c r="W38" s="585" t="str">
        <f>IF('各会計、関係団体の財政状況及び健全化判断比率'!B32="","",'各会計、関係団体の財政状況及び健全化判断比率'!B32)</f>
        <v>駐車場特別会計</v>
      </c>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19</v>
      </c>
      <c r="BX38" s="584"/>
      <c r="BY38" s="585" t="str">
        <f>IF('各会計、関係団体の財政状況及び健全化判断比率'!B72="","",'各会計、関係団体の財政状況及び健全化判断比率'!B72)</f>
        <v>福井県自治会館組合</v>
      </c>
      <c r="BZ38" s="585"/>
      <c r="CA38" s="585"/>
      <c r="CB38" s="585"/>
      <c r="CC38" s="585"/>
      <c r="CD38" s="585"/>
      <c r="CE38" s="585"/>
      <c r="CF38" s="585"/>
      <c r="CG38" s="585"/>
      <c r="CH38" s="585"/>
      <c r="CI38" s="585"/>
      <c r="CJ38" s="585"/>
      <c r="CK38" s="585"/>
      <c r="CL38" s="585"/>
      <c r="CM38" s="585"/>
      <c r="CN38" s="163"/>
      <c r="CO38" s="584">
        <f t="shared" si="3"/>
        <v>26</v>
      </c>
      <c r="CP38" s="584"/>
      <c r="CQ38" s="585" t="str">
        <f>IF('各会計、関係団体の財政状況及び健全化判断比率'!BS11="","",'各会計、関係団体の財政状況及び健全化判断比率'!BS11)</f>
        <v>（公財）福井市観光協会</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2">
      <c r="A39" s="163"/>
      <c r="B39" s="190"/>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20</v>
      </c>
      <c r="BX39" s="584"/>
      <c r="BY39" s="585" t="str">
        <f>IF('各会計、関係団体の財政状況及び健全化判断比率'!B73="","",'各会計、関係団体の財政状況及び健全化判断比率'!B73)</f>
        <v>鯖江広域衛生施設組合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2">
      <c r="A40" s="163"/>
      <c r="B40" s="190"/>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21</v>
      </c>
      <c r="BX40" s="584"/>
      <c r="BY40" s="585" t="str">
        <f>IF('各会計、関係団体の財政状況及び健全化判断比率'!B74="","",'各会計、関係団体の財政状況及び健全化判断比率'!B74)</f>
        <v>福井坂井地区広域市町村圏事務組合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2">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2">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2">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2">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2">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2">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2">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2">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2">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2">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2"/>
    <row r="55" spans="5:113" x14ac:dyDescent="0.2"/>
    <row r="56" spans="5:113" x14ac:dyDescent="0.2"/>
  </sheetData>
  <sheetProtection algorithmName="SHA-512" hashValue="v+XQFXN/DDkN4XW2MAddQfPl7bJYFcXv7QP7l8gqvhil6esu38okQqfIhuvIhnlScUdMRhc9CoREQ6PZIwjwQA==" saltValue="ffHfShpXQdjDiblYes/WA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533</v>
      </c>
      <c r="G33" s="29" t="s">
        <v>534</v>
      </c>
      <c r="H33" s="29" t="s">
        <v>535</v>
      </c>
      <c r="I33" s="29" t="s">
        <v>536</v>
      </c>
      <c r="J33" s="30" t="s">
        <v>537</v>
      </c>
      <c r="K33" s="22"/>
      <c r="L33" s="22"/>
      <c r="M33" s="22"/>
      <c r="N33" s="22"/>
      <c r="O33" s="22"/>
      <c r="P33" s="22"/>
    </row>
    <row r="34" spans="1:16" ht="39" customHeight="1" x14ac:dyDescent="0.2">
      <c r="A34" s="22"/>
      <c r="B34" s="31"/>
      <c r="C34" s="1136" t="s">
        <v>538</v>
      </c>
      <c r="D34" s="1136"/>
      <c r="E34" s="1137"/>
      <c r="F34" s="32">
        <v>8.23</v>
      </c>
      <c r="G34" s="33">
        <v>8.35</v>
      </c>
      <c r="H34" s="33">
        <v>8.83</v>
      </c>
      <c r="I34" s="33">
        <v>8.5500000000000007</v>
      </c>
      <c r="J34" s="34">
        <v>7.65</v>
      </c>
      <c r="K34" s="22"/>
      <c r="L34" s="22"/>
      <c r="M34" s="22"/>
      <c r="N34" s="22"/>
      <c r="O34" s="22"/>
      <c r="P34" s="22"/>
    </row>
    <row r="35" spans="1:16" ht="39" customHeight="1" x14ac:dyDescent="0.2">
      <c r="A35" s="22"/>
      <c r="B35" s="35"/>
      <c r="C35" s="1132" t="s">
        <v>539</v>
      </c>
      <c r="D35" s="1132"/>
      <c r="E35" s="1133"/>
      <c r="F35" s="36">
        <v>7.77</v>
      </c>
      <c r="G35" s="37">
        <v>7.49</v>
      </c>
      <c r="H35" s="37">
        <v>8.3000000000000007</v>
      </c>
      <c r="I35" s="37">
        <v>7.05</v>
      </c>
      <c r="J35" s="38">
        <v>6.72</v>
      </c>
      <c r="K35" s="22"/>
      <c r="L35" s="22"/>
      <c r="M35" s="22"/>
      <c r="N35" s="22"/>
      <c r="O35" s="22"/>
      <c r="P35" s="22"/>
    </row>
    <row r="36" spans="1:16" ht="39" customHeight="1" x14ac:dyDescent="0.2">
      <c r="A36" s="22"/>
      <c r="B36" s="35"/>
      <c r="C36" s="1132" t="s">
        <v>540</v>
      </c>
      <c r="D36" s="1132"/>
      <c r="E36" s="1133"/>
      <c r="F36" s="36">
        <v>4.92</v>
      </c>
      <c r="G36" s="37">
        <v>5.47</v>
      </c>
      <c r="H36" s="37">
        <v>3.13</v>
      </c>
      <c r="I36" s="37">
        <v>3.41</v>
      </c>
      <c r="J36" s="38">
        <v>3.43</v>
      </c>
      <c r="K36" s="22"/>
      <c r="L36" s="22"/>
      <c r="M36" s="22"/>
      <c r="N36" s="22"/>
      <c r="O36" s="22"/>
      <c r="P36" s="22"/>
    </row>
    <row r="37" spans="1:16" ht="39" customHeight="1" x14ac:dyDescent="0.2">
      <c r="A37" s="22"/>
      <c r="B37" s="35"/>
      <c r="C37" s="1132" t="s">
        <v>541</v>
      </c>
      <c r="D37" s="1132"/>
      <c r="E37" s="1133"/>
      <c r="F37" s="36">
        <v>0.59</v>
      </c>
      <c r="G37" s="37">
        <v>0.6</v>
      </c>
      <c r="H37" s="37">
        <v>0.93</v>
      </c>
      <c r="I37" s="37">
        <v>0.99</v>
      </c>
      <c r="J37" s="38">
        <v>1.18</v>
      </c>
      <c r="K37" s="22"/>
      <c r="L37" s="22"/>
      <c r="M37" s="22"/>
      <c r="N37" s="22"/>
      <c r="O37" s="22"/>
      <c r="P37" s="22"/>
    </row>
    <row r="38" spans="1:16" ht="39" customHeight="1" x14ac:dyDescent="0.2">
      <c r="A38" s="22"/>
      <c r="B38" s="35"/>
      <c r="C38" s="1132" t="s">
        <v>542</v>
      </c>
      <c r="D38" s="1132"/>
      <c r="E38" s="1133"/>
      <c r="F38" s="36">
        <v>1.1399999999999999</v>
      </c>
      <c r="G38" s="37">
        <v>1.63</v>
      </c>
      <c r="H38" s="37">
        <v>1.17</v>
      </c>
      <c r="I38" s="37">
        <v>0.61</v>
      </c>
      <c r="J38" s="38">
        <v>0.61</v>
      </c>
      <c r="K38" s="22"/>
      <c r="L38" s="22"/>
      <c r="M38" s="22"/>
      <c r="N38" s="22"/>
      <c r="O38" s="22"/>
      <c r="P38" s="22"/>
    </row>
    <row r="39" spans="1:16" ht="39" customHeight="1" x14ac:dyDescent="0.2">
      <c r="A39" s="22"/>
      <c r="B39" s="35"/>
      <c r="C39" s="1132" t="s">
        <v>543</v>
      </c>
      <c r="D39" s="1132"/>
      <c r="E39" s="1133"/>
      <c r="F39" s="36">
        <v>0.5</v>
      </c>
      <c r="G39" s="37">
        <v>0.95</v>
      </c>
      <c r="H39" s="37">
        <v>0.91</v>
      </c>
      <c r="I39" s="37">
        <v>0.51</v>
      </c>
      <c r="J39" s="38">
        <v>0.47</v>
      </c>
      <c r="K39" s="22"/>
      <c r="L39" s="22"/>
      <c r="M39" s="22"/>
      <c r="N39" s="22"/>
      <c r="O39" s="22"/>
      <c r="P39" s="22"/>
    </row>
    <row r="40" spans="1:16" ht="39" customHeight="1" x14ac:dyDescent="0.2">
      <c r="A40" s="22"/>
      <c r="B40" s="35"/>
      <c r="C40" s="1132" t="s">
        <v>544</v>
      </c>
      <c r="D40" s="1132"/>
      <c r="E40" s="1133"/>
      <c r="F40" s="36">
        <v>0.06</v>
      </c>
      <c r="G40" s="37">
        <v>0.08</v>
      </c>
      <c r="H40" s="37">
        <v>0.11</v>
      </c>
      <c r="I40" s="37">
        <v>0.17</v>
      </c>
      <c r="J40" s="38">
        <v>0.19</v>
      </c>
      <c r="K40" s="22"/>
      <c r="L40" s="22"/>
      <c r="M40" s="22"/>
      <c r="N40" s="22"/>
      <c r="O40" s="22"/>
      <c r="P40" s="22"/>
    </row>
    <row r="41" spans="1:16" ht="39" customHeight="1" x14ac:dyDescent="0.2">
      <c r="A41" s="22"/>
      <c r="B41" s="35"/>
      <c r="C41" s="1132" t="s">
        <v>545</v>
      </c>
      <c r="D41" s="1132"/>
      <c r="E41" s="1133"/>
      <c r="F41" s="36" t="s">
        <v>495</v>
      </c>
      <c r="G41" s="37" t="s">
        <v>495</v>
      </c>
      <c r="H41" s="37" t="s">
        <v>495</v>
      </c>
      <c r="I41" s="37">
        <v>0.04</v>
      </c>
      <c r="J41" s="38">
        <v>0.06</v>
      </c>
      <c r="K41" s="22"/>
      <c r="L41" s="22"/>
      <c r="M41" s="22"/>
      <c r="N41" s="22"/>
      <c r="O41" s="22"/>
      <c r="P41" s="22"/>
    </row>
    <row r="42" spans="1:16" ht="39" customHeight="1" x14ac:dyDescent="0.2">
      <c r="A42" s="22"/>
      <c r="B42" s="39"/>
      <c r="C42" s="1132" t="s">
        <v>546</v>
      </c>
      <c r="D42" s="1132"/>
      <c r="E42" s="1133"/>
      <c r="F42" s="36" t="s">
        <v>495</v>
      </c>
      <c r="G42" s="37" t="s">
        <v>495</v>
      </c>
      <c r="H42" s="37" t="s">
        <v>495</v>
      </c>
      <c r="I42" s="37" t="s">
        <v>495</v>
      </c>
      <c r="J42" s="38" t="s">
        <v>495</v>
      </c>
      <c r="K42" s="22"/>
      <c r="L42" s="22"/>
      <c r="M42" s="22"/>
      <c r="N42" s="22"/>
      <c r="O42" s="22"/>
      <c r="P42" s="22"/>
    </row>
    <row r="43" spans="1:16" ht="39" customHeight="1" thickBot="1" x14ac:dyDescent="0.25">
      <c r="A43" s="22"/>
      <c r="B43" s="40"/>
      <c r="C43" s="1134" t="s">
        <v>547</v>
      </c>
      <c r="D43" s="1134"/>
      <c r="E43" s="1135"/>
      <c r="F43" s="41">
        <v>0.01</v>
      </c>
      <c r="G43" s="42">
        <v>0</v>
      </c>
      <c r="H43" s="42">
        <v>7.0000000000000007E-2</v>
      </c>
      <c r="I43" s="42">
        <v>0.04</v>
      </c>
      <c r="J43" s="43">
        <v>0</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JqrVlSTymwOuuVrJe6J1uPl3cFMeY5wCCKBBPdlImhWlwZVoLSdB78mcP/n1hUJ8pqS7YvJUBn/xwkStWHr2hA==" saltValue="YFzlr721/JEplmA1punfZ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Normal="100" zoomScaleSheetLayoutView="55" workbookViewId="0"/>
  </sheetViews>
  <sheetFormatPr defaultColWidth="0" defaultRowHeight="12.6" customHeight="1" zeroHeight="1" x14ac:dyDescent="0.2"/>
  <cols>
    <col min="1" max="1" width="6.6640625" style="47" customWidth="1"/>
    <col min="2" max="3" width="10.88671875" style="47" customWidth="1"/>
    <col min="4" max="4" width="10" style="47" customWidth="1"/>
    <col min="5" max="10" width="11" style="47" customWidth="1"/>
    <col min="11" max="15" width="13.109375" style="47" customWidth="1"/>
    <col min="16" max="21" width="11.441406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5">
      <c r="A44" s="46"/>
      <c r="B44" s="49" t="s">
        <v>8</v>
      </c>
      <c r="C44" s="50"/>
      <c r="D44" s="50"/>
      <c r="E44" s="51"/>
      <c r="F44" s="51"/>
      <c r="G44" s="51"/>
      <c r="H44" s="51"/>
      <c r="I44" s="51"/>
      <c r="J44" s="52" t="s">
        <v>2</v>
      </c>
      <c r="K44" s="53" t="s">
        <v>533</v>
      </c>
      <c r="L44" s="54" t="s">
        <v>534</v>
      </c>
      <c r="M44" s="54" t="s">
        <v>535</v>
      </c>
      <c r="N44" s="54" t="s">
        <v>536</v>
      </c>
      <c r="O44" s="55" t="s">
        <v>537</v>
      </c>
      <c r="P44" s="46"/>
      <c r="Q44" s="46"/>
      <c r="R44" s="46"/>
      <c r="S44" s="46"/>
      <c r="T44" s="46"/>
      <c r="U44" s="46"/>
    </row>
    <row r="45" spans="1:21" ht="30.75" customHeight="1" x14ac:dyDescent="0.2">
      <c r="A45" s="46"/>
      <c r="B45" s="1138" t="s">
        <v>9</v>
      </c>
      <c r="C45" s="1139"/>
      <c r="D45" s="56"/>
      <c r="E45" s="1144" t="s">
        <v>10</v>
      </c>
      <c r="F45" s="1144"/>
      <c r="G45" s="1144"/>
      <c r="H45" s="1144"/>
      <c r="I45" s="1144"/>
      <c r="J45" s="1145"/>
      <c r="K45" s="57">
        <v>13235</v>
      </c>
      <c r="L45" s="58">
        <v>13409</v>
      </c>
      <c r="M45" s="58">
        <v>13764</v>
      </c>
      <c r="N45" s="58">
        <v>13133</v>
      </c>
      <c r="O45" s="59">
        <v>12791</v>
      </c>
      <c r="P45" s="46"/>
      <c r="Q45" s="46"/>
      <c r="R45" s="46"/>
      <c r="S45" s="46"/>
      <c r="T45" s="46"/>
      <c r="U45" s="46"/>
    </row>
    <row r="46" spans="1:21" ht="30.75" customHeight="1" x14ac:dyDescent="0.2">
      <c r="A46" s="46"/>
      <c r="B46" s="1140"/>
      <c r="C46" s="1141"/>
      <c r="D46" s="60"/>
      <c r="E46" s="1146" t="s">
        <v>11</v>
      </c>
      <c r="F46" s="1146"/>
      <c r="G46" s="1146"/>
      <c r="H46" s="1146"/>
      <c r="I46" s="1146"/>
      <c r="J46" s="1147"/>
      <c r="K46" s="61" t="s">
        <v>495</v>
      </c>
      <c r="L46" s="62" t="s">
        <v>495</v>
      </c>
      <c r="M46" s="62" t="s">
        <v>495</v>
      </c>
      <c r="N46" s="62" t="s">
        <v>495</v>
      </c>
      <c r="O46" s="63" t="s">
        <v>495</v>
      </c>
      <c r="P46" s="46"/>
      <c r="Q46" s="46"/>
      <c r="R46" s="46"/>
      <c r="S46" s="46"/>
      <c r="T46" s="46"/>
      <c r="U46" s="46"/>
    </row>
    <row r="47" spans="1:21" ht="30.75" customHeight="1" x14ac:dyDescent="0.2">
      <c r="A47" s="46"/>
      <c r="B47" s="1140"/>
      <c r="C47" s="1141"/>
      <c r="D47" s="60"/>
      <c r="E47" s="1146" t="s">
        <v>12</v>
      </c>
      <c r="F47" s="1146"/>
      <c r="G47" s="1146"/>
      <c r="H47" s="1146"/>
      <c r="I47" s="1146"/>
      <c r="J47" s="1147"/>
      <c r="K47" s="61" t="s">
        <v>495</v>
      </c>
      <c r="L47" s="62" t="s">
        <v>495</v>
      </c>
      <c r="M47" s="62" t="s">
        <v>495</v>
      </c>
      <c r="N47" s="62" t="s">
        <v>495</v>
      </c>
      <c r="O47" s="63" t="s">
        <v>495</v>
      </c>
      <c r="P47" s="46"/>
      <c r="Q47" s="46"/>
      <c r="R47" s="46"/>
      <c r="S47" s="46"/>
      <c r="T47" s="46"/>
      <c r="U47" s="46"/>
    </row>
    <row r="48" spans="1:21" ht="30.75" customHeight="1" x14ac:dyDescent="0.2">
      <c r="A48" s="46"/>
      <c r="B48" s="1140"/>
      <c r="C48" s="1141"/>
      <c r="D48" s="60"/>
      <c r="E48" s="1146" t="s">
        <v>13</v>
      </c>
      <c r="F48" s="1146"/>
      <c r="G48" s="1146"/>
      <c r="H48" s="1146"/>
      <c r="I48" s="1146"/>
      <c r="J48" s="1147"/>
      <c r="K48" s="61">
        <v>3161</v>
      </c>
      <c r="L48" s="62">
        <v>2706</v>
      </c>
      <c r="M48" s="62">
        <v>2724</v>
      </c>
      <c r="N48" s="62">
        <v>2737</v>
      </c>
      <c r="O48" s="63">
        <v>2761</v>
      </c>
      <c r="P48" s="46"/>
      <c r="Q48" s="46"/>
      <c r="R48" s="46"/>
      <c r="S48" s="46"/>
      <c r="T48" s="46"/>
      <c r="U48" s="46"/>
    </row>
    <row r="49" spans="1:21" ht="30.75" customHeight="1" x14ac:dyDescent="0.2">
      <c r="A49" s="46"/>
      <c r="B49" s="1140"/>
      <c r="C49" s="1141"/>
      <c r="D49" s="60"/>
      <c r="E49" s="1146" t="s">
        <v>14</v>
      </c>
      <c r="F49" s="1146"/>
      <c r="G49" s="1146"/>
      <c r="H49" s="1146"/>
      <c r="I49" s="1146"/>
      <c r="J49" s="1147"/>
      <c r="K49" s="61">
        <v>154</v>
      </c>
      <c r="L49" s="62">
        <v>141</v>
      </c>
      <c r="M49" s="62">
        <v>148</v>
      </c>
      <c r="N49" s="62">
        <v>146</v>
      </c>
      <c r="O49" s="63">
        <v>148</v>
      </c>
      <c r="P49" s="46"/>
      <c r="Q49" s="46"/>
      <c r="R49" s="46"/>
      <c r="S49" s="46"/>
      <c r="T49" s="46"/>
      <c r="U49" s="46"/>
    </row>
    <row r="50" spans="1:21" ht="30.75" customHeight="1" x14ac:dyDescent="0.2">
      <c r="A50" s="46"/>
      <c r="B50" s="1140"/>
      <c r="C50" s="1141"/>
      <c r="D50" s="60"/>
      <c r="E50" s="1146" t="s">
        <v>15</v>
      </c>
      <c r="F50" s="1146"/>
      <c r="G50" s="1146"/>
      <c r="H50" s="1146"/>
      <c r="I50" s="1146"/>
      <c r="J50" s="1147"/>
      <c r="K50" s="61">
        <v>99</v>
      </c>
      <c r="L50" s="62">
        <v>237</v>
      </c>
      <c r="M50" s="62">
        <v>228</v>
      </c>
      <c r="N50" s="62">
        <v>219</v>
      </c>
      <c r="O50" s="63">
        <v>344</v>
      </c>
      <c r="P50" s="46"/>
      <c r="Q50" s="46"/>
      <c r="R50" s="46"/>
      <c r="S50" s="46"/>
      <c r="T50" s="46"/>
      <c r="U50" s="46"/>
    </row>
    <row r="51" spans="1:21" ht="30.75" customHeight="1" x14ac:dyDescent="0.2">
      <c r="A51" s="46"/>
      <c r="B51" s="1142"/>
      <c r="C51" s="1143"/>
      <c r="D51" s="64"/>
      <c r="E51" s="1146" t="s">
        <v>16</v>
      </c>
      <c r="F51" s="1146"/>
      <c r="G51" s="1146"/>
      <c r="H51" s="1146"/>
      <c r="I51" s="1146"/>
      <c r="J51" s="1147"/>
      <c r="K51" s="61" t="s">
        <v>495</v>
      </c>
      <c r="L51" s="62" t="s">
        <v>495</v>
      </c>
      <c r="M51" s="62" t="s">
        <v>495</v>
      </c>
      <c r="N51" s="62" t="s">
        <v>495</v>
      </c>
      <c r="O51" s="63" t="s">
        <v>495</v>
      </c>
      <c r="P51" s="46"/>
      <c r="Q51" s="46"/>
      <c r="R51" s="46"/>
      <c r="S51" s="46"/>
      <c r="T51" s="46"/>
      <c r="U51" s="46"/>
    </row>
    <row r="52" spans="1:21" ht="30.75" customHeight="1" x14ac:dyDescent="0.2">
      <c r="A52" s="46"/>
      <c r="B52" s="1148" t="s">
        <v>17</v>
      </c>
      <c r="C52" s="1149"/>
      <c r="D52" s="64"/>
      <c r="E52" s="1146" t="s">
        <v>18</v>
      </c>
      <c r="F52" s="1146"/>
      <c r="G52" s="1146"/>
      <c r="H52" s="1146"/>
      <c r="I52" s="1146"/>
      <c r="J52" s="1147"/>
      <c r="K52" s="61">
        <v>10798</v>
      </c>
      <c r="L52" s="62">
        <v>10692</v>
      </c>
      <c r="M52" s="62">
        <v>10849</v>
      </c>
      <c r="N52" s="62">
        <v>10852</v>
      </c>
      <c r="O52" s="63">
        <v>10938</v>
      </c>
      <c r="P52" s="46"/>
      <c r="Q52" s="46"/>
      <c r="R52" s="46"/>
      <c r="S52" s="46"/>
      <c r="T52" s="46"/>
      <c r="U52" s="46"/>
    </row>
    <row r="53" spans="1:21" ht="30.75" customHeight="1" thickBot="1" x14ac:dyDescent="0.25">
      <c r="A53" s="46"/>
      <c r="B53" s="1150" t="s">
        <v>19</v>
      </c>
      <c r="C53" s="1151"/>
      <c r="D53" s="65"/>
      <c r="E53" s="1152" t="s">
        <v>20</v>
      </c>
      <c r="F53" s="1152"/>
      <c r="G53" s="1152"/>
      <c r="H53" s="1152"/>
      <c r="I53" s="1152"/>
      <c r="J53" s="1153"/>
      <c r="K53" s="66">
        <v>5851</v>
      </c>
      <c r="L53" s="67">
        <v>5801</v>
      </c>
      <c r="M53" s="67">
        <v>6015</v>
      </c>
      <c r="N53" s="67">
        <v>5383</v>
      </c>
      <c r="O53" s="68">
        <v>5106</v>
      </c>
      <c r="P53" s="46"/>
      <c r="Q53" s="46"/>
      <c r="R53" s="46"/>
      <c r="S53" s="46"/>
      <c r="T53" s="46"/>
      <c r="U53" s="46"/>
    </row>
    <row r="54" spans="1:21" ht="24" customHeight="1" x14ac:dyDescent="0.2">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5">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5">
      <c r="A57" s="46"/>
      <c r="B57" s="74"/>
      <c r="C57" s="75"/>
      <c r="D57" s="75"/>
      <c r="E57" s="76"/>
      <c r="F57" s="76"/>
      <c r="G57" s="76"/>
      <c r="H57" s="76"/>
      <c r="I57" s="76"/>
      <c r="J57" s="77" t="s">
        <v>2</v>
      </c>
      <c r="K57" s="78" t="s">
        <v>548</v>
      </c>
      <c r="L57" s="79" t="s">
        <v>549</v>
      </c>
      <c r="M57" s="79" t="s">
        <v>550</v>
      </c>
      <c r="N57" s="79" t="s">
        <v>551</v>
      </c>
      <c r="O57" s="80" t="s">
        <v>552</v>
      </c>
      <c r="P57" s="46"/>
      <c r="Q57" s="46"/>
      <c r="R57" s="46"/>
      <c r="S57" s="46"/>
      <c r="T57" s="46"/>
      <c r="U57" s="46"/>
    </row>
    <row r="58" spans="1:21" ht="31.5" customHeight="1" x14ac:dyDescent="0.2">
      <c r="B58" s="1154" t="s">
        <v>24</v>
      </c>
      <c r="C58" s="1155"/>
      <c r="D58" s="1160" t="s">
        <v>25</v>
      </c>
      <c r="E58" s="1161"/>
      <c r="F58" s="1161"/>
      <c r="G58" s="1161"/>
      <c r="H58" s="1161"/>
      <c r="I58" s="1161"/>
      <c r="J58" s="1162"/>
      <c r="K58" s="81"/>
      <c r="L58" s="82"/>
      <c r="M58" s="82"/>
      <c r="N58" s="82"/>
      <c r="O58" s="83"/>
    </row>
    <row r="59" spans="1:21" ht="31.5" customHeight="1" x14ac:dyDescent="0.2">
      <c r="B59" s="1156"/>
      <c r="C59" s="1157"/>
      <c r="D59" s="1163" t="s">
        <v>26</v>
      </c>
      <c r="E59" s="1164"/>
      <c r="F59" s="1164"/>
      <c r="G59" s="1164"/>
      <c r="H59" s="1164"/>
      <c r="I59" s="1164"/>
      <c r="J59" s="1165"/>
      <c r="K59" s="84"/>
      <c r="L59" s="85"/>
      <c r="M59" s="85"/>
      <c r="N59" s="85"/>
      <c r="O59" s="86"/>
    </row>
    <row r="60" spans="1:21" ht="31.5" customHeight="1" thickBot="1" x14ac:dyDescent="0.25">
      <c r="B60" s="1158"/>
      <c r="C60" s="1159"/>
      <c r="D60" s="1166" t="s">
        <v>27</v>
      </c>
      <c r="E60" s="1167"/>
      <c r="F60" s="1167"/>
      <c r="G60" s="1167"/>
      <c r="H60" s="1167"/>
      <c r="I60" s="1167"/>
      <c r="J60" s="1168"/>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B+AwEMDqlNxMlcbssHhyFYfogwq0RLhtngeUiYYoxfYdfsuBl+6KaEx0uX/kiKu84AkttFyNIIIW+T0545JzhQ==" saltValue="qBaz00TIZSL8A7uigWIHC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2"/>
  <cols>
    <col min="1" max="1" width="6.6640625" style="94" customWidth="1"/>
    <col min="2" max="3" width="12.6640625" style="94" customWidth="1"/>
    <col min="4" max="4" width="11.6640625" style="94" customWidth="1"/>
    <col min="5" max="8" width="10.33203125" style="94" customWidth="1"/>
    <col min="9" max="13" width="16.33203125" style="94" customWidth="1"/>
    <col min="14" max="19" width="12.66406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25">
      <c r="B40" s="96" t="s">
        <v>8</v>
      </c>
      <c r="C40" s="97"/>
      <c r="D40" s="97"/>
      <c r="E40" s="98"/>
      <c r="F40" s="98"/>
      <c r="G40" s="98"/>
      <c r="H40" s="99" t="s">
        <v>2</v>
      </c>
      <c r="I40" s="100" t="s">
        <v>533</v>
      </c>
      <c r="J40" s="101" t="s">
        <v>534</v>
      </c>
      <c r="K40" s="101" t="s">
        <v>535</v>
      </c>
      <c r="L40" s="101" t="s">
        <v>536</v>
      </c>
      <c r="M40" s="102" t="s">
        <v>537</v>
      </c>
    </row>
    <row r="41" spans="2:13" ht="27.75" customHeight="1" x14ac:dyDescent="0.2">
      <c r="B41" s="1169" t="s">
        <v>30</v>
      </c>
      <c r="C41" s="1170"/>
      <c r="D41" s="103"/>
      <c r="E41" s="1175" t="s">
        <v>31</v>
      </c>
      <c r="F41" s="1175"/>
      <c r="G41" s="1175"/>
      <c r="H41" s="1176"/>
      <c r="I41" s="330">
        <v>142915</v>
      </c>
      <c r="J41" s="331">
        <v>137812</v>
      </c>
      <c r="K41" s="331">
        <v>132838</v>
      </c>
      <c r="L41" s="331">
        <v>135590</v>
      </c>
      <c r="M41" s="332">
        <v>134630</v>
      </c>
    </row>
    <row r="42" spans="2:13" ht="27.75" customHeight="1" x14ac:dyDescent="0.2">
      <c r="B42" s="1171"/>
      <c r="C42" s="1172"/>
      <c r="D42" s="104"/>
      <c r="E42" s="1177" t="s">
        <v>32</v>
      </c>
      <c r="F42" s="1177"/>
      <c r="G42" s="1177"/>
      <c r="H42" s="1178"/>
      <c r="I42" s="333">
        <v>2879</v>
      </c>
      <c r="J42" s="334">
        <v>2642</v>
      </c>
      <c r="K42" s="334">
        <v>2414</v>
      </c>
      <c r="L42" s="334">
        <v>4233</v>
      </c>
      <c r="M42" s="335">
        <v>3889</v>
      </c>
    </row>
    <row r="43" spans="2:13" ht="27.75" customHeight="1" x14ac:dyDescent="0.2">
      <c r="B43" s="1171"/>
      <c r="C43" s="1172"/>
      <c r="D43" s="104"/>
      <c r="E43" s="1177" t="s">
        <v>33</v>
      </c>
      <c r="F43" s="1177"/>
      <c r="G43" s="1177"/>
      <c r="H43" s="1178"/>
      <c r="I43" s="333">
        <v>39955</v>
      </c>
      <c r="J43" s="334">
        <v>38541</v>
      </c>
      <c r="K43" s="334">
        <v>38002</v>
      </c>
      <c r="L43" s="334">
        <v>38927</v>
      </c>
      <c r="M43" s="335">
        <v>38675</v>
      </c>
    </row>
    <row r="44" spans="2:13" ht="27.75" customHeight="1" x14ac:dyDescent="0.2">
      <c r="B44" s="1171"/>
      <c r="C44" s="1172"/>
      <c r="D44" s="104"/>
      <c r="E44" s="1177" t="s">
        <v>34</v>
      </c>
      <c r="F44" s="1177"/>
      <c r="G44" s="1177"/>
      <c r="H44" s="1178"/>
      <c r="I44" s="333">
        <v>843</v>
      </c>
      <c r="J44" s="334">
        <v>715</v>
      </c>
      <c r="K44" s="334">
        <v>564</v>
      </c>
      <c r="L44" s="334">
        <v>416</v>
      </c>
      <c r="M44" s="335">
        <v>261</v>
      </c>
    </row>
    <row r="45" spans="2:13" ht="27.75" customHeight="1" x14ac:dyDescent="0.2">
      <c r="B45" s="1171"/>
      <c r="C45" s="1172"/>
      <c r="D45" s="104"/>
      <c r="E45" s="1177" t="s">
        <v>35</v>
      </c>
      <c r="F45" s="1177"/>
      <c r="G45" s="1177"/>
      <c r="H45" s="1178"/>
      <c r="I45" s="333">
        <v>14915</v>
      </c>
      <c r="J45" s="334">
        <v>15338</v>
      </c>
      <c r="K45" s="334">
        <v>15304</v>
      </c>
      <c r="L45" s="334">
        <v>15584</v>
      </c>
      <c r="M45" s="335">
        <v>15716</v>
      </c>
    </row>
    <row r="46" spans="2:13" ht="27.75" customHeight="1" x14ac:dyDescent="0.2">
      <c r="B46" s="1171"/>
      <c r="C46" s="1172"/>
      <c r="D46" s="105"/>
      <c r="E46" s="1177" t="s">
        <v>36</v>
      </c>
      <c r="F46" s="1177"/>
      <c r="G46" s="1177"/>
      <c r="H46" s="1178"/>
      <c r="I46" s="333" t="s">
        <v>495</v>
      </c>
      <c r="J46" s="334" t="s">
        <v>495</v>
      </c>
      <c r="K46" s="334" t="s">
        <v>495</v>
      </c>
      <c r="L46" s="334" t="s">
        <v>495</v>
      </c>
      <c r="M46" s="335" t="s">
        <v>495</v>
      </c>
    </row>
    <row r="47" spans="2:13" ht="27.75" customHeight="1" x14ac:dyDescent="0.2">
      <c r="B47" s="1171"/>
      <c r="C47" s="1172"/>
      <c r="D47" s="106"/>
      <c r="E47" s="1179" t="s">
        <v>37</v>
      </c>
      <c r="F47" s="1180"/>
      <c r="G47" s="1180"/>
      <c r="H47" s="1181"/>
      <c r="I47" s="333" t="s">
        <v>495</v>
      </c>
      <c r="J47" s="334" t="s">
        <v>495</v>
      </c>
      <c r="K47" s="334" t="s">
        <v>495</v>
      </c>
      <c r="L47" s="334" t="s">
        <v>495</v>
      </c>
      <c r="M47" s="335" t="s">
        <v>495</v>
      </c>
    </row>
    <row r="48" spans="2:13" ht="27.75" customHeight="1" x14ac:dyDescent="0.2">
      <c r="B48" s="1171"/>
      <c r="C48" s="1172"/>
      <c r="D48" s="104"/>
      <c r="E48" s="1177" t="s">
        <v>38</v>
      </c>
      <c r="F48" s="1177"/>
      <c r="G48" s="1177"/>
      <c r="H48" s="1178"/>
      <c r="I48" s="333" t="s">
        <v>495</v>
      </c>
      <c r="J48" s="334" t="s">
        <v>495</v>
      </c>
      <c r="K48" s="334" t="s">
        <v>495</v>
      </c>
      <c r="L48" s="334" t="s">
        <v>495</v>
      </c>
      <c r="M48" s="335" t="s">
        <v>495</v>
      </c>
    </row>
    <row r="49" spans="2:13" ht="27.75" customHeight="1" x14ac:dyDescent="0.2">
      <c r="B49" s="1173"/>
      <c r="C49" s="1174"/>
      <c r="D49" s="104"/>
      <c r="E49" s="1177" t="s">
        <v>39</v>
      </c>
      <c r="F49" s="1177"/>
      <c r="G49" s="1177"/>
      <c r="H49" s="1178"/>
      <c r="I49" s="333" t="s">
        <v>495</v>
      </c>
      <c r="J49" s="334" t="s">
        <v>495</v>
      </c>
      <c r="K49" s="334" t="s">
        <v>495</v>
      </c>
      <c r="L49" s="334" t="s">
        <v>495</v>
      </c>
      <c r="M49" s="335" t="s">
        <v>495</v>
      </c>
    </row>
    <row r="50" spans="2:13" ht="27.75" customHeight="1" x14ac:dyDescent="0.2">
      <c r="B50" s="1182" t="s">
        <v>40</v>
      </c>
      <c r="C50" s="1183"/>
      <c r="D50" s="107"/>
      <c r="E50" s="1177" t="s">
        <v>41</v>
      </c>
      <c r="F50" s="1177"/>
      <c r="G50" s="1177"/>
      <c r="H50" s="1178"/>
      <c r="I50" s="333">
        <v>9768</v>
      </c>
      <c r="J50" s="334">
        <v>14702</v>
      </c>
      <c r="K50" s="334">
        <v>15615</v>
      </c>
      <c r="L50" s="334">
        <v>16942</v>
      </c>
      <c r="M50" s="335">
        <v>16533</v>
      </c>
    </row>
    <row r="51" spans="2:13" ht="27.75" customHeight="1" x14ac:dyDescent="0.2">
      <c r="B51" s="1171"/>
      <c r="C51" s="1172"/>
      <c r="D51" s="104"/>
      <c r="E51" s="1177" t="s">
        <v>42</v>
      </c>
      <c r="F51" s="1177"/>
      <c r="G51" s="1177"/>
      <c r="H51" s="1178"/>
      <c r="I51" s="333">
        <v>41951</v>
      </c>
      <c r="J51" s="334">
        <v>40127</v>
      </c>
      <c r="K51" s="334">
        <v>39597</v>
      </c>
      <c r="L51" s="334">
        <v>41236</v>
      </c>
      <c r="M51" s="335">
        <v>41708</v>
      </c>
    </row>
    <row r="52" spans="2:13" ht="27.75" customHeight="1" x14ac:dyDescent="0.2">
      <c r="B52" s="1173"/>
      <c r="C52" s="1174"/>
      <c r="D52" s="104"/>
      <c r="E52" s="1177" t="s">
        <v>43</v>
      </c>
      <c r="F52" s="1177"/>
      <c r="G52" s="1177"/>
      <c r="H52" s="1178"/>
      <c r="I52" s="333">
        <v>114026</v>
      </c>
      <c r="J52" s="334">
        <v>111802</v>
      </c>
      <c r="K52" s="334">
        <v>110553</v>
      </c>
      <c r="L52" s="334">
        <v>110513</v>
      </c>
      <c r="M52" s="335">
        <v>106931</v>
      </c>
    </row>
    <row r="53" spans="2:13" ht="27.75" customHeight="1" thickBot="1" x14ac:dyDescent="0.25">
      <c r="B53" s="1184" t="s">
        <v>19</v>
      </c>
      <c r="C53" s="1185"/>
      <c r="D53" s="108"/>
      <c r="E53" s="1186" t="s">
        <v>44</v>
      </c>
      <c r="F53" s="1186"/>
      <c r="G53" s="1186"/>
      <c r="H53" s="1187"/>
      <c r="I53" s="336">
        <v>35762</v>
      </c>
      <c r="J53" s="337">
        <v>28417</v>
      </c>
      <c r="K53" s="337">
        <v>23356</v>
      </c>
      <c r="L53" s="337">
        <v>26059</v>
      </c>
      <c r="M53" s="338">
        <v>27999</v>
      </c>
    </row>
    <row r="54" spans="2:13" ht="27.75" customHeight="1" x14ac:dyDescent="0.2">
      <c r="B54" s="109"/>
      <c r="C54" s="110"/>
      <c r="D54" s="110"/>
      <c r="E54" s="111"/>
      <c r="F54" s="111"/>
      <c r="G54" s="111"/>
      <c r="H54" s="111"/>
      <c r="I54" s="112"/>
      <c r="J54" s="112"/>
      <c r="K54" s="112"/>
      <c r="L54" s="112"/>
      <c r="M54" s="112"/>
    </row>
    <row r="55" spans="2:13" ht="13.2" x14ac:dyDescent="0.2"/>
  </sheetData>
  <sheetProtection algorithmName="SHA-512" hashValue="B0//X8hWID/33iSOXu9e2MQMqj7M+CCNRw2uTbpN5ryo1qfDdqwIjX9SKJGIgYRg5ZVGKsEjEtldBz7Sp/t6CA==" saltValue="SB4hjH1ZY/9hdZ7zvgwj8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3" t="s">
        <v>45</v>
      </c>
    </row>
    <row r="54" spans="2:8" ht="29.25" customHeight="1" thickBot="1" x14ac:dyDescent="0.3">
      <c r="B54" s="114" t="s">
        <v>1</v>
      </c>
      <c r="C54" s="115"/>
      <c r="D54" s="115"/>
      <c r="E54" s="116" t="s">
        <v>2</v>
      </c>
      <c r="F54" s="117" t="s">
        <v>535</v>
      </c>
      <c r="G54" s="117" t="s">
        <v>536</v>
      </c>
      <c r="H54" s="118" t="s">
        <v>537</v>
      </c>
    </row>
    <row r="55" spans="2:8" ht="52.5" customHeight="1" x14ac:dyDescent="0.2">
      <c r="B55" s="119"/>
      <c r="C55" s="1196" t="s">
        <v>46</v>
      </c>
      <c r="D55" s="1196"/>
      <c r="E55" s="1197"/>
      <c r="F55" s="339">
        <v>3405</v>
      </c>
      <c r="G55" s="339">
        <v>3905</v>
      </c>
      <c r="H55" s="340">
        <v>3909</v>
      </c>
    </row>
    <row r="56" spans="2:8" ht="52.5" customHeight="1" x14ac:dyDescent="0.2">
      <c r="B56" s="120"/>
      <c r="C56" s="1198" t="s">
        <v>47</v>
      </c>
      <c r="D56" s="1198"/>
      <c r="E56" s="1199"/>
      <c r="F56" s="341">
        <v>203</v>
      </c>
      <c r="G56" s="341">
        <v>522</v>
      </c>
      <c r="H56" s="342">
        <v>793</v>
      </c>
    </row>
    <row r="57" spans="2:8" ht="53.25" customHeight="1" x14ac:dyDescent="0.2">
      <c r="B57" s="120"/>
      <c r="C57" s="1200" t="s">
        <v>48</v>
      </c>
      <c r="D57" s="1200"/>
      <c r="E57" s="1201"/>
      <c r="F57" s="343">
        <v>8964</v>
      </c>
      <c r="G57" s="343">
        <v>8447</v>
      </c>
      <c r="H57" s="344">
        <v>7492</v>
      </c>
    </row>
    <row r="58" spans="2:8" ht="45.75" customHeight="1" x14ac:dyDescent="0.2">
      <c r="B58" s="121"/>
      <c r="C58" s="1188" t="s">
        <v>553</v>
      </c>
      <c r="D58" s="1189"/>
      <c r="E58" s="1190"/>
      <c r="F58" s="345">
        <v>5548</v>
      </c>
      <c r="G58" s="345">
        <v>4942</v>
      </c>
      <c r="H58" s="346">
        <v>4533</v>
      </c>
    </row>
    <row r="59" spans="2:8" ht="45.75" customHeight="1" x14ac:dyDescent="0.2">
      <c r="B59" s="121"/>
      <c r="C59" s="1188" t="s">
        <v>554</v>
      </c>
      <c r="D59" s="1189"/>
      <c r="E59" s="1190"/>
      <c r="F59" s="345">
        <v>813</v>
      </c>
      <c r="G59" s="345">
        <v>791</v>
      </c>
      <c r="H59" s="346">
        <v>811</v>
      </c>
    </row>
    <row r="60" spans="2:8" ht="45.75" customHeight="1" x14ac:dyDescent="0.2">
      <c r="B60" s="121"/>
      <c r="C60" s="1188" t="s">
        <v>555</v>
      </c>
      <c r="D60" s="1189"/>
      <c r="E60" s="1190"/>
      <c r="F60" s="345">
        <v>750</v>
      </c>
      <c r="G60" s="345">
        <v>750</v>
      </c>
      <c r="H60" s="346">
        <v>750</v>
      </c>
    </row>
    <row r="61" spans="2:8" ht="45.75" customHeight="1" x14ac:dyDescent="0.2">
      <c r="B61" s="121"/>
      <c r="C61" s="1188" t="s">
        <v>556</v>
      </c>
      <c r="D61" s="1189"/>
      <c r="E61" s="1190"/>
      <c r="F61" s="345">
        <v>286</v>
      </c>
      <c r="G61" s="345">
        <v>285</v>
      </c>
      <c r="H61" s="346">
        <v>284</v>
      </c>
    </row>
    <row r="62" spans="2:8" ht="45.75" customHeight="1" thickBot="1" x14ac:dyDescent="0.25">
      <c r="B62" s="122"/>
      <c r="C62" s="1191" t="s">
        <v>557</v>
      </c>
      <c r="D62" s="1192"/>
      <c r="E62" s="1193"/>
      <c r="F62" s="347">
        <v>277</v>
      </c>
      <c r="G62" s="347">
        <v>253</v>
      </c>
      <c r="H62" s="348">
        <v>227</v>
      </c>
    </row>
    <row r="63" spans="2:8" ht="52.5" customHeight="1" thickBot="1" x14ac:dyDescent="0.25">
      <c r="B63" s="123"/>
      <c r="C63" s="1194" t="s">
        <v>49</v>
      </c>
      <c r="D63" s="1194"/>
      <c r="E63" s="1195"/>
      <c r="F63" s="349">
        <v>12571</v>
      </c>
      <c r="G63" s="349">
        <v>12874</v>
      </c>
      <c r="H63" s="350">
        <v>12194</v>
      </c>
    </row>
    <row r="64" spans="2:8" ht="13.2" x14ac:dyDescent="0.2"/>
  </sheetData>
  <sheetProtection algorithmName="SHA-512" hashValue="6lm1YdTwNG2ao9CKOpU06+WPvk2u9NfLSR/D/gP5h/eHISXSn0L4k5TRJHwXU2jmlzoJ7aaE42UuSJnEmfLfKQ==" saltValue="52d9B9aCGB8NS9BoFmIur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0" customWidth="1"/>
    <col min="2" max="8" width="13.33203125" style="130" customWidth="1"/>
    <col min="9" max="16384" width="11.109375" style="130"/>
  </cols>
  <sheetData>
    <row r="1" spans="1:8" x14ac:dyDescent="0.2">
      <c r="A1" s="124"/>
      <c r="B1" s="125"/>
      <c r="C1" s="126"/>
      <c r="D1" s="127"/>
      <c r="E1" s="128"/>
      <c r="F1" s="128"/>
      <c r="G1" s="128"/>
      <c r="H1" s="129"/>
    </row>
    <row r="2" spans="1:8" x14ac:dyDescent="0.2">
      <c r="A2" s="131"/>
      <c r="B2" s="132"/>
      <c r="C2" s="133"/>
      <c r="D2" s="134" t="s">
        <v>50</v>
      </c>
      <c r="E2" s="135"/>
      <c r="F2" s="136" t="s">
        <v>532</v>
      </c>
      <c r="G2" s="137"/>
      <c r="H2" s="138"/>
    </row>
    <row r="3" spans="1:8" x14ac:dyDescent="0.2">
      <c r="A3" s="134" t="s">
        <v>525</v>
      </c>
      <c r="B3" s="139"/>
      <c r="C3" s="140"/>
      <c r="D3" s="141">
        <v>49534</v>
      </c>
      <c r="E3" s="142"/>
      <c r="F3" s="143">
        <v>52191</v>
      </c>
      <c r="G3" s="144"/>
      <c r="H3" s="145"/>
    </row>
    <row r="4" spans="1:8" x14ac:dyDescent="0.2">
      <c r="A4" s="146"/>
      <c r="B4" s="147"/>
      <c r="C4" s="148"/>
      <c r="D4" s="149">
        <v>17339</v>
      </c>
      <c r="E4" s="150"/>
      <c r="F4" s="151">
        <v>26807</v>
      </c>
      <c r="G4" s="152"/>
      <c r="H4" s="153"/>
    </row>
    <row r="5" spans="1:8" x14ac:dyDescent="0.2">
      <c r="A5" s="134" t="s">
        <v>527</v>
      </c>
      <c r="B5" s="139"/>
      <c r="C5" s="140"/>
      <c r="D5" s="141">
        <v>50382</v>
      </c>
      <c r="E5" s="142"/>
      <c r="F5" s="143">
        <v>48105</v>
      </c>
      <c r="G5" s="144"/>
      <c r="H5" s="145"/>
    </row>
    <row r="6" spans="1:8" x14ac:dyDescent="0.2">
      <c r="A6" s="146"/>
      <c r="B6" s="147"/>
      <c r="C6" s="148"/>
      <c r="D6" s="149">
        <v>17575</v>
      </c>
      <c r="E6" s="150"/>
      <c r="F6" s="151">
        <v>24072</v>
      </c>
      <c r="G6" s="152"/>
      <c r="H6" s="153"/>
    </row>
    <row r="7" spans="1:8" x14ac:dyDescent="0.2">
      <c r="A7" s="134" t="s">
        <v>528</v>
      </c>
      <c r="B7" s="139"/>
      <c r="C7" s="140"/>
      <c r="D7" s="141">
        <v>68653</v>
      </c>
      <c r="E7" s="142"/>
      <c r="F7" s="143">
        <v>47446</v>
      </c>
      <c r="G7" s="144"/>
      <c r="H7" s="145"/>
    </row>
    <row r="8" spans="1:8" x14ac:dyDescent="0.2">
      <c r="A8" s="146"/>
      <c r="B8" s="147"/>
      <c r="C8" s="148"/>
      <c r="D8" s="149">
        <v>27264</v>
      </c>
      <c r="E8" s="150"/>
      <c r="F8" s="151">
        <v>24371</v>
      </c>
      <c r="G8" s="152"/>
      <c r="H8" s="153"/>
    </row>
    <row r="9" spans="1:8" x14ac:dyDescent="0.2">
      <c r="A9" s="134" t="s">
        <v>529</v>
      </c>
      <c r="B9" s="139"/>
      <c r="C9" s="140"/>
      <c r="D9" s="141">
        <v>105957</v>
      </c>
      <c r="E9" s="142"/>
      <c r="F9" s="143">
        <v>48387</v>
      </c>
      <c r="G9" s="144"/>
      <c r="H9" s="145"/>
    </row>
    <row r="10" spans="1:8" x14ac:dyDescent="0.2">
      <c r="A10" s="146"/>
      <c r="B10" s="147"/>
      <c r="C10" s="148"/>
      <c r="D10" s="149">
        <v>38829</v>
      </c>
      <c r="E10" s="150"/>
      <c r="F10" s="151">
        <v>25592</v>
      </c>
      <c r="G10" s="152"/>
      <c r="H10" s="153"/>
    </row>
    <row r="11" spans="1:8" x14ac:dyDescent="0.2">
      <c r="A11" s="134" t="s">
        <v>530</v>
      </c>
      <c r="B11" s="139"/>
      <c r="C11" s="140"/>
      <c r="D11" s="141">
        <v>71551</v>
      </c>
      <c r="E11" s="142"/>
      <c r="F11" s="143">
        <v>49684</v>
      </c>
      <c r="G11" s="144"/>
      <c r="H11" s="145"/>
    </row>
    <row r="12" spans="1:8" x14ac:dyDescent="0.2">
      <c r="A12" s="146"/>
      <c r="B12" s="147"/>
      <c r="C12" s="154"/>
      <c r="D12" s="149">
        <v>26470</v>
      </c>
      <c r="E12" s="150"/>
      <c r="F12" s="151">
        <v>28303</v>
      </c>
      <c r="G12" s="152"/>
      <c r="H12" s="153"/>
    </row>
    <row r="13" spans="1:8" x14ac:dyDescent="0.2">
      <c r="A13" s="134"/>
      <c r="B13" s="139"/>
      <c r="C13" s="140"/>
      <c r="D13" s="141">
        <v>69215</v>
      </c>
      <c r="E13" s="142"/>
      <c r="F13" s="143">
        <v>49163</v>
      </c>
      <c r="G13" s="155"/>
      <c r="H13" s="145"/>
    </row>
    <row r="14" spans="1:8" x14ac:dyDescent="0.2">
      <c r="A14" s="146"/>
      <c r="B14" s="147"/>
      <c r="C14" s="148"/>
      <c r="D14" s="149">
        <v>25495</v>
      </c>
      <c r="E14" s="150"/>
      <c r="F14" s="151">
        <v>25829</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4.93</v>
      </c>
      <c r="C19" s="156">
        <f>ROUND(VALUE(SUBSTITUTE(実質収支比率等に係る経年分析!G$48,"▲","-")),2)</f>
        <v>5.48</v>
      </c>
      <c r="D19" s="156">
        <f>ROUND(VALUE(SUBSTITUTE(実質収支比率等に係る経年分析!H$48,"▲","-")),2)</f>
        <v>3.14</v>
      </c>
      <c r="E19" s="156">
        <f>ROUND(VALUE(SUBSTITUTE(実質収支比率等に係る経年分析!I$48,"▲","-")),2)</f>
        <v>3.42</v>
      </c>
      <c r="F19" s="156">
        <f>ROUND(VALUE(SUBSTITUTE(実質収支比率等に係る経年分析!J$48,"▲","-")),2)</f>
        <v>3.43</v>
      </c>
    </row>
    <row r="20" spans="1:11" x14ac:dyDescent="0.2">
      <c r="A20" s="156" t="s">
        <v>53</v>
      </c>
      <c r="B20" s="156">
        <f>ROUND(VALUE(SUBSTITUTE(実質収支比率等に係る経年分析!F$47,"▲","-")),2)</f>
        <v>1.73</v>
      </c>
      <c r="C20" s="156">
        <f>ROUND(VALUE(SUBSTITUTE(実質収支比率等に係る経年分析!G$47,"▲","-")),2)</f>
        <v>4.3099999999999996</v>
      </c>
      <c r="D20" s="156">
        <f>ROUND(VALUE(SUBSTITUTE(実質収支比率等に係る経年分析!H$47,"▲","-")),2)</f>
        <v>5.43</v>
      </c>
      <c r="E20" s="156">
        <f>ROUND(VALUE(SUBSTITUTE(実質収支比率等に係る経年分析!I$47,"▲","-")),2)</f>
        <v>6.09</v>
      </c>
      <c r="F20" s="156">
        <f>ROUND(VALUE(SUBSTITUTE(実質収支比率等に係る経年分析!J$47,"▲","-")),2)</f>
        <v>5.97</v>
      </c>
    </row>
    <row r="21" spans="1:11" x14ac:dyDescent="0.2">
      <c r="A21" s="156" t="s">
        <v>54</v>
      </c>
      <c r="B21" s="156">
        <f>IF(ISNUMBER(VALUE(SUBSTITUTE(実質収支比率等に係る経年分析!F$49,"▲","-"))),ROUND(VALUE(SUBSTITUTE(実質収支比率等に係る経年分析!F$49,"▲","-")),2),NA())</f>
        <v>2.34</v>
      </c>
      <c r="C21" s="156">
        <f>IF(ISNUMBER(VALUE(SUBSTITUTE(実質収支比率等に係る経年分析!G$49,"▲","-"))),ROUND(VALUE(SUBSTITUTE(実質収支比率等に係る経年分析!G$49,"▲","-")),2),NA())</f>
        <v>3.43</v>
      </c>
      <c r="D21" s="156">
        <f>IF(ISNUMBER(VALUE(SUBSTITUTE(実質収支比率等に係る経年分析!H$49,"▲","-"))),ROUND(VALUE(SUBSTITUTE(実質収支比率等に係る経年分析!H$49,"▲","-")),2),NA())</f>
        <v>0.65</v>
      </c>
      <c r="E21" s="156">
        <f>IF(ISNUMBER(VALUE(SUBSTITUTE(実質収支比率等に係る経年分析!I$49,"▲","-"))),ROUND(VALUE(SUBSTITUTE(実質収支比率等に係る経年分析!I$49,"▲","-")),2),NA())</f>
        <v>2.25</v>
      </c>
      <c r="F21" s="156">
        <f>IF(ISNUMBER(VALUE(SUBSTITUTE(実質収支比率等に係る経年分析!J$49,"▲","-"))),ROUND(VALUE(SUBSTITUTE(実質収支比率等に係る経年分析!J$49,"▲","-")),2),NA())</f>
        <v>0.09</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0.01</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7.0000000000000007E-2</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0.04</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str">
        <f>IF(連結実質赤字比率に係る赤字・黒字の構成分析!C$41="",NA(),連結実質赤字比率に係る赤字・黒字の構成分析!C$41)</f>
        <v>集落排水事業会計</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0.04</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0.06</v>
      </c>
    </row>
    <row r="30" spans="1:11" x14ac:dyDescent="0.2">
      <c r="A30" s="157" t="str">
        <f>IF(連結実質赤字比率に係る赤字・黒字の構成分析!C$40="",NA(),連結実質赤字比率に係る赤字・黒字の構成分析!C$40)</f>
        <v>簡易水道事業会計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0.06</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0.08</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0.11</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0.17</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0.19</v>
      </c>
    </row>
    <row r="31" spans="1:11" x14ac:dyDescent="0.2">
      <c r="A31" s="157" t="str">
        <f>IF(連結実質赤字比率に係る赤字・黒字の構成分析!C$39="",NA(),連結実質赤字比率に係る赤字・黒字の構成分析!C$39)</f>
        <v>介護保険特別会計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0.5</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0.95</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0.91</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0.51</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0.47</v>
      </c>
    </row>
    <row r="32" spans="1:11" x14ac:dyDescent="0.2">
      <c r="A32" s="157" t="str">
        <f>IF(連結実質赤字比率に係る赤字・黒字の構成分析!C$38="",NA(),連結実質赤字比率に係る赤字・黒字の構成分析!C$38)</f>
        <v>国民健康保険特別会計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1.1399999999999999</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1.63</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1.17</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0.61</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0.61</v>
      </c>
    </row>
    <row r="33" spans="1:16" x14ac:dyDescent="0.2">
      <c r="A33" s="157" t="str">
        <f>IF(連結実質赤字比率に係る赤字・黒字の構成分析!C$37="",NA(),連結実質赤字比率に係る赤字・黒字の構成分析!C$37)</f>
        <v>競輪特別会計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0.59</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0.6</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0.93</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0.99</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1.18</v>
      </c>
    </row>
    <row r="34" spans="1:16" x14ac:dyDescent="0.2">
      <c r="A34" s="157" t="str">
        <f>IF(連結実質赤字比率に係る赤字・黒字の構成分析!C$36="",NA(),連結実質赤字比率に係る赤字・黒字の構成分析!C$36)</f>
        <v>一般会計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4.92</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5.47</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3.13</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3.41</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3.43</v>
      </c>
    </row>
    <row r="35" spans="1:16" x14ac:dyDescent="0.2">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7.77</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7.49</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8.3000000000000007</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7.05</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6.72</v>
      </c>
    </row>
    <row r="36" spans="1:16" x14ac:dyDescent="0.2">
      <c r="A36" s="157" t="str">
        <f>IF(連結実質赤字比率に係る赤字・黒字の構成分析!C$34="",NA(),連結実質赤字比率に係る赤字・黒字の構成分析!C$34)</f>
        <v>下水道事業会計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8.23</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8.35</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8.83</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8.5500000000000007</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7.65</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10798</v>
      </c>
      <c r="E42" s="158"/>
      <c r="F42" s="158"/>
      <c r="G42" s="158">
        <f>'実質公債費比率（分子）の構造'!L$52</f>
        <v>10692</v>
      </c>
      <c r="H42" s="158"/>
      <c r="I42" s="158"/>
      <c r="J42" s="158">
        <f>'実質公債費比率（分子）の構造'!M$52</f>
        <v>10849</v>
      </c>
      <c r="K42" s="158"/>
      <c r="L42" s="158"/>
      <c r="M42" s="158">
        <f>'実質公債費比率（分子）の構造'!N$52</f>
        <v>10852</v>
      </c>
      <c r="N42" s="158"/>
      <c r="O42" s="158"/>
      <c r="P42" s="158">
        <f>'実質公債費比率（分子）の構造'!O$52</f>
        <v>10938</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f>'実質公債費比率（分子）の構造'!K$50</f>
        <v>99</v>
      </c>
      <c r="C44" s="158"/>
      <c r="D44" s="158"/>
      <c r="E44" s="158">
        <f>'実質公債費比率（分子）の構造'!L$50</f>
        <v>237</v>
      </c>
      <c r="F44" s="158"/>
      <c r="G44" s="158"/>
      <c r="H44" s="158">
        <f>'実質公債費比率（分子）の構造'!M$50</f>
        <v>228</v>
      </c>
      <c r="I44" s="158"/>
      <c r="J44" s="158"/>
      <c r="K44" s="158">
        <f>'実質公債費比率（分子）の構造'!N$50</f>
        <v>219</v>
      </c>
      <c r="L44" s="158"/>
      <c r="M44" s="158"/>
      <c r="N44" s="158">
        <f>'実質公債費比率（分子）の構造'!O$50</f>
        <v>344</v>
      </c>
      <c r="O44" s="158"/>
      <c r="P44" s="158"/>
    </row>
    <row r="45" spans="1:16" x14ac:dyDescent="0.2">
      <c r="A45" s="158" t="s">
        <v>63</v>
      </c>
      <c r="B45" s="158">
        <f>'実質公債費比率（分子）の構造'!K$49</f>
        <v>154</v>
      </c>
      <c r="C45" s="158"/>
      <c r="D45" s="158"/>
      <c r="E45" s="158">
        <f>'実質公債費比率（分子）の構造'!L$49</f>
        <v>141</v>
      </c>
      <c r="F45" s="158"/>
      <c r="G45" s="158"/>
      <c r="H45" s="158">
        <f>'実質公債費比率（分子）の構造'!M$49</f>
        <v>148</v>
      </c>
      <c r="I45" s="158"/>
      <c r="J45" s="158"/>
      <c r="K45" s="158">
        <f>'実質公債費比率（分子）の構造'!N$49</f>
        <v>146</v>
      </c>
      <c r="L45" s="158"/>
      <c r="M45" s="158"/>
      <c r="N45" s="158">
        <f>'実質公債費比率（分子）の構造'!O$49</f>
        <v>148</v>
      </c>
      <c r="O45" s="158"/>
      <c r="P45" s="158"/>
    </row>
    <row r="46" spans="1:16" x14ac:dyDescent="0.2">
      <c r="A46" s="158" t="s">
        <v>64</v>
      </c>
      <c r="B46" s="158">
        <f>'実質公債費比率（分子）の構造'!K$48</f>
        <v>3161</v>
      </c>
      <c r="C46" s="158"/>
      <c r="D46" s="158"/>
      <c r="E46" s="158">
        <f>'実質公債費比率（分子）の構造'!L$48</f>
        <v>2706</v>
      </c>
      <c r="F46" s="158"/>
      <c r="G46" s="158"/>
      <c r="H46" s="158">
        <f>'実質公債費比率（分子）の構造'!M$48</f>
        <v>2724</v>
      </c>
      <c r="I46" s="158"/>
      <c r="J46" s="158"/>
      <c r="K46" s="158">
        <f>'実質公債費比率（分子）の構造'!N$48</f>
        <v>2737</v>
      </c>
      <c r="L46" s="158"/>
      <c r="M46" s="158"/>
      <c r="N46" s="158">
        <f>'実質公債費比率（分子）の構造'!O$48</f>
        <v>2761</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13235</v>
      </c>
      <c r="C49" s="158"/>
      <c r="D49" s="158"/>
      <c r="E49" s="158">
        <f>'実質公債費比率（分子）の構造'!L$45</f>
        <v>13409</v>
      </c>
      <c r="F49" s="158"/>
      <c r="G49" s="158"/>
      <c r="H49" s="158">
        <f>'実質公債費比率（分子）の構造'!M$45</f>
        <v>13764</v>
      </c>
      <c r="I49" s="158"/>
      <c r="J49" s="158"/>
      <c r="K49" s="158">
        <f>'実質公債費比率（分子）の構造'!N$45</f>
        <v>13133</v>
      </c>
      <c r="L49" s="158"/>
      <c r="M49" s="158"/>
      <c r="N49" s="158">
        <f>'実質公債費比率（分子）の構造'!O$45</f>
        <v>12791</v>
      </c>
      <c r="O49" s="158"/>
      <c r="P49" s="158"/>
    </row>
    <row r="50" spans="1:16" x14ac:dyDescent="0.2">
      <c r="A50" s="158" t="s">
        <v>67</v>
      </c>
      <c r="B50" s="158" t="e">
        <f>NA()</f>
        <v>#N/A</v>
      </c>
      <c r="C50" s="158">
        <f>IF(ISNUMBER('実質公債費比率（分子）の構造'!K$53),'実質公債費比率（分子）の構造'!K$53,NA())</f>
        <v>5851</v>
      </c>
      <c r="D50" s="158" t="e">
        <f>NA()</f>
        <v>#N/A</v>
      </c>
      <c r="E50" s="158" t="e">
        <f>NA()</f>
        <v>#N/A</v>
      </c>
      <c r="F50" s="158">
        <f>IF(ISNUMBER('実質公債費比率（分子）の構造'!L$53),'実質公債費比率（分子）の構造'!L$53,NA())</f>
        <v>5801</v>
      </c>
      <c r="G50" s="158" t="e">
        <f>NA()</f>
        <v>#N/A</v>
      </c>
      <c r="H50" s="158" t="e">
        <f>NA()</f>
        <v>#N/A</v>
      </c>
      <c r="I50" s="158">
        <f>IF(ISNUMBER('実質公債費比率（分子）の構造'!M$53),'実質公債費比率（分子）の構造'!M$53,NA())</f>
        <v>6015</v>
      </c>
      <c r="J50" s="158" t="e">
        <f>NA()</f>
        <v>#N/A</v>
      </c>
      <c r="K50" s="158" t="e">
        <f>NA()</f>
        <v>#N/A</v>
      </c>
      <c r="L50" s="158">
        <f>IF(ISNUMBER('実質公債費比率（分子）の構造'!N$53),'実質公債費比率（分子）の構造'!N$53,NA())</f>
        <v>5383</v>
      </c>
      <c r="M50" s="158" t="e">
        <f>NA()</f>
        <v>#N/A</v>
      </c>
      <c r="N50" s="158" t="e">
        <f>NA()</f>
        <v>#N/A</v>
      </c>
      <c r="O50" s="158">
        <f>IF(ISNUMBER('実質公債費比率（分子）の構造'!O$53),'実質公債費比率（分子）の構造'!O$53,NA())</f>
        <v>5106</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114026</v>
      </c>
      <c r="E56" s="157"/>
      <c r="F56" s="157"/>
      <c r="G56" s="157">
        <f>'将来負担比率（分子）の構造'!J$52</f>
        <v>111802</v>
      </c>
      <c r="H56" s="157"/>
      <c r="I56" s="157"/>
      <c r="J56" s="157">
        <f>'将来負担比率（分子）の構造'!K$52</f>
        <v>110553</v>
      </c>
      <c r="K56" s="157"/>
      <c r="L56" s="157"/>
      <c r="M56" s="157">
        <f>'将来負担比率（分子）の構造'!L$52</f>
        <v>110513</v>
      </c>
      <c r="N56" s="157"/>
      <c r="O56" s="157"/>
      <c r="P56" s="157">
        <f>'将来負担比率（分子）の構造'!M$52</f>
        <v>106931</v>
      </c>
    </row>
    <row r="57" spans="1:16" x14ac:dyDescent="0.2">
      <c r="A57" s="157" t="s">
        <v>42</v>
      </c>
      <c r="B57" s="157"/>
      <c r="C57" s="157"/>
      <c r="D57" s="157">
        <f>'将来負担比率（分子）の構造'!I$51</f>
        <v>41951</v>
      </c>
      <c r="E57" s="157"/>
      <c r="F57" s="157"/>
      <c r="G57" s="157">
        <f>'将来負担比率（分子）の構造'!J$51</f>
        <v>40127</v>
      </c>
      <c r="H57" s="157"/>
      <c r="I57" s="157"/>
      <c r="J57" s="157">
        <f>'将来負担比率（分子）の構造'!K$51</f>
        <v>39597</v>
      </c>
      <c r="K57" s="157"/>
      <c r="L57" s="157"/>
      <c r="M57" s="157">
        <f>'将来負担比率（分子）の構造'!L$51</f>
        <v>41236</v>
      </c>
      <c r="N57" s="157"/>
      <c r="O57" s="157"/>
      <c r="P57" s="157">
        <f>'将来負担比率（分子）の構造'!M$51</f>
        <v>41708</v>
      </c>
    </row>
    <row r="58" spans="1:16" x14ac:dyDescent="0.2">
      <c r="A58" s="157" t="s">
        <v>41</v>
      </c>
      <c r="B58" s="157"/>
      <c r="C58" s="157"/>
      <c r="D58" s="157">
        <f>'将来負担比率（分子）の構造'!I$50</f>
        <v>9768</v>
      </c>
      <c r="E58" s="157"/>
      <c r="F58" s="157"/>
      <c r="G58" s="157">
        <f>'将来負担比率（分子）の構造'!J$50</f>
        <v>14702</v>
      </c>
      <c r="H58" s="157"/>
      <c r="I58" s="157"/>
      <c r="J58" s="157">
        <f>'将来負担比率（分子）の構造'!K$50</f>
        <v>15615</v>
      </c>
      <c r="K58" s="157"/>
      <c r="L58" s="157"/>
      <c r="M58" s="157">
        <f>'将来負担比率（分子）の構造'!L$50</f>
        <v>16942</v>
      </c>
      <c r="N58" s="157"/>
      <c r="O58" s="157"/>
      <c r="P58" s="157">
        <f>'将来負担比率（分子）の構造'!M$50</f>
        <v>16533</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14915</v>
      </c>
      <c r="C62" s="157"/>
      <c r="D62" s="157"/>
      <c r="E62" s="157">
        <f>'将来負担比率（分子）の構造'!J$45</f>
        <v>15338</v>
      </c>
      <c r="F62" s="157"/>
      <c r="G62" s="157"/>
      <c r="H62" s="157">
        <f>'将来負担比率（分子）の構造'!K$45</f>
        <v>15304</v>
      </c>
      <c r="I62" s="157"/>
      <c r="J62" s="157"/>
      <c r="K62" s="157">
        <f>'将来負担比率（分子）の構造'!L$45</f>
        <v>15584</v>
      </c>
      <c r="L62" s="157"/>
      <c r="M62" s="157"/>
      <c r="N62" s="157">
        <f>'将来負担比率（分子）の構造'!M$45</f>
        <v>15716</v>
      </c>
      <c r="O62" s="157"/>
      <c r="P62" s="157"/>
    </row>
    <row r="63" spans="1:16" x14ac:dyDescent="0.2">
      <c r="A63" s="157" t="s">
        <v>34</v>
      </c>
      <c r="B63" s="157">
        <f>'将来負担比率（分子）の構造'!I$44</f>
        <v>843</v>
      </c>
      <c r="C63" s="157"/>
      <c r="D63" s="157"/>
      <c r="E63" s="157">
        <f>'将来負担比率（分子）の構造'!J$44</f>
        <v>715</v>
      </c>
      <c r="F63" s="157"/>
      <c r="G63" s="157"/>
      <c r="H63" s="157">
        <f>'将来負担比率（分子）の構造'!K$44</f>
        <v>564</v>
      </c>
      <c r="I63" s="157"/>
      <c r="J63" s="157"/>
      <c r="K63" s="157">
        <f>'将来負担比率（分子）の構造'!L$44</f>
        <v>416</v>
      </c>
      <c r="L63" s="157"/>
      <c r="M63" s="157"/>
      <c r="N63" s="157">
        <f>'将来負担比率（分子）の構造'!M$44</f>
        <v>261</v>
      </c>
      <c r="O63" s="157"/>
      <c r="P63" s="157"/>
    </row>
    <row r="64" spans="1:16" x14ac:dyDescent="0.2">
      <c r="A64" s="157" t="s">
        <v>33</v>
      </c>
      <c r="B64" s="157">
        <f>'将来負担比率（分子）の構造'!I$43</f>
        <v>39955</v>
      </c>
      <c r="C64" s="157"/>
      <c r="D64" s="157"/>
      <c r="E64" s="157">
        <f>'将来負担比率（分子）の構造'!J$43</f>
        <v>38541</v>
      </c>
      <c r="F64" s="157"/>
      <c r="G64" s="157"/>
      <c r="H64" s="157">
        <f>'将来負担比率（分子）の構造'!K$43</f>
        <v>38002</v>
      </c>
      <c r="I64" s="157"/>
      <c r="J64" s="157"/>
      <c r="K64" s="157">
        <f>'将来負担比率（分子）の構造'!L$43</f>
        <v>38927</v>
      </c>
      <c r="L64" s="157"/>
      <c r="M64" s="157"/>
      <c r="N64" s="157">
        <f>'将来負担比率（分子）の構造'!M$43</f>
        <v>38675</v>
      </c>
      <c r="O64" s="157"/>
      <c r="P64" s="157"/>
    </row>
    <row r="65" spans="1:16" x14ac:dyDescent="0.2">
      <c r="A65" s="157" t="s">
        <v>32</v>
      </c>
      <c r="B65" s="157">
        <f>'将来負担比率（分子）の構造'!I$42</f>
        <v>2879</v>
      </c>
      <c r="C65" s="157"/>
      <c r="D65" s="157"/>
      <c r="E65" s="157">
        <f>'将来負担比率（分子）の構造'!J$42</f>
        <v>2642</v>
      </c>
      <c r="F65" s="157"/>
      <c r="G65" s="157"/>
      <c r="H65" s="157">
        <f>'将来負担比率（分子）の構造'!K$42</f>
        <v>2414</v>
      </c>
      <c r="I65" s="157"/>
      <c r="J65" s="157"/>
      <c r="K65" s="157">
        <f>'将来負担比率（分子）の構造'!L$42</f>
        <v>4233</v>
      </c>
      <c r="L65" s="157"/>
      <c r="M65" s="157"/>
      <c r="N65" s="157">
        <f>'将来負担比率（分子）の構造'!M$42</f>
        <v>3889</v>
      </c>
      <c r="O65" s="157"/>
      <c r="P65" s="157"/>
    </row>
    <row r="66" spans="1:16" x14ac:dyDescent="0.2">
      <c r="A66" s="157" t="s">
        <v>31</v>
      </c>
      <c r="B66" s="157">
        <f>'将来負担比率（分子）の構造'!I$41</f>
        <v>142915</v>
      </c>
      <c r="C66" s="157"/>
      <c r="D66" s="157"/>
      <c r="E66" s="157">
        <f>'将来負担比率（分子）の構造'!J$41</f>
        <v>137812</v>
      </c>
      <c r="F66" s="157"/>
      <c r="G66" s="157"/>
      <c r="H66" s="157">
        <f>'将来負担比率（分子）の構造'!K$41</f>
        <v>132838</v>
      </c>
      <c r="I66" s="157"/>
      <c r="J66" s="157"/>
      <c r="K66" s="157">
        <f>'将来負担比率（分子）の構造'!L$41</f>
        <v>135590</v>
      </c>
      <c r="L66" s="157"/>
      <c r="M66" s="157"/>
      <c r="N66" s="157">
        <f>'将来負担比率（分子）の構造'!M$41</f>
        <v>134630</v>
      </c>
      <c r="O66" s="157"/>
      <c r="P66" s="157"/>
    </row>
    <row r="67" spans="1:16" x14ac:dyDescent="0.2">
      <c r="A67" s="157" t="s">
        <v>71</v>
      </c>
      <c r="B67" s="157" t="e">
        <f>NA()</f>
        <v>#N/A</v>
      </c>
      <c r="C67" s="157">
        <f>IF(ISNUMBER('将来負担比率（分子）の構造'!I$53), IF('将来負担比率（分子）の構造'!I$53 &lt; 0, 0, '将来負担比率（分子）の構造'!I$53), NA())</f>
        <v>35762</v>
      </c>
      <c r="D67" s="157" t="e">
        <f>NA()</f>
        <v>#N/A</v>
      </c>
      <c r="E67" s="157" t="e">
        <f>NA()</f>
        <v>#N/A</v>
      </c>
      <c r="F67" s="157">
        <f>IF(ISNUMBER('将来負担比率（分子）の構造'!J$53), IF('将来負担比率（分子）の構造'!J$53 &lt; 0, 0, '将来負担比率（分子）の構造'!J$53), NA())</f>
        <v>28417</v>
      </c>
      <c r="G67" s="157" t="e">
        <f>NA()</f>
        <v>#N/A</v>
      </c>
      <c r="H67" s="157" t="e">
        <f>NA()</f>
        <v>#N/A</v>
      </c>
      <c r="I67" s="157">
        <f>IF(ISNUMBER('将来負担比率（分子）の構造'!K$53), IF('将来負担比率（分子）の構造'!K$53 &lt; 0, 0, '将来負担比率（分子）の構造'!K$53), NA())</f>
        <v>23356</v>
      </c>
      <c r="J67" s="157" t="e">
        <f>NA()</f>
        <v>#N/A</v>
      </c>
      <c r="K67" s="157" t="e">
        <f>NA()</f>
        <v>#N/A</v>
      </c>
      <c r="L67" s="157">
        <f>IF(ISNUMBER('将来負担比率（分子）の構造'!L$53), IF('将来負担比率（分子）の構造'!L$53 &lt; 0, 0, '将来負担比率（分子）の構造'!L$53), NA())</f>
        <v>26059</v>
      </c>
      <c r="M67" s="157" t="e">
        <f>NA()</f>
        <v>#N/A</v>
      </c>
      <c r="N67" s="157" t="e">
        <f>NA()</f>
        <v>#N/A</v>
      </c>
      <c r="O67" s="157">
        <f>IF(ISNUMBER('将来負担比率（分子）の構造'!M$53), IF('将来負担比率（分子）の構造'!M$53 &lt; 0, 0, '将来負担比率（分子）の構造'!M$53), NA())</f>
        <v>27999</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3405</v>
      </c>
      <c r="C72" s="161">
        <f>基金残高に係る経年分析!G55</f>
        <v>3905</v>
      </c>
      <c r="D72" s="161">
        <f>基金残高に係る経年分析!H55</f>
        <v>3909</v>
      </c>
    </row>
    <row r="73" spans="1:16" x14ac:dyDescent="0.2">
      <c r="A73" s="160" t="s">
        <v>74</v>
      </c>
      <c r="B73" s="161">
        <f>基金残高に係る経年分析!F56</f>
        <v>203</v>
      </c>
      <c r="C73" s="161">
        <f>基金残高に係る経年分析!G56</f>
        <v>522</v>
      </c>
      <c r="D73" s="161">
        <f>基金残高に係る経年分析!H56</f>
        <v>793</v>
      </c>
    </row>
    <row r="74" spans="1:16" x14ac:dyDescent="0.2">
      <c r="A74" s="160" t="s">
        <v>75</v>
      </c>
      <c r="B74" s="161">
        <f>基金残高に係る経年分析!F57</f>
        <v>8964</v>
      </c>
      <c r="C74" s="161">
        <f>基金残高に係る経年分析!G57</f>
        <v>8447</v>
      </c>
      <c r="D74" s="161">
        <f>基金残高に係る経年分析!H57</f>
        <v>7492</v>
      </c>
    </row>
  </sheetData>
  <sheetProtection algorithmName="SHA-512" hashValue="seAXr5Hg3adZ0WvoY/YvUsKpdQLLEUx4iksmtKaN1f0yHLk1XIon+3UkUCgpDDEfiO9M15xv645LUA3vF6pJWw==" saltValue="/xVsJHrdf/WAt6irEtnVP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196" customWidth="1"/>
    <col min="2" max="2" width="2.33203125" style="196" customWidth="1"/>
    <col min="3" max="16" width="2.6640625" style="196" customWidth="1"/>
    <col min="17" max="17" width="2.33203125" style="196" customWidth="1"/>
    <col min="18" max="95" width="1.6640625" style="196" customWidth="1"/>
    <col min="96" max="133" width="1.6640625" style="208" customWidth="1"/>
    <col min="134" max="143" width="1.66406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2">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2">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2">
      <c r="B5" s="596" t="s">
        <v>215</v>
      </c>
      <c r="C5" s="597"/>
      <c r="D5" s="597"/>
      <c r="E5" s="597"/>
      <c r="F5" s="597"/>
      <c r="G5" s="597"/>
      <c r="H5" s="597"/>
      <c r="I5" s="597"/>
      <c r="J5" s="597"/>
      <c r="K5" s="597"/>
      <c r="L5" s="597"/>
      <c r="M5" s="597"/>
      <c r="N5" s="597"/>
      <c r="O5" s="597"/>
      <c r="P5" s="597"/>
      <c r="Q5" s="598"/>
      <c r="R5" s="599">
        <v>44840896</v>
      </c>
      <c r="S5" s="600"/>
      <c r="T5" s="600"/>
      <c r="U5" s="600"/>
      <c r="V5" s="600"/>
      <c r="W5" s="600"/>
      <c r="X5" s="600"/>
      <c r="Y5" s="601"/>
      <c r="Z5" s="602">
        <v>34.5</v>
      </c>
      <c r="AA5" s="602"/>
      <c r="AB5" s="602"/>
      <c r="AC5" s="602"/>
      <c r="AD5" s="603">
        <v>41517208</v>
      </c>
      <c r="AE5" s="603"/>
      <c r="AF5" s="603"/>
      <c r="AG5" s="603"/>
      <c r="AH5" s="603"/>
      <c r="AI5" s="603"/>
      <c r="AJ5" s="603"/>
      <c r="AK5" s="603"/>
      <c r="AL5" s="604">
        <v>61.8</v>
      </c>
      <c r="AM5" s="605"/>
      <c r="AN5" s="605"/>
      <c r="AO5" s="606"/>
      <c r="AP5" s="596" t="s">
        <v>216</v>
      </c>
      <c r="AQ5" s="597"/>
      <c r="AR5" s="597"/>
      <c r="AS5" s="597"/>
      <c r="AT5" s="597"/>
      <c r="AU5" s="597"/>
      <c r="AV5" s="597"/>
      <c r="AW5" s="597"/>
      <c r="AX5" s="597"/>
      <c r="AY5" s="597"/>
      <c r="AZ5" s="597"/>
      <c r="BA5" s="597"/>
      <c r="BB5" s="597"/>
      <c r="BC5" s="597"/>
      <c r="BD5" s="597"/>
      <c r="BE5" s="597"/>
      <c r="BF5" s="598"/>
      <c r="BG5" s="610">
        <v>41424801</v>
      </c>
      <c r="BH5" s="611"/>
      <c r="BI5" s="611"/>
      <c r="BJ5" s="611"/>
      <c r="BK5" s="611"/>
      <c r="BL5" s="611"/>
      <c r="BM5" s="611"/>
      <c r="BN5" s="612"/>
      <c r="BO5" s="613">
        <v>92.4</v>
      </c>
      <c r="BP5" s="613"/>
      <c r="BQ5" s="613"/>
      <c r="BR5" s="613"/>
      <c r="BS5" s="614">
        <v>1019981</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2">
      <c r="B6" s="607" t="s">
        <v>220</v>
      </c>
      <c r="C6" s="608"/>
      <c r="D6" s="608"/>
      <c r="E6" s="608"/>
      <c r="F6" s="608"/>
      <c r="G6" s="608"/>
      <c r="H6" s="608"/>
      <c r="I6" s="608"/>
      <c r="J6" s="608"/>
      <c r="K6" s="608"/>
      <c r="L6" s="608"/>
      <c r="M6" s="608"/>
      <c r="N6" s="608"/>
      <c r="O6" s="608"/>
      <c r="P6" s="608"/>
      <c r="Q6" s="609"/>
      <c r="R6" s="610">
        <v>974064</v>
      </c>
      <c r="S6" s="611"/>
      <c r="T6" s="611"/>
      <c r="U6" s="611"/>
      <c r="V6" s="611"/>
      <c r="W6" s="611"/>
      <c r="X6" s="611"/>
      <c r="Y6" s="612"/>
      <c r="Z6" s="613">
        <v>0.8</v>
      </c>
      <c r="AA6" s="613"/>
      <c r="AB6" s="613"/>
      <c r="AC6" s="613"/>
      <c r="AD6" s="614">
        <v>974064</v>
      </c>
      <c r="AE6" s="614"/>
      <c r="AF6" s="614"/>
      <c r="AG6" s="614"/>
      <c r="AH6" s="614"/>
      <c r="AI6" s="614"/>
      <c r="AJ6" s="614"/>
      <c r="AK6" s="614"/>
      <c r="AL6" s="615">
        <v>1.4</v>
      </c>
      <c r="AM6" s="616"/>
      <c r="AN6" s="616"/>
      <c r="AO6" s="617"/>
      <c r="AP6" s="607" t="s">
        <v>221</v>
      </c>
      <c r="AQ6" s="608"/>
      <c r="AR6" s="608"/>
      <c r="AS6" s="608"/>
      <c r="AT6" s="608"/>
      <c r="AU6" s="608"/>
      <c r="AV6" s="608"/>
      <c r="AW6" s="608"/>
      <c r="AX6" s="608"/>
      <c r="AY6" s="608"/>
      <c r="AZ6" s="608"/>
      <c r="BA6" s="608"/>
      <c r="BB6" s="608"/>
      <c r="BC6" s="608"/>
      <c r="BD6" s="608"/>
      <c r="BE6" s="608"/>
      <c r="BF6" s="609"/>
      <c r="BG6" s="610">
        <v>41424801</v>
      </c>
      <c r="BH6" s="611"/>
      <c r="BI6" s="611"/>
      <c r="BJ6" s="611"/>
      <c r="BK6" s="611"/>
      <c r="BL6" s="611"/>
      <c r="BM6" s="611"/>
      <c r="BN6" s="612"/>
      <c r="BO6" s="613">
        <v>92.4</v>
      </c>
      <c r="BP6" s="613"/>
      <c r="BQ6" s="613"/>
      <c r="BR6" s="613"/>
      <c r="BS6" s="614">
        <v>1019981</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660962</v>
      </c>
      <c r="CS6" s="611"/>
      <c r="CT6" s="611"/>
      <c r="CU6" s="611"/>
      <c r="CV6" s="611"/>
      <c r="CW6" s="611"/>
      <c r="CX6" s="611"/>
      <c r="CY6" s="612"/>
      <c r="CZ6" s="604">
        <v>0.5</v>
      </c>
      <c r="DA6" s="605"/>
      <c r="DB6" s="605"/>
      <c r="DC6" s="621"/>
      <c r="DD6" s="619" t="s">
        <v>122</v>
      </c>
      <c r="DE6" s="611"/>
      <c r="DF6" s="611"/>
      <c r="DG6" s="611"/>
      <c r="DH6" s="611"/>
      <c r="DI6" s="611"/>
      <c r="DJ6" s="611"/>
      <c r="DK6" s="611"/>
      <c r="DL6" s="611"/>
      <c r="DM6" s="611"/>
      <c r="DN6" s="611"/>
      <c r="DO6" s="611"/>
      <c r="DP6" s="612"/>
      <c r="DQ6" s="619">
        <v>642698</v>
      </c>
      <c r="DR6" s="611"/>
      <c r="DS6" s="611"/>
      <c r="DT6" s="611"/>
      <c r="DU6" s="611"/>
      <c r="DV6" s="611"/>
      <c r="DW6" s="611"/>
      <c r="DX6" s="611"/>
      <c r="DY6" s="611"/>
      <c r="DZ6" s="611"/>
      <c r="EA6" s="611"/>
      <c r="EB6" s="611"/>
      <c r="EC6" s="620"/>
    </row>
    <row r="7" spans="2:143" ht="11.25" customHeight="1" x14ac:dyDescent="0.2">
      <c r="B7" s="607" t="s">
        <v>223</v>
      </c>
      <c r="C7" s="608"/>
      <c r="D7" s="608"/>
      <c r="E7" s="608"/>
      <c r="F7" s="608"/>
      <c r="G7" s="608"/>
      <c r="H7" s="608"/>
      <c r="I7" s="608"/>
      <c r="J7" s="608"/>
      <c r="K7" s="608"/>
      <c r="L7" s="608"/>
      <c r="M7" s="608"/>
      <c r="N7" s="608"/>
      <c r="O7" s="608"/>
      <c r="P7" s="608"/>
      <c r="Q7" s="609"/>
      <c r="R7" s="610">
        <v>18899</v>
      </c>
      <c r="S7" s="611"/>
      <c r="T7" s="611"/>
      <c r="U7" s="611"/>
      <c r="V7" s="611"/>
      <c r="W7" s="611"/>
      <c r="X7" s="611"/>
      <c r="Y7" s="612"/>
      <c r="Z7" s="613">
        <v>0</v>
      </c>
      <c r="AA7" s="613"/>
      <c r="AB7" s="613"/>
      <c r="AC7" s="613"/>
      <c r="AD7" s="614">
        <v>18899</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19346305</v>
      </c>
      <c r="BH7" s="611"/>
      <c r="BI7" s="611"/>
      <c r="BJ7" s="611"/>
      <c r="BK7" s="611"/>
      <c r="BL7" s="611"/>
      <c r="BM7" s="611"/>
      <c r="BN7" s="612"/>
      <c r="BO7" s="613">
        <v>43.1</v>
      </c>
      <c r="BP7" s="613"/>
      <c r="BQ7" s="613"/>
      <c r="BR7" s="613"/>
      <c r="BS7" s="614">
        <v>1019981</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10219857</v>
      </c>
      <c r="CS7" s="611"/>
      <c r="CT7" s="611"/>
      <c r="CU7" s="611"/>
      <c r="CV7" s="611"/>
      <c r="CW7" s="611"/>
      <c r="CX7" s="611"/>
      <c r="CY7" s="612"/>
      <c r="CZ7" s="613">
        <v>8.1</v>
      </c>
      <c r="DA7" s="613"/>
      <c r="DB7" s="613"/>
      <c r="DC7" s="613"/>
      <c r="DD7" s="619">
        <v>463797</v>
      </c>
      <c r="DE7" s="611"/>
      <c r="DF7" s="611"/>
      <c r="DG7" s="611"/>
      <c r="DH7" s="611"/>
      <c r="DI7" s="611"/>
      <c r="DJ7" s="611"/>
      <c r="DK7" s="611"/>
      <c r="DL7" s="611"/>
      <c r="DM7" s="611"/>
      <c r="DN7" s="611"/>
      <c r="DO7" s="611"/>
      <c r="DP7" s="612"/>
      <c r="DQ7" s="619">
        <v>8283143</v>
      </c>
      <c r="DR7" s="611"/>
      <c r="DS7" s="611"/>
      <c r="DT7" s="611"/>
      <c r="DU7" s="611"/>
      <c r="DV7" s="611"/>
      <c r="DW7" s="611"/>
      <c r="DX7" s="611"/>
      <c r="DY7" s="611"/>
      <c r="DZ7" s="611"/>
      <c r="EA7" s="611"/>
      <c r="EB7" s="611"/>
      <c r="EC7" s="620"/>
    </row>
    <row r="8" spans="2:143" ht="11.25" customHeight="1" x14ac:dyDescent="0.2">
      <c r="B8" s="607" t="s">
        <v>226</v>
      </c>
      <c r="C8" s="608"/>
      <c r="D8" s="608"/>
      <c r="E8" s="608"/>
      <c r="F8" s="608"/>
      <c r="G8" s="608"/>
      <c r="H8" s="608"/>
      <c r="I8" s="608"/>
      <c r="J8" s="608"/>
      <c r="K8" s="608"/>
      <c r="L8" s="608"/>
      <c r="M8" s="608"/>
      <c r="N8" s="608"/>
      <c r="O8" s="608"/>
      <c r="P8" s="608"/>
      <c r="Q8" s="609"/>
      <c r="R8" s="610">
        <v>400376</v>
      </c>
      <c r="S8" s="611"/>
      <c r="T8" s="611"/>
      <c r="U8" s="611"/>
      <c r="V8" s="611"/>
      <c r="W8" s="611"/>
      <c r="X8" s="611"/>
      <c r="Y8" s="612"/>
      <c r="Z8" s="613">
        <v>0.3</v>
      </c>
      <c r="AA8" s="613"/>
      <c r="AB8" s="613"/>
      <c r="AC8" s="613"/>
      <c r="AD8" s="614">
        <v>400376</v>
      </c>
      <c r="AE8" s="614"/>
      <c r="AF8" s="614"/>
      <c r="AG8" s="614"/>
      <c r="AH8" s="614"/>
      <c r="AI8" s="614"/>
      <c r="AJ8" s="614"/>
      <c r="AK8" s="614"/>
      <c r="AL8" s="615">
        <v>0.6</v>
      </c>
      <c r="AM8" s="616"/>
      <c r="AN8" s="616"/>
      <c r="AO8" s="617"/>
      <c r="AP8" s="607" t="s">
        <v>227</v>
      </c>
      <c r="AQ8" s="608"/>
      <c r="AR8" s="608"/>
      <c r="AS8" s="608"/>
      <c r="AT8" s="608"/>
      <c r="AU8" s="608"/>
      <c r="AV8" s="608"/>
      <c r="AW8" s="608"/>
      <c r="AX8" s="608"/>
      <c r="AY8" s="608"/>
      <c r="AZ8" s="608"/>
      <c r="BA8" s="608"/>
      <c r="BB8" s="608"/>
      <c r="BC8" s="608"/>
      <c r="BD8" s="608"/>
      <c r="BE8" s="608"/>
      <c r="BF8" s="609"/>
      <c r="BG8" s="610">
        <v>422086</v>
      </c>
      <c r="BH8" s="611"/>
      <c r="BI8" s="611"/>
      <c r="BJ8" s="611"/>
      <c r="BK8" s="611"/>
      <c r="BL8" s="611"/>
      <c r="BM8" s="611"/>
      <c r="BN8" s="612"/>
      <c r="BO8" s="613">
        <v>0.9</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51852936</v>
      </c>
      <c r="CS8" s="611"/>
      <c r="CT8" s="611"/>
      <c r="CU8" s="611"/>
      <c r="CV8" s="611"/>
      <c r="CW8" s="611"/>
      <c r="CX8" s="611"/>
      <c r="CY8" s="612"/>
      <c r="CZ8" s="613">
        <v>41</v>
      </c>
      <c r="DA8" s="613"/>
      <c r="DB8" s="613"/>
      <c r="DC8" s="613"/>
      <c r="DD8" s="619">
        <v>355925</v>
      </c>
      <c r="DE8" s="611"/>
      <c r="DF8" s="611"/>
      <c r="DG8" s="611"/>
      <c r="DH8" s="611"/>
      <c r="DI8" s="611"/>
      <c r="DJ8" s="611"/>
      <c r="DK8" s="611"/>
      <c r="DL8" s="611"/>
      <c r="DM8" s="611"/>
      <c r="DN8" s="611"/>
      <c r="DO8" s="611"/>
      <c r="DP8" s="612"/>
      <c r="DQ8" s="619">
        <v>26144715</v>
      </c>
      <c r="DR8" s="611"/>
      <c r="DS8" s="611"/>
      <c r="DT8" s="611"/>
      <c r="DU8" s="611"/>
      <c r="DV8" s="611"/>
      <c r="DW8" s="611"/>
      <c r="DX8" s="611"/>
      <c r="DY8" s="611"/>
      <c r="DZ8" s="611"/>
      <c r="EA8" s="611"/>
      <c r="EB8" s="611"/>
      <c r="EC8" s="620"/>
    </row>
    <row r="9" spans="2:143" ht="11.25" customHeight="1" x14ac:dyDescent="0.2">
      <c r="B9" s="607" t="s">
        <v>229</v>
      </c>
      <c r="C9" s="608"/>
      <c r="D9" s="608"/>
      <c r="E9" s="608"/>
      <c r="F9" s="608"/>
      <c r="G9" s="608"/>
      <c r="H9" s="608"/>
      <c r="I9" s="608"/>
      <c r="J9" s="608"/>
      <c r="K9" s="608"/>
      <c r="L9" s="608"/>
      <c r="M9" s="608"/>
      <c r="N9" s="608"/>
      <c r="O9" s="608"/>
      <c r="P9" s="608"/>
      <c r="Q9" s="609"/>
      <c r="R9" s="610">
        <v>533672</v>
      </c>
      <c r="S9" s="611"/>
      <c r="T9" s="611"/>
      <c r="U9" s="611"/>
      <c r="V9" s="611"/>
      <c r="W9" s="611"/>
      <c r="X9" s="611"/>
      <c r="Y9" s="612"/>
      <c r="Z9" s="613">
        <v>0.4</v>
      </c>
      <c r="AA9" s="613"/>
      <c r="AB9" s="613"/>
      <c r="AC9" s="613"/>
      <c r="AD9" s="614">
        <v>533672</v>
      </c>
      <c r="AE9" s="614"/>
      <c r="AF9" s="614"/>
      <c r="AG9" s="614"/>
      <c r="AH9" s="614"/>
      <c r="AI9" s="614"/>
      <c r="AJ9" s="614"/>
      <c r="AK9" s="614"/>
      <c r="AL9" s="615">
        <v>0.8</v>
      </c>
      <c r="AM9" s="616"/>
      <c r="AN9" s="616"/>
      <c r="AO9" s="617"/>
      <c r="AP9" s="607" t="s">
        <v>230</v>
      </c>
      <c r="AQ9" s="608"/>
      <c r="AR9" s="608"/>
      <c r="AS9" s="608"/>
      <c r="AT9" s="608"/>
      <c r="AU9" s="608"/>
      <c r="AV9" s="608"/>
      <c r="AW9" s="608"/>
      <c r="AX9" s="608"/>
      <c r="AY9" s="608"/>
      <c r="AZ9" s="608"/>
      <c r="BA9" s="608"/>
      <c r="BB9" s="608"/>
      <c r="BC9" s="608"/>
      <c r="BD9" s="608"/>
      <c r="BE9" s="608"/>
      <c r="BF9" s="609"/>
      <c r="BG9" s="610">
        <v>14839715</v>
      </c>
      <c r="BH9" s="611"/>
      <c r="BI9" s="611"/>
      <c r="BJ9" s="611"/>
      <c r="BK9" s="611"/>
      <c r="BL9" s="611"/>
      <c r="BM9" s="611"/>
      <c r="BN9" s="612"/>
      <c r="BO9" s="613">
        <v>33.1</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11909965</v>
      </c>
      <c r="CS9" s="611"/>
      <c r="CT9" s="611"/>
      <c r="CU9" s="611"/>
      <c r="CV9" s="611"/>
      <c r="CW9" s="611"/>
      <c r="CX9" s="611"/>
      <c r="CY9" s="612"/>
      <c r="CZ9" s="613">
        <v>9.4</v>
      </c>
      <c r="DA9" s="613"/>
      <c r="DB9" s="613"/>
      <c r="DC9" s="613"/>
      <c r="DD9" s="619">
        <v>5258969</v>
      </c>
      <c r="DE9" s="611"/>
      <c r="DF9" s="611"/>
      <c r="DG9" s="611"/>
      <c r="DH9" s="611"/>
      <c r="DI9" s="611"/>
      <c r="DJ9" s="611"/>
      <c r="DK9" s="611"/>
      <c r="DL9" s="611"/>
      <c r="DM9" s="611"/>
      <c r="DN9" s="611"/>
      <c r="DO9" s="611"/>
      <c r="DP9" s="612"/>
      <c r="DQ9" s="619">
        <v>6471391</v>
      </c>
      <c r="DR9" s="611"/>
      <c r="DS9" s="611"/>
      <c r="DT9" s="611"/>
      <c r="DU9" s="611"/>
      <c r="DV9" s="611"/>
      <c r="DW9" s="611"/>
      <c r="DX9" s="611"/>
      <c r="DY9" s="611"/>
      <c r="DZ9" s="611"/>
      <c r="EA9" s="611"/>
      <c r="EB9" s="611"/>
      <c r="EC9" s="620"/>
    </row>
    <row r="10" spans="2:143" ht="11.25" customHeight="1" x14ac:dyDescent="0.2">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1234249</v>
      </c>
      <c r="BH10" s="611"/>
      <c r="BI10" s="611"/>
      <c r="BJ10" s="611"/>
      <c r="BK10" s="611"/>
      <c r="BL10" s="611"/>
      <c r="BM10" s="611"/>
      <c r="BN10" s="612"/>
      <c r="BO10" s="613">
        <v>2.8</v>
      </c>
      <c r="BP10" s="613"/>
      <c r="BQ10" s="613"/>
      <c r="BR10" s="613"/>
      <c r="BS10" s="614">
        <v>208177</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224871</v>
      </c>
      <c r="CS10" s="611"/>
      <c r="CT10" s="611"/>
      <c r="CU10" s="611"/>
      <c r="CV10" s="611"/>
      <c r="CW10" s="611"/>
      <c r="CX10" s="611"/>
      <c r="CY10" s="612"/>
      <c r="CZ10" s="613">
        <v>0.2</v>
      </c>
      <c r="DA10" s="613"/>
      <c r="DB10" s="613"/>
      <c r="DC10" s="613"/>
      <c r="DD10" s="619">
        <v>7272</v>
      </c>
      <c r="DE10" s="611"/>
      <c r="DF10" s="611"/>
      <c r="DG10" s="611"/>
      <c r="DH10" s="611"/>
      <c r="DI10" s="611"/>
      <c r="DJ10" s="611"/>
      <c r="DK10" s="611"/>
      <c r="DL10" s="611"/>
      <c r="DM10" s="611"/>
      <c r="DN10" s="611"/>
      <c r="DO10" s="611"/>
      <c r="DP10" s="612"/>
      <c r="DQ10" s="619">
        <v>51029</v>
      </c>
      <c r="DR10" s="611"/>
      <c r="DS10" s="611"/>
      <c r="DT10" s="611"/>
      <c r="DU10" s="611"/>
      <c r="DV10" s="611"/>
      <c r="DW10" s="611"/>
      <c r="DX10" s="611"/>
      <c r="DY10" s="611"/>
      <c r="DZ10" s="611"/>
      <c r="EA10" s="611"/>
      <c r="EB10" s="611"/>
      <c r="EC10" s="620"/>
    </row>
    <row r="11" spans="2:143" ht="11.25" customHeight="1" x14ac:dyDescent="0.2">
      <c r="B11" s="607" t="s">
        <v>235</v>
      </c>
      <c r="C11" s="608"/>
      <c r="D11" s="608"/>
      <c r="E11" s="608"/>
      <c r="F11" s="608"/>
      <c r="G11" s="608"/>
      <c r="H11" s="608"/>
      <c r="I11" s="608"/>
      <c r="J11" s="608"/>
      <c r="K11" s="608"/>
      <c r="L11" s="608"/>
      <c r="M11" s="608"/>
      <c r="N11" s="608"/>
      <c r="O11" s="608"/>
      <c r="P11" s="608"/>
      <c r="Q11" s="609"/>
      <c r="R11" s="610">
        <v>7489755</v>
      </c>
      <c r="S11" s="611"/>
      <c r="T11" s="611"/>
      <c r="U11" s="611"/>
      <c r="V11" s="611"/>
      <c r="W11" s="611"/>
      <c r="X11" s="611"/>
      <c r="Y11" s="612"/>
      <c r="Z11" s="615">
        <v>5.8</v>
      </c>
      <c r="AA11" s="616"/>
      <c r="AB11" s="616"/>
      <c r="AC11" s="622"/>
      <c r="AD11" s="619">
        <v>7489755</v>
      </c>
      <c r="AE11" s="611"/>
      <c r="AF11" s="611"/>
      <c r="AG11" s="611"/>
      <c r="AH11" s="611"/>
      <c r="AI11" s="611"/>
      <c r="AJ11" s="611"/>
      <c r="AK11" s="612"/>
      <c r="AL11" s="615">
        <v>11.1</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2850255</v>
      </c>
      <c r="BH11" s="611"/>
      <c r="BI11" s="611"/>
      <c r="BJ11" s="611"/>
      <c r="BK11" s="611"/>
      <c r="BL11" s="611"/>
      <c r="BM11" s="611"/>
      <c r="BN11" s="612"/>
      <c r="BO11" s="613">
        <v>6.4</v>
      </c>
      <c r="BP11" s="613"/>
      <c r="BQ11" s="613"/>
      <c r="BR11" s="613"/>
      <c r="BS11" s="614">
        <v>811804</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2833395</v>
      </c>
      <c r="CS11" s="611"/>
      <c r="CT11" s="611"/>
      <c r="CU11" s="611"/>
      <c r="CV11" s="611"/>
      <c r="CW11" s="611"/>
      <c r="CX11" s="611"/>
      <c r="CY11" s="612"/>
      <c r="CZ11" s="613">
        <v>2.2000000000000002</v>
      </c>
      <c r="DA11" s="613"/>
      <c r="DB11" s="613"/>
      <c r="DC11" s="613"/>
      <c r="DD11" s="619">
        <v>709055</v>
      </c>
      <c r="DE11" s="611"/>
      <c r="DF11" s="611"/>
      <c r="DG11" s="611"/>
      <c r="DH11" s="611"/>
      <c r="DI11" s="611"/>
      <c r="DJ11" s="611"/>
      <c r="DK11" s="611"/>
      <c r="DL11" s="611"/>
      <c r="DM11" s="611"/>
      <c r="DN11" s="611"/>
      <c r="DO11" s="611"/>
      <c r="DP11" s="612"/>
      <c r="DQ11" s="619">
        <v>1522535</v>
      </c>
      <c r="DR11" s="611"/>
      <c r="DS11" s="611"/>
      <c r="DT11" s="611"/>
      <c r="DU11" s="611"/>
      <c r="DV11" s="611"/>
      <c r="DW11" s="611"/>
      <c r="DX11" s="611"/>
      <c r="DY11" s="611"/>
      <c r="DZ11" s="611"/>
      <c r="EA11" s="611"/>
      <c r="EB11" s="611"/>
      <c r="EC11" s="620"/>
    </row>
    <row r="12" spans="2:143" ht="11.25" customHeight="1" x14ac:dyDescent="0.2">
      <c r="B12" s="607" t="s">
        <v>238</v>
      </c>
      <c r="C12" s="608"/>
      <c r="D12" s="608"/>
      <c r="E12" s="608"/>
      <c r="F12" s="608"/>
      <c r="G12" s="608"/>
      <c r="H12" s="608"/>
      <c r="I12" s="608"/>
      <c r="J12" s="608"/>
      <c r="K12" s="608"/>
      <c r="L12" s="608"/>
      <c r="M12" s="608"/>
      <c r="N12" s="608"/>
      <c r="O12" s="608"/>
      <c r="P12" s="608"/>
      <c r="Q12" s="609"/>
      <c r="R12" s="610">
        <v>24436</v>
      </c>
      <c r="S12" s="611"/>
      <c r="T12" s="611"/>
      <c r="U12" s="611"/>
      <c r="V12" s="611"/>
      <c r="W12" s="611"/>
      <c r="X12" s="611"/>
      <c r="Y12" s="612"/>
      <c r="Z12" s="613">
        <v>0</v>
      </c>
      <c r="AA12" s="613"/>
      <c r="AB12" s="613"/>
      <c r="AC12" s="613"/>
      <c r="AD12" s="614">
        <v>24436</v>
      </c>
      <c r="AE12" s="614"/>
      <c r="AF12" s="614"/>
      <c r="AG12" s="614"/>
      <c r="AH12" s="614"/>
      <c r="AI12" s="614"/>
      <c r="AJ12" s="614"/>
      <c r="AK12" s="614"/>
      <c r="AL12" s="615">
        <v>0</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19338452</v>
      </c>
      <c r="BH12" s="611"/>
      <c r="BI12" s="611"/>
      <c r="BJ12" s="611"/>
      <c r="BK12" s="611"/>
      <c r="BL12" s="611"/>
      <c r="BM12" s="611"/>
      <c r="BN12" s="612"/>
      <c r="BO12" s="613">
        <v>43.1</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2528777</v>
      </c>
      <c r="CS12" s="611"/>
      <c r="CT12" s="611"/>
      <c r="CU12" s="611"/>
      <c r="CV12" s="611"/>
      <c r="CW12" s="611"/>
      <c r="CX12" s="611"/>
      <c r="CY12" s="612"/>
      <c r="CZ12" s="613">
        <v>2</v>
      </c>
      <c r="DA12" s="613"/>
      <c r="DB12" s="613"/>
      <c r="DC12" s="613"/>
      <c r="DD12" s="619">
        <v>404112</v>
      </c>
      <c r="DE12" s="611"/>
      <c r="DF12" s="611"/>
      <c r="DG12" s="611"/>
      <c r="DH12" s="611"/>
      <c r="DI12" s="611"/>
      <c r="DJ12" s="611"/>
      <c r="DK12" s="611"/>
      <c r="DL12" s="611"/>
      <c r="DM12" s="611"/>
      <c r="DN12" s="611"/>
      <c r="DO12" s="611"/>
      <c r="DP12" s="612"/>
      <c r="DQ12" s="619">
        <v>1525193</v>
      </c>
      <c r="DR12" s="611"/>
      <c r="DS12" s="611"/>
      <c r="DT12" s="611"/>
      <c r="DU12" s="611"/>
      <c r="DV12" s="611"/>
      <c r="DW12" s="611"/>
      <c r="DX12" s="611"/>
      <c r="DY12" s="611"/>
      <c r="DZ12" s="611"/>
      <c r="EA12" s="611"/>
      <c r="EB12" s="611"/>
      <c r="EC12" s="620"/>
    </row>
    <row r="13" spans="2:143" ht="11.25" customHeight="1" x14ac:dyDescent="0.2">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19157256</v>
      </c>
      <c r="BH13" s="611"/>
      <c r="BI13" s="611"/>
      <c r="BJ13" s="611"/>
      <c r="BK13" s="611"/>
      <c r="BL13" s="611"/>
      <c r="BM13" s="611"/>
      <c r="BN13" s="612"/>
      <c r="BO13" s="613">
        <v>42.7</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16928445</v>
      </c>
      <c r="CS13" s="611"/>
      <c r="CT13" s="611"/>
      <c r="CU13" s="611"/>
      <c r="CV13" s="611"/>
      <c r="CW13" s="611"/>
      <c r="CX13" s="611"/>
      <c r="CY13" s="612"/>
      <c r="CZ13" s="613">
        <v>13.4</v>
      </c>
      <c r="DA13" s="613"/>
      <c r="DB13" s="613"/>
      <c r="DC13" s="613"/>
      <c r="DD13" s="619">
        <v>7182624</v>
      </c>
      <c r="DE13" s="611"/>
      <c r="DF13" s="611"/>
      <c r="DG13" s="611"/>
      <c r="DH13" s="611"/>
      <c r="DI13" s="611"/>
      <c r="DJ13" s="611"/>
      <c r="DK13" s="611"/>
      <c r="DL13" s="611"/>
      <c r="DM13" s="611"/>
      <c r="DN13" s="611"/>
      <c r="DO13" s="611"/>
      <c r="DP13" s="612"/>
      <c r="DQ13" s="619">
        <v>9501936</v>
      </c>
      <c r="DR13" s="611"/>
      <c r="DS13" s="611"/>
      <c r="DT13" s="611"/>
      <c r="DU13" s="611"/>
      <c r="DV13" s="611"/>
      <c r="DW13" s="611"/>
      <c r="DX13" s="611"/>
      <c r="DY13" s="611"/>
      <c r="DZ13" s="611"/>
      <c r="EA13" s="611"/>
      <c r="EB13" s="611"/>
      <c r="EC13" s="620"/>
    </row>
    <row r="14" spans="2:143" ht="11.25" customHeight="1" x14ac:dyDescent="0.2">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861978</v>
      </c>
      <c r="BH14" s="611"/>
      <c r="BI14" s="611"/>
      <c r="BJ14" s="611"/>
      <c r="BK14" s="611"/>
      <c r="BL14" s="611"/>
      <c r="BM14" s="611"/>
      <c r="BN14" s="612"/>
      <c r="BO14" s="613">
        <v>1.9</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3637722</v>
      </c>
      <c r="CS14" s="611"/>
      <c r="CT14" s="611"/>
      <c r="CU14" s="611"/>
      <c r="CV14" s="611"/>
      <c r="CW14" s="611"/>
      <c r="CX14" s="611"/>
      <c r="CY14" s="612"/>
      <c r="CZ14" s="613">
        <v>2.9</v>
      </c>
      <c r="DA14" s="613"/>
      <c r="DB14" s="613"/>
      <c r="DC14" s="613"/>
      <c r="DD14" s="619">
        <v>357950</v>
      </c>
      <c r="DE14" s="611"/>
      <c r="DF14" s="611"/>
      <c r="DG14" s="611"/>
      <c r="DH14" s="611"/>
      <c r="DI14" s="611"/>
      <c r="DJ14" s="611"/>
      <c r="DK14" s="611"/>
      <c r="DL14" s="611"/>
      <c r="DM14" s="611"/>
      <c r="DN14" s="611"/>
      <c r="DO14" s="611"/>
      <c r="DP14" s="612"/>
      <c r="DQ14" s="619">
        <v>3320081</v>
      </c>
      <c r="DR14" s="611"/>
      <c r="DS14" s="611"/>
      <c r="DT14" s="611"/>
      <c r="DU14" s="611"/>
      <c r="DV14" s="611"/>
      <c r="DW14" s="611"/>
      <c r="DX14" s="611"/>
      <c r="DY14" s="611"/>
      <c r="DZ14" s="611"/>
      <c r="EA14" s="611"/>
      <c r="EB14" s="611"/>
      <c r="EC14" s="620"/>
    </row>
    <row r="15" spans="2:143" ht="11.25" customHeight="1" x14ac:dyDescent="0.2">
      <c r="B15" s="607" t="s">
        <v>247</v>
      </c>
      <c r="C15" s="608"/>
      <c r="D15" s="608"/>
      <c r="E15" s="608"/>
      <c r="F15" s="608"/>
      <c r="G15" s="608"/>
      <c r="H15" s="608"/>
      <c r="I15" s="608"/>
      <c r="J15" s="608"/>
      <c r="K15" s="608"/>
      <c r="L15" s="608"/>
      <c r="M15" s="608"/>
      <c r="N15" s="608"/>
      <c r="O15" s="608"/>
      <c r="P15" s="608"/>
      <c r="Q15" s="609"/>
      <c r="R15" s="610">
        <v>134594</v>
      </c>
      <c r="S15" s="611"/>
      <c r="T15" s="611"/>
      <c r="U15" s="611"/>
      <c r="V15" s="611"/>
      <c r="W15" s="611"/>
      <c r="X15" s="611"/>
      <c r="Y15" s="612"/>
      <c r="Z15" s="613">
        <v>0.1</v>
      </c>
      <c r="AA15" s="613"/>
      <c r="AB15" s="613"/>
      <c r="AC15" s="613"/>
      <c r="AD15" s="614">
        <v>134594</v>
      </c>
      <c r="AE15" s="614"/>
      <c r="AF15" s="614"/>
      <c r="AG15" s="614"/>
      <c r="AH15" s="614"/>
      <c r="AI15" s="614"/>
      <c r="AJ15" s="614"/>
      <c r="AK15" s="614"/>
      <c r="AL15" s="615">
        <v>0.2</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1878066</v>
      </c>
      <c r="BH15" s="611"/>
      <c r="BI15" s="611"/>
      <c r="BJ15" s="611"/>
      <c r="BK15" s="611"/>
      <c r="BL15" s="611"/>
      <c r="BM15" s="611"/>
      <c r="BN15" s="612"/>
      <c r="BO15" s="613">
        <v>4.2</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12587519</v>
      </c>
      <c r="CS15" s="611"/>
      <c r="CT15" s="611"/>
      <c r="CU15" s="611"/>
      <c r="CV15" s="611"/>
      <c r="CW15" s="611"/>
      <c r="CX15" s="611"/>
      <c r="CY15" s="612"/>
      <c r="CZ15" s="613">
        <v>9.9</v>
      </c>
      <c r="DA15" s="613"/>
      <c r="DB15" s="613"/>
      <c r="DC15" s="613"/>
      <c r="DD15" s="619">
        <v>3436279</v>
      </c>
      <c r="DE15" s="611"/>
      <c r="DF15" s="611"/>
      <c r="DG15" s="611"/>
      <c r="DH15" s="611"/>
      <c r="DI15" s="611"/>
      <c r="DJ15" s="611"/>
      <c r="DK15" s="611"/>
      <c r="DL15" s="611"/>
      <c r="DM15" s="611"/>
      <c r="DN15" s="611"/>
      <c r="DO15" s="611"/>
      <c r="DP15" s="612"/>
      <c r="DQ15" s="619">
        <v>8144790</v>
      </c>
      <c r="DR15" s="611"/>
      <c r="DS15" s="611"/>
      <c r="DT15" s="611"/>
      <c r="DU15" s="611"/>
      <c r="DV15" s="611"/>
      <c r="DW15" s="611"/>
      <c r="DX15" s="611"/>
      <c r="DY15" s="611"/>
      <c r="DZ15" s="611"/>
      <c r="EA15" s="611"/>
      <c r="EB15" s="611"/>
      <c r="EC15" s="620"/>
    </row>
    <row r="16" spans="2:143" ht="11.25" customHeight="1" x14ac:dyDescent="0.2">
      <c r="B16" s="607" t="s">
        <v>250</v>
      </c>
      <c r="C16" s="608"/>
      <c r="D16" s="608"/>
      <c r="E16" s="608"/>
      <c r="F16" s="608"/>
      <c r="G16" s="608"/>
      <c r="H16" s="608"/>
      <c r="I16" s="608"/>
      <c r="J16" s="608"/>
      <c r="K16" s="608"/>
      <c r="L16" s="608"/>
      <c r="M16" s="608"/>
      <c r="N16" s="608"/>
      <c r="O16" s="608"/>
      <c r="P16" s="608"/>
      <c r="Q16" s="609"/>
      <c r="R16" s="610">
        <v>1214275</v>
      </c>
      <c r="S16" s="611"/>
      <c r="T16" s="611"/>
      <c r="U16" s="611"/>
      <c r="V16" s="611"/>
      <c r="W16" s="611"/>
      <c r="X16" s="611"/>
      <c r="Y16" s="612"/>
      <c r="Z16" s="613">
        <v>0.9</v>
      </c>
      <c r="AA16" s="613"/>
      <c r="AB16" s="613"/>
      <c r="AC16" s="613"/>
      <c r="AD16" s="614">
        <v>1214275</v>
      </c>
      <c r="AE16" s="614"/>
      <c r="AF16" s="614"/>
      <c r="AG16" s="614"/>
      <c r="AH16" s="614"/>
      <c r="AI16" s="614"/>
      <c r="AJ16" s="614"/>
      <c r="AK16" s="614"/>
      <c r="AL16" s="615">
        <v>1.8</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v>402116</v>
      </c>
      <c r="CS16" s="611"/>
      <c r="CT16" s="611"/>
      <c r="CU16" s="611"/>
      <c r="CV16" s="611"/>
      <c r="CW16" s="611"/>
      <c r="CX16" s="611"/>
      <c r="CY16" s="612"/>
      <c r="CZ16" s="613">
        <v>0.3</v>
      </c>
      <c r="DA16" s="613"/>
      <c r="DB16" s="613"/>
      <c r="DC16" s="613"/>
      <c r="DD16" s="619" t="s">
        <v>122</v>
      </c>
      <c r="DE16" s="611"/>
      <c r="DF16" s="611"/>
      <c r="DG16" s="611"/>
      <c r="DH16" s="611"/>
      <c r="DI16" s="611"/>
      <c r="DJ16" s="611"/>
      <c r="DK16" s="611"/>
      <c r="DL16" s="611"/>
      <c r="DM16" s="611"/>
      <c r="DN16" s="611"/>
      <c r="DO16" s="611"/>
      <c r="DP16" s="612"/>
      <c r="DQ16" s="619">
        <v>95752</v>
      </c>
      <c r="DR16" s="611"/>
      <c r="DS16" s="611"/>
      <c r="DT16" s="611"/>
      <c r="DU16" s="611"/>
      <c r="DV16" s="611"/>
      <c r="DW16" s="611"/>
      <c r="DX16" s="611"/>
      <c r="DY16" s="611"/>
      <c r="DZ16" s="611"/>
      <c r="EA16" s="611"/>
      <c r="EB16" s="611"/>
      <c r="EC16" s="620"/>
    </row>
    <row r="17" spans="2:133" ht="11.25" customHeight="1" x14ac:dyDescent="0.2">
      <c r="B17" s="607" t="s">
        <v>253</v>
      </c>
      <c r="C17" s="608"/>
      <c r="D17" s="608"/>
      <c r="E17" s="608"/>
      <c r="F17" s="608"/>
      <c r="G17" s="608"/>
      <c r="H17" s="608"/>
      <c r="I17" s="608"/>
      <c r="J17" s="608"/>
      <c r="K17" s="608"/>
      <c r="L17" s="608"/>
      <c r="M17" s="608"/>
      <c r="N17" s="608"/>
      <c r="O17" s="608"/>
      <c r="P17" s="608"/>
      <c r="Q17" s="609"/>
      <c r="R17" s="610">
        <v>1449287</v>
      </c>
      <c r="S17" s="611"/>
      <c r="T17" s="611"/>
      <c r="U17" s="611"/>
      <c r="V17" s="611"/>
      <c r="W17" s="611"/>
      <c r="X17" s="611"/>
      <c r="Y17" s="612"/>
      <c r="Z17" s="613">
        <v>1.1000000000000001</v>
      </c>
      <c r="AA17" s="613"/>
      <c r="AB17" s="613"/>
      <c r="AC17" s="613"/>
      <c r="AD17" s="614">
        <v>1449083</v>
      </c>
      <c r="AE17" s="614"/>
      <c r="AF17" s="614"/>
      <c r="AG17" s="614"/>
      <c r="AH17" s="614"/>
      <c r="AI17" s="614"/>
      <c r="AJ17" s="614"/>
      <c r="AK17" s="614"/>
      <c r="AL17" s="615">
        <v>2.2000000000000002</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12780634</v>
      </c>
      <c r="CS17" s="611"/>
      <c r="CT17" s="611"/>
      <c r="CU17" s="611"/>
      <c r="CV17" s="611"/>
      <c r="CW17" s="611"/>
      <c r="CX17" s="611"/>
      <c r="CY17" s="612"/>
      <c r="CZ17" s="613">
        <v>10.1</v>
      </c>
      <c r="DA17" s="613"/>
      <c r="DB17" s="613"/>
      <c r="DC17" s="613"/>
      <c r="DD17" s="619" t="s">
        <v>122</v>
      </c>
      <c r="DE17" s="611"/>
      <c r="DF17" s="611"/>
      <c r="DG17" s="611"/>
      <c r="DH17" s="611"/>
      <c r="DI17" s="611"/>
      <c r="DJ17" s="611"/>
      <c r="DK17" s="611"/>
      <c r="DL17" s="611"/>
      <c r="DM17" s="611"/>
      <c r="DN17" s="611"/>
      <c r="DO17" s="611"/>
      <c r="DP17" s="612"/>
      <c r="DQ17" s="619">
        <v>12561661</v>
      </c>
      <c r="DR17" s="611"/>
      <c r="DS17" s="611"/>
      <c r="DT17" s="611"/>
      <c r="DU17" s="611"/>
      <c r="DV17" s="611"/>
      <c r="DW17" s="611"/>
      <c r="DX17" s="611"/>
      <c r="DY17" s="611"/>
      <c r="DZ17" s="611"/>
      <c r="EA17" s="611"/>
      <c r="EB17" s="611"/>
      <c r="EC17" s="620"/>
    </row>
    <row r="18" spans="2:133" ht="11.25" customHeight="1" x14ac:dyDescent="0.2">
      <c r="B18" s="607" t="s">
        <v>256</v>
      </c>
      <c r="C18" s="608"/>
      <c r="D18" s="608"/>
      <c r="E18" s="608"/>
      <c r="F18" s="608"/>
      <c r="G18" s="608"/>
      <c r="H18" s="608"/>
      <c r="I18" s="608"/>
      <c r="J18" s="608"/>
      <c r="K18" s="608"/>
      <c r="L18" s="608"/>
      <c r="M18" s="608"/>
      <c r="N18" s="608"/>
      <c r="O18" s="608"/>
      <c r="P18" s="608"/>
      <c r="Q18" s="609"/>
      <c r="R18" s="610">
        <v>248004</v>
      </c>
      <c r="S18" s="611"/>
      <c r="T18" s="611"/>
      <c r="U18" s="611"/>
      <c r="V18" s="611"/>
      <c r="W18" s="611"/>
      <c r="X18" s="611"/>
      <c r="Y18" s="612"/>
      <c r="Z18" s="613">
        <v>0.2</v>
      </c>
      <c r="AA18" s="613"/>
      <c r="AB18" s="613"/>
      <c r="AC18" s="613"/>
      <c r="AD18" s="614">
        <v>248004</v>
      </c>
      <c r="AE18" s="614"/>
      <c r="AF18" s="614"/>
      <c r="AG18" s="614"/>
      <c r="AH18" s="614"/>
      <c r="AI18" s="614"/>
      <c r="AJ18" s="614"/>
      <c r="AK18" s="614"/>
      <c r="AL18" s="615">
        <v>0.4</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2">
      <c r="B19" s="607" t="s">
        <v>259</v>
      </c>
      <c r="C19" s="608"/>
      <c r="D19" s="608"/>
      <c r="E19" s="608"/>
      <c r="F19" s="608"/>
      <c r="G19" s="608"/>
      <c r="H19" s="608"/>
      <c r="I19" s="608"/>
      <c r="J19" s="608"/>
      <c r="K19" s="608"/>
      <c r="L19" s="608"/>
      <c r="M19" s="608"/>
      <c r="N19" s="608"/>
      <c r="O19" s="608"/>
      <c r="P19" s="608"/>
      <c r="Q19" s="609"/>
      <c r="R19" s="610">
        <v>1175832</v>
      </c>
      <c r="S19" s="611"/>
      <c r="T19" s="611"/>
      <c r="U19" s="611"/>
      <c r="V19" s="611"/>
      <c r="W19" s="611"/>
      <c r="X19" s="611"/>
      <c r="Y19" s="612"/>
      <c r="Z19" s="613">
        <v>0.9</v>
      </c>
      <c r="AA19" s="613"/>
      <c r="AB19" s="613"/>
      <c r="AC19" s="613"/>
      <c r="AD19" s="614">
        <v>1175832</v>
      </c>
      <c r="AE19" s="614"/>
      <c r="AF19" s="614"/>
      <c r="AG19" s="614"/>
      <c r="AH19" s="614"/>
      <c r="AI19" s="614"/>
      <c r="AJ19" s="614"/>
      <c r="AK19" s="614"/>
      <c r="AL19" s="615">
        <v>1.7</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3416095</v>
      </c>
      <c r="BH19" s="611"/>
      <c r="BI19" s="611"/>
      <c r="BJ19" s="611"/>
      <c r="BK19" s="611"/>
      <c r="BL19" s="611"/>
      <c r="BM19" s="611"/>
      <c r="BN19" s="612"/>
      <c r="BO19" s="613">
        <v>7.6</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2">
      <c r="B20" s="623" t="s">
        <v>262</v>
      </c>
      <c r="C20" s="624"/>
      <c r="D20" s="624"/>
      <c r="E20" s="624"/>
      <c r="F20" s="624"/>
      <c r="G20" s="624"/>
      <c r="H20" s="624"/>
      <c r="I20" s="624"/>
      <c r="J20" s="624"/>
      <c r="K20" s="624"/>
      <c r="L20" s="624"/>
      <c r="M20" s="624"/>
      <c r="N20" s="624"/>
      <c r="O20" s="624"/>
      <c r="P20" s="624"/>
      <c r="Q20" s="625"/>
      <c r="R20" s="610">
        <v>25451</v>
      </c>
      <c r="S20" s="611"/>
      <c r="T20" s="611"/>
      <c r="U20" s="611"/>
      <c r="V20" s="611"/>
      <c r="W20" s="611"/>
      <c r="X20" s="611"/>
      <c r="Y20" s="612"/>
      <c r="Z20" s="613">
        <v>0</v>
      </c>
      <c r="AA20" s="613"/>
      <c r="AB20" s="613"/>
      <c r="AC20" s="613"/>
      <c r="AD20" s="614">
        <v>25451</v>
      </c>
      <c r="AE20" s="614"/>
      <c r="AF20" s="614"/>
      <c r="AG20" s="614"/>
      <c r="AH20" s="614"/>
      <c r="AI20" s="614"/>
      <c r="AJ20" s="614"/>
      <c r="AK20" s="614"/>
      <c r="AL20" s="615">
        <v>0</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3416095</v>
      </c>
      <c r="BH20" s="611"/>
      <c r="BI20" s="611"/>
      <c r="BJ20" s="611"/>
      <c r="BK20" s="611"/>
      <c r="BL20" s="611"/>
      <c r="BM20" s="611"/>
      <c r="BN20" s="612"/>
      <c r="BO20" s="613">
        <v>7.6</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126567199</v>
      </c>
      <c r="CS20" s="611"/>
      <c r="CT20" s="611"/>
      <c r="CU20" s="611"/>
      <c r="CV20" s="611"/>
      <c r="CW20" s="611"/>
      <c r="CX20" s="611"/>
      <c r="CY20" s="612"/>
      <c r="CZ20" s="613">
        <v>100</v>
      </c>
      <c r="DA20" s="613"/>
      <c r="DB20" s="613"/>
      <c r="DC20" s="613"/>
      <c r="DD20" s="619">
        <v>18175983</v>
      </c>
      <c r="DE20" s="611"/>
      <c r="DF20" s="611"/>
      <c r="DG20" s="611"/>
      <c r="DH20" s="611"/>
      <c r="DI20" s="611"/>
      <c r="DJ20" s="611"/>
      <c r="DK20" s="611"/>
      <c r="DL20" s="611"/>
      <c r="DM20" s="611"/>
      <c r="DN20" s="611"/>
      <c r="DO20" s="611"/>
      <c r="DP20" s="612"/>
      <c r="DQ20" s="619">
        <v>78264924</v>
      </c>
      <c r="DR20" s="611"/>
      <c r="DS20" s="611"/>
      <c r="DT20" s="611"/>
      <c r="DU20" s="611"/>
      <c r="DV20" s="611"/>
      <c r="DW20" s="611"/>
      <c r="DX20" s="611"/>
      <c r="DY20" s="611"/>
      <c r="DZ20" s="611"/>
      <c r="EA20" s="611"/>
      <c r="EB20" s="611"/>
      <c r="EC20" s="620"/>
    </row>
    <row r="21" spans="2:133" ht="11.25" customHeight="1" x14ac:dyDescent="0.2">
      <c r="B21" s="607" t="s">
        <v>265</v>
      </c>
      <c r="C21" s="608"/>
      <c r="D21" s="608"/>
      <c r="E21" s="608"/>
      <c r="F21" s="608"/>
      <c r="G21" s="608"/>
      <c r="H21" s="608"/>
      <c r="I21" s="608"/>
      <c r="J21" s="608"/>
      <c r="K21" s="608"/>
      <c r="L21" s="608"/>
      <c r="M21" s="608"/>
      <c r="N21" s="608"/>
      <c r="O21" s="608"/>
      <c r="P21" s="608"/>
      <c r="Q21" s="609"/>
      <c r="R21" s="610">
        <v>15749982</v>
      </c>
      <c r="S21" s="611"/>
      <c r="T21" s="611"/>
      <c r="U21" s="611"/>
      <c r="V21" s="611"/>
      <c r="W21" s="611"/>
      <c r="X21" s="611"/>
      <c r="Y21" s="612"/>
      <c r="Z21" s="613">
        <v>12.1</v>
      </c>
      <c r="AA21" s="613"/>
      <c r="AB21" s="613"/>
      <c r="AC21" s="613"/>
      <c r="AD21" s="614">
        <v>13272565</v>
      </c>
      <c r="AE21" s="614"/>
      <c r="AF21" s="614"/>
      <c r="AG21" s="614"/>
      <c r="AH21" s="614"/>
      <c r="AI21" s="614"/>
      <c r="AJ21" s="614"/>
      <c r="AK21" s="614"/>
      <c r="AL21" s="615">
        <v>19.8</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v>92407</v>
      </c>
      <c r="BH21" s="611"/>
      <c r="BI21" s="611"/>
      <c r="BJ21" s="611"/>
      <c r="BK21" s="611"/>
      <c r="BL21" s="611"/>
      <c r="BM21" s="611"/>
      <c r="BN21" s="612"/>
      <c r="BO21" s="613">
        <v>0.2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2">
      <c r="B22" s="607" t="s">
        <v>267</v>
      </c>
      <c r="C22" s="608"/>
      <c r="D22" s="608"/>
      <c r="E22" s="608"/>
      <c r="F22" s="608"/>
      <c r="G22" s="608"/>
      <c r="H22" s="608"/>
      <c r="I22" s="608"/>
      <c r="J22" s="608"/>
      <c r="K22" s="608"/>
      <c r="L22" s="608"/>
      <c r="M22" s="608"/>
      <c r="N22" s="608"/>
      <c r="O22" s="608"/>
      <c r="P22" s="608"/>
      <c r="Q22" s="609"/>
      <c r="R22" s="610">
        <v>13272565</v>
      </c>
      <c r="S22" s="611"/>
      <c r="T22" s="611"/>
      <c r="U22" s="611"/>
      <c r="V22" s="611"/>
      <c r="W22" s="611"/>
      <c r="X22" s="611"/>
      <c r="Y22" s="612"/>
      <c r="Z22" s="613">
        <v>10.199999999999999</v>
      </c>
      <c r="AA22" s="613"/>
      <c r="AB22" s="613"/>
      <c r="AC22" s="613"/>
      <c r="AD22" s="614">
        <v>13272565</v>
      </c>
      <c r="AE22" s="614"/>
      <c r="AF22" s="614"/>
      <c r="AG22" s="614"/>
      <c r="AH22" s="614"/>
      <c r="AI22" s="614"/>
      <c r="AJ22" s="614"/>
      <c r="AK22" s="614"/>
      <c r="AL22" s="615">
        <v>19.8</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2">
      <c r="B23" s="607" t="s">
        <v>270</v>
      </c>
      <c r="C23" s="608"/>
      <c r="D23" s="608"/>
      <c r="E23" s="608"/>
      <c r="F23" s="608"/>
      <c r="G23" s="608"/>
      <c r="H23" s="608"/>
      <c r="I23" s="608"/>
      <c r="J23" s="608"/>
      <c r="K23" s="608"/>
      <c r="L23" s="608"/>
      <c r="M23" s="608"/>
      <c r="N23" s="608"/>
      <c r="O23" s="608"/>
      <c r="P23" s="608"/>
      <c r="Q23" s="609"/>
      <c r="R23" s="610">
        <v>2477417</v>
      </c>
      <c r="S23" s="611"/>
      <c r="T23" s="611"/>
      <c r="U23" s="611"/>
      <c r="V23" s="611"/>
      <c r="W23" s="611"/>
      <c r="X23" s="611"/>
      <c r="Y23" s="612"/>
      <c r="Z23" s="613">
        <v>1.9</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v>3323688</v>
      </c>
      <c r="BH23" s="611"/>
      <c r="BI23" s="611"/>
      <c r="BJ23" s="611"/>
      <c r="BK23" s="611"/>
      <c r="BL23" s="611"/>
      <c r="BM23" s="611"/>
      <c r="BN23" s="612"/>
      <c r="BO23" s="613">
        <v>7.4</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2">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68058742</v>
      </c>
      <c r="CS24" s="600"/>
      <c r="CT24" s="600"/>
      <c r="CU24" s="600"/>
      <c r="CV24" s="600"/>
      <c r="CW24" s="600"/>
      <c r="CX24" s="600"/>
      <c r="CY24" s="601"/>
      <c r="CZ24" s="604">
        <v>53.8</v>
      </c>
      <c r="DA24" s="605"/>
      <c r="DB24" s="605"/>
      <c r="DC24" s="621"/>
      <c r="DD24" s="645">
        <v>43991380</v>
      </c>
      <c r="DE24" s="600"/>
      <c r="DF24" s="600"/>
      <c r="DG24" s="600"/>
      <c r="DH24" s="600"/>
      <c r="DI24" s="600"/>
      <c r="DJ24" s="600"/>
      <c r="DK24" s="601"/>
      <c r="DL24" s="645">
        <v>40393048</v>
      </c>
      <c r="DM24" s="600"/>
      <c r="DN24" s="600"/>
      <c r="DO24" s="600"/>
      <c r="DP24" s="600"/>
      <c r="DQ24" s="600"/>
      <c r="DR24" s="600"/>
      <c r="DS24" s="600"/>
      <c r="DT24" s="600"/>
      <c r="DU24" s="600"/>
      <c r="DV24" s="601"/>
      <c r="DW24" s="604">
        <v>59.4</v>
      </c>
      <c r="DX24" s="605"/>
      <c r="DY24" s="605"/>
      <c r="DZ24" s="605"/>
      <c r="EA24" s="605"/>
      <c r="EB24" s="605"/>
      <c r="EC24" s="606"/>
    </row>
    <row r="25" spans="2:133" ht="11.25" customHeight="1" x14ac:dyDescent="0.2">
      <c r="B25" s="607" t="s">
        <v>280</v>
      </c>
      <c r="C25" s="608"/>
      <c r="D25" s="608"/>
      <c r="E25" s="608"/>
      <c r="F25" s="608"/>
      <c r="G25" s="608"/>
      <c r="H25" s="608"/>
      <c r="I25" s="608"/>
      <c r="J25" s="608"/>
      <c r="K25" s="608"/>
      <c r="L25" s="608"/>
      <c r="M25" s="608"/>
      <c r="N25" s="608"/>
      <c r="O25" s="608"/>
      <c r="P25" s="608"/>
      <c r="Q25" s="609"/>
      <c r="R25" s="610">
        <v>72830236</v>
      </c>
      <c r="S25" s="611"/>
      <c r="T25" s="611"/>
      <c r="U25" s="611"/>
      <c r="V25" s="611"/>
      <c r="W25" s="611"/>
      <c r="X25" s="611"/>
      <c r="Y25" s="612"/>
      <c r="Z25" s="613">
        <v>56.1</v>
      </c>
      <c r="AA25" s="613"/>
      <c r="AB25" s="613"/>
      <c r="AC25" s="613"/>
      <c r="AD25" s="614">
        <v>67028927</v>
      </c>
      <c r="AE25" s="614"/>
      <c r="AF25" s="614"/>
      <c r="AG25" s="614"/>
      <c r="AH25" s="614"/>
      <c r="AI25" s="614"/>
      <c r="AJ25" s="614"/>
      <c r="AK25" s="614"/>
      <c r="AL25" s="615">
        <v>99.8</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20281637</v>
      </c>
      <c r="CS25" s="642"/>
      <c r="CT25" s="642"/>
      <c r="CU25" s="642"/>
      <c r="CV25" s="642"/>
      <c r="CW25" s="642"/>
      <c r="CX25" s="642"/>
      <c r="CY25" s="643"/>
      <c r="CZ25" s="615">
        <v>16</v>
      </c>
      <c r="DA25" s="640"/>
      <c r="DB25" s="640"/>
      <c r="DC25" s="644"/>
      <c r="DD25" s="619">
        <v>19087310</v>
      </c>
      <c r="DE25" s="642"/>
      <c r="DF25" s="642"/>
      <c r="DG25" s="642"/>
      <c r="DH25" s="642"/>
      <c r="DI25" s="642"/>
      <c r="DJ25" s="642"/>
      <c r="DK25" s="643"/>
      <c r="DL25" s="619">
        <v>18468505</v>
      </c>
      <c r="DM25" s="642"/>
      <c r="DN25" s="642"/>
      <c r="DO25" s="642"/>
      <c r="DP25" s="642"/>
      <c r="DQ25" s="642"/>
      <c r="DR25" s="642"/>
      <c r="DS25" s="642"/>
      <c r="DT25" s="642"/>
      <c r="DU25" s="642"/>
      <c r="DV25" s="643"/>
      <c r="DW25" s="615">
        <v>27.2</v>
      </c>
      <c r="DX25" s="640"/>
      <c r="DY25" s="640"/>
      <c r="DZ25" s="640"/>
      <c r="EA25" s="640"/>
      <c r="EB25" s="640"/>
      <c r="EC25" s="641"/>
    </row>
    <row r="26" spans="2:133" ht="11.25" customHeight="1" x14ac:dyDescent="0.2">
      <c r="B26" s="607" t="s">
        <v>283</v>
      </c>
      <c r="C26" s="608"/>
      <c r="D26" s="608"/>
      <c r="E26" s="608"/>
      <c r="F26" s="608"/>
      <c r="G26" s="608"/>
      <c r="H26" s="608"/>
      <c r="I26" s="608"/>
      <c r="J26" s="608"/>
      <c r="K26" s="608"/>
      <c r="L26" s="608"/>
      <c r="M26" s="608"/>
      <c r="N26" s="608"/>
      <c r="O26" s="608"/>
      <c r="P26" s="608"/>
      <c r="Q26" s="609"/>
      <c r="R26" s="610">
        <v>27666</v>
      </c>
      <c r="S26" s="611"/>
      <c r="T26" s="611"/>
      <c r="U26" s="611"/>
      <c r="V26" s="611"/>
      <c r="W26" s="611"/>
      <c r="X26" s="611"/>
      <c r="Y26" s="612"/>
      <c r="Z26" s="613">
        <v>0</v>
      </c>
      <c r="AA26" s="613"/>
      <c r="AB26" s="613"/>
      <c r="AC26" s="613"/>
      <c r="AD26" s="614">
        <v>27666</v>
      </c>
      <c r="AE26" s="614"/>
      <c r="AF26" s="614"/>
      <c r="AG26" s="614"/>
      <c r="AH26" s="614"/>
      <c r="AI26" s="614"/>
      <c r="AJ26" s="614"/>
      <c r="AK26" s="614"/>
      <c r="AL26" s="615">
        <v>0</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12687132</v>
      </c>
      <c r="CS26" s="611"/>
      <c r="CT26" s="611"/>
      <c r="CU26" s="611"/>
      <c r="CV26" s="611"/>
      <c r="CW26" s="611"/>
      <c r="CX26" s="611"/>
      <c r="CY26" s="612"/>
      <c r="CZ26" s="615">
        <v>10</v>
      </c>
      <c r="DA26" s="640"/>
      <c r="DB26" s="640"/>
      <c r="DC26" s="644"/>
      <c r="DD26" s="619">
        <v>11850816</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2">
      <c r="B27" s="607" t="s">
        <v>286</v>
      </c>
      <c r="C27" s="608"/>
      <c r="D27" s="608"/>
      <c r="E27" s="608"/>
      <c r="F27" s="608"/>
      <c r="G27" s="608"/>
      <c r="H27" s="608"/>
      <c r="I27" s="608"/>
      <c r="J27" s="608"/>
      <c r="K27" s="608"/>
      <c r="L27" s="608"/>
      <c r="M27" s="608"/>
      <c r="N27" s="608"/>
      <c r="O27" s="608"/>
      <c r="P27" s="608"/>
      <c r="Q27" s="609"/>
      <c r="R27" s="610">
        <v>153476</v>
      </c>
      <c r="S27" s="611"/>
      <c r="T27" s="611"/>
      <c r="U27" s="611"/>
      <c r="V27" s="611"/>
      <c r="W27" s="611"/>
      <c r="X27" s="611"/>
      <c r="Y27" s="612"/>
      <c r="Z27" s="613">
        <v>0.1</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44840896</v>
      </c>
      <c r="BH27" s="611"/>
      <c r="BI27" s="611"/>
      <c r="BJ27" s="611"/>
      <c r="BK27" s="611"/>
      <c r="BL27" s="611"/>
      <c r="BM27" s="611"/>
      <c r="BN27" s="612"/>
      <c r="BO27" s="613">
        <v>100</v>
      </c>
      <c r="BP27" s="613"/>
      <c r="BQ27" s="613"/>
      <c r="BR27" s="613"/>
      <c r="BS27" s="614">
        <v>1019981</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34996471</v>
      </c>
      <c r="CS27" s="642"/>
      <c r="CT27" s="642"/>
      <c r="CU27" s="642"/>
      <c r="CV27" s="642"/>
      <c r="CW27" s="642"/>
      <c r="CX27" s="642"/>
      <c r="CY27" s="643"/>
      <c r="CZ27" s="615">
        <v>27.7</v>
      </c>
      <c r="DA27" s="640"/>
      <c r="DB27" s="640"/>
      <c r="DC27" s="644"/>
      <c r="DD27" s="619">
        <v>12342409</v>
      </c>
      <c r="DE27" s="642"/>
      <c r="DF27" s="642"/>
      <c r="DG27" s="642"/>
      <c r="DH27" s="642"/>
      <c r="DI27" s="642"/>
      <c r="DJ27" s="642"/>
      <c r="DK27" s="643"/>
      <c r="DL27" s="619">
        <v>9362882</v>
      </c>
      <c r="DM27" s="642"/>
      <c r="DN27" s="642"/>
      <c r="DO27" s="642"/>
      <c r="DP27" s="642"/>
      <c r="DQ27" s="642"/>
      <c r="DR27" s="642"/>
      <c r="DS27" s="642"/>
      <c r="DT27" s="642"/>
      <c r="DU27" s="642"/>
      <c r="DV27" s="643"/>
      <c r="DW27" s="615">
        <v>13.8</v>
      </c>
      <c r="DX27" s="640"/>
      <c r="DY27" s="640"/>
      <c r="DZ27" s="640"/>
      <c r="EA27" s="640"/>
      <c r="EB27" s="640"/>
      <c r="EC27" s="641"/>
    </row>
    <row r="28" spans="2:133" ht="11.25" customHeight="1" x14ac:dyDescent="0.2">
      <c r="B28" s="607" t="s">
        <v>289</v>
      </c>
      <c r="C28" s="608"/>
      <c r="D28" s="608"/>
      <c r="E28" s="608"/>
      <c r="F28" s="608"/>
      <c r="G28" s="608"/>
      <c r="H28" s="608"/>
      <c r="I28" s="608"/>
      <c r="J28" s="608"/>
      <c r="K28" s="608"/>
      <c r="L28" s="608"/>
      <c r="M28" s="608"/>
      <c r="N28" s="608"/>
      <c r="O28" s="608"/>
      <c r="P28" s="608"/>
      <c r="Q28" s="609"/>
      <c r="R28" s="610">
        <v>849972</v>
      </c>
      <c r="S28" s="611"/>
      <c r="T28" s="611"/>
      <c r="U28" s="611"/>
      <c r="V28" s="611"/>
      <c r="W28" s="611"/>
      <c r="X28" s="611"/>
      <c r="Y28" s="612"/>
      <c r="Z28" s="613">
        <v>0.7</v>
      </c>
      <c r="AA28" s="613"/>
      <c r="AB28" s="613"/>
      <c r="AC28" s="613"/>
      <c r="AD28" s="614">
        <v>130051</v>
      </c>
      <c r="AE28" s="614"/>
      <c r="AF28" s="614"/>
      <c r="AG28" s="614"/>
      <c r="AH28" s="614"/>
      <c r="AI28" s="614"/>
      <c r="AJ28" s="614"/>
      <c r="AK28" s="614"/>
      <c r="AL28" s="615">
        <v>0.2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12780634</v>
      </c>
      <c r="CS28" s="611"/>
      <c r="CT28" s="611"/>
      <c r="CU28" s="611"/>
      <c r="CV28" s="611"/>
      <c r="CW28" s="611"/>
      <c r="CX28" s="611"/>
      <c r="CY28" s="612"/>
      <c r="CZ28" s="615">
        <v>10.1</v>
      </c>
      <c r="DA28" s="640"/>
      <c r="DB28" s="640"/>
      <c r="DC28" s="644"/>
      <c r="DD28" s="619">
        <v>12561661</v>
      </c>
      <c r="DE28" s="611"/>
      <c r="DF28" s="611"/>
      <c r="DG28" s="611"/>
      <c r="DH28" s="611"/>
      <c r="DI28" s="611"/>
      <c r="DJ28" s="611"/>
      <c r="DK28" s="612"/>
      <c r="DL28" s="619">
        <v>12561661</v>
      </c>
      <c r="DM28" s="611"/>
      <c r="DN28" s="611"/>
      <c r="DO28" s="611"/>
      <c r="DP28" s="611"/>
      <c r="DQ28" s="611"/>
      <c r="DR28" s="611"/>
      <c r="DS28" s="611"/>
      <c r="DT28" s="611"/>
      <c r="DU28" s="611"/>
      <c r="DV28" s="612"/>
      <c r="DW28" s="615">
        <v>18.5</v>
      </c>
      <c r="DX28" s="640"/>
      <c r="DY28" s="640"/>
      <c r="DZ28" s="640"/>
      <c r="EA28" s="640"/>
      <c r="EB28" s="640"/>
      <c r="EC28" s="641"/>
    </row>
    <row r="29" spans="2:133" ht="11.25" customHeight="1" x14ac:dyDescent="0.2">
      <c r="B29" s="607" t="s">
        <v>291</v>
      </c>
      <c r="C29" s="608"/>
      <c r="D29" s="608"/>
      <c r="E29" s="608"/>
      <c r="F29" s="608"/>
      <c r="G29" s="608"/>
      <c r="H29" s="608"/>
      <c r="I29" s="608"/>
      <c r="J29" s="608"/>
      <c r="K29" s="608"/>
      <c r="L29" s="608"/>
      <c r="M29" s="608"/>
      <c r="N29" s="608"/>
      <c r="O29" s="608"/>
      <c r="P29" s="608"/>
      <c r="Q29" s="609"/>
      <c r="R29" s="610">
        <v>333232</v>
      </c>
      <c r="S29" s="611"/>
      <c r="T29" s="611"/>
      <c r="U29" s="611"/>
      <c r="V29" s="611"/>
      <c r="W29" s="611"/>
      <c r="X29" s="611"/>
      <c r="Y29" s="612"/>
      <c r="Z29" s="613">
        <v>0.3</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292</v>
      </c>
      <c r="CE29" s="647"/>
      <c r="CF29" s="607" t="s">
        <v>66</v>
      </c>
      <c r="CG29" s="608"/>
      <c r="CH29" s="608"/>
      <c r="CI29" s="608"/>
      <c r="CJ29" s="608"/>
      <c r="CK29" s="608"/>
      <c r="CL29" s="608"/>
      <c r="CM29" s="608"/>
      <c r="CN29" s="608"/>
      <c r="CO29" s="608"/>
      <c r="CP29" s="608"/>
      <c r="CQ29" s="609"/>
      <c r="CR29" s="610">
        <v>12780630</v>
      </c>
      <c r="CS29" s="642"/>
      <c r="CT29" s="642"/>
      <c r="CU29" s="642"/>
      <c r="CV29" s="642"/>
      <c r="CW29" s="642"/>
      <c r="CX29" s="642"/>
      <c r="CY29" s="643"/>
      <c r="CZ29" s="615">
        <v>10.1</v>
      </c>
      <c r="DA29" s="640"/>
      <c r="DB29" s="640"/>
      <c r="DC29" s="644"/>
      <c r="DD29" s="619">
        <v>12561657</v>
      </c>
      <c r="DE29" s="642"/>
      <c r="DF29" s="642"/>
      <c r="DG29" s="642"/>
      <c r="DH29" s="642"/>
      <c r="DI29" s="642"/>
      <c r="DJ29" s="642"/>
      <c r="DK29" s="643"/>
      <c r="DL29" s="619">
        <v>12561657</v>
      </c>
      <c r="DM29" s="642"/>
      <c r="DN29" s="642"/>
      <c r="DO29" s="642"/>
      <c r="DP29" s="642"/>
      <c r="DQ29" s="642"/>
      <c r="DR29" s="642"/>
      <c r="DS29" s="642"/>
      <c r="DT29" s="642"/>
      <c r="DU29" s="642"/>
      <c r="DV29" s="643"/>
      <c r="DW29" s="615">
        <v>18.5</v>
      </c>
      <c r="DX29" s="640"/>
      <c r="DY29" s="640"/>
      <c r="DZ29" s="640"/>
      <c r="EA29" s="640"/>
      <c r="EB29" s="640"/>
      <c r="EC29" s="641"/>
    </row>
    <row r="30" spans="2:133" ht="11.25" customHeight="1" x14ac:dyDescent="0.2">
      <c r="B30" s="607" t="s">
        <v>293</v>
      </c>
      <c r="C30" s="608"/>
      <c r="D30" s="608"/>
      <c r="E30" s="608"/>
      <c r="F30" s="608"/>
      <c r="G30" s="608"/>
      <c r="H30" s="608"/>
      <c r="I30" s="608"/>
      <c r="J30" s="608"/>
      <c r="K30" s="608"/>
      <c r="L30" s="608"/>
      <c r="M30" s="608"/>
      <c r="N30" s="608"/>
      <c r="O30" s="608"/>
      <c r="P30" s="608"/>
      <c r="Q30" s="609"/>
      <c r="R30" s="610">
        <v>25168384</v>
      </c>
      <c r="S30" s="611"/>
      <c r="T30" s="611"/>
      <c r="U30" s="611"/>
      <c r="V30" s="611"/>
      <c r="W30" s="611"/>
      <c r="X30" s="611"/>
      <c r="Y30" s="612"/>
      <c r="Z30" s="613">
        <v>19.399999999999999</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52"/>
      <c r="BI30" s="652"/>
      <c r="BJ30" s="652"/>
      <c r="BK30" s="652"/>
      <c r="BL30" s="652"/>
      <c r="BM30" s="652"/>
      <c r="BN30" s="652"/>
      <c r="BO30" s="652"/>
      <c r="BP30" s="652"/>
      <c r="BQ30" s="653"/>
      <c r="BR30" s="592" t="s">
        <v>295</v>
      </c>
      <c r="BS30" s="652"/>
      <c r="BT30" s="652"/>
      <c r="BU30" s="652"/>
      <c r="BV30" s="652"/>
      <c r="BW30" s="652"/>
      <c r="BX30" s="652"/>
      <c r="BY30" s="652"/>
      <c r="BZ30" s="652"/>
      <c r="CA30" s="652"/>
      <c r="CB30" s="653"/>
      <c r="CD30" s="648"/>
      <c r="CE30" s="649"/>
      <c r="CF30" s="607" t="s">
        <v>296</v>
      </c>
      <c r="CG30" s="608"/>
      <c r="CH30" s="608"/>
      <c r="CI30" s="608"/>
      <c r="CJ30" s="608"/>
      <c r="CK30" s="608"/>
      <c r="CL30" s="608"/>
      <c r="CM30" s="608"/>
      <c r="CN30" s="608"/>
      <c r="CO30" s="608"/>
      <c r="CP30" s="608"/>
      <c r="CQ30" s="609"/>
      <c r="CR30" s="610">
        <v>12262439</v>
      </c>
      <c r="CS30" s="611"/>
      <c r="CT30" s="611"/>
      <c r="CU30" s="611"/>
      <c r="CV30" s="611"/>
      <c r="CW30" s="611"/>
      <c r="CX30" s="611"/>
      <c r="CY30" s="612"/>
      <c r="CZ30" s="615">
        <v>9.6999999999999993</v>
      </c>
      <c r="DA30" s="640"/>
      <c r="DB30" s="640"/>
      <c r="DC30" s="644"/>
      <c r="DD30" s="619">
        <v>12043466</v>
      </c>
      <c r="DE30" s="611"/>
      <c r="DF30" s="611"/>
      <c r="DG30" s="611"/>
      <c r="DH30" s="611"/>
      <c r="DI30" s="611"/>
      <c r="DJ30" s="611"/>
      <c r="DK30" s="612"/>
      <c r="DL30" s="619">
        <v>12043466</v>
      </c>
      <c r="DM30" s="611"/>
      <c r="DN30" s="611"/>
      <c r="DO30" s="611"/>
      <c r="DP30" s="611"/>
      <c r="DQ30" s="611"/>
      <c r="DR30" s="611"/>
      <c r="DS30" s="611"/>
      <c r="DT30" s="611"/>
      <c r="DU30" s="611"/>
      <c r="DV30" s="612"/>
      <c r="DW30" s="615">
        <v>17.7</v>
      </c>
      <c r="DX30" s="640"/>
      <c r="DY30" s="640"/>
      <c r="DZ30" s="640"/>
      <c r="EA30" s="640"/>
      <c r="EB30" s="640"/>
      <c r="EC30" s="641"/>
    </row>
    <row r="31" spans="2:133" ht="11.25" customHeight="1" x14ac:dyDescent="0.2">
      <c r="B31" s="623" t="s">
        <v>297</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6" t="s">
        <v>298</v>
      </c>
      <c r="AQ31" s="657"/>
      <c r="AR31" s="657"/>
      <c r="AS31" s="657"/>
      <c r="AT31" s="662" t="s">
        <v>299</v>
      </c>
      <c r="AU31" s="200"/>
      <c r="AV31" s="200"/>
      <c r="AW31" s="200"/>
      <c r="AX31" s="596" t="s">
        <v>177</v>
      </c>
      <c r="AY31" s="597"/>
      <c r="AZ31" s="597"/>
      <c r="BA31" s="597"/>
      <c r="BB31" s="597"/>
      <c r="BC31" s="597"/>
      <c r="BD31" s="597"/>
      <c r="BE31" s="597"/>
      <c r="BF31" s="598"/>
      <c r="BG31" s="666">
        <v>99.4</v>
      </c>
      <c r="BH31" s="654"/>
      <c r="BI31" s="654"/>
      <c r="BJ31" s="654"/>
      <c r="BK31" s="654"/>
      <c r="BL31" s="654"/>
      <c r="BM31" s="605">
        <v>98.8</v>
      </c>
      <c r="BN31" s="654"/>
      <c r="BO31" s="654"/>
      <c r="BP31" s="654"/>
      <c r="BQ31" s="655"/>
      <c r="BR31" s="666">
        <v>99.5</v>
      </c>
      <c r="BS31" s="654"/>
      <c r="BT31" s="654"/>
      <c r="BU31" s="654"/>
      <c r="BV31" s="654"/>
      <c r="BW31" s="654"/>
      <c r="BX31" s="605">
        <v>98.6</v>
      </c>
      <c r="BY31" s="654"/>
      <c r="BZ31" s="654"/>
      <c r="CA31" s="654"/>
      <c r="CB31" s="655"/>
      <c r="CD31" s="648"/>
      <c r="CE31" s="649"/>
      <c r="CF31" s="607" t="s">
        <v>300</v>
      </c>
      <c r="CG31" s="608"/>
      <c r="CH31" s="608"/>
      <c r="CI31" s="608"/>
      <c r="CJ31" s="608"/>
      <c r="CK31" s="608"/>
      <c r="CL31" s="608"/>
      <c r="CM31" s="608"/>
      <c r="CN31" s="608"/>
      <c r="CO31" s="608"/>
      <c r="CP31" s="608"/>
      <c r="CQ31" s="609"/>
      <c r="CR31" s="610">
        <v>518191</v>
      </c>
      <c r="CS31" s="642"/>
      <c r="CT31" s="642"/>
      <c r="CU31" s="642"/>
      <c r="CV31" s="642"/>
      <c r="CW31" s="642"/>
      <c r="CX31" s="642"/>
      <c r="CY31" s="643"/>
      <c r="CZ31" s="615">
        <v>0.4</v>
      </c>
      <c r="DA31" s="640"/>
      <c r="DB31" s="640"/>
      <c r="DC31" s="644"/>
      <c r="DD31" s="619">
        <v>518191</v>
      </c>
      <c r="DE31" s="642"/>
      <c r="DF31" s="642"/>
      <c r="DG31" s="642"/>
      <c r="DH31" s="642"/>
      <c r="DI31" s="642"/>
      <c r="DJ31" s="642"/>
      <c r="DK31" s="643"/>
      <c r="DL31" s="619">
        <v>518191</v>
      </c>
      <c r="DM31" s="642"/>
      <c r="DN31" s="642"/>
      <c r="DO31" s="642"/>
      <c r="DP31" s="642"/>
      <c r="DQ31" s="642"/>
      <c r="DR31" s="642"/>
      <c r="DS31" s="642"/>
      <c r="DT31" s="642"/>
      <c r="DU31" s="642"/>
      <c r="DV31" s="643"/>
      <c r="DW31" s="615">
        <v>0.8</v>
      </c>
      <c r="DX31" s="640"/>
      <c r="DY31" s="640"/>
      <c r="DZ31" s="640"/>
      <c r="EA31" s="640"/>
      <c r="EB31" s="640"/>
      <c r="EC31" s="641"/>
    </row>
    <row r="32" spans="2:133" ht="11.25" customHeight="1" x14ac:dyDescent="0.2">
      <c r="B32" s="607" t="s">
        <v>301</v>
      </c>
      <c r="C32" s="608"/>
      <c r="D32" s="608"/>
      <c r="E32" s="608"/>
      <c r="F32" s="608"/>
      <c r="G32" s="608"/>
      <c r="H32" s="608"/>
      <c r="I32" s="608"/>
      <c r="J32" s="608"/>
      <c r="K32" s="608"/>
      <c r="L32" s="608"/>
      <c r="M32" s="608"/>
      <c r="N32" s="608"/>
      <c r="O32" s="608"/>
      <c r="P32" s="608"/>
      <c r="Q32" s="609"/>
      <c r="R32" s="610">
        <v>10746332</v>
      </c>
      <c r="S32" s="611"/>
      <c r="T32" s="611"/>
      <c r="U32" s="611"/>
      <c r="V32" s="611"/>
      <c r="W32" s="611"/>
      <c r="X32" s="611"/>
      <c r="Y32" s="612"/>
      <c r="Z32" s="613">
        <v>8.3000000000000007</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302</v>
      </c>
      <c r="AX32" s="607" t="s">
        <v>303</v>
      </c>
      <c r="AY32" s="608"/>
      <c r="AZ32" s="608"/>
      <c r="BA32" s="608"/>
      <c r="BB32" s="608"/>
      <c r="BC32" s="608"/>
      <c r="BD32" s="608"/>
      <c r="BE32" s="608"/>
      <c r="BF32" s="609"/>
      <c r="BG32" s="667">
        <v>99.3</v>
      </c>
      <c r="BH32" s="642"/>
      <c r="BI32" s="642"/>
      <c r="BJ32" s="642"/>
      <c r="BK32" s="642"/>
      <c r="BL32" s="642"/>
      <c r="BM32" s="616">
        <v>98.9</v>
      </c>
      <c r="BN32" s="642"/>
      <c r="BO32" s="642"/>
      <c r="BP32" s="642"/>
      <c r="BQ32" s="665"/>
      <c r="BR32" s="667">
        <v>99.5</v>
      </c>
      <c r="BS32" s="642"/>
      <c r="BT32" s="642"/>
      <c r="BU32" s="642"/>
      <c r="BV32" s="642"/>
      <c r="BW32" s="642"/>
      <c r="BX32" s="616">
        <v>98.9</v>
      </c>
      <c r="BY32" s="642"/>
      <c r="BZ32" s="642"/>
      <c r="CA32" s="642"/>
      <c r="CB32" s="665"/>
      <c r="CD32" s="650"/>
      <c r="CE32" s="651"/>
      <c r="CF32" s="607" t="s">
        <v>304</v>
      </c>
      <c r="CG32" s="608"/>
      <c r="CH32" s="608"/>
      <c r="CI32" s="608"/>
      <c r="CJ32" s="608"/>
      <c r="CK32" s="608"/>
      <c r="CL32" s="608"/>
      <c r="CM32" s="608"/>
      <c r="CN32" s="608"/>
      <c r="CO32" s="608"/>
      <c r="CP32" s="608"/>
      <c r="CQ32" s="609"/>
      <c r="CR32" s="610">
        <v>4</v>
      </c>
      <c r="CS32" s="611"/>
      <c r="CT32" s="611"/>
      <c r="CU32" s="611"/>
      <c r="CV32" s="611"/>
      <c r="CW32" s="611"/>
      <c r="CX32" s="611"/>
      <c r="CY32" s="612"/>
      <c r="CZ32" s="615">
        <v>0</v>
      </c>
      <c r="DA32" s="640"/>
      <c r="DB32" s="640"/>
      <c r="DC32" s="644"/>
      <c r="DD32" s="619">
        <v>4</v>
      </c>
      <c r="DE32" s="611"/>
      <c r="DF32" s="611"/>
      <c r="DG32" s="611"/>
      <c r="DH32" s="611"/>
      <c r="DI32" s="611"/>
      <c r="DJ32" s="611"/>
      <c r="DK32" s="612"/>
      <c r="DL32" s="619">
        <v>4</v>
      </c>
      <c r="DM32" s="611"/>
      <c r="DN32" s="611"/>
      <c r="DO32" s="611"/>
      <c r="DP32" s="611"/>
      <c r="DQ32" s="611"/>
      <c r="DR32" s="611"/>
      <c r="DS32" s="611"/>
      <c r="DT32" s="611"/>
      <c r="DU32" s="611"/>
      <c r="DV32" s="612"/>
      <c r="DW32" s="615">
        <v>0</v>
      </c>
      <c r="DX32" s="640"/>
      <c r="DY32" s="640"/>
      <c r="DZ32" s="640"/>
      <c r="EA32" s="640"/>
      <c r="EB32" s="640"/>
      <c r="EC32" s="641"/>
    </row>
    <row r="33" spans="2:133" ht="11.25" customHeight="1" x14ac:dyDescent="0.2">
      <c r="B33" s="607" t="s">
        <v>305</v>
      </c>
      <c r="C33" s="608"/>
      <c r="D33" s="608"/>
      <c r="E33" s="608"/>
      <c r="F33" s="608"/>
      <c r="G33" s="608"/>
      <c r="H33" s="608"/>
      <c r="I33" s="608"/>
      <c r="J33" s="608"/>
      <c r="K33" s="608"/>
      <c r="L33" s="608"/>
      <c r="M33" s="608"/>
      <c r="N33" s="608"/>
      <c r="O33" s="608"/>
      <c r="P33" s="608"/>
      <c r="Q33" s="609"/>
      <c r="R33" s="610">
        <v>121897</v>
      </c>
      <c r="S33" s="611"/>
      <c r="T33" s="611"/>
      <c r="U33" s="611"/>
      <c r="V33" s="611"/>
      <c r="W33" s="611"/>
      <c r="X33" s="611"/>
      <c r="Y33" s="612"/>
      <c r="Z33" s="613">
        <v>0.1</v>
      </c>
      <c r="AA33" s="613"/>
      <c r="AB33" s="613"/>
      <c r="AC33" s="613"/>
      <c r="AD33" s="614" t="s">
        <v>122</v>
      </c>
      <c r="AE33" s="614"/>
      <c r="AF33" s="614"/>
      <c r="AG33" s="614"/>
      <c r="AH33" s="614"/>
      <c r="AI33" s="614"/>
      <c r="AJ33" s="614"/>
      <c r="AK33" s="614"/>
      <c r="AL33" s="615" t="s">
        <v>122</v>
      </c>
      <c r="AM33" s="616"/>
      <c r="AN33" s="616"/>
      <c r="AO33" s="617"/>
      <c r="AP33" s="660"/>
      <c r="AQ33" s="661"/>
      <c r="AR33" s="661"/>
      <c r="AS33" s="661"/>
      <c r="AT33" s="664"/>
      <c r="AU33" s="201"/>
      <c r="AV33" s="201"/>
      <c r="AW33" s="201"/>
      <c r="AX33" s="631" t="s">
        <v>306</v>
      </c>
      <c r="AY33" s="632"/>
      <c r="AZ33" s="632"/>
      <c r="BA33" s="632"/>
      <c r="BB33" s="632"/>
      <c r="BC33" s="632"/>
      <c r="BD33" s="632"/>
      <c r="BE33" s="632"/>
      <c r="BF33" s="633"/>
      <c r="BG33" s="668">
        <v>99.4</v>
      </c>
      <c r="BH33" s="669"/>
      <c r="BI33" s="669"/>
      <c r="BJ33" s="669"/>
      <c r="BK33" s="669"/>
      <c r="BL33" s="669"/>
      <c r="BM33" s="670">
        <v>98.7</v>
      </c>
      <c r="BN33" s="669"/>
      <c r="BO33" s="669"/>
      <c r="BP33" s="669"/>
      <c r="BQ33" s="671"/>
      <c r="BR33" s="668">
        <v>99.5</v>
      </c>
      <c r="BS33" s="669"/>
      <c r="BT33" s="669"/>
      <c r="BU33" s="669"/>
      <c r="BV33" s="669"/>
      <c r="BW33" s="669"/>
      <c r="BX33" s="670">
        <v>98.1</v>
      </c>
      <c r="BY33" s="669"/>
      <c r="BZ33" s="669"/>
      <c r="CA33" s="669"/>
      <c r="CB33" s="671"/>
      <c r="CD33" s="607" t="s">
        <v>307</v>
      </c>
      <c r="CE33" s="608"/>
      <c r="CF33" s="608"/>
      <c r="CG33" s="608"/>
      <c r="CH33" s="608"/>
      <c r="CI33" s="608"/>
      <c r="CJ33" s="608"/>
      <c r="CK33" s="608"/>
      <c r="CL33" s="608"/>
      <c r="CM33" s="608"/>
      <c r="CN33" s="608"/>
      <c r="CO33" s="608"/>
      <c r="CP33" s="608"/>
      <c r="CQ33" s="609"/>
      <c r="CR33" s="610">
        <v>39930358</v>
      </c>
      <c r="CS33" s="642"/>
      <c r="CT33" s="642"/>
      <c r="CU33" s="642"/>
      <c r="CV33" s="642"/>
      <c r="CW33" s="642"/>
      <c r="CX33" s="642"/>
      <c r="CY33" s="643"/>
      <c r="CZ33" s="615">
        <v>31.5</v>
      </c>
      <c r="DA33" s="640"/>
      <c r="DB33" s="640"/>
      <c r="DC33" s="644"/>
      <c r="DD33" s="619">
        <v>31265112</v>
      </c>
      <c r="DE33" s="642"/>
      <c r="DF33" s="642"/>
      <c r="DG33" s="642"/>
      <c r="DH33" s="642"/>
      <c r="DI33" s="642"/>
      <c r="DJ33" s="642"/>
      <c r="DK33" s="643"/>
      <c r="DL33" s="619">
        <v>21475060</v>
      </c>
      <c r="DM33" s="642"/>
      <c r="DN33" s="642"/>
      <c r="DO33" s="642"/>
      <c r="DP33" s="642"/>
      <c r="DQ33" s="642"/>
      <c r="DR33" s="642"/>
      <c r="DS33" s="642"/>
      <c r="DT33" s="642"/>
      <c r="DU33" s="642"/>
      <c r="DV33" s="643"/>
      <c r="DW33" s="615">
        <v>31.6</v>
      </c>
      <c r="DX33" s="640"/>
      <c r="DY33" s="640"/>
      <c r="DZ33" s="640"/>
      <c r="EA33" s="640"/>
      <c r="EB33" s="640"/>
      <c r="EC33" s="641"/>
    </row>
    <row r="34" spans="2:133" ht="11.25" customHeight="1" x14ac:dyDescent="0.2">
      <c r="B34" s="607" t="s">
        <v>308</v>
      </c>
      <c r="C34" s="608"/>
      <c r="D34" s="608"/>
      <c r="E34" s="608"/>
      <c r="F34" s="608"/>
      <c r="G34" s="608"/>
      <c r="H34" s="608"/>
      <c r="I34" s="608"/>
      <c r="J34" s="608"/>
      <c r="K34" s="608"/>
      <c r="L34" s="608"/>
      <c r="M34" s="608"/>
      <c r="N34" s="608"/>
      <c r="O34" s="608"/>
      <c r="P34" s="608"/>
      <c r="Q34" s="609"/>
      <c r="R34" s="610">
        <v>874098</v>
      </c>
      <c r="S34" s="611"/>
      <c r="T34" s="611"/>
      <c r="U34" s="611"/>
      <c r="V34" s="611"/>
      <c r="W34" s="611"/>
      <c r="X34" s="611"/>
      <c r="Y34" s="612"/>
      <c r="Z34" s="613">
        <v>0.7</v>
      </c>
      <c r="AA34" s="613"/>
      <c r="AB34" s="613"/>
      <c r="AC34" s="613"/>
      <c r="AD34" s="614" t="s">
        <v>122</v>
      </c>
      <c r="AE34" s="614"/>
      <c r="AF34" s="614"/>
      <c r="AG34" s="614"/>
      <c r="AH34" s="614"/>
      <c r="AI34" s="614"/>
      <c r="AJ34" s="614"/>
      <c r="AK34" s="614"/>
      <c r="AL34" s="615" t="s">
        <v>122</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309</v>
      </c>
      <c r="CE34" s="608"/>
      <c r="CF34" s="608"/>
      <c r="CG34" s="608"/>
      <c r="CH34" s="608"/>
      <c r="CI34" s="608"/>
      <c r="CJ34" s="608"/>
      <c r="CK34" s="608"/>
      <c r="CL34" s="608"/>
      <c r="CM34" s="608"/>
      <c r="CN34" s="608"/>
      <c r="CO34" s="608"/>
      <c r="CP34" s="608"/>
      <c r="CQ34" s="609"/>
      <c r="CR34" s="610">
        <v>16393030</v>
      </c>
      <c r="CS34" s="611"/>
      <c r="CT34" s="611"/>
      <c r="CU34" s="611"/>
      <c r="CV34" s="611"/>
      <c r="CW34" s="611"/>
      <c r="CX34" s="611"/>
      <c r="CY34" s="612"/>
      <c r="CZ34" s="615">
        <v>13</v>
      </c>
      <c r="DA34" s="640"/>
      <c r="DB34" s="640"/>
      <c r="DC34" s="644"/>
      <c r="DD34" s="619">
        <v>12311473</v>
      </c>
      <c r="DE34" s="611"/>
      <c r="DF34" s="611"/>
      <c r="DG34" s="611"/>
      <c r="DH34" s="611"/>
      <c r="DI34" s="611"/>
      <c r="DJ34" s="611"/>
      <c r="DK34" s="612"/>
      <c r="DL34" s="619">
        <v>7934548</v>
      </c>
      <c r="DM34" s="611"/>
      <c r="DN34" s="611"/>
      <c r="DO34" s="611"/>
      <c r="DP34" s="611"/>
      <c r="DQ34" s="611"/>
      <c r="DR34" s="611"/>
      <c r="DS34" s="611"/>
      <c r="DT34" s="611"/>
      <c r="DU34" s="611"/>
      <c r="DV34" s="612"/>
      <c r="DW34" s="615">
        <v>11.7</v>
      </c>
      <c r="DX34" s="640"/>
      <c r="DY34" s="640"/>
      <c r="DZ34" s="640"/>
      <c r="EA34" s="640"/>
      <c r="EB34" s="640"/>
      <c r="EC34" s="641"/>
    </row>
    <row r="35" spans="2:133" ht="11.25" customHeight="1" x14ac:dyDescent="0.2">
      <c r="B35" s="607" t="s">
        <v>310</v>
      </c>
      <c r="C35" s="608"/>
      <c r="D35" s="608"/>
      <c r="E35" s="608"/>
      <c r="F35" s="608"/>
      <c r="G35" s="608"/>
      <c r="H35" s="608"/>
      <c r="I35" s="608"/>
      <c r="J35" s="608"/>
      <c r="K35" s="608"/>
      <c r="L35" s="608"/>
      <c r="M35" s="608"/>
      <c r="N35" s="608"/>
      <c r="O35" s="608"/>
      <c r="P35" s="608"/>
      <c r="Q35" s="609"/>
      <c r="R35" s="610">
        <v>1247644</v>
      </c>
      <c r="S35" s="611"/>
      <c r="T35" s="611"/>
      <c r="U35" s="611"/>
      <c r="V35" s="611"/>
      <c r="W35" s="611"/>
      <c r="X35" s="611"/>
      <c r="Y35" s="612"/>
      <c r="Z35" s="613">
        <v>1</v>
      </c>
      <c r="AA35" s="613"/>
      <c r="AB35" s="613"/>
      <c r="AC35" s="613"/>
      <c r="AD35" s="614" t="s">
        <v>122</v>
      </c>
      <c r="AE35" s="614"/>
      <c r="AF35" s="614"/>
      <c r="AG35" s="614"/>
      <c r="AH35" s="614"/>
      <c r="AI35" s="614"/>
      <c r="AJ35" s="614"/>
      <c r="AK35" s="614"/>
      <c r="AL35" s="615" t="s">
        <v>122</v>
      </c>
      <c r="AM35" s="616"/>
      <c r="AN35" s="616"/>
      <c r="AO35" s="617"/>
      <c r="AP35" s="206"/>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2338306</v>
      </c>
      <c r="CS35" s="642"/>
      <c r="CT35" s="642"/>
      <c r="CU35" s="642"/>
      <c r="CV35" s="642"/>
      <c r="CW35" s="642"/>
      <c r="CX35" s="642"/>
      <c r="CY35" s="643"/>
      <c r="CZ35" s="615">
        <v>1.8</v>
      </c>
      <c r="DA35" s="640"/>
      <c r="DB35" s="640"/>
      <c r="DC35" s="644"/>
      <c r="DD35" s="619">
        <v>1981701</v>
      </c>
      <c r="DE35" s="642"/>
      <c r="DF35" s="642"/>
      <c r="DG35" s="642"/>
      <c r="DH35" s="642"/>
      <c r="DI35" s="642"/>
      <c r="DJ35" s="642"/>
      <c r="DK35" s="643"/>
      <c r="DL35" s="619">
        <v>828432</v>
      </c>
      <c r="DM35" s="642"/>
      <c r="DN35" s="642"/>
      <c r="DO35" s="642"/>
      <c r="DP35" s="642"/>
      <c r="DQ35" s="642"/>
      <c r="DR35" s="642"/>
      <c r="DS35" s="642"/>
      <c r="DT35" s="642"/>
      <c r="DU35" s="642"/>
      <c r="DV35" s="643"/>
      <c r="DW35" s="615">
        <v>1.2</v>
      </c>
      <c r="DX35" s="640"/>
      <c r="DY35" s="640"/>
      <c r="DZ35" s="640"/>
      <c r="EA35" s="640"/>
      <c r="EB35" s="640"/>
      <c r="EC35" s="641"/>
    </row>
    <row r="36" spans="2:133" ht="11.25" customHeight="1" x14ac:dyDescent="0.2">
      <c r="B36" s="607" t="s">
        <v>314</v>
      </c>
      <c r="C36" s="608"/>
      <c r="D36" s="608"/>
      <c r="E36" s="608"/>
      <c r="F36" s="608"/>
      <c r="G36" s="608"/>
      <c r="H36" s="608"/>
      <c r="I36" s="608"/>
      <c r="J36" s="608"/>
      <c r="K36" s="608"/>
      <c r="L36" s="608"/>
      <c r="M36" s="608"/>
      <c r="N36" s="608"/>
      <c r="O36" s="608"/>
      <c r="P36" s="608"/>
      <c r="Q36" s="609"/>
      <c r="R36" s="610">
        <v>2959571</v>
      </c>
      <c r="S36" s="611"/>
      <c r="T36" s="611"/>
      <c r="U36" s="611"/>
      <c r="V36" s="611"/>
      <c r="W36" s="611"/>
      <c r="X36" s="611"/>
      <c r="Y36" s="612"/>
      <c r="Z36" s="613">
        <v>2.2999999999999998</v>
      </c>
      <c r="AA36" s="613"/>
      <c r="AB36" s="613"/>
      <c r="AC36" s="613"/>
      <c r="AD36" s="614" t="s">
        <v>122</v>
      </c>
      <c r="AE36" s="614"/>
      <c r="AF36" s="614"/>
      <c r="AG36" s="614"/>
      <c r="AH36" s="614"/>
      <c r="AI36" s="614"/>
      <c r="AJ36" s="614"/>
      <c r="AK36" s="614"/>
      <c r="AL36" s="615" t="s">
        <v>122</v>
      </c>
      <c r="AM36" s="616"/>
      <c r="AN36" s="616"/>
      <c r="AO36" s="617"/>
      <c r="AP36" s="206"/>
      <c r="AQ36" s="676" t="s">
        <v>315</v>
      </c>
      <c r="AR36" s="677"/>
      <c r="AS36" s="677"/>
      <c r="AT36" s="677"/>
      <c r="AU36" s="677"/>
      <c r="AV36" s="677"/>
      <c r="AW36" s="677"/>
      <c r="AX36" s="677"/>
      <c r="AY36" s="678"/>
      <c r="AZ36" s="599">
        <v>13269958</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399923</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10237596</v>
      </c>
      <c r="CS36" s="611"/>
      <c r="CT36" s="611"/>
      <c r="CU36" s="611"/>
      <c r="CV36" s="611"/>
      <c r="CW36" s="611"/>
      <c r="CX36" s="611"/>
      <c r="CY36" s="612"/>
      <c r="CZ36" s="615">
        <v>8.1</v>
      </c>
      <c r="DA36" s="640"/>
      <c r="DB36" s="640"/>
      <c r="DC36" s="644"/>
      <c r="DD36" s="619">
        <v>8498791</v>
      </c>
      <c r="DE36" s="611"/>
      <c r="DF36" s="611"/>
      <c r="DG36" s="611"/>
      <c r="DH36" s="611"/>
      <c r="DI36" s="611"/>
      <c r="DJ36" s="611"/>
      <c r="DK36" s="612"/>
      <c r="DL36" s="619">
        <v>5324460</v>
      </c>
      <c r="DM36" s="611"/>
      <c r="DN36" s="611"/>
      <c r="DO36" s="611"/>
      <c r="DP36" s="611"/>
      <c r="DQ36" s="611"/>
      <c r="DR36" s="611"/>
      <c r="DS36" s="611"/>
      <c r="DT36" s="611"/>
      <c r="DU36" s="611"/>
      <c r="DV36" s="612"/>
      <c r="DW36" s="615">
        <v>7.8</v>
      </c>
      <c r="DX36" s="640"/>
      <c r="DY36" s="640"/>
      <c r="DZ36" s="640"/>
      <c r="EA36" s="640"/>
      <c r="EB36" s="640"/>
      <c r="EC36" s="641"/>
    </row>
    <row r="37" spans="2:133" ht="11.25" customHeight="1" x14ac:dyDescent="0.2">
      <c r="B37" s="607" t="s">
        <v>318</v>
      </c>
      <c r="C37" s="608"/>
      <c r="D37" s="608"/>
      <c r="E37" s="608"/>
      <c r="F37" s="608"/>
      <c r="G37" s="608"/>
      <c r="H37" s="608"/>
      <c r="I37" s="608"/>
      <c r="J37" s="608"/>
      <c r="K37" s="608"/>
      <c r="L37" s="608"/>
      <c r="M37" s="608"/>
      <c r="N37" s="608"/>
      <c r="O37" s="608"/>
      <c r="P37" s="608"/>
      <c r="Q37" s="609"/>
      <c r="R37" s="610">
        <v>3172915</v>
      </c>
      <c r="S37" s="611"/>
      <c r="T37" s="611"/>
      <c r="U37" s="611"/>
      <c r="V37" s="611"/>
      <c r="W37" s="611"/>
      <c r="X37" s="611"/>
      <c r="Y37" s="612"/>
      <c r="Z37" s="613">
        <v>2.4</v>
      </c>
      <c r="AA37" s="613"/>
      <c r="AB37" s="613"/>
      <c r="AC37" s="613"/>
      <c r="AD37" s="614">
        <v>9909</v>
      </c>
      <c r="AE37" s="614"/>
      <c r="AF37" s="614"/>
      <c r="AG37" s="614"/>
      <c r="AH37" s="614"/>
      <c r="AI37" s="614"/>
      <c r="AJ37" s="614"/>
      <c r="AK37" s="614"/>
      <c r="AL37" s="615">
        <v>0</v>
      </c>
      <c r="AM37" s="616"/>
      <c r="AN37" s="616"/>
      <c r="AO37" s="617"/>
      <c r="AQ37" s="673" t="s">
        <v>319</v>
      </c>
      <c r="AR37" s="674"/>
      <c r="AS37" s="674"/>
      <c r="AT37" s="674"/>
      <c r="AU37" s="674"/>
      <c r="AV37" s="674"/>
      <c r="AW37" s="674"/>
      <c r="AX37" s="674"/>
      <c r="AY37" s="675"/>
      <c r="AZ37" s="610">
        <v>3580583</v>
      </c>
      <c r="BA37" s="611"/>
      <c r="BB37" s="611"/>
      <c r="BC37" s="611"/>
      <c r="BD37" s="642"/>
      <c r="BE37" s="642"/>
      <c r="BF37" s="665"/>
      <c r="BG37" s="607" t="s">
        <v>320</v>
      </c>
      <c r="BH37" s="608"/>
      <c r="BI37" s="608"/>
      <c r="BJ37" s="608"/>
      <c r="BK37" s="608"/>
      <c r="BL37" s="608"/>
      <c r="BM37" s="608"/>
      <c r="BN37" s="608"/>
      <c r="BO37" s="608"/>
      <c r="BP37" s="608"/>
      <c r="BQ37" s="608"/>
      <c r="BR37" s="608"/>
      <c r="BS37" s="608"/>
      <c r="BT37" s="608"/>
      <c r="BU37" s="609"/>
      <c r="BV37" s="610">
        <v>330473</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737291</v>
      </c>
      <c r="CS37" s="642"/>
      <c r="CT37" s="642"/>
      <c r="CU37" s="642"/>
      <c r="CV37" s="642"/>
      <c r="CW37" s="642"/>
      <c r="CX37" s="642"/>
      <c r="CY37" s="643"/>
      <c r="CZ37" s="615">
        <v>0.6</v>
      </c>
      <c r="DA37" s="640"/>
      <c r="DB37" s="640"/>
      <c r="DC37" s="644"/>
      <c r="DD37" s="619">
        <v>737291</v>
      </c>
      <c r="DE37" s="642"/>
      <c r="DF37" s="642"/>
      <c r="DG37" s="642"/>
      <c r="DH37" s="642"/>
      <c r="DI37" s="642"/>
      <c r="DJ37" s="642"/>
      <c r="DK37" s="643"/>
      <c r="DL37" s="619">
        <v>737291</v>
      </c>
      <c r="DM37" s="642"/>
      <c r="DN37" s="642"/>
      <c r="DO37" s="642"/>
      <c r="DP37" s="642"/>
      <c r="DQ37" s="642"/>
      <c r="DR37" s="642"/>
      <c r="DS37" s="642"/>
      <c r="DT37" s="642"/>
      <c r="DU37" s="642"/>
      <c r="DV37" s="643"/>
      <c r="DW37" s="615">
        <v>1.1000000000000001</v>
      </c>
      <c r="DX37" s="640"/>
      <c r="DY37" s="640"/>
      <c r="DZ37" s="640"/>
      <c r="EA37" s="640"/>
      <c r="EB37" s="640"/>
      <c r="EC37" s="641"/>
    </row>
    <row r="38" spans="2:133" ht="11.25" customHeight="1" x14ac:dyDescent="0.2">
      <c r="B38" s="607" t="s">
        <v>322</v>
      </c>
      <c r="C38" s="608"/>
      <c r="D38" s="608"/>
      <c r="E38" s="608"/>
      <c r="F38" s="608"/>
      <c r="G38" s="608"/>
      <c r="H38" s="608"/>
      <c r="I38" s="608"/>
      <c r="J38" s="608"/>
      <c r="K38" s="608"/>
      <c r="L38" s="608"/>
      <c r="M38" s="608"/>
      <c r="N38" s="608"/>
      <c r="O38" s="608"/>
      <c r="P38" s="608"/>
      <c r="Q38" s="609"/>
      <c r="R38" s="610">
        <v>11305157</v>
      </c>
      <c r="S38" s="611"/>
      <c r="T38" s="611"/>
      <c r="U38" s="611"/>
      <c r="V38" s="611"/>
      <c r="W38" s="611"/>
      <c r="X38" s="611"/>
      <c r="Y38" s="612"/>
      <c r="Z38" s="613">
        <v>8.6999999999999993</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252184</v>
      </c>
      <c r="BA38" s="611"/>
      <c r="BB38" s="611"/>
      <c r="BC38" s="611"/>
      <c r="BD38" s="642"/>
      <c r="BE38" s="642"/>
      <c r="BF38" s="665"/>
      <c r="BG38" s="607" t="s">
        <v>324</v>
      </c>
      <c r="BH38" s="608"/>
      <c r="BI38" s="608"/>
      <c r="BJ38" s="608"/>
      <c r="BK38" s="608"/>
      <c r="BL38" s="608"/>
      <c r="BM38" s="608"/>
      <c r="BN38" s="608"/>
      <c r="BO38" s="608"/>
      <c r="BP38" s="608"/>
      <c r="BQ38" s="608"/>
      <c r="BR38" s="608"/>
      <c r="BS38" s="608"/>
      <c r="BT38" s="608"/>
      <c r="BU38" s="609"/>
      <c r="BV38" s="610">
        <v>25551</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9299035</v>
      </c>
      <c r="CS38" s="611"/>
      <c r="CT38" s="611"/>
      <c r="CU38" s="611"/>
      <c r="CV38" s="611"/>
      <c r="CW38" s="611"/>
      <c r="CX38" s="611"/>
      <c r="CY38" s="612"/>
      <c r="CZ38" s="615">
        <v>7.3</v>
      </c>
      <c r="DA38" s="640"/>
      <c r="DB38" s="640"/>
      <c r="DC38" s="644"/>
      <c r="DD38" s="619">
        <v>7832210</v>
      </c>
      <c r="DE38" s="611"/>
      <c r="DF38" s="611"/>
      <c r="DG38" s="611"/>
      <c r="DH38" s="611"/>
      <c r="DI38" s="611"/>
      <c r="DJ38" s="611"/>
      <c r="DK38" s="612"/>
      <c r="DL38" s="619">
        <v>7387620</v>
      </c>
      <c r="DM38" s="611"/>
      <c r="DN38" s="611"/>
      <c r="DO38" s="611"/>
      <c r="DP38" s="611"/>
      <c r="DQ38" s="611"/>
      <c r="DR38" s="611"/>
      <c r="DS38" s="611"/>
      <c r="DT38" s="611"/>
      <c r="DU38" s="611"/>
      <c r="DV38" s="612"/>
      <c r="DW38" s="615">
        <v>10.9</v>
      </c>
      <c r="DX38" s="640"/>
      <c r="DY38" s="640"/>
      <c r="DZ38" s="640"/>
      <c r="EA38" s="640"/>
      <c r="EB38" s="640"/>
      <c r="EC38" s="641"/>
    </row>
    <row r="39" spans="2:133" ht="11.25" customHeight="1" x14ac:dyDescent="0.2">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v>138156</v>
      </c>
      <c r="BA39" s="611"/>
      <c r="BB39" s="611"/>
      <c r="BC39" s="611"/>
      <c r="BD39" s="642"/>
      <c r="BE39" s="642"/>
      <c r="BF39" s="665"/>
      <c r="BG39" s="607" t="s">
        <v>328</v>
      </c>
      <c r="BH39" s="608"/>
      <c r="BI39" s="608"/>
      <c r="BJ39" s="608"/>
      <c r="BK39" s="608"/>
      <c r="BL39" s="608"/>
      <c r="BM39" s="608"/>
      <c r="BN39" s="608"/>
      <c r="BO39" s="608"/>
      <c r="BP39" s="608"/>
      <c r="BQ39" s="608"/>
      <c r="BR39" s="608"/>
      <c r="BS39" s="608"/>
      <c r="BT39" s="608"/>
      <c r="BU39" s="609"/>
      <c r="BV39" s="610">
        <v>35738</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473142</v>
      </c>
      <c r="CS39" s="642"/>
      <c r="CT39" s="642"/>
      <c r="CU39" s="642"/>
      <c r="CV39" s="642"/>
      <c r="CW39" s="642"/>
      <c r="CX39" s="642"/>
      <c r="CY39" s="643"/>
      <c r="CZ39" s="615">
        <v>0.4</v>
      </c>
      <c r="DA39" s="640"/>
      <c r="DB39" s="640"/>
      <c r="DC39" s="644"/>
      <c r="DD39" s="619">
        <v>430162</v>
      </c>
      <c r="DE39" s="642"/>
      <c r="DF39" s="642"/>
      <c r="DG39" s="642"/>
      <c r="DH39" s="642"/>
      <c r="DI39" s="642"/>
      <c r="DJ39" s="642"/>
      <c r="DK39" s="643"/>
      <c r="DL39" s="619" t="s">
        <v>122</v>
      </c>
      <c r="DM39" s="642"/>
      <c r="DN39" s="642"/>
      <c r="DO39" s="642"/>
      <c r="DP39" s="642"/>
      <c r="DQ39" s="642"/>
      <c r="DR39" s="642"/>
      <c r="DS39" s="642"/>
      <c r="DT39" s="642"/>
      <c r="DU39" s="642"/>
      <c r="DV39" s="643"/>
      <c r="DW39" s="615" t="s">
        <v>122</v>
      </c>
      <c r="DX39" s="640"/>
      <c r="DY39" s="640"/>
      <c r="DZ39" s="640"/>
      <c r="EA39" s="640"/>
      <c r="EB39" s="640"/>
      <c r="EC39" s="641"/>
    </row>
    <row r="40" spans="2:133" ht="11.25" customHeight="1" x14ac:dyDescent="0.2">
      <c r="B40" s="607" t="s">
        <v>330</v>
      </c>
      <c r="C40" s="608"/>
      <c r="D40" s="608"/>
      <c r="E40" s="608"/>
      <c r="F40" s="608"/>
      <c r="G40" s="608"/>
      <c r="H40" s="608"/>
      <c r="I40" s="608"/>
      <c r="J40" s="608"/>
      <c r="K40" s="608"/>
      <c r="L40" s="608"/>
      <c r="M40" s="608"/>
      <c r="N40" s="608"/>
      <c r="O40" s="608"/>
      <c r="P40" s="608"/>
      <c r="Q40" s="609"/>
      <c r="R40" s="610">
        <v>749657</v>
      </c>
      <c r="S40" s="611"/>
      <c r="T40" s="611"/>
      <c r="U40" s="611"/>
      <c r="V40" s="611"/>
      <c r="W40" s="611"/>
      <c r="X40" s="611"/>
      <c r="Y40" s="612"/>
      <c r="Z40" s="613">
        <v>0.6</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v>47900</v>
      </c>
      <c r="BA40" s="611"/>
      <c r="BB40" s="611"/>
      <c r="BC40" s="611"/>
      <c r="BD40" s="642"/>
      <c r="BE40" s="642"/>
      <c r="BF40" s="665"/>
      <c r="BG40" s="658" t="s">
        <v>332</v>
      </c>
      <c r="BH40" s="659"/>
      <c r="BI40" s="659"/>
      <c r="BJ40" s="659"/>
      <c r="BK40" s="659"/>
      <c r="BL40" s="202"/>
      <c r="BM40" s="608" t="s">
        <v>333</v>
      </c>
      <c r="BN40" s="608"/>
      <c r="BO40" s="608"/>
      <c r="BP40" s="608"/>
      <c r="BQ40" s="608"/>
      <c r="BR40" s="608"/>
      <c r="BS40" s="608"/>
      <c r="BT40" s="608"/>
      <c r="BU40" s="609"/>
      <c r="BV40" s="610">
        <v>111</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1189249</v>
      </c>
      <c r="CS40" s="611"/>
      <c r="CT40" s="611"/>
      <c r="CU40" s="611"/>
      <c r="CV40" s="611"/>
      <c r="CW40" s="611"/>
      <c r="CX40" s="611"/>
      <c r="CY40" s="612"/>
      <c r="CZ40" s="615">
        <v>0.9</v>
      </c>
      <c r="DA40" s="640"/>
      <c r="DB40" s="640"/>
      <c r="DC40" s="644"/>
      <c r="DD40" s="619">
        <v>210775</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0"/>
      <c r="DY40" s="640"/>
      <c r="DZ40" s="640"/>
      <c r="EA40" s="640"/>
      <c r="EB40" s="640"/>
      <c r="EC40" s="641"/>
    </row>
    <row r="41" spans="2:133" ht="11.25" customHeight="1" x14ac:dyDescent="0.2">
      <c r="B41" s="631" t="s">
        <v>335</v>
      </c>
      <c r="C41" s="632"/>
      <c r="D41" s="632"/>
      <c r="E41" s="632"/>
      <c r="F41" s="632"/>
      <c r="G41" s="632"/>
      <c r="H41" s="632"/>
      <c r="I41" s="632"/>
      <c r="J41" s="632"/>
      <c r="K41" s="632"/>
      <c r="L41" s="632"/>
      <c r="M41" s="632"/>
      <c r="N41" s="632"/>
      <c r="O41" s="632"/>
      <c r="P41" s="632"/>
      <c r="Q41" s="633"/>
      <c r="R41" s="682">
        <v>129790580</v>
      </c>
      <c r="S41" s="683"/>
      <c r="T41" s="683"/>
      <c r="U41" s="683"/>
      <c r="V41" s="683"/>
      <c r="W41" s="683"/>
      <c r="X41" s="683"/>
      <c r="Y41" s="687"/>
      <c r="Z41" s="688">
        <v>100</v>
      </c>
      <c r="AA41" s="688"/>
      <c r="AB41" s="688"/>
      <c r="AC41" s="688"/>
      <c r="AD41" s="689">
        <v>67196553</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1463652</v>
      </c>
      <c r="BA41" s="611"/>
      <c r="BB41" s="611"/>
      <c r="BC41" s="611"/>
      <c r="BD41" s="642"/>
      <c r="BE41" s="642"/>
      <c r="BF41" s="665"/>
      <c r="BG41" s="658"/>
      <c r="BH41" s="659"/>
      <c r="BI41" s="659"/>
      <c r="BJ41" s="659"/>
      <c r="BK41" s="659"/>
      <c r="BL41" s="202"/>
      <c r="BM41" s="608" t="s">
        <v>337</v>
      </c>
      <c r="BN41" s="608"/>
      <c r="BO41" s="608"/>
      <c r="BP41" s="608"/>
      <c r="BQ41" s="608"/>
      <c r="BR41" s="608"/>
      <c r="BS41" s="608"/>
      <c r="BT41" s="608"/>
      <c r="BU41" s="609"/>
      <c r="BV41" s="610">
        <v>1</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2"/>
      <c r="CT41" s="642"/>
      <c r="CU41" s="642"/>
      <c r="CV41" s="642"/>
      <c r="CW41" s="642"/>
      <c r="CX41" s="642"/>
      <c r="CY41" s="643"/>
      <c r="CZ41" s="615" t="s">
        <v>122</v>
      </c>
      <c r="DA41" s="640"/>
      <c r="DB41" s="640"/>
      <c r="DC41" s="644"/>
      <c r="DD41" s="619" t="s">
        <v>122</v>
      </c>
      <c r="DE41" s="642"/>
      <c r="DF41" s="642"/>
      <c r="DG41" s="642"/>
      <c r="DH41" s="642"/>
      <c r="DI41" s="642"/>
      <c r="DJ41" s="642"/>
      <c r="DK41" s="643"/>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2">
      <c r="AQ42" s="679" t="s">
        <v>339</v>
      </c>
      <c r="AR42" s="680"/>
      <c r="AS42" s="680"/>
      <c r="AT42" s="680"/>
      <c r="AU42" s="680"/>
      <c r="AV42" s="680"/>
      <c r="AW42" s="680"/>
      <c r="AX42" s="680"/>
      <c r="AY42" s="681"/>
      <c r="AZ42" s="682">
        <v>7787483</v>
      </c>
      <c r="BA42" s="683"/>
      <c r="BB42" s="683"/>
      <c r="BC42" s="683"/>
      <c r="BD42" s="669"/>
      <c r="BE42" s="669"/>
      <c r="BF42" s="671"/>
      <c r="BG42" s="660"/>
      <c r="BH42" s="661"/>
      <c r="BI42" s="661"/>
      <c r="BJ42" s="661"/>
      <c r="BK42" s="661"/>
      <c r="BL42" s="203"/>
      <c r="BM42" s="632" t="s">
        <v>340</v>
      </c>
      <c r="BN42" s="632"/>
      <c r="BO42" s="632"/>
      <c r="BP42" s="632"/>
      <c r="BQ42" s="632"/>
      <c r="BR42" s="632"/>
      <c r="BS42" s="632"/>
      <c r="BT42" s="632"/>
      <c r="BU42" s="633"/>
      <c r="BV42" s="682">
        <v>412</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18578099</v>
      </c>
      <c r="CS42" s="642"/>
      <c r="CT42" s="642"/>
      <c r="CU42" s="642"/>
      <c r="CV42" s="642"/>
      <c r="CW42" s="642"/>
      <c r="CX42" s="642"/>
      <c r="CY42" s="643"/>
      <c r="CZ42" s="615">
        <v>14.7</v>
      </c>
      <c r="DA42" s="640"/>
      <c r="DB42" s="640"/>
      <c r="DC42" s="644"/>
      <c r="DD42" s="619">
        <v>3008432</v>
      </c>
      <c r="DE42" s="642"/>
      <c r="DF42" s="642"/>
      <c r="DG42" s="642"/>
      <c r="DH42" s="642"/>
      <c r="DI42" s="642"/>
      <c r="DJ42" s="642"/>
      <c r="DK42" s="643"/>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2">
      <c r="B43" s="196" t="s">
        <v>342</v>
      </c>
      <c r="CD43" s="607" t="s">
        <v>343</v>
      </c>
      <c r="CE43" s="608"/>
      <c r="CF43" s="608"/>
      <c r="CG43" s="608"/>
      <c r="CH43" s="608"/>
      <c r="CI43" s="608"/>
      <c r="CJ43" s="608"/>
      <c r="CK43" s="608"/>
      <c r="CL43" s="608"/>
      <c r="CM43" s="608"/>
      <c r="CN43" s="608"/>
      <c r="CO43" s="608"/>
      <c r="CP43" s="608"/>
      <c r="CQ43" s="609"/>
      <c r="CR43" s="610">
        <v>176406</v>
      </c>
      <c r="CS43" s="642"/>
      <c r="CT43" s="642"/>
      <c r="CU43" s="642"/>
      <c r="CV43" s="642"/>
      <c r="CW43" s="642"/>
      <c r="CX43" s="642"/>
      <c r="CY43" s="643"/>
      <c r="CZ43" s="615">
        <v>0.1</v>
      </c>
      <c r="DA43" s="640"/>
      <c r="DB43" s="640"/>
      <c r="DC43" s="644"/>
      <c r="DD43" s="619">
        <v>52403</v>
      </c>
      <c r="DE43" s="642"/>
      <c r="DF43" s="642"/>
      <c r="DG43" s="642"/>
      <c r="DH43" s="642"/>
      <c r="DI43" s="642"/>
      <c r="DJ43" s="642"/>
      <c r="DK43" s="643"/>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2">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292</v>
      </c>
      <c r="CE44" s="647"/>
      <c r="CF44" s="607" t="s">
        <v>345</v>
      </c>
      <c r="CG44" s="608"/>
      <c r="CH44" s="608"/>
      <c r="CI44" s="608"/>
      <c r="CJ44" s="608"/>
      <c r="CK44" s="608"/>
      <c r="CL44" s="608"/>
      <c r="CM44" s="608"/>
      <c r="CN44" s="608"/>
      <c r="CO44" s="608"/>
      <c r="CP44" s="608"/>
      <c r="CQ44" s="609"/>
      <c r="CR44" s="610">
        <v>18175983</v>
      </c>
      <c r="CS44" s="611"/>
      <c r="CT44" s="611"/>
      <c r="CU44" s="611"/>
      <c r="CV44" s="611"/>
      <c r="CW44" s="611"/>
      <c r="CX44" s="611"/>
      <c r="CY44" s="612"/>
      <c r="CZ44" s="615">
        <v>14.4</v>
      </c>
      <c r="DA44" s="616"/>
      <c r="DB44" s="616"/>
      <c r="DC44" s="622"/>
      <c r="DD44" s="619">
        <v>2912680</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2">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347</v>
      </c>
      <c r="CG45" s="608"/>
      <c r="CH45" s="608"/>
      <c r="CI45" s="608"/>
      <c r="CJ45" s="608"/>
      <c r="CK45" s="608"/>
      <c r="CL45" s="608"/>
      <c r="CM45" s="608"/>
      <c r="CN45" s="608"/>
      <c r="CO45" s="608"/>
      <c r="CP45" s="608"/>
      <c r="CQ45" s="609"/>
      <c r="CR45" s="610">
        <v>10852213</v>
      </c>
      <c r="CS45" s="642"/>
      <c r="CT45" s="642"/>
      <c r="CU45" s="642"/>
      <c r="CV45" s="642"/>
      <c r="CW45" s="642"/>
      <c r="CX45" s="642"/>
      <c r="CY45" s="643"/>
      <c r="CZ45" s="615">
        <v>8.6</v>
      </c>
      <c r="DA45" s="640"/>
      <c r="DB45" s="640"/>
      <c r="DC45" s="644"/>
      <c r="DD45" s="619">
        <v>1199598</v>
      </c>
      <c r="DE45" s="642"/>
      <c r="DF45" s="642"/>
      <c r="DG45" s="642"/>
      <c r="DH45" s="642"/>
      <c r="DI45" s="642"/>
      <c r="DJ45" s="642"/>
      <c r="DK45" s="643"/>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2">
      <c r="B46" s="207"/>
      <c r="CD46" s="648"/>
      <c r="CE46" s="649"/>
      <c r="CF46" s="607" t="s">
        <v>348</v>
      </c>
      <c r="CG46" s="608"/>
      <c r="CH46" s="608"/>
      <c r="CI46" s="608"/>
      <c r="CJ46" s="608"/>
      <c r="CK46" s="608"/>
      <c r="CL46" s="608"/>
      <c r="CM46" s="608"/>
      <c r="CN46" s="608"/>
      <c r="CO46" s="608"/>
      <c r="CP46" s="608"/>
      <c r="CQ46" s="609"/>
      <c r="CR46" s="610">
        <v>6724146</v>
      </c>
      <c r="CS46" s="611"/>
      <c r="CT46" s="611"/>
      <c r="CU46" s="611"/>
      <c r="CV46" s="611"/>
      <c r="CW46" s="611"/>
      <c r="CX46" s="611"/>
      <c r="CY46" s="612"/>
      <c r="CZ46" s="615">
        <v>5.3</v>
      </c>
      <c r="DA46" s="616"/>
      <c r="DB46" s="616"/>
      <c r="DC46" s="622"/>
      <c r="DD46" s="619">
        <v>1532239</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2">
      <c r="B47" s="207"/>
      <c r="CD47" s="648"/>
      <c r="CE47" s="649"/>
      <c r="CF47" s="607" t="s">
        <v>349</v>
      </c>
      <c r="CG47" s="608"/>
      <c r="CH47" s="608"/>
      <c r="CI47" s="608"/>
      <c r="CJ47" s="608"/>
      <c r="CK47" s="608"/>
      <c r="CL47" s="608"/>
      <c r="CM47" s="608"/>
      <c r="CN47" s="608"/>
      <c r="CO47" s="608"/>
      <c r="CP47" s="608"/>
      <c r="CQ47" s="609"/>
      <c r="CR47" s="610">
        <v>402116</v>
      </c>
      <c r="CS47" s="642"/>
      <c r="CT47" s="642"/>
      <c r="CU47" s="642"/>
      <c r="CV47" s="642"/>
      <c r="CW47" s="642"/>
      <c r="CX47" s="642"/>
      <c r="CY47" s="643"/>
      <c r="CZ47" s="615">
        <v>0.3</v>
      </c>
      <c r="DA47" s="640"/>
      <c r="DB47" s="640"/>
      <c r="DC47" s="644"/>
      <c r="DD47" s="619">
        <v>95752</v>
      </c>
      <c r="DE47" s="642"/>
      <c r="DF47" s="642"/>
      <c r="DG47" s="642"/>
      <c r="DH47" s="642"/>
      <c r="DI47" s="642"/>
      <c r="DJ47" s="642"/>
      <c r="DK47" s="643"/>
      <c r="DL47" s="693"/>
      <c r="DM47" s="694"/>
      <c r="DN47" s="694"/>
      <c r="DO47" s="694"/>
      <c r="DP47" s="694"/>
      <c r="DQ47" s="694"/>
      <c r="DR47" s="694"/>
      <c r="DS47" s="694"/>
      <c r="DT47" s="694"/>
      <c r="DU47" s="694"/>
      <c r="DV47" s="695"/>
      <c r="DW47" s="684"/>
      <c r="DX47" s="685"/>
      <c r="DY47" s="685"/>
      <c r="DZ47" s="685"/>
      <c r="EA47" s="685"/>
      <c r="EB47" s="685"/>
      <c r="EC47" s="686"/>
    </row>
    <row r="48" spans="2:133" ht="10.8" x14ac:dyDescent="0.2">
      <c r="B48" s="207"/>
      <c r="CD48" s="650"/>
      <c r="CE48" s="651"/>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2">
      <c r="B49" s="207"/>
      <c r="CD49" s="631" t="s">
        <v>351</v>
      </c>
      <c r="CE49" s="632"/>
      <c r="CF49" s="632"/>
      <c r="CG49" s="632"/>
      <c r="CH49" s="632"/>
      <c r="CI49" s="632"/>
      <c r="CJ49" s="632"/>
      <c r="CK49" s="632"/>
      <c r="CL49" s="632"/>
      <c r="CM49" s="632"/>
      <c r="CN49" s="632"/>
      <c r="CO49" s="632"/>
      <c r="CP49" s="632"/>
      <c r="CQ49" s="633"/>
      <c r="CR49" s="682">
        <v>126567199</v>
      </c>
      <c r="CS49" s="669"/>
      <c r="CT49" s="669"/>
      <c r="CU49" s="669"/>
      <c r="CV49" s="669"/>
      <c r="CW49" s="669"/>
      <c r="CX49" s="669"/>
      <c r="CY49" s="698"/>
      <c r="CZ49" s="690">
        <v>100</v>
      </c>
      <c r="DA49" s="699"/>
      <c r="DB49" s="699"/>
      <c r="DC49" s="700"/>
      <c r="DD49" s="701">
        <v>78264924</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ZHOXYOuSUAGzCLkiFNvqHnYFdkkZ87SSXHqDChSG6BMOvugL9PNG6ixK/BsDzaXU1h6oN8ZYHf/E8p2kTp+jgw==" saltValue="EksHhGbcrFbeejUlR5xG3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2" zeroHeight="1" x14ac:dyDescent="0.2"/>
  <cols>
    <col min="1" max="130" width="2.77734375" style="213" customWidth="1"/>
    <col min="131" max="131" width="1.66406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5">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7"/>
    </row>
    <row r="5" spans="1:131" s="218" customFormat="1" ht="26.25" customHeight="1" x14ac:dyDescent="0.2">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7"/>
    </row>
    <row r="6" spans="1:131" s="218" customFormat="1" ht="26.25" customHeight="1" thickBot="1" x14ac:dyDescent="0.25">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7"/>
    </row>
    <row r="7" spans="1:131" s="218" customFormat="1" ht="26.25" customHeight="1" thickTop="1" x14ac:dyDescent="0.2">
      <c r="A7" s="219">
        <v>1</v>
      </c>
      <c r="B7" s="736" t="s">
        <v>374</v>
      </c>
      <c r="C7" s="737"/>
      <c r="D7" s="737"/>
      <c r="E7" s="737"/>
      <c r="F7" s="737"/>
      <c r="G7" s="737"/>
      <c r="H7" s="737"/>
      <c r="I7" s="737"/>
      <c r="J7" s="737"/>
      <c r="K7" s="737"/>
      <c r="L7" s="737"/>
      <c r="M7" s="737"/>
      <c r="N7" s="737"/>
      <c r="O7" s="737"/>
      <c r="P7" s="738"/>
      <c r="Q7" s="739">
        <v>133427</v>
      </c>
      <c r="R7" s="740"/>
      <c r="S7" s="740"/>
      <c r="T7" s="740"/>
      <c r="U7" s="740"/>
      <c r="V7" s="740">
        <v>130219</v>
      </c>
      <c r="W7" s="740"/>
      <c r="X7" s="740"/>
      <c r="Y7" s="740"/>
      <c r="Z7" s="740"/>
      <c r="AA7" s="740">
        <v>3208</v>
      </c>
      <c r="AB7" s="740"/>
      <c r="AC7" s="740"/>
      <c r="AD7" s="740"/>
      <c r="AE7" s="741"/>
      <c r="AF7" s="742">
        <v>2248</v>
      </c>
      <c r="AG7" s="743"/>
      <c r="AH7" s="743"/>
      <c r="AI7" s="743"/>
      <c r="AJ7" s="744"/>
      <c r="AK7" s="745">
        <v>1250</v>
      </c>
      <c r="AL7" s="746"/>
      <c r="AM7" s="746"/>
      <c r="AN7" s="746"/>
      <c r="AO7" s="746"/>
      <c r="AP7" s="746">
        <v>134622</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9">
        <v>1</v>
      </c>
      <c r="BR7" s="220"/>
      <c r="BS7" s="733" t="s">
        <v>566</v>
      </c>
      <c r="BT7" s="734"/>
      <c r="BU7" s="734"/>
      <c r="BV7" s="734"/>
      <c r="BW7" s="734"/>
      <c r="BX7" s="734"/>
      <c r="BY7" s="734"/>
      <c r="BZ7" s="734"/>
      <c r="CA7" s="734"/>
      <c r="CB7" s="734"/>
      <c r="CC7" s="734"/>
      <c r="CD7" s="734"/>
      <c r="CE7" s="734"/>
      <c r="CF7" s="734"/>
      <c r="CG7" s="749"/>
      <c r="CH7" s="730">
        <v>-2</v>
      </c>
      <c r="CI7" s="731"/>
      <c r="CJ7" s="731"/>
      <c r="CK7" s="731"/>
      <c r="CL7" s="732"/>
      <c r="CM7" s="730">
        <v>170</v>
      </c>
      <c r="CN7" s="731"/>
      <c r="CO7" s="731"/>
      <c r="CP7" s="731"/>
      <c r="CQ7" s="732"/>
      <c r="CR7" s="730">
        <v>170</v>
      </c>
      <c r="CS7" s="731"/>
      <c r="CT7" s="731"/>
      <c r="CU7" s="731"/>
      <c r="CV7" s="732"/>
      <c r="CW7" s="730" t="s">
        <v>558</v>
      </c>
      <c r="CX7" s="731"/>
      <c r="CY7" s="731"/>
      <c r="CZ7" s="731"/>
      <c r="DA7" s="732"/>
      <c r="DB7" s="730" t="s">
        <v>558</v>
      </c>
      <c r="DC7" s="731"/>
      <c r="DD7" s="731"/>
      <c r="DE7" s="731"/>
      <c r="DF7" s="732"/>
      <c r="DG7" s="730" t="s">
        <v>558</v>
      </c>
      <c r="DH7" s="731"/>
      <c r="DI7" s="731"/>
      <c r="DJ7" s="731"/>
      <c r="DK7" s="732"/>
      <c r="DL7" s="730" t="s">
        <v>558</v>
      </c>
      <c r="DM7" s="731"/>
      <c r="DN7" s="731"/>
      <c r="DO7" s="731"/>
      <c r="DP7" s="732"/>
      <c r="DQ7" s="730" t="s">
        <v>558</v>
      </c>
      <c r="DR7" s="731"/>
      <c r="DS7" s="731"/>
      <c r="DT7" s="731"/>
      <c r="DU7" s="732"/>
      <c r="DV7" s="733"/>
      <c r="DW7" s="734"/>
      <c r="DX7" s="734"/>
      <c r="DY7" s="734"/>
      <c r="DZ7" s="735"/>
      <c r="EA7" s="217"/>
    </row>
    <row r="8" spans="1:131" s="218" customFormat="1" ht="26.25" customHeight="1" x14ac:dyDescent="0.2">
      <c r="A8" s="221">
        <v>2</v>
      </c>
      <c r="B8" s="767" t="s">
        <v>375</v>
      </c>
      <c r="C8" s="768"/>
      <c r="D8" s="768"/>
      <c r="E8" s="768"/>
      <c r="F8" s="768"/>
      <c r="G8" s="768"/>
      <c r="H8" s="768"/>
      <c r="I8" s="768"/>
      <c r="J8" s="768"/>
      <c r="K8" s="768"/>
      <c r="L8" s="768"/>
      <c r="M8" s="768"/>
      <c r="N8" s="768"/>
      <c r="O8" s="768"/>
      <c r="P8" s="769"/>
      <c r="Q8" s="770">
        <v>28</v>
      </c>
      <c r="R8" s="771"/>
      <c r="S8" s="771"/>
      <c r="T8" s="771"/>
      <c r="U8" s="771"/>
      <c r="V8" s="771">
        <v>13</v>
      </c>
      <c r="W8" s="771"/>
      <c r="X8" s="771"/>
      <c r="Y8" s="771"/>
      <c r="Z8" s="771"/>
      <c r="AA8" s="771">
        <v>15</v>
      </c>
      <c r="AB8" s="771"/>
      <c r="AC8" s="771"/>
      <c r="AD8" s="771"/>
      <c r="AE8" s="772"/>
      <c r="AF8" s="773" t="s">
        <v>122</v>
      </c>
      <c r="AG8" s="774"/>
      <c r="AH8" s="774"/>
      <c r="AI8" s="774"/>
      <c r="AJ8" s="775"/>
      <c r="AK8" s="756">
        <v>4</v>
      </c>
      <c r="AL8" s="757"/>
      <c r="AM8" s="757"/>
      <c r="AN8" s="757"/>
      <c r="AO8" s="757"/>
      <c r="AP8" s="757">
        <v>8</v>
      </c>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1">
        <v>2</v>
      </c>
      <c r="BR8" s="222"/>
      <c r="BS8" s="760" t="s">
        <v>567</v>
      </c>
      <c r="BT8" s="761"/>
      <c r="BU8" s="761"/>
      <c r="BV8" s="761"/>
      <c r="BW8" s="761"/>
      <c r="BX8" s="761"/>
      <c r="BY8" s="761"/>
      <c r="BZ8" s="761"/>
      <c r="CA8" s="761"/>
      <c r="CB8" s="761"/>
      <c r="CC8" s="761"/>
      <c r="CD8" s="761"/>
      <c r="CE8" s="761"/>
      <c r="CF8" s="761"/>
      <c r="CG8" s="762"/>
      <c r="CH8" s="763">
        <v>-14</v>
      </c>
      <c r="CI8" s="764"/>
      <c r="CJ8" s="764"/>
      <c r="CK8" s="764"/>
      <c r="CL8" s="765"/>
      <c r="CM8" s="763">
        <v>592</v>
      </c>
      <c r="CN8" s="764"/>
      <c r="CO8" s="764"/>
      <c r="CP8" s="764"/>
      <c r="CQ8" s="765"/>
      <c r="CR8" s="763">
        <v>65</v>
      </c>
      <c r="CS8" s="764"/>
      <c r="CT8" s="764"/>
      <c r="CU8" s="764"/>
      <c r="CV8" s="765"/>
      <c r="CW8" s="763">
        <v>26</v>
      </c>
      <c r="CX8" s="764"/>
      <c r="CY8" s="764"/>
      <c r="CZ8" s="764"/>
      <c r="DA8" s="765"/>
      <c r="DB8" s="763" t="s">
        <v>558</v>
      </c>
      <c r="DC8" s="764"/>
      <c r="DD8" s="764"/>
      <c r="DE8" s="764"/>
      <c r="DF8" s="765"/>
      <c r="DG8" s="763" t="s">
        <v>558</v>
      </c>
      <c r="DH8" s="764"/>
      <c r="DI8" s="764"/>
      <c r="DJ8" s="764"/>
      <c r="DK8" s="765"/>
      <c r="DL8" s="763" t="s">
        <v>558</v>
      </c>
      <c r="DM8" s="764"/>
      <c r="DN8" s="764"/>
      <c r="DO8" s="764"/>
      <c r="DP8" s="765"/>
      <c r="DQ8" s="763" t="s">
        <v>558</v>
      </c>
      <c r="DR8" s="764"/>
      <c r="DS8" s="764"/>
      <c r="DT8" s="764"/>
      <c r="DU8" s="765"/>
      <c r="DV8" s="760"/>
      <c r="DW8" s="761"/>
      <c r="DX8" s="761"/>
      <c r="DY8" s="761"/>
      <c r="DZ8" s="766"/>
      <c r="EA8" s="217"/>
    </row>
    <row r="9" spans="1:131" s="218" customFormat="1" ht="26.25" customHeight="1" x14ac:dyDescent="0.2">
      <c r="A9" s="221">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1">
        <v>3</v>
      </c>
      <c r="BR9" s="222"/>
      <c r="BS9" s="760" t="s">
        <v>568</v>
      </c>
      <c r="BT9" s="761"/>
      <c r="BU9" s="761"/>
      <c r="BV9" s="761"/>
      <c r="BW9" s="761"/>
      <c r="BX9" s="761"/>
      <c r="BY9" s="761"/>
      <c r="BZ9" s="761"/>
      <c r="CA9" s="761"/>
      <c r="CB9" s="761"/>
      <c r="CC9" s="761"/>
      <c r="CD9" s="761"/>
      <c r="CE9" s="761"/>
      <c r="CF9" s="761"/>
      <c r="CG9" s="762"/>
      <c r="CH9" s="763">
        <v>-2</v>
      </c>
      <c r="CI9" s="764"/>
      <c r="CJ9" s="764"/>
      <c r="CK9" s="764"/>
      <c r="CL9" s="765"/>
      <c r="CM9" s="763">
        <v>414</v>
      </c>
      <c r="CN9" s="764"/>
      <c r="CO9" s="764"/>
      <c r="CP9" s="764"/>
      <c r="CQ9" s="765"/>
      <c r="CR9" s="763">
        <v>350</v>
      </c>
      <c r="CS9" s="764"/>
      <c r="CT9" s="764"/>
      <c r="CU9" s="764"/>
      <c r="CV9" s="765"/>
      <c r="CW9" s="763">
        <v>17</v>
      </c>
      <c r="CX9" s="764"/>
      <c r="CY9" s="764"/>
      <c r="CZ9" s="764"/>
      <c r="DA9" s="765"/>
      <c r="DB9" s="763" t="s">
        <v>558</v>
      </c>
      <c r="DC9" s="764"/>
      <c r="DD9" s="764"/>
      <c r="DE9" s="764"/>
      <c r="DF9" s="765"/>
      <c r="DG9" s="763" t="s">
        <v>558</v>
      </c>
      <c r="DH9" s="764"/>
      <c r="DI9" s="764"/>
      <c r="DJ9" s="764"/>
      <c r="DK9" s="765"/>
      <c r="DL9" s="763" t="s">
        <v>558</v>
      </c>
      <c r="DM9" s="764"/>
      <c r="DN9" s="764"/>
      <c r="DO9" s="764"/>
      <c r="DP9" s="765"/>
      <c r="DQ9" s="763" t="s">
        <v>558</v>
      </c>
      <c r="DR9" s="764"/>
      <c r="DS9" s="764"/>
      <c r="DT9" s="764"/>
      <c r="DU9" s="765"/>
      <c r="DV9" s="760"/>
      <c r="DW9" s="761"/>
      <c r="DX9" s="761"/>
      <c r="DY9" s="761"/>
      <c r="DZ9" s="766"/>
      <c r="EA9" s="217"/>
    </row>
    <row r="10" spans="1:131" s="218" customFormat="1" ht="26.25" customHeight="1" x14ac:dyDescent="0.2">
      <c r="A10" s="221">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1">
        <v>4</v>
      </c>
      <c r="BR10" s="222"/>
      <c r="BS10" s="760" t="s">
        <v>569</v>
      </c>
      <c r="BT10" s="761"/>
      <c r="BU10" s="761"/>
      <c r="BV10" s="761"/>
      <c r="BW10" s="761"/>
      <c r="BX10" s="761"/>
      <c r="BY10" s="761"/>
      <c r="BZ10" s="761"/>
      <c r="CA10" s="761"/>
      <c r="CB10" s="761"/>
      <c r="CC10" s="761"/>
      <c r="CD10" s="761"/>
      <c r="CE10" s="761"/>
      <c r="CF10" s="761"/>
      <c r="CG10" s="762"/>
      <c r="CH10" s="763">
        <v>-39</v>
      </c>
      <c r="CI10" s="764"/>
      <c r="CJ10" s="764"/>
      <c r="CK10" s="764"/>
      <c r="CL10" s="765"/>
      <c r="CM10" s="763">
        <v>161</v>
      </c>
      <c r="CN10" s="764"/>
      <c r="CO10" s="764"/>
      <c r="CP10" s="764"/>
      <c r="CQ10" s="765"/>
      <c r="CR10" s="763">
        <v>30</v>
      </c>
      <c r="CS10" s="764"/>
      <c r="CT10" s="764"/>
      <c r="CU10" s="764"/>
      <c r="CV10" s="765"/>
      <c r="CW10" s="763">
        <v>64</v>
      </c>
      <c r="CX10" s="764"/>
      <c r="CY10" s="764"/>
      <c r="CZ10" s="764"/>
      <c r="DA10" s="765"/>
      <c r="DB10" s="763" t="s">
        <v>558</v>
      </c>
      <c r="DC10" s="764"/>
      <c r="DD10" s="764"/>
      <c r="DE10" s="764"/>
      <c r="DF10" s="765"/>
      <c r="DG10" s="763" t="s">
        <v>558</v>
      </c>
      <c r="DH10" s="764"/>
      <c r="DI10" s="764"/>
      <c r="DJ10" s="764"/>
      <c r="DK10" s="765"/>
      <c r="DL10" s="763" t="s">
        <v>558</v>
      </c>
      <c r="DM10" s="764"/>
      <c r="DN10" s="764"/>
      <c r="DO10" s="764"/>
      <c r="DP10" s="765"/>
      <c r="DQ10" s="763" t="s">
        <v>558</v>
      </c>
      <c r="DR10" s="764"/>
      <c r="DS10" s="764"/>
      <c r="DT10" s="764"/>
      <c r="DU10" s="765"/>
      <c r="DV10" s="760"/>
      <c r="DW10" s="761"/>
      <c r="DX10" s="761"/>
      <c r="DY10" s="761"/>
      <c r="DZ10" s="766"/>
      <c r="EA10" s="217"/>
    </row>
    <row r="11" spans="1:131" s="218" customFormat="1" ht="26.25" customHeight="1" x14ac:dyDescent="0.2">
      <c r="A11" s="221">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1">
        <v>5</v>
      </c>
      <c r="BR11" s="222"/>
      <c r="BS11" s="760" t="s">
        <v>570</v>
      </c>
      <c r="BT11" s="761"/>
      <c r="BU11" s="761"/>
      <c r="BV11" s="761"/>
      <c r="BW11" s="761"/>
      <c r="BX11" s="761"/>
      <c r="BY11" s="761"/>
      <c r="BZ11" s="761"/>
      <c r="CA11" s="761"/>
      <c r="CB11" s="761"/>
      <c r="CC11" s="761"/>
      <c r="CD11" s="761"/>
      <c r="CE11" s="761"/>
      <c r="CF11" s="761"/>
      <c r="CG11" s="762"/>
      <c r="CH11" s="763">
        <v>1</v>
      </c>
      <c r="CI11" s="764"/>
      <c r="CJ11" s="764"/>
      <c r="CK11" s="764"/>
      <c r="CL11" s="765"/>
      <c r="CM11" s="763">
        <v>485</v>
      </c>
      <c r="CN11" s="764"/>
      <c r="CO11" s="764"/>
      <c r="CP11" s="764"/>
      <c r="CQ11" s="765"/>
      <c r="CR11" s="763">
        <v>405</v>
      </c>
      <c r="CS11" s="764"/>
      <c r="CT11" s="764"/>
      <c r="CU11" s="764"/>
      <c r="CV11" s="765"/>
      <c r="CW11" s="763">
        <v>31</v>
      </c>
      <c r="CX11" s="764"/>
      <c r="CY11" s="764"/>
      <c r="CZ11" s="764"/>
      <c r="DA11" s="765"/>
      <c r="DB11" s="763" t="s">
        <v>558</v>
      </c>
      <c r="DC11" s="764"/>
      <c r="DD11" s="764"/>
      <c r="DE11" s="764"/>
      <c r="DF11" s="765"/>
      <c r="DG11" s="763" t="s">
        <v>558</v>
      </c>
      <c r="DH11" s="764"/>
      <c r="DI11" s="764"/>
      <c r="DJ11" s="764"/>
      <c r="DK11" s="765"/>
      <c r="DL11" s="763" t="s">
        <v>558</v>
      </c>
      <c r="DM11" s="764"/>
      <c r="DN11" s="764"/>
      <c r="DO11" s="764"/>
      <c r="DP11" s="765"/>
      <c r="DQ11" s="763" t="s">
        <v>558</v>
      </c>
      <c r="DR11" s="764"/>
      <c r="DS11" s="764"/>
      <c r="DT11" s="764"/>
      <c r="DU11" s="765"/>
      <c r="DV11" s="760"/>
      <c r="DW11" s="761"/>
      <c r="DX11" s="761"/>
      <c r="DY11" s="761"/>
      <c r="DZ11" s="766"/>
      <c r="EA11" s="217"/>
    </row>
    <row r="12" spans="1:131" s="218" customFormat="1" ht="26.25" customHeight="1" x14ac:dyDescent="0.2">
      <c r="A12" s="221">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1">
        <v>6</v>
      </c>
      <c r="BR12" s="222"/>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7"/>
    </row>
    <row r="13" spans="1:131" s="218" customFormat="1" ht="26.25" customHeight="1" x14ac:dyDescent="0.2">
      <c r="A13" s="221">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1">
        <v>7</v>
      </c>
      <c r="BR13" s="222"/>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7"/>
    </row>
    <row r="14" spans="1:131" s="218" customFormat="1" ht="26.25" customHeight="1" x14ac:dyDescent="0.2">
      <c r="A14" s="221">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1">
        <v>8</v>
      </c>
      <c r="BR14" s="222"/>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7"/>
    </row>
    <row r="15" spans="1:131" s="218" customFormat="1" ht="26.25" customHeight="1" x14ac:dyDescent="0.2">
      <c r="A15" s="221">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1">
        <v>9</v>
      </c>
      <c r="BR15" s="222"/>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7"/>
    </row>
    <row r="16" spans="1:131" s="218" customFormat="1" ht="26.25" customHeight="1" x14ac:dyDescent="0.2">
      <c r="A16" s="221">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1">
        <v>10</v>
      </c>
      <c r="BR16" s="222"/>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7"/>
    </row>
    <row r="17" spans="1:131" s="218" customFormat="1" ht="26.25" customHeight="1" x14ac:dyDescent="0.2">
      <c r="A17" s="221">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1">
        <v>11</v>
      </c>
      <c r="BR17" s="222"/>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7"/>
    </row>
    <row r="18" spans="1:131" s="218" customFormat="1" ht="26.25" customHeight="1" x14ac:dyDescent="0.2">
      <c r="A18" s="221">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1">
        <v>12</v>
      </c>
      <c r="BR18" s="222"/>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7"/>
    </row>
    <row r="19" spans="1:131" s="218" customFormat="1" ht="26.25" customHeight="1" x14ac:dyDescent="0.2">
      <c r="A19" s="221">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1">
        <v>13</v>
      </c>
      <c r="BR19" s="222"/>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7"/>
    </row>
    <row r="20" spans="1:131" s="218" customFormat="1" ht="26.25" customHeight="1" x14ac:dyDescent="0.2">
      <c r="A20" s="221">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1">
        <v>14</v>
      </c>
      <c r="BR20" s="222"/>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7"/>
    </row>
    <row r="21" spans="1:131" s="218" customFormat="1" ht="26.25" customHeight="1" thickBot="1" x14ac:dyDescent="0.25">
      <c r="A21" s="221">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1">
        <v>15</v>
      </c>
      <c r="BR21" s="222"/>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7"/>
    </row>
    <row r="22" spans="1:131" s="218" customFormat="1" ht="26.25" customHeight="1" x14ac:dyDescent="0.2">
      <c r="A22" s="221">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1">
        <v>16</v>
      </c>
      <c r="BR22" s="222"/>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7"/>
    </row>
    <row r="23" spans="1:131" s="218" customFormat="1" ht="26.25" customHeight="1" thickBot="1" x14ac:dyDescent="0.25">
      <c r="A23" s="223" t="s">
        <v>377</v>
      </c>
      <c r="B23" s="776" t="s">
        <v>378</v>
      </c>
      <c r="C23" s="777"/>
      <c r="D23" s="777"/>
      <c r="E23" s="777"/>
      <c r="F23" s="777"/>
      <c r="G23" s="777"/>
      <c r="H23" s="777"/>
      <c r="I23" s="777"/>
      <c r="J23" s="777"/>
      <c r="K23" s="777"/>
      <c r="L23" s="777"/>
      <c r="M23" s="777"/>
      <c r="N23" s="777"/>
      <c r="O23" s="777"/>
      <c r="P23" s="778"/>
      <c r="Q23" s="779">
        <v>133455</v>
      </c>
      <c r="R23" s="780"/>
      <c r="S23" s="780"/>
      <c r="T23" s="780"/>
      <c r="U23" s="780"/>
      <c r="V23" s="780">
        <v>130232</v>
      </c>
      <c r="W23" s="780"/>
      <c r="X23" s="780"/>
      <c r="Y23" s="780"/>
      <c r="Z23" s="780"/>
      <c r="AA23" s="780">
        <v>3223</v>
      </c>
      <c r="AB23" s="780"/>
      <c r="AC23" s="780"/>
      <c r="AD23" s="780"/>
      <c r="AE23" s="781"/>
      <c r="AF23" s="782">
        <v>2248</v>
      </c>
      <c r="AG23" s="780"/>
      <c r="AH23" s="780"/>
      <c r="AI23" s="780"/>
      <c r="AJ23" s="783"/>
      <c r="AK23" s="784"/>
      <c r="AL23" s="785"/>
      <c r="AM23" s="785"/>
      <c r="AN23" s="785"/>
      <c r="AO23" s="785"/>
      <c r="AP23" s="780">
        <v>134630</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1">
        <v>17</v>
      </c>
      <c r="BR23" s="222"/>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7"/>
    </row>
    <row r="24" spans="1:131" s="218" customFormat="1" ht="26.25" customHeight="1" x14ac:dyDescent="0.2">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1">
        <v>18</v>
      </c>
      <c r="BR24" s="222"/>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7"/>
    </row>
    <row r="25" spans="1:131" ht="26.25" customHeight="1" thickBot="1" x14ac:dyDescent="0.25">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4"/>
      <c r="BP25" s="224"/>
      <c r="BQ25" s="221">
        <v>19</v>
      </c>
      <c r="BR25" s="222"/>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2">
      <c r="A26" s="714" t="s">
        <v>357</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364</v>
      </c>
      <c r="BF26" s="721"/>
      <c r="BG26" s="721"/>
      <c r="BH26" s="721"/>
      <c r="BI26" s="727"/>
      <c r="BJ26" s="214"/>
      <c r="BK26" s="214"/>
      <c r="BL26" s="214"/>
      <c r="BM26" s="214"/>
      <c r="BN26" s="214"/>
      <c r="BO26" s="224"/>
      <c r="BP26" s="224"/>
      <c r="BQ26" s="221">
        <v>20</v>
      </c>
      <c r="BR26" s="222"/>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5">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4"/>
      <c r="BP27" s="224"/>
      <c r="BQ27" s="221">
        <v>21</v>
      </c>
      <c r="BR27" s="222"/>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2">
      <c r="A28" s="225">
        <v>1</v>
      </c>
      <c r="B28" s="736" t="s">
        <v>389</v>
      </c>
      <c r="C28" s="737"/>
      <c r="D28" s="737"/>
      <c r="E28" s="737"/>
      <c r="F28" s="737"/>
      <c r="G28" s="737"/>
      <c r="H28" s="737"/>
      <c r="I28" s="737"/>
      <c r="J28" s="737"/>
      <c r="K28" s="737"/>
      <c r="L28" s="737"/>
      <c r="M28" s="737"/>
      <c r="N28" s="737"/>
      <c r="O28" s="737"/>
      <c r="P28" s="738"/>
      <c r="Q28" s="809">
        <v>21244</v>
      </c>
      <c r="R28" s="810"/>
      <c r="S28" s="810"/>
      <c r="T28" s="810"/>
      <c r="U28" s="810"/>
      <c r="V28" s="810">
        <v>20844</v>
      </c>
      <c r="W28" s="810"/>
      <c r="X28" s="810"/>
      <c r="Y28" s="810"/>
      <c r="Z28" s="810"/>
      <c r="AA28" s="810">
        <v>400</v>
      </c>
      <c r="AB28" s="810"/>
      <c r="AC28" s="810"/>
      <c r="AD28" s="810"/>
      <c r="AE28" s="811"/>
      <c r="AF28" s="812">
        <v>400</v>
      </c>
      <c r="AG28" s="810"/>
      <c r="AH28" s="810"/>
      <c r="AI28" s="810"/>
      <c r="AJ28" s="813"/>
      <c r="AK28" s="814">
        <v>1784</v>
      </c>
      <c r="AL28" s="815"/>
      <c r="AM28" s="815"/>
      <c r="AN28" s="815"/>
      <c r="AO28" s="815"/>
      <c r="AP28" s="815" t="s">
        <v>558</v>
      </c>
      <c r="AQ28" s="815"/>
      <c r="AR28" s="815"/>
      <c r="AS28" s="815"/>
      <c r="AT28" s="815"/>
      <c r="AU28" s="815" t="s">
        <v>558</v>
      </c>
      <c r="AV28" s="815"/>
      <c r="AW28" s="815"/>
      <c r="AX28" s="815"/>
      <c r="AY28" s="815"/>
      <c r="AZ28" s="816" t="s">
        <v>558</v>
      </c>
      <c r="BA28" s="816"/>
      <c r="BB28" s="816"/>
      <c r="BC28" s="816"/>
      <c r="BD28" s="816"/>
      <c r="BE28" s="807"/>
      <c r="BF28" s="807"/>
      <c r="BG28" s="807"/>
      <c r="BH28" s="807"/>
      <c r="BI28" s="808"/>
      <c r="BJ28" s="214"/>
      <c r="BK28" s="214"/>
      <c r="BL28" s="214"/>
      <c r="BM28" s="214"/>
      <c r="BN28" s="214"/>
      <c r="BO28" s="224"/>
      <c r="BP28" s="224"/>
      <c r="BQ28" s="221">
        <v>22</v>
      </c>
      <c r="BR28" s="222"/>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2">
      <c r="A29" s="225">
        <v>2</v>
      </c>
      <c r="B29" s="767" t="s">
        <v>390</v>
      </c>
      <c r="C29" s="768"/>
      <c r="D29" s="768"/>
      <c r="E29" s="768"/>
      <c r="F29" s="768"/>
      <c r="G29" s="768"/>
      <c r="H29" s="768"/>
      <c r="I29" s="768"/>
      <c r="J29" s="768"/>
      <c r="K29" s="768"/>
      <c r="L29" s="768"/>
      <c r="M29" s="768"/>
      <c r="N29" s="768"/>
      <c r="O29" s="768"/>
      <c r="P29" s="769"/>
      <c r="Q29" s="770">
        <v>4723</v>
      </c>
      <c r="R29" s="771"/>
      <c r="S29" s="771"/>
      <c r="T29" s="771"/>
      <c r="U29" s="771"/>
      <c r="V29" s="771">
        <v>4717</v>
      </c>
      <c r="W29" s="771"/>
      <c r="X29" s="771"/>
      <c r="Y29" s="771"/>
      <c r="Z29" s="771"/>
      <c r="AA29" s="771">
        <v>6</v>
      </c>
      <c r="AB29" s="771"/>
      <c r="AC29" s="771"/>
      <c r="AD29" s="771"/>
      <c r="AE29" s="772"/>
      <c r="AF29" s="773">
        <v>6</v>
      </c>
      <c r="AG29" s="774"/>
      <c r="AH29" s="774"/>
      <c r="AI29" s="774"/>
      <c r="AJ29" s="775"/>
      <c r="AK29" s="821">
        <v>812</v>
      </c>
      <c r="AL29" s="817"/>
      <c r="AM29" s="817"/>
      <c r="AN29" s="817"/>
      <c r="AO29" s="817"/>
      <c r="AP29" s="817" t="s">
        <v>558</v>
      </c>
      <c r="AQ29" s="817"/>
      <c r="AR29" s="817"/>
      <c r="AS29" s="817"/>
      <c r="AT29" s="817"/>
      <c r="AU29" s="817" t="s">
        <v>558</v>
      </c>
      <c r="AV29" s="817"/>
      <c r="AW29" s="817"/>
      <c r="AX29" s="817"/>
      <c r="AY29" s="817"/>
      <c r="AZ29" s="818" t="s">
        <v>558</v>
      </c>
      <c r="BA29" s="818"/>
      <c r="BB29" s="818"/>
      <c r="BC29" s="818"/>
      <c r="BD29" s="818"/>
      <c r="BE29" s="819"/>
      <c r="BF29" s="819"/>
      <c r="BG29" s="819"/>
      <c r="BH29" s="819"/>
      <c r="BI29" s="820"/>
      <c r="BJ29" s="214"/>
      <c r="BK29" s="214"/>
      <c r="BL29" s="214"/>
      <c r="BM29" s="214"/>
      <c r="BN29" s="214"/>
      <c r="BO29" s="224"/>
      <c r="BP29" s="224"/>
      <c r="BQ29" s="221">
        <v>23</v>
      </c>
      <c r="BR29" s="222"/>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2">
      <c r="A30" s="225">
        <v>3</v>
      </c>
      <c r="B30" s="767" t="s">
        <v>391</v>
      </c>
      <c r="C30" s="768"/>
      <c r="D30" s="768"/>
      <c r="E30" s="768"/>
      <c r="F30" s="768"/>
      <c r="G30" s="768"/>
      <c r="H30" s="768"/>
      <c r="I30" s="768"/>
      <c r="J30" s="768"/>
      <c r="K30" s="768"/>
      <c r="L30" s="768"/>
      <c r="M30" s="768"/>
      <c r="N30" s="768"/>
      <c r="O30" s="768"/>
      <c r="P30" s="769"/>
      <c r="Q30" s="770">
        <v>27129</v>
      </c>
      <c r="R30" s="771"/>
      <c r="S30" s="771"/>
      <c r="T30" s="771"/>
      <c r="U30" s="771"/>
      <c r="V30" s="771">
        <v>26820</v>
      </c>
      <c r="W30" s="771"/>
      <c r="X30" s="771"/>
      <c r="Y30" s="771"/>
      <c r="Z30" s="771"/>
      <c r="AA30" s="771">
        <v>309</v>
      </c>
      <c r="AB30" s="771"/>
      <c r="AC30" s="771"/>
      <c r="AD30" s="771"/>
      <c r="AE30" s="772"/>
      <c r="AF30" s="773">
        <v>309</v>
      </c>
      <c r="AG30" s="774"/>
      <c r="AH30" s="774"/>
      <c r="AI30" s="774"/>
      <c r="AJ30" s="775"/>
      <c r="AK30" s="821">
        <v>3884</v>
      </c>
      <c r="AL30" s="817"/>
      <c r="AM30" s="817"/>
      <c r="AN30" s="817"/>
      <c r="AO30" s="817"/>
      <c r="AP30" s="817" t="s">
        <v>558</v>
      </c>
      <c r="AQ30" s="817"/>
      <c r="AR30" s="817"/>
      <c r="AS30" s="817"/>
      <c r="AT30" s="817"/>
      <c r="AU30" s="817" t="s">
        <v>558</v>
      </c>
      <c r="AV30" s="817"/>
      <c r="AW30" s="817"/>
      <c r="AX30" s="817"/>
      <c r="AY30" s="817"/>
      <c r="AZ30" s="818" t="s">
        <v>558</v>
      </c>
      <c r="BA30" s="818"/>
      <c r="BB30" s="818"/>
      <c r="BC30" s="818"/>
      <c r="BD30" s="818"/>
      <c r="BE30" s="819"/>
      <c r="BF30" s="819"/>
      <c r="BG30" s="819"/>
      <c r="BH30" s="819"/>
      <c r="BI30" s="820"/>
      <c r="BJ30" s="214"/>
      <c r="BK30" s="214"/>
      <c r="BL30" s="214"/>
      <c r="BM30" s="214"/>
      <c r="BN30" s="214"/>
      <c r="BO30" s="224"/>
      <c r="BP30" s="224"/>
      <c r="BQ30" s="221">
        <v>24</v>
      </c>
      <c r="BR30" s="222"/>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2">
      <c r="A31" s="225">
        <v>4</v>
      </c>
      <c r="B31" s="767" t="s">
        <v>392</v>
      </c>
      <c r="C31" s="768"/>
      <c r="D31" s="768"/>
      <c r="E31" s="768"/>
      <c r="F31" s="768"/>
      <c r="G31" s="768"/>
      <c r="H31" s="768"/>
      <c r="I31" s="768"/>
      <c r="J31" s="768"/>
      <c r="K31" s="768"/>
      <c r="L31" s="768"/>
      <c r="M31" s="768"/>
      <c r="N31" s="768"/>
      <c r="O31" s="768"/>
      <c r="P31" s="769"/>
      <c r="Q31" s="770">
        <v>23345</v>
      </c>
      <c r="R31" s="771"/>
      <c r="S31" s="771"/>
      <c r="T31" s="771"/>
      <c r="U31" s="771"/>
      <c r="V31" s="771">
        <v>22566</v>
      </c>
      <c r="W31" s="771"/>
      <c r="X31" s="771"/>
      <c r="Y31" s="771"/>
      <c r="Z31" s="771"/>
      <c r="AA31" s="771">
        <v>779</v>
      </c>
      <c r="AB31" s="771"/>
      <c r="AC31" s="771"/>
      <c r="AD31" s="771"/>
      <c r="AE31" s="772"/>
      <c r="AF31" s="773">
        <v>779</v>
      </c>
      <c r="AG31" s="774"/>
      <c r="AH31" s="774"/>
      <c r="AI31" s="774"/>
      <c r="AJ31" s="775"/>
      <c r="AK31" s="821" t="s">
        <v>558</v>
      </c>
      <c r="AL31" s="817"/>
      <c r="AM31" s="817"/>
      <c r="AN31" s="817"/>
      <c r="AO31" s="817"/>
      <c r="AP31" s="817" t="s">
        <v>558</v>
      </c>
      <c r="AQ31" s="817"/>
      <c r="AR31" s="817"/>
      <c r="AS31" s="817"/>
      <c r="AT31" s="817"/>
      <c r="AU31" s="817" t="s">
        <v>558</v>
      </c>
      <c r="AV31" s="817"/>
      <c r="AW31" s="817"/>
      <c r="AX31" s="817"/>
      <c r="AY31" s="817"/>
      <c r="AZ31" s="818" t="s">
        <v>558</v>
      </c>
      <c r="BA31" s="818"/>
      <c r="BB31" s="818"/>
      <c r="BC31" s="818"/>
      <c r="BD31" s="818"/>
      <c r="BE31" s="819"/>
      <c r="BF31" s="819"/>
      <c r="BG31" s="819"/>
      <c r="BH31" s="819"/>
      <c r="BI31" s="820"/>
      <c r="BJ31" s="214"/>
      <c r="BK31" s="214"/>
      <c r="BL31" s="214"/>
      <c r="BM31" s="214"/>
      <c r="BN31" s="214"/>
      <c r="BO31" s="224"/>
      <c r="BP31" s="224"/>
      <c r="BQ31" s="221">
        <v>25</v>
      </c>
      <c r="BR31" s="222"/>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2">
      <c r="A32" s="225">
        <v>5</v>
      </c>
      <c r="B32" s="767" t="s">
        <v>393</v>
      </c>
      <c r="C32" s="768"/>
      <c r="D32" s="768"/>
      <c r="E32" s="768"/>
      <c r="F32" s="768"/>
      <c r="G32" s="768"/>
      <c r="H32" s="768"/>
      <c r="I32" s="768"/>
      <c r="J32" s="768"/>
      <c r="K32" s="768"/>
      <c r="L32" s="768"/>
      <c r="M32" s="768"/>
      <c r="N32" s="768"/>
      <c r="O32" s="768"/>
      <c r="P32" s="769"/>
      <c r="Q32" s="770">
        <v>101</v>
      </c>
      <c r="R32" s="771"/>
      <c r="S32" s="771"/>
      <c r="T32" s="771"/>
      <c r="U32" s="771"/>
      <c r="V32" s="771">
        <v>101</v>
      </c>
      <c r="W32" s="771"/>
      <c r="X32" s="771"/>
      <c r="Y32" s="771"/>
      <c r="Z32" s="771"/>
      <c r="AA32" s="771">
        <v>0</v>
      </c>
      <c r="AB32" s="771"/>
      <c r="AC32" s="771"/>
      <c r="AD32" s="771"/>
      <c r="AE32" s="772"/>
      <c r="AF32" s="773">
        <v>0</v>
      </c>
      <c r="AG32" s="774"/>
      <c r="AH32" s="774"/>
      <c r="AI32" s="774"/>
      <c r="AJ32" s="775"/>
      <c r="AK32" s="821">
        <v>2</v>
      </c>
      <c r="AL32" s="817"/>
      <c r="AM32" s="817"/>
      <c r="AN32" s="817"/>
      <c r="AO32" s="817"/>
      <c r="AP32" s="817">
        <v>160</v>
      </c>
      <c r="AQ32" s="817"/>
      <c r="AR32" s="817"/>
      <c r="AS32" s="817"/>
      <c r="AT32" s="817"/>
      <c r="AU32" s="817" t="s">
        <v>558</v>
      </c>
      <c r="AV32" s="817"/>
      <c r="AW32" s="817"/>
      <c r="AX32" s="817"/>
      <c r="AY32" s="817"/>
      <c r="AZ32" s="818" t="s">
        <v>558</v>
      </c>
      <c r="BA32" s="818"/>
      <c r="BB32" s="818"/>
      <c r="BC32" s="818"/>
      <c r="BD32" s="818"/>
      <c r="BE32" s="819"/>
      <c r="BF32" s="819"/>
      <c r="BG32" s="819"/>
      <c r="BH32" s="819"/>
      <c r="BI32" s="820"/>
      <c r="BJ32" s="214"/>
      <c r="BK32" s="214"/>
      <c r="BL32" s="214"/>
      <c r="BM32" s="214"/>
      <c r="BN32" s="214"/>
      <c r="BO32" s="224"/>
      <c r="BP32" s="224"/>
      <c r="BQ32" s="221">
        <v>26</v>
      </c>
      <c r="BR32" s="222"/>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2">
      <c r="A33" s="225">
        <v>6</v>
      </c>
      <c r="B33" s="767" t="s">
        <v>394</v>
      </c>
      <c r="C33" s="768"/>
      <c r="D33" s="768"/>
      <c r="E33" s="768"/>
      <c r="F33" s="768"/>
      <c r="G33" s="768"/>
      <c r="H33" s="768"/>
      <c r="I33" s="768"/>
      <c r="J33" s="768"/>
      <c r="K33" s="768"/>
      <c r="L33" s="768"/>
      <c r="M33" s="768"/>
      <c r="N33" s="768"/>
      <c r="O33" s="768"/>
      <c r="P33" s="769"/>
      <c r="Q33" s="770">
        <v>4717</v>
      </c>
      <c r="R33" s="771"/>
      <c r="S33" s="771"/>
      <c r="T33" s="771"/>
      <c r="U33" s="771"/>
      <c r="V33" s="771">
        <v>4290</v>
      </c>
      <c r="W33" s="771"/>
      <c r="X33" s="771"/>
      <c r="Y33" s="771"/>
      <c r="Z33" s="771"/>
      <c r="AA33" s="771">
        <v>427</v>
      </c>
      <c r="AB33" s="771"/>
      <c r="AC33" s="771"/>
      <c r="AD33" s="771"/>
      <c r="AE33" s="772"/>
      <c r="AF33" s="773">
        <v>4409</v>
      </c>
      <c r="AG33" s="774"/>
      <c r="AH33" s="774"/>
      <c r="AI33" s="774"/>
      <c r="AJ33" s="775"/>
      <c r="AK33" s="821">
        <v>369</v>
      </c>
      <c r="AL33" s="817"/>
      <c r="AM33" s="817"/>
      <c r="AN33" s="817"/>
      <c r="AO33" s="817"/>
      <c r="AP33" s="817">
        <v>11935</v>
      </c>
      <c r="AQ33" s="817"/>
      <c r="AR33" s="817"/>
      <c r="AS33" s="817"/>
      <c r="AT33" s="817"/>
      <c r="AU33" s="817">
        <v>489</v>
      </c>
      <c r="AV33" s="817"/>
      <c r="AW33" s="817"/>
      <c r="AX33" s="817"/>
      <c r="AY33" s="817"/>
      <c r="AZ33" s="818" t="s">
        <v>558</v>
      </c>
      <c r="BA33" s="818"/>
      <c r="BB33" s="818"/>
      <c r="BC33" s="818"/>
      <c r="BD33" s="818"/>
      <c r="BE33" s="819" t="s">
        <v>395</v>
      </c>
      <c r="BF33" s="819"/>
      <c r="BG33" s="819"/>
      <c r="BH33" s="819"/>
      <c r="BI33" s="820"/>
      <c r="BJ33" s="214"/>
      <c r="BK33" s="214"/>
      <c r="BL33" s="214"/>
      <c r="BM33" s="214"/>
      <c r="BN33" s="214"/>
      <c r="BO33" s="224"/>
      <c r="BP33" s="224"/>
      <c r="BQ33" s="221">
        <v>27</v>
      </c>
      <c r="BR33" s="222"/>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2">
      <c r="A34" s="225">
        <v>7</v>
      </c>
      <c r="B34" s="767" t="s">
        <v>396</v>
      </c>
      <c r="C34" s="768"/>
      <c r="D34" s="768"/>
      <c r="E34" s="768"/>
      <c r="F34" s="768"/>
      <c r="G34" s="768"/>
      <c r="H34" s="768"/>
      <c r="I34" s="768"/>
      <c r="J34" s="768"/>
      <c r="K34" s="768"/>
      <c r="L34" s="768"/>
      <c r="M34" s="768"/>
      <c r="N34" s="768"/>
      <c r="O34" s="768"/>
      <c r="P34" s="769"/>
      <c r="Q34" s="770">
        <v>255</v>
      </c>
      <c r="R34" s="771"/>
      <c r="S34" s="771"/>
      <c r="T34" s="771"/>
      <c r="U34" s="771"/>
      <c r="V34" s="771">
        <v>278</v>
      </c>
      <c r="W34" s="771"/>
      <c r="X34" s="771"/>
      <c r="Y34" s="771"/>
      <c r="Z34" s="771"/>
      <c r="AA34" s="771">
        <v>24</v>
      </c>
      <c r="AB34" s="771"/>
      <c r="AC34" s="771"/>
      <c r="AD34" s="771"/>
      <c r="AE34" s="772"/>
      <c r="AF34" s="773">
        <v>127</v>
      </c>
      <c r="AG34" s="774"/>
      <c r="AH34" s="774"/>
      <c r="AI34" s="774"/>
      <c r="AJ34" s="775"/>
      <c r="AK34" s="821">
        <v>252</v>
      </c>
      <c r="AL34" s="817"/>
      <c r="AM34" s="817"/>
      <c r="AN34" s="817"/>
      <c r="AO34" s="817"/>
      <c r="AP34" s="817">
        <v>1871</v>
      </c>
      <c r="AQ34" s="817"/>
      <c r="AR34" s="817"/>
      <c r="AS34" s="817"/>
      <c r="AT34" s="817"/>
      <c r="AU34" s="817">
        <v>1284</v>
      </c>
      <c r="AV34" s="817"/>
      <c r="AW34" s="817"/>
      <c r="AX34" s="817"/>
      <c r="AY34" s="817"/>
      <c r="AZ34" s="818" t="s">
        <v>558</v>
      </c>
      <c r="BA34" s="818"/>
      <c r="BB34" s="818"/>
      <c r="BC34" s="818"/>
      <c r="BD34" s="818"/>
      <c r="BE34" s="819" t="s">
        <v>395</v>
      </c>
      <c r="BF34" s="819"/>
      <c r="BG34" s="819"/>
      <c r="BH34" s="819"/>
      <c r="BI34" s="820"/>
      <c r="BJ34" s="214"/>
      <c r="BK34" s="214"/>
      <c r="BL34" s="214"/>
      <c r="BM34" s="214"/>
      <c r="BN34" s="214"/>
      <c r="BO34" s="224"/>
      <c r="BP34" s="224"/>
      <c r="BQ34" s="221">
        <v>28</v>
      </c>
      <c r="BR34" s="222"/>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2">
      <c r="A35" s="225">
        <v>8</v>
      </c>
      <c r="B35" s="767" t="s">
        <v>397</v>
      </c>
      <c r="C35" s="768"/>
      <c r="D35" s="768"/>
      <c r="E35" s="768"/>
      <c r="F35" s="768"/>
      <c r="G35" s="768"/>
      <c r="H35" s="768"/>
      <c r="I35" s="768"/>
      <c r="J35" s="768"/>
      <c r="K35" s="768"/>
      <c r="L35" s="768"/>
      <c r="M35" s="768"/>
      <c r="N35" s="768"/>
      <c r="O35" s="768"/>
      <c r="P35" s="769"/>
      <c r="Q35" s="770">
        <v>9561</v>
      </c>
      <c r="R35" s="771"/>
      <c r="S35" s="771"/>
      <c r="T35" s="771"/>
      <c r="U35" s="771"/>
      <c r="V35" s="771">
        <v>8903</v>
      </c>
      <c r="W35" s="771"/>
      <c r="X35" s="771"/>
      <c r="Y35" s="771"/>
      <c r="Z35" s="771"/>
      <c r="AA35" s="771">
        <v>658</v>
      </c>
      <c r="AB35" s="771"/>
      <c r="AC35" s="771"/>
      <c r="AD35" s="771"/>
      <c r="AE35" s="772"/>
      <c r="AF35" s="773">
        <v>5013</v>
      </c>
      <c r="AG35" s="774"/>
      <c r="AH35" s="774"/>
      <c r="AI35" s="774"/>
      <c r="AJ35" s="775"/>
      <c r="AK35" s="821">
        <v>3054</v>
      </c>
      <c r="AL35" s="817"/>
      <c r="AM35" s="817"/>
      <c r="AN35" s="817"/>
      <c r="AO35" s="817"/>
      <c r="AP35" s="817">
        <v>69141</v>
      </c>
      <c r="AQ35" s="817"/>
      <c r="AR35" s="817"/>
      <c r="AS35" s="817"/>
      <c r="AT35" s="817"/>
      <c r="AU35" s="817">
        <v>34156</v>
      </c>
      <c r="AV35" s="817"/>
      <c r="AW35" s="817"/>
      <c r="AX35" s="817"/>
      <c r="AY35" s="817"/>
      <c r="AZ35" s="818" t="s">
        <v>558</v>
      </c>
      <c r="BA35" s="818"/>
      <c r="BB35" s="818"/>
      <c r="BC35" s="818"/>
      <c r="BD35" s="818"/>
      <c r="BE35" s="819" t="s">
        <v>395</v>
      </c>
      <c r="BF35" s="819"/>
      <c r="BG35" s="819"/>
      <c r="BH35" s="819"/>
      <c r="BI35" s="820"/>
      <c r="BJ35" s="214"/>
      <c r="BK35" s="214"/>
      <c r="BL35" s="214"/>
      <c r="BM35" s="214"/>
      <c r="BN35" s="214"/>
      <c r="BO35" s="224"/>
      <c r="BP35" s="224"/>
      <c r="BQ35" s="221">
        <v>29</v>
      </c>
      <c r="BR35" s="222"/>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2">
      <c r="A36" s="225">
        <v>9</v>
      </c>
      <c r="B36" s="767" t="s">
        <v>398</v>
      </c>
      <c r="C36" s="768"/>
      <c r="D36" s="768"/>
      <c r="E36" s="768"/>
      <c r="F36" s="768"/>
      <c r="G36" s="768"/>
      <c r="H36" s="768"/>
      <c r="I36" s="768"/>
      <c r="J36" s="768"/>
      <c r="K36" s="768"/>
      <c r="L36" s="768"/>
      <c r="M36" s="768"/>
      <c r="N36" s="768"/>
      <c r="O36" s="768"/>
      <c r="P36" s="769"/>
      <c r="Q36" s="770">
        <v>856</v>
      </c>
      <c r="R36" s="771"/>
      <c r="S36" s="771"/>
      <c r="T36" s="771"/>
      <c r="U36" s="771"/>
      <c r="V36" s="771">
        <v>856</v>
      </c>
      <c r="W36" s="771"/>
      <c r="X36" s="771"/>
      <c r="Y36" s="771"/>
      <c r="Z36" s="771"/>
      <c r="AA36" s="771">
        <v>0</v>
      </c>
      <c r="AB36" s="771"/>
      <c r="AC36" s="771"/>
      <c r="AD36" s="771"/>
      <c r="AE36" s="772"/>
      <c r="AF36" s="773">
        <v>43</v>
      </c>
      <c r="AG36" s="774"/>
      <c r="AH36" s="774"/>
      <c r="AI36" s="774"/>
      <c r="AJ36" s="775"/>
      <c r="AK36" s="821">
        <v>527</v>
      </c>
      <c r="AL36" s="817"/>
      <c r="AM36" s="817"/>
      <c r="AN36" s="817"/>
      <c r="AO36" s="817"/>
      <c r="AP36" s="817">
        <v>2607</v>
      </c>
      <c r="AQ36" s="817"/>
      <c r="AR36" s="817"/>
      <c r="AS36" s="817"/>
      <c r="AT36" s="817"/>
      <c r="AU36" s="817">
        <v>2067</v>
      </c>
      <c r="AV36" s="817"/>
      <c r="AW36" s="817"/>
      <c r="AX36" s="817"/>
      <c r="AY36" s="817"/>
      <c r="AZ36" s="818" t="s">
        <v>558</v>
      </c>
      <c r="BA36" s="818"/>
      <c r="BB36" s="818"/>
      <c r="BC36" s="818"/>
      <c r="BD36" s="818"/>
      <c r="BE36" s="819" t="s">
        <v>395</v>
      </c>
      <c r="BF36" s="819"/>
      <c r="BG36" s="819"/>
      <c r="BH36" s="819"/>
      <c r="BI36" s="820"/>
      <c r="BJ36" s="214"/>
      <c r="BK36" s="214"/>
      <c r="BL36" s="214"/>
      <c r="BM36" s="214"/>
      <c r="BN36" s="214"/>
      <c r="BO36" s="224"/>
      <c r="BP36" s="224"/>
      <c r="BQ36" s="221">
        <v>30</v>
      </c>
      <c r="BR36" s="222"/>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2">
      <c r="A37" s="225">
        <v>10</v>
      </c>
      <c r="B37" s="767" t="s">
        <v>399</v>
      </c>
      <c r="C37" s="768"/>
      <c r="D37" s="768"/>
      <c r="E37" s="768"/>
      <c r="F37" s="768"/>
      <c r="G37" s="768"/>
      <c r="H37" s="768"/>
      <c r="I37" s="768"/>
      <c r="J37" s="768"/>
      <c r="K37" s="768"/>
      <c r="L37" s="768"/>
      <c r="M37" s="768"/>
      <c r="N37" s="768"/>
      <c r="O37" s="768"/>
      <c r="P37" s="769"/>
      <c r="Q37" s="770">
        <v>862</v>
      </c>
      <c r="R37" s="771"/>
      <c r="S37" s="771"/>
      <c r="T37" s="771"/>
      <c r="U37" s="771"/>
      <c r="V37" s="771">
        <v>861</v>
      </c>
      <c r="W37" s="771"/>
      <c r="X37" s="771"/>
      <c r="Y37" s="771"/>
      <c r="Z37" s="771"/>
      <c r="AA37" s="771">
        <v>0</v>
      </c>
      <c r="AB37" s="771"/>
      <c r="AC37" s="771"/>
      <c r="AD37" s="771"/>
      <c r="AE37" s="772"/>
      <c r="AF37" s="773">
        <v>0</v>
      </c>
      <c r="AG37" s="774"/>
      <c r="AH37" s="774"/>
      <c r="AI37" s="774"/>
      <c r="AJ37" s="775"/>
      <c r="AK37" s="821">
        <v>48</v>
      </c>
      <c r="AL37" s="817"/>
      <c r="AM37" s="817"/>
      <c r="AN37" s="817"/>
      <c r="AO37" s="817"/>
      <c r="AP37" s="817">
        <v>859</v>
      </c>
      <c r="AQ37" s="817"/>
      <c r="AR37" s="817"/>
      <c r="AS37" s="817"/>
      <c r="AT37" s="817"/>
      <c r="AU37" s="817">
        <v>454</v>
      </c>
      <c r="AV37" s="817"/>
      <c r="AW37" s="817"/>
      <c r="AX37" s="817"/>
      <c r="AY37" s="817"/>
      <c r="AZ37" s="818" t="s">
        <v>558</v>
      </c>
      <c r="BA37" s="818"/>
      <c r="BB37" s="818"/>
      <c r="BC37" s="818"/>
      <c r="BD37" s="818"/>
      <c r="BE37" s="819" t="s">
        <v>400</v>
      </c>
      <c r="BF37" s="819"/>
      <c r="BG37" s="819"/>
      <c r="BH37" s="819"/>
      <c r="BI37" s="820"/>
      <c r="BJ37" s="214"/>
      <c r="BK37" s="214"/>
      <c r="BL37" s="214"/>
      <c r="BM37" s="214"/>
      <c r="BN37" s="214"/>
      <c r="BO37" s="224"/>
      <c r="BP37" s="224"/>
      <c r="BQ37" s="221">
        <v>31</v>
      </c>
      <c r="BR37" s="222"/>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2">
      <c r="A38" s="225">
        <v>11</v>
      </c>
      <c r="B38" s="767" t="s">
        <v>401</v>
      </c>
      <c r="C38" s="768"/>
      <c r="D38" s="768"/>
      <c r="E38" s="768"/>
      <c r="F38" s="768"/>
      <c r="G38" s="768"/>
      <c r="H38" s="768"/>
      <c r="I38" s="768"/>
      <c r="J38" s="768"/>
      <c r="K38" s="768"/>
      <c r="L38" s="768"/>
      <c r="M38" s="768"/>
      <c r="N38" s="768"/>
      <c r="O38" s="768"/>
      <c r="P38" s="769"/>
      <c r="Q38" s="770">
        <v>319</v>
      </c>
      <c r="R38" s="771"/>
      <c r="S38" s="771"/>
      <c r="T38" s="771"/>
      <c r="U38" s="771"/>
      <c r="V38" s="771">
        <v>159</v>
      </c>
      <c r="W38" s="771"/>
      <c r="X38" s="771"/>
      <c r="Y38" s="771"/>
      <c r="Z38" s="771"/>
      <c r="AA38" s="771">
        <v>160</v>
      </c>
      <c r="AB38" s="771"/>
      <c r="AC38" s="771"/>
      <c r="AD38" s="771"/>
      <c r="AE38" s="772"/>
      <c r="AF38" s="773" t="s">
        <v>122</v>
      </c>
      <c r="AG38" s="774"/>
      <c r="AH38" s="774"/>
      <c r="AI38" s="774"/>
      <c r="AJ38" s="775"/>
      <c r="AK38" s="821" t="s">
        <v>558</v>
      </c>
      <c r="AL38" s="817"/>
      <c r="AM38" s="817"/>
      <c r="AN38" s="817"/>
      <c r="AO38" s="817"/>
      <c r="AP38" s="817">
        <v>940</v>
      </c>
      <c r="AQ38" s="817"/>
      <c r="AR38" s="817"/>
      <c r="AS38" s="817"/>
      <c r="AT38" s="817"/>
      <c r="AU38" s="817">
        <v>185</v>
      </c>
      <c r="AV38" s="817"/>
      <c r="AW38" s="817"/>
      <c r="AX38" s="817"/>
      <c r="AY38" s="817"/>
      <c r="AZ38" s="818" t="s">
        <v>558</v>
      </c>
      <c r="BA38" s="818"/>
      <c r="BB38" s="818"/>
      <c r="BC38" s="818"/>
      <c r="BD38" s="818"/>
      <c r="BE38" s="819" t="s">
        <v>400</v>
      </c>
      <c r="BF38" s="819"/>
      <c r="BG38" s="819"/>
      <c r="BH38" s="819"/>
      <c r="BI38" s="820"/>
      <c r="BJ38" s="214"/>
      <c r="BK38" s="214"/>
      <c r="BL38" s="214"/>
      <c r="BM38" s="214"/>
      <c r="BN38" s="214"/>
      <c r="BO38" s="224"/>
      <c r="BP38" s="224"/>
      <c r="BQ38" s="221">
        <v>32</v>
      </c>
      <c r="BR38" s="222"/>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2">
      <c r="A39" s="225">
        <v>12</v>
      </c>
      <c r="B39" s="767" t="s">
        <v>402</v>
      </c>
      <c r="C39" s="768"/>
      <c r="D39" s="768"/>
      <c r="E39" s="768"/>
      <c r="F39" s="768"/>
      <c r="G39" s="768"/>
      <c r="H39" s="768"/>
      <c r="I39" s="768"/>
      <c r="J39" s="768"/>
      <c r="K39" s="768"/>
      <c r="L39" s="768"/>
      <c r="M39" s="768"/>
      <c r="N39" s="768"/>
      <c r="O39" s="768"/>
      <c r="P39" s="769"/>
      <c r="Q39" s="770">
        <v>25</v>
      </c>
      <c r="R39" s="771"/>
      <c r="S39" s="771"/>
      <c r="T39" s="771"/>
      <c r="U39" s="771"/>
      <c r="V39" s="771">
        <v>25</v>
      </c>
      <c r="W39" s="771"/>
      <c r="X39" s="771"/>
      <c r="Y39" s="771"/>
      <c r="Z39" s="771"/>
      <c r="AA39" s="771">
        <v>0</v>
      </c>
      <c r="AB39" s="771"/>
      <c r="AC39" s="771"/>
      <c r="AD39" s="771"/>
      <c r="AE39" s="772"/>
      <c r="AF39" s="773" t="s">
        <v>122</v>
      </c>
      <c r="AG39" s="774"/>
      <c r="AH39" s="774"/>
      <c r="AI39" s="774"/>
      <c r="AJ39" s="775"/>
      <c r="AK39" s="821">
        <v>0</v>
      </c>
      <c r="AL39" s="817"/>
      <c r="AM39" s="817"/>
      <c r="AN39" s="817"/>
      <c r="AO39" s="817"/>
      <c r="AP39" s="817">
        <v>31</v>
      </c>
      <c r="AQ39" s="817"/>
      <c r="AR39" s="817"/>
      <c r="AS39" s="817"/>
      <c r="AT39" s="817"/>
      <c r="AU39" s="817">
        <v>31</v>
      </c>
      <c r="AV39" s="817"/>
      <c r="AW39" s="817"/>
      <c r="AX39" s="817"/>
      <c r="AY39" s="817"/>
      <c r="AZ39" s="818" t="s">
        <v>558</v>
      </c>
      <c r="BA39" s="818"/>
      <c r="BB39" s="818"/>
      <c r="BC39" s="818"/>
      <c r="BD39" s="818"/>
      <c r="BE39" s="819" t="s">
        <v>400</v>
      </c>
      <c r="BF39" s="819"/>
      <c r="BG39" s="819"/>
      <c r="BH39" s="819"/>
      <c r="BI39" s="820"/>
      <c r="BJ39" s="214"/>
      <c r="BK39" s="214"/>
      <c r="BL39" s="214"/>
      <c r="BM39" s="214"/>
      <c r="BN39" s="214"/>
      <c r="BO39" s="224"/>
      <c r="BP39" s="224"/>
      <c r="BQ39" s="221">
        <v>33</v>
      </c>
      <c r="BR39" s="222"/>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2">
      <c r="A40" s="221">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4"/>
      <c r="BP40" s="224"/>
      <c r="BQ40" s="221">
        <v>34</v>
      </c>
      <c r="BR40" s="222"/>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2">
      <c r="A41" s="221">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4"/>
      <c r="BP41" s="224"/>
      <c r="BQ41" s="221">
        <v>35</v>
      </c>
      <c r="BR41" s="222"/>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2">
      <c r="A42" s="221">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4"/>
      <c r="BP42" s="224"/>
      <c r="BQ42" s="221">
        <v>36</v>
      </c>
      <c r="BR42" s="222"/>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2">
      <c r="A43" s="221">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4"/>
      <c r="BP43" s="224"/>
      <c r="BQ43" s="221">
        <v>37</v>
      </c>
      <c r="BR43" s="222"/>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2">
      <c r="A44" s="221">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4"/>
      <c r="BP44" s="224"/>
      <c r="BQ44" s="221">
        <v>38</v>
      </c>
      <c r="BR44" s="222"/>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2">
      <c r="A45" s="221">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4"/>
      <c r="BP45" s="224"/>
      <c r="BQ45" s="221">
        <v>39</v>
      </c>
      <c r="BR45" s="222"/>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2">
      <c r="A46" s="221">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4"/>
      <c r="BP46" s="224"/>
      <c r="BQ46" s="221">
        <v>40</v>
      </c>
      <c r="BR46" s="222"/>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2">
      <c r="A47" s="221">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4"/>
      <c r="BP47" s="224"/>
      <c r="BQ47" s="221">
        <v>41</v>
      </c>
      <c r="BR47" s="222"/>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2">
      <c r="A48" s="221">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4"/>
      <c r="BP48" s="224"/>
      <c r="BQ48" s="221">
        <v>42</v>
      </c>
      <c r="BR48" s="222"/>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2">
      <c r="A49" s="221">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4"/>
      <c r="BP49" s="224"/>
      <c r="BQ49" s="221">
        <v>43</v>
      </c>
      <c r="BR49" s="222"/>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2">
      <c r="A50" s="221">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4"/>
      <c r="BP50" s="224"/>
      <c r="BQ50" s="221">
        <v>44</v>
      </c>
      <c r="BR50" s="222"/>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2">
      <c r="A51" s="221">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4"/>
      <c r="BP51" s="224"/>
      <c r="BQ51" s="221">
        <v>45</v>
      </c>
      <c r="BR51" s="222"/>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2">
      <c r="A52" s="221">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4"/>
      <c r="BP52" s="224"/>
      <c r="BQ52" s="221">
        <v>46</v>
      </c>
      <c r="BR52" s="222"/>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2">
      <c r="A53" s="221">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4"/>
      <c r="BP53" s="224"/>
      <c r="BQ53" s="221">
        <v>47</v>
      </c>
      <c r="BR53" s="222"/>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2">
      <c r="A54" s="221">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4"/>
      <c r="BP54" s="224"/>
      <c r="BQ54" s="221">
        <v>48</v>
      </c>
      <c r="BR54" s="222"/>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2">
      <c r="A55" s="221">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4"/>
      <c r="BP55" s="224"/>
      <c r="BQ55" s="221">
        <v>49</v>
      </c>
      <c r="BR55" s="222"/>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2">
      <c r="A56" s="221">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4"/>
      <c r="BP56" s="224"/>
      <c r="BQ56" s="221">
        <v>50</v>
      </c>
      <c r="BR56" s="222"/>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2">
      <c r="A57" s="221">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4"/>
      <c r="BP57" s="224"/>
      <c r="BQ57" s="221">
        <v>51</v>
      </c>
      <c r="BR57" s="222"/>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2">
      <c r="A58" s="221">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4"/>
      <c r="BP58" s="224"/>
      <c r="BQ58" s="221">
        <v>52</v>
      </c>
      <c r="BR58" s="222"/>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2">
      <c r="A59" s="221">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4"/>
      <c r="BP59" s="224"/>
      <c r="BQ59" s="221">
        <v>53</v>
      </c>
      <c r="BR59" s="222"/>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2">
      <c r="A60" s="221">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4"/>
      <c r="BP60" s="224"/>
      <c r="BQ60" s="221">
        <v>54</v>
      </c>
      <c r="BR60" s="222"/>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5">
      <c r="A61" s="221">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4"/>
      <c r="BP61" s="224"/>
      <c r="BQ61" s="221">
        <v>55</v>
      </c>
      <c r="BR61" s="222"/>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2">
      <c r="A62" s="221">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403</v>
      </c>
      <c r="BK62" s="793"/>
      <c r="BL62" s="793"/>
      <c r="BM62" s="793"/>
      <c r="BN62" s="794"/>
      <c r="BO62" s="224"/>
      <c r="BP62" s="224"/>
      <c r="BQ62" s="221">
        <v>56</v>
      </c>
      <c r="BR62" s="222"/>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5">
      <c r="A63" s="223" t="s">
        <v>377</v>
      </c>
      <c r="B63" s="776" t="s">
        <v>404</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11086</v>
      </c>
      <c r="AG63" s="831"/>
      <c r="AH63" s="831"/>
      <c r="AI63" s="831"/>
      <c r="AJ63" s="832"/>
      <c r="AK63" s="833"/>
      <c r="AL63" s="828"/>
      <c r="AM63" s="828"/>
      <c r="AN63" s="828"/>
      <c r="AO63" s="828"/>
      <c r="AP63" s="831">
        <f>SUM(AP28:AT39)</f>
        <v>87544</v>
      </c>
      <c r="AQ63" s="831"/>
      <c r="AR63" s="831"/>
      <c r="AS63" s="831"/>
      <c r="AT63" s="831"/>
      <c r="AU63" s="831">
        <f>SUM(AU28:AY39)</f>
        <v>38666</v>
      </c>
      <c r="AV63" s="831"/>
      <c r="AW63" s="831"/>
      <c r="AX63" s="831"/>
      <c r="AY63" s="831"/>
      <c r="AZ63" s="835"/>
      <c r="BA63" s="835"/>
      <c r="BB63" s="835"/>
      <c r="BC63" s="835"/>
      <c r="BD63" s="835"/>
      <c r="BE63" s="836"/>
      <c r="BF63" s="836"/>
      <c r="BG63" s="836"/>
      <c r="BH63" s="836"/>
      <c r="BI63" s="837"/>
      <c r="BJ63" s="838" t="s">
        <v>122</v>
      </c>
      <c r="BK63" s="839"/>
      <c r="BL63" s="839"/>
      <c r="BM63" s="839"/>
      <c r="BN63" s="840"/>
      <c r="BO63" s="224"/>
      <c r="BP63" s="224"/>
      <c r="BQ63" s="221">
        <v>57</v>
      </c>
      <c r="BR63" s="222"/>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2">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5">
      <c r="A65" s="214" t="s">
        <v>405</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2">
      <c r="A66" s="714" t="s">
        <v>406</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407</v>
      </c>
      <c r="AV66" s="721"/>
      <c r="AW66" s="721"/>
      <c r="AX66" s="721"/>
      <c r="AY66" s="722"/>
      <c r="AZ66" s="720" t="s">
        <v>364</v>
      </c>
      <c r="BA66" s="721"/>
      <c r="BB66" s="721"/>
      <c r="BC66" s="721"/>
      <c r="BD66" s="727"/>
      <c r="BE66" s="224"/>
      <c r="BF66" s="224"/>
      <c r="BG66" s="224"/>
      <c r="BH66" s="224"/>
      <c r="BI66" s="224"/>
      <c r="BJ66" s="224"/>
      <c r="BK66" s="224"/>
      <c r="BL66" s="224"/>
      <c r="BM66" s="224"/>
      <c r="BN66" s="224"/>
      <c r="BO66" s="224"/>
      <c r="BP66" s="224"/>
      <c r="BQ66" s="221">
        <v>60</v>
      </c>
      <c r="BR66" s="226"/>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5">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4"/>
      <c r="BF67" s="224"/>
      <c r="BG67" s="224"/>
      <c r="BH67" s="224"/>
      <c r="BI67" s="224"/>
      <c r="BJ67" s="224"/>
      <c r="BK67" s="224"/>
      <c r="BL67" s="224"/>
      <c r="BM67" s="224"/>
      <c r="BN67" s="224"/>
      <c r="BO67" s="224"/>
      <c r="BP67" s="224"/>
      <c r="BQ67" s="221">
        <v>61</v>
      </c>
      <c r="BR67" s="226"/>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2">
      <c r="A68" s="219">
        <v>1</v>
      </c>
      <c r="B68" s="856" t="s">
        <v>559</v>
      </c>
      <c r="C68" s="857"/>
      <c r="D68" s="857"/>
      <c r="E68" s="857"/>
      <c r="F68" s="857"/>
      <c r="G68" s="857"/>
      <c r="H68" s="857"/>
      <c r="I68" s="857"/>
      <c r="J68" s="857"/>
      <c r="K68" s="857"/>
      <c r="L68" s="857"/>
      <c r="M68" s="857"/>
      <c r="N68" s="857"/>
      <c r="O68" s="857"/>
      <c r="P68" s="858"/>
      <c r="Q68" s="859">
        <v>675</v>
      </c>
      <c r="R68" s="853"/>
      <c r="S68" s="853"/>
      <c r="T68" s="853"/>
      <c r="U68" s="853"/>
      <c r="V68" s="853">
        <v>592</v>
      </c>
      <c r="W68" s="853"/>
      <c r="X68" s="853"/>
      <c r="Y68" s="853"/>
      <c r="Z68" s="853"/>
      <c r="AA68" s="853">
        <v>83</v>
      </c>
      <c r="AB68" s="853"/>
      <c r="AC68" s="853"/>
      <c r="AD68" s="853"/>
      <c r="AE68" s="853"/>
      <c r="AF68" s="853">
        <v>83</v>
      </c>
      <c r="AG68" s="853"/>
      <c r="AH68" s="853"/>
      <c r="AI68" s="853"/>
      <c r="AJ68" s="853"/>
      <c r="AK68" s="853" t="s">
        <v>558</v>
      </c>
      <c r="AL68" s="853"/>
      <c r="AM68" s="853"/>
      <c r="AN68" s="853"/>
      <c r="AO68" s="853"/>
      <c r="AP68" s="853" t="s">
        <v>558</v>
      </c>
      <c r="AQ68" s="853"/>
      <c r="AR68" s="853"/>
      <c r="AS68" s="853"/>
      <c r="AT68" s="853"/>
      <c r="AU68" s="853" t="s">
        <v>558</v>
      </c>
      <c r="AV68" s="853"/>
      <c r="AW68" s="853"/>
      <c r="AX68" s="853"/>
      <c r="AY68" s="853"/>
      <c r="AZ68" s="854"/>
      <c r="BA68" s="854"/>
      <c r="BB68" s="854"/>
      <c r="BC68" s="854"/>
      <c r="BD68" s="855"/>
      <c r="BE68" s="224"/>
      <c r="BF68" s="224"/>
      <c r="BG68" s="224"/>
      <c r="BH68" s="224"/>
      <c r="BI68" s="224"/>
      <c r="BJ68" s="224"/>
      <c r="BK68" s="224"/>
      <c r="BL68" s="224"/>
      <c r="BM68" s="224"/>
      <c r="BN68" s="224"/>
      <c r="BO68" s="224"/>
      <c r="BP68" s="224"/>
      <c r="BQ68" s="221">
        <v>62</v>
      </c>
      <c r="BR68" s="226"/>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2">
      <c r="A69" s="221">
        <v>2</v>
      </c>
      <c r="B69" s="860" t="s">
        <v>560</v>
      </c>
      <c r="C69" s="861"/>
      <c r="D69" s="861"/>
      <c r="E69" s="861"/>
      <c r="F69" s="861"/>
      <c r="G69" s="861"/>
      <c r="H69" s="861"/>
      <c r="I69" s="861"/>
      <c r="J69" s="861"/>
      <c r="K69" s="861"/>
      <c r="L69" s="861"/>
      <c r="M69" s="861"/>
      <c r="N69" s="861"/>
      <c r="O69" s="861"/>
      <c r="P69" s="862"/>
      <c r="Q69" s="863">
        <v>116727</v>
      </c>
      <c r="R69" s="817"/>
      <c r="S69" s="817"/>
      <c r="T69" s="817"/>
      <c r="U69" s="817"/>
      <c r="V69" s="817">
        <v>115370</v>
      </c>
      <c r="W69" s="817"/>
      <c r="X69" s="817"/>
      <c r="Y69" s="817"/>
      <c r="Z69" s="817"/>
      <c r="AA69" s="817">
        <v>1357</v>
      </c>
      <c r="AB69" s="817"/>
      <c r="AC69" s="817"/>
      <c r="AD69" s="817"/>
      <c r="AE69" s="817"/>
      <c r="AF69" s="817">
        <v>1357</v>
      </c>
      <c r="AG69" s="817"/>
      <c r="AH69" s="817"/>
      <c r="AI69" s="817"/>
      <c r="AJ69" s="817"/>
      <c r="AK69" s="817">
        <v>801</v>
      </c>
      <c r="AL69" s="817"/>
      <c r="AM69" s="817"/>
      <c r="AN69" s="817"/>
      <c r="AO69" s="817"/>
      <c r="AP69" s="817" t="s">
        <v>558</v>
      </c>
      <c r="AQ69" s="817"/>
      <c r="AR69" s="817"/>
      <c r="AS69" s="817"/>
      <c r="AT69" s="817"/>
      <c r="AU69" s="817" t="s">
        <v>558</v>
      </c>
      <c r="AV69" s="817"/>
      <c r="AW69" s="817"/>
      <c r="AX69" s="817"/>
      <c r="AY69" s="817"/>
      <c r="AZ69" s="819"/>
      <c r="BA69" s="819"/>
      <c r="BB69" s="819"/>
      <c r="BC69" s="819"/>
      <c r="BD69" s="820"/>
      <c r="BE69" s="224"/>
      <c r="BF69" s="224"/>
      <c r="BG69" s="224"/>
      <c r="BH69" s="224"/>
      <c r="BI69" s="224"/>
      <c r="BJ69" s="224"/>
      <c r="BK69" s="224"/>
      <c r="BL69" s="224"/>
      <c r="BM69" s="224"/>
      <c r="BN69" s="224"/>
      <c r="BO69" s="224"/>
      <c r="BP69" s="224"/>
      <c r="BQ69" s="221">
        <v>63</v>
      </c>
      <c r="BR69" s="226"/>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2">
      <c r="A70" s="221">
        <v>3</v>
      </c>
      <c r="B70" s="860" t="s">
        <v>561</v>
      </c>
      <c r="C70" s="861"/>
      <c r="D70" s="861"/>
      <c r="E70" s="861"/>
      <c r="F70" s="861"/>
      <c r="G70" s="861"/>
      <c r="H70" s="861"/>
      <c r="I70" s="861"/>
      <c r="J70" s="861"/>
      <c r="K70" s="861"/>
      <c r="L70" s="861"/>
      <c r="M70" s="861"/>
      <c r="N70" s="861"/>
      <c r="O70" s="861"/>
      <c r="P70" s="862"/>
      <c r="Q70" s="863">
        <v>4388</v>
      </c>
      <c r="R70" s="817"/>
      <c r="S70" s="817"/>
      <c r="T70" s="817"/>
      <c r="U70" s="817"/>
      <c r="V70" s="817">
        <v>3798</v>
      </c>
      <c r="W70" s="817"/>
      <c r="X70" s="817"/>
      <c r="Y70" s="817"/>
      <c r="Z70" s="817"/>
      <c r="AA70" s="817">
        <v>590</v>
      </c>
      <c r="AB70" s="817"/>
      <c r="AC70" s="817"/>
      <c r="AD70" s="817"/>
      <c r="AE70" s="817"/>
      <c r="AF70" s="817">
        <v>590</v>
      </c>
      <c r="AG70" s="817"/>
      <c r="AH70" s="817"/>
      <c r="AI70" s="817"/>
      <c r="AJ70" s="817"/>
      <c r="AK70" s="817" t="s">
        <v>558</v>
      </c>
      <c r="AL70" s="817"/>
      <c r="AM70" s="817"/>
      <c r="AN70" s="817"/>
      <c r="AO70" s="817"/>
      <c r="AP70" s="817" t="s">
        <v>558</v>
      </c>
      <c r="AQ70" s="817"/>
      <c r="AR70" s="817"/>
      <c r="AS70" s="817"/>
      <c r="AT70" s="817"/>
      <c r="AU70" s="817" t="s">
        <v>558</v>
      </c>
      <c r="AV70" s="817"/>
      <c r="AW70" s="817"/>
      <c r="AX70" s="817"/>
      <c r="AY70" s="817"/>
      <c r="AZ70" s="819"/>
      <c r="BA70" s="819"/>
      <c r="BB70" s="819"/>
      <c r="BC70" s="819"/>
      <c r="BD70" s="820"/>
      <c r="BE70" s="224"/>
      <c r="BF70" s="224"/>
      <c r="BG70" s="224"/>
      <c r="BH70" s="224"/>
      <c r="BI70" s="224"/>
      <c r="BJ70" s="224"/>
      <c r="BK70" s="224"/>
      <c r="BL70" s="224"/>
      <c r="BM70" s="224"/>
      <c r="BN70" s="224"/>
      <c r="BO70" s="224"/>
      <c r="BP70" s="224"/>
      <c r="BQ70" s="221">
        <v>64</v>
      </c>
      <c r="BR70" s="226"/>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2">
      <c r="A71" s="221">
        <v>4</v>
      </c>
      <c r="B71" s="860" t="s">
        <v>562</v>
      </c>
      <c r="C71" s="861"/>
      <c r="D71" s="861"/>
      <c r="E71" s="861"/>
      <c r="F71" s="861"/>
      <c r="G71" s="861"/>
      <c r="H71" s="861"/>
      <c r="I71" s="861"/>
      <c r="J71" s="861"/>
      <c r="K71" s="861"/>
      <c r="L71" s="861"/>
      <c r="M71" s="861"/>
      <c r="N71" s="861"/>
      <c r="O71" s="861"/>
      <c r="P71" s="862"/>
      <c r="Q71" s="863">
        <v>81</v>
      </c>
      <c r="R71" s="817"/>
      <c r="S71" s="817"/>
      <c r="T71" s="817"/>
      <c r="U71" s="817"/>
      <c r="V71" s="817">
        <v>78</v>
      </c>
      <c r="W71" s="817"/>
      <c r="X71" s="817"/>
      <c r="Y71" s="817"/>
      <c r="Z71" s="817"/>
      <c r="AA71" s="817">
        <v>4</v>
      </c>
      <c r="AB71" s="817"/>
      <c r="AC71" s="817"/>
      <c r="AD71" s="817"/>
      <c r="AE71" s="817"/>
      <c r="AF71" s="817">
        <v>4</v>
      </c>
      <c r="AG71" s="817"/>
      <c r="AH71" s="817"/>
      <c r="AI71" s="817"/>
      <c r="AJ71" s="817"/>
      <c r="AK71" s="817">
        <v>18</v>
      </c>
      <c r="AL71" s="817"/>
      <c r="AM71" s="817"/>
      <c r="AN71" s="817"/>
      <c r="AO71" s="817"/>
      <c r="AP71" s="817" t="s">
        <v>558</v>
      </c>
      <c r="AQ71" s="817"/>
      <c r="AR71" s="817"/>
      <c r="AS71" s="817"/>
      <c r="AT71" s="817"/>
      <c r="AU71" s="817" t="s">
        <v>558</v>
      </c>
      <c r="AV71" s="817"/>
      <c r="AW71" s="817"/>
      <c r="AX71" s="817"/>
      <c r="AY71" s="817"/>
      <c r="AZ71" s="819"/>
      <c r="BA71" s="819"/>
      <c r="BB71" s="819"/>
      <c r="BC71" s="819"/>
      <c r="BD71" s="820"/>
      <c r="BE71" s="224"/>
      <c r="BF71" s="224"/>
      <c r="BG71" s="224"/>
      <c r="BH71" s="224"/>
      <c r="BI71" s="224"/>
      <c r="BJ71" s="224"/>
      <c r="BK71" s="224"/>
      <c r="BL71" s="224"/>
      <c r="BM71" s="224"/>
      <c r="BN71" s="224"/>
      <c r="BO71" s="224"/>
      <c r="BP71" s="224"/>
      <c r="BQ71" s="221">
        <v>65</v>
      </c>
      <c r="BR71" s="226"/>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2">
      <c r="A72" s="221">
        <v>5</v>
      </c>
      <c r="B72" s="860" t="s">
        <v>563</v>
      </c>
      <c r="C72" s="861"/>
      <c r="D72" s="861"/>
      <c r="E72" s="861"/>
      <c r="F72" s="861"/>
      <c r="G72" s="861"/>
      <c r="H72" s="861"/>
      <c r="I72" s="861"/>
      <c r="J72" s="861"/>
      <c r="K72" s="861"/>
      <c r="L72" s="861"/>
      <c r="M72" s="861"/>
      <c r="N72" s="861"/>
      <c r="O72" s="861"/>
      <c r="P72" s="862"/>
      <c r="Q72" s="863">
        <v>182</v>
      </c>
      <c r="R72" s="817"/>
      <c r="S72" s="817"/>
      <c r="T72" s="817"/>
      <c r="U72" s="817"/>
      <c r="V72" s="817">
        <v>175</v>
      </c>
      <c r="W72" s="817"/>
      <c r="X72" s="817"/>
      <c r="Y72" s="817"/>
      <c r="Z72" s="817"/>
      <c r="AA72" s="817">
        <v>7</v>
      </c>
      <c r="AB72" s="817"/>
      <c r="AC72" s="817"/>
      <c r="AD72" s="817"/>
      <c r="AE72" s="817"/>
      <c r="AF72" s="817">
        <v>7</v>
      </c>
      <c r="AG72" s="817"/>
      <c r="AH72" s="817"/>
      <c r="AI72" s="817"/>
      <c r="AJ72" s="817"/>
      <c r="AK72" s="817">
        <v>25</v>
      </c>
      <c r="AL72" s="817"/>
      <c r="AM72" s="817"/>
      <c r="AN72" s="817"/>
      <c r="AO72" s="817"/>
      <c r="AP72" s="817" t="s">
        <v>558</v>
      </c>
      <c r="AQ72" s="817"/>
      <c r="AR72" s="817"/>
      <c r="AS72" s="817"/>
      <c r="AT72" s="817"/>
      <c r="AU72" s="817" t="s">
        <v>558</v>
      </c>
      <c r="AV72" s="817"/>
      <c r="AW72" s="817"/>
      <c r="AX72" s="817"/>
      <c r="AY72" s="817"/>
      <c r="AZ72" s="819"/>
      <c r="BA72" s="819"/>
      <c r="BB72" s="819"/>
      <c r="BC72" s="819"/>
      <c r="BD72" s="820"/>
      <c r="BE72" s="224"/>
      <c r="BF72" s="224"/>
      <c r="BG72" s="224"/>
      <c r="BH72" s="224"/>
      <c r="BI72" s="224"/>
      <c r="BJ72" s="224"/>
      <c r="BK72" s="224"/>
      <c r="BL72" s="224"/>
      <c r="BM72" s="224"/>
      <c r="BN72" s="224"/>
      <c r="BO72" s="224"/>
      <c r="BP72" s="224"/>
      <c r="BQ72" s="221">
        <v>66</v>
      </c>
      <c r="BR72" s="226"/>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2">
      <c r="A73" s="221">
        <v>6</v>
      </c>
      <c r="B73" s="860" t="s">
        <v>564</v>
      </c>
      <c r="C73" s="861"/>
      <c r="D73" s="861"/>
      <c r="E73" s="861"/>
      <c r="F73" s="861"/>
      <c r="G73" s="861"/>
      <c r="H73" s="861"/>
      <c r="I73" s="861"/>
      <c r="J73" s="861"/>
      <c r="K73" s="861"/>
      <c r="L73" s="861"/>
      <c r="M73" s="861"/>
      <c r="N73" s="861"/>
      <c r="O73" s="861"/>
      <c r="P73" s="862"/>
      <c r="Q73" s="863">
        <v>6443</v>
      </c>
      <c r="R73" s="817"/>
      <c r="S73" s="817"/>
      <c r="T73" s="817"/>
      <c r="U73" s="817"/>
      <c r="V73" s="817">
        <v>6379</v>
      </c>
      <c r="W73" s="817"/>
      <c r="X73" s="817"/>
      <c r="Y73" s="817"/>
      <c r="Z73" s="817"/>
      <c r="AA73" s="817">
        <v>64</v>
      </c>
      <c r="AB73" s="817"/>
      <c r="AC73" s="817"/>
      <c r="AD73" s="817"/>
      <c r="AE73" s="817"/>
      <c r="AF73" s="817">
        <v>64</v>
      </c>
      <c r="AG73" s="817"/>
      <c r="AH73" s="817"/>
      <c r="AI73" s="817"/>
      <c r="AJ73" s="817"/>
      <c r="AK73" s="817">
        <v>350</v>
      </c>
      <c r="AL73" s="817"/>
      <c r="AM73" s="817"/>
      <c r="AN73" s="817"/>
      <c r="AO73" s="817"/>
      <c r="AP73" s="817">
        <v>283</v>
      </c>
      <c r="AQ73" s="817"/>
      <c r="AR73" s="817"/>
      <c r="AS73" s="817"/>
      <c r="AT73" s="817"/>
      <c r="AU73" s="817">
        <v>25</v>
      </c>
      <c r="AV73" s="817"/>
      <c r="AW73" s="817"/>
      <c r="AX73" s="817"/>
      <c r="AY73" s="817"/>
      <c r="AZ73" s="819"/>
      <c r="BA73" s="819"/>
      <c r="BB73" s="819"/>
      <c r="BC73" s="819"/>
      <c r="BD73" s="820"/>
      <c r="BE73" s="224"/>
      <c r="BF73" s="224"/>
      <c r="BG73" s="224"/>
      <c r="BH73" s="224"/>
      <c r="BI73" s="224"/>
      <c r="BJ73" s="224"/>
      <c r="BK73" s="224"/>
      <c r="BL73" s="224"/>
      <c r="BM73" s="224"/>
      <c r="BN73" s="224"/>
      <c r="BO73" s="224"/>
      <c r="BP73" s="224"/>
      <c r="BQ73" s="221">
        <v>67</v>
      </c>
      <c r="BR73" s="226"/>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2">
      <c r="A74" s="221">
        <v>7</v>
      </c>
      <c r="B74" s="860" t="s">
        <v>565</v>
      </c>
      <c r="C74" s="861"/>
      <c r="D74" s="861"/>
      <c r="E74" s="861"/>
      <c r="F74" s="861"/>
      <c r="G74" s="861"/>
      <c r="H74" s="861"/>
      <c r="I74" s="861"/>
      <c r="J74" s="861"/>
      <c r="K74" s="861"/>
      <c r="L74" s="861"/>
      <c r="M74" s="861"/>
      <c r="N74" s="861"/>
      <c r="O74" s="861"/>
      <c r="P74" s="862"/>
      <c r="Q74" s="863">
        <v>3166</v>
      </c>
      <c r="R74" s="817"/>
      <c r="S74" s="817"/>
      <c r="T74" s="817"/>
      <c r="U74" s="817"/>
      <c r="V74" s="817">
        <v>3017</v>
      </c>
      <c r="W74" s="817"/>
      <c r="X74" s="817"/>
      <c r="Y74" s="817"/>
      <c r="Z74" s="817"/>
      <c r="AA74" s="817">
        <v>149</v>
      </c>
      <c r="AB74" s="817"/>
      <c r="AC74" s="817"/>
      <c r="AD74" s="817"/>
      <c r="AE74" s="817"/>
      <c r="AF74" s="817">
        <v>149</v>
      </c>
      <c r="AG74" s="817"/>
      <c r="AH74" s="817"/>
      <c r="AI74" s="817"/>
      <c r="AJ74" s="817"/>
      <c r="AK74" s="817" t="s">
        <v>558</v>
      </c>
      <c r="AL74" s="817"/>
      <c r="AM74" s="817"/>
      <c r="AN74" s="817"/>
      <c r="AO74" s="817"/>
      <c r="AP74" s="817">
        <v>237</v>
      </c>
      <c r="AQ74" s="817"/>
      <c r="AR74" s="817"/>
      <c r="AS74" s="817"/>
      <c r="AT74" s="817"/>
      <c r="AU74" s="817">
        <v>237</v>
      </c>
      <c r="AV74" s="817"/>
      <c r="AW74" s="817"/>
      <c r="AX74" s="817"/>
      <c r="AY74" s="817"/>
      <c r="AZ74" s="819"/>
      <c r="BA74" s="819"/>
      <c r="BB74" s="819"/>
      <c r="BC74" s="819"/>
      <c r="BD74" s="820"/>
      <c r="BE74" s="224"/>
      <c r="BF74" s="224"/>
      <c r="BG74" s="224"/>
      <c r="BH74" s="224"/>
      <c r="BI74" s="224"/>
      <c r="BJ74" s="224"/>
      <c r="BK74" s="224"/>
      <c r="BL74" s="224"/>
      <c r="BM74" s="224"/>
      <c r="BN74" s="224"/>
      <c r="BO74" s="224"/>
      <c r="BP74" s="224"/>
      <c r="BQ74" s="221">
        <v>68</v>
      </c>
      <c r="BR74" s="226"/>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2">
      <c r="A75" s="221">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4"/>
      <c r="BF75" s="224"/>
      <c r="BG75" s="224"/>
      <c r="BH75" s="224"/>
      <c r="BI75" s="224"/>
      <c r="BJ75" s="224"/>
      <c r="BK75" s="224"/>
      <c r="BL75" s="224"/>
      <c r="BM75" s="224"/>
      <c r="BN75" s="224"/>
      <c r="BO75" s="224"/>
      <c r="BP75" s="224"/>
      <c r="BQ75" s="221">
        <v>69</v>
      </c>
      <c r="BR75" s="226"/>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2">
      <c r="A76" s="221">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4"/>
      <c r="BF76" s="224"/>
      <c r="BG76" s="224"/>
      <c r="BH76" s="224"/>
      <c r="BI76" s="224"/>
      <c r="BJ76" s="224"/>
      <c r="BK76" s="224"/>
      <c r="BL76" s="224"/>
      <c r="BM76" s="224"/>
      <c r="BN76" s="224"/>
      <c r="BO76" s="224"/>
      <c r="BP76" s="224"/>
      <c r="BQ76" s="221">
        <v>70</v>
      </c>
      <c r="BR76" s="226"/>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2">
      <c r="A77" s="221">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4"/>
      <c r="BF77" s="224"/>
      <c r="BG77" s="224"/>
      <c r="BH77" s="224"/>
      <c r="BI77" s="224"/>
      <c r="BJ77" s="224"/>
      <c r="BK77" s="224"/>
      <c r="BL77" s="224"/>
      <c r="BM77" s="224"/>
      <c r="BN77" s="224"/>
      <c r="BO77" s="224"/>
      <c r="BP77" s="224"/>
      <c r="BQ77" s="221">
        <v>71</v>
      </c>
      <c r="BR77" s="226"/>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2">
      <c r="A78" s="221">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4"/>
      <c r="BF78" s="224"/>
      <c r="BG78" s="224"/>
      <c r="BH78" s="224"/>
      <c r="BI78" s="224"/>
      <c r="BJ78" s="212"/>
      <c r="BK78" s="212"/>
      <c r="BL78" s="212"/>
      <c r="BM78" s="212"/>
      <c r="BN78" s="212"/>
      <c r="BO78" s="224"/>
      <c r="BP78" s="224"/>
      <c r="BQ78" s="221">
        <v>72</v>
      </c>
      <c r="BR78" s="226"/>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2">
      <c r="A79" s="221">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4"/>
      <c r="BF79" s="224"/>
      <c r="BG79" s="224"/>
      <c r="BH79" s="224"/>
      <c r="BI79" s="224"/>
      <c r="BJ79" s="212"/>
      <c r="BK79" s="212"/>
      <c r="BL79" s="212"/>
      <c r="BM79" s="212"/>
      <c r="BN79" s="212"/>
      <c r="BO79" s="224"/>
      <c r="BP79" s="224"/>
      <c r="BQ79" s="221">
        <v>73</v>
      </c>
      <c r="BR79" s="226"/>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2">
      <c r="A80" s="221">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4"/>
      <c r="BF80" s="224"/>
      <c r="BG80" s="224"/>
      <c r="BH80" s="224"/>
      <c r="BI80" s="224"/>
      <c r="BJ80" s="224"/>
      <c r="BK80" s="224"/>
      <c r="BL80" s="224"/>
      <c r="BM80" s="224"/>
      <c r="BN80" s="224"/>
      <c r="BO80" s="224"/>
      <c r="BP80" s="224"/>
      <c r="BQ80" s="221">
        <v>74</v>
      </c>
      <c r="BR80" s="226"/>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2">
      <c r="A81" s="221">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4"/>
      <c r="BF81" s="224"/>
      <c r="BG81" s="224"/>
      <c r="BH81" s="224"/>
      <c r="BI81" s="224"/>
      <c r="BJ81" s="224"/>
      <c r="BK81" s="224"/>
      <c r="BL81" s="224"/>
      <c r="BM81" s="224"/>
      <c r="BN81" s="224"/>
      <c r="BO81" s="224"/>
      <c r="BP81" s="224"/>
      <c r="BQ81" s="221">
        <v>75</v>
      </c>
      <c r="BR81" s="226"/>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2">
      <c r="A82" s="221">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4"/>
      <c r="BF82" s="224"/>
      <c r="BG82" s="224"/>
      <c r="BH82" s="224"/>
      <c r="BI82" s="224"/>
      <c r="BJ82" s="224"/>
      <c r="BK82" s="224"/>
      <c r="BL82" s="224"/>
      <c r="BM82" s="224"/>
      <c r="BN82" s="224"/>
      <c r="BO82" s="224"/>
      <c r="BP82" s="224"/>
      <c r="BQ82" s="221">
        <v>76</v>
      </c>
      <c r="BR82" s="226"/>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2">
      <c r="A83" s="221">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4"/>
      <c r="BF83" s="224"/>
      <c r="BG83" s="224"/>
      <c r="BH83" s="224"/>
      <c r="BI83" s="224"/>
      <c r="BJ83" s="224"/>
      <c r="BK83" s="224"/>
      <c r="BL83" s="224"/>
      <c r="BM83" s="224"/>
      <c r="BN83" s="224"/>
      <c r="BO83" s="224"/>
      <c r="BP83" s="224"/>
      <c r="BQ83" s="221">
        <v>77</v>
      </c>
      <c r="BR83" s="226"/>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2">
      <c r="A84" s="221">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4"/>
      <c r="BF84" s="224"/>
      <c r="BG84" s="224"/>
      <c r="BH84" s="224"/>
      <c r="BI84" s="224"/>
      <c r="BJ84" s="224"/>
      <c r="BK84" s="224"/>
      <c r="BL84" s="224"/>
      <c r="BM84" s="224"/>
      <c r="BN84" s="224"/>
      <c r="BO84" s="224"/>
      <c r="BP84" s="224"/>
      <c r="BQ84" s="221">
        <v>78</v>
      </c>
      <c r="BR84" s="226"/>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2">
      <c r="A85" s="221">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4"/>
      <c r="BF85" s="224"/>
      <c r="BG85" s="224"/>
      <c r="BH85" s="224"/>
      <c r="BI85" s="224"/>
      <c r="BJ85" s="224"/>
      <c r="BK85" s="224"/>
      <c r="BL85" s="224"/>
      <c r="BM85" s="224"/>
      <c r="BN85" s="224"/>
      <c r="BO85" s="224"/>
      <c r="BP85" s="224"/>
      <c r="BQ85" s="221">
        <v>79</v>
      </c>
      <c r="BR85" s="226"/>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2">
      <c r="A86" s="221">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4"/>
      <c r="BF86" s="224"/>
      <c r="BG86" s="224"/>
      <c r="BH86" s="224"/>
      <c r="BI86" s="224"/>
      <c r="BJ86" s="224"/>
      <c r="BK86" s="224"/>
      <c r="BL86" s="224"/>
      <c r="BM86" s="224"/>
      <c r="BN86" s="224"/>
      <c r="BO86" s="224"/>
      <c r="BP86" s="224"/>
      <c r="BQ86" s="221">
        <v>80</v>
      </c>
      <c r="BR86" s="226"/>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2">
      <c r="A87" s="227">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4"/>
      <c r="BF87" s="224"/>
      <c r="BG87" s="224"/>
      <c r="BH87" s="224"/>
      <c r="BI87" s="224"/>
      <c r="BJ87" s="224"/>
      <c r="BK87" s="224"/>
      <c r="BL87" s="224"/>
      <c r="BM87" s="224"/>
      <c r="BN87" s="224"/>
      <c r="BO87" s="224"/>
      <c r="BP87" s="224"/>
      <c r="BQ87" s="221">
        <v>81</v>
      </c>
      <c r="BR87" s="226"/>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5">
      <c r="A88" s="223" t="s">
        <v>377</v>
      </c>
      <c r="B88" s="776" t="s">
        <v>408</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f>SUM(AF68:AJ87)</f>
        <v>2254</v>
      </c>
      <c r="AG88" s="831"/>
      <c r="AH88" s="831"/>
      <c r="AI88" s="831"/>
      <c r="AJ88" s="831"/>
      <c r="AK88" s="828"/>
      <c r="AL88" s="828"/>
      <c r="AM88" s="828"/>
      <c r="AN88" s="828"/>
      <c r="AO88" s="828"/>
      <c r="AP88" s="831">
        <f>SUM(AP68:AT87)</f>
        <v>520</v>
      </c>
      <c r="AQ88" s="831"/>
      <c r="AR88" s="831"/>
      <c r="AS88" s="831"/>
      <c r="AT88" s="831"/>
      <c r="AU88" s="831">
        <f>SUM(AU68:AY87)</f>
        <v>262</v>
      </c>
      <c r="AV88" s="831"/>
      <c r="AW88" s="831"/>
      <c r="AX88" s="831"/>
      <c r="AY88" s="831"/>
      <c r="AZ88" s="836"/>
      <c r="BA88" s="836"/>
      <c r="BB88" s="836"/>
      <c r="BC88" s="836"/>
      <c r="BD88" s="837"/>
      <c r="BE88" s="224"/>
      <c r="BF88" s="224"/>
      <c r="BG88" s="224"/>
      <c r="BH88" s="224"/>
      <c r="BI88" s="224"/>
      <c r="BJ88" s="224"/>
      <c r="BK88" s="224"/>
      <c r="BL88" s="224"/>
      <c r="BM88" s="224"/>
      <c r="BN88" s="224"/>
      <c r="BO88" s="224"/>
      <c r="BP88" s="224"/>
      <c r="BQ88" s="221">
        <v>82</v>
      </c>
      <c r="BR88" s="226"/>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2">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2">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2">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2">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2">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2">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2">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2">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2">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2">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2">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2">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2">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5">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776" t="s">
        <v>409</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f>SUM(CR7:CV88)</f>
        <v>1020</v>
      </c>
      <c r="CS102" s="839"/>
      <c r="CT102" s="839"/>
      <c r="CU102" s="839"/>
      <c r="CV102" s="878"/>
      <c r="CW102" s="877">
        <f t="shared" ref="CW102" si="0">SUM(CW7:DA88)</f>
        <v>138</v>
      </c>
      <c r="CX102" s="839"/>
      <c r="CY102" s="839"/>
      <c r="CZ102" s="839"/>
      <c r="DA102" s="878"/>
      <c r="DB102" s="877">
        <f t="shared" ref="DB102" si="1">SUM(DB7:DF88)</f>
        <v>0</v>
      </c>
      <c r="DC102" s="839"/>
      <c r="DD102" s="839"/>
      <c r="DE102" s="839"/>
      <c r="DF102" s="878"/>
      <c r="DG102" s="877">
        <f t="shared" ref="DG102" si="2">SUM(DG7:DK88)</f>
        <v>0</v>
      </c>
      <c r="DH102" s="839"/>
      <c r="DI102" s="839"/>
      <c r="DJ102" s="839"/>
      <c r="DK102" s="878"/>
      <c r="DL102" s="877">
        <f t="shared" ref="DL102" si="3">SUM(DL7:DP88)</f>
        <v>0</v>
      </c>
      <c r="DM102" s="839"/>
      <c r="DN102" s="839"/>
      <c r="DO102" s="839"/>
      <c r="DP102" s="878"/>
      <c r="DQ102" s="877">
        <f t="shared" ref="DQ102" si="4">SUM(DQ7:DU88)</f>
        <v>0</v>
      </c>
      <c r="DR102" s="839"/>
      <c r="DS102" s="839"/>
      <c r="DT102" s="839"/>
      <c r="DU102" s="878"/>
      <c r="DV102" s="776"/>
      <c r="DW102" s="777"/>
      <c r="DX102" s="777"/>
      <c r="DY102" s="777"/>
      <c r="DZ102" s="901"/>
      <c r="EA102" s="212"/>
    </row>
    <row r="103" spans="1:131" ht="26.25" customHeight="1" x14ac:dyDescent="0.2">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2" t="s">
        <v>410</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2">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3" t="s">
        <v>411</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2">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16" t="s">
        <v>412</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413</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04" t="s">
        <v>414</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415</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2">
      <c r="A109" s="899" t="s">
        <v>416</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417</v>
      </c>
      <c r="AB109" s="880"/>
      <c r="AC109" s="880"/>
      <c r="AD109" s="880"/>
      <c r="AE109" s="881"/>
      <c r="AF109" s="879" t="s">
        <v>418</v>
      </c>
      <c r="AG109" s="880"/>
      <c r="AH109" s="880"/>
      <c r="AI109" s="880"/>
      <c r="AJ109" s="881"/>
      <c r="AK109" s="879" t="s">
        <v>294</v>
      </c>
      <c r="AL109" s="880"/>
      <c r="AM109" s="880"/>
      <c r="AN109" s="880"/>
      <c r="AO109" s="881"/>
      <c r="AP109" s="879" t="s">
        <v>419</v>
      </c>
      <c r="AQ109" s="880"/>
      <c r="AR109" s="880"/>
      <c r="AS109" s="880"/>
      <c r="AT109" s="882"/>
      <c r="AU109" s="899" t="s">
        <v>416</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417</v>
      </c>
      <c r="BR109" s="880"/>
      <c r="BS109" s="880"/>
      <c r="BT109" s="880"/>
      <c r="BU109" s="881"/>
      <c r="BV109" s="879" t="s">
        <v>418</v>
      </c>
      <c r="BW109" s="880"/>
      <c r="BX109" s="880"/>
      <c r="BY109" s="880"/>
      <c r="BZ109" s="881"/>
      <c r="CA109" s="879" t="s">
        <v>294</v>
      </c>
      <c r="CB109" s="880"/>
      <c r="CC109" s="880"/>
      <c r="CD109" s="880"/>
      <c r="CE109" s="881"/>
      <c r="CF109" s="900" t="s">
        <v>419</v>
      </c>
      <c r="CG109" s="900"/>
      <c r="CH109" s="900"/>
      <c r="CI109" s="900"/>
      <c r="CJ109" s="900"/>
      <c r="CK109" s="879" t="s">
        <v>420</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417</v>
      </c>
      <c r="DH109" s="880"/>
      <c r="DI109" s="880"/>
      <c r="DJ109" s="880"/>
      <c r="DK109" s="881"/>
      <c r="DL109" s="879" t="s">
        <v>418</v>
      </c>
      <c r="DM109" s="880"/>
      <c r="DN109" s="880"/>
      <c r="DO109" s="880"/>
      <c r="DP109" s="881"/>
      <c r="DQ109" s="879" t="s">
        <v>294</v>
      </c>
      <c r="DR109" s="880"/>
      <c r="DS109" s="880"/>
      <c r="DT109" s="880"/>
      <c r="DU109" s="881"/>
      <c r="DV109" s="879" t="s">
        <v>419</v>
      </c>
      <c r="DW109" s="880"/>
      <c r="DX109" s="880"/>
      <c r="DY109" s="880"/>
      <c r="DZ109" s="882"/>
    </row>
    <row r="110" spans="1:131" s="212" customFormat="1" ht="26.25" customHeight="1" x14ac:dyDescent="0.2">
      <c r="A110" s="883" t="s">
        <v>421</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13763914</v>
      </c>
      <c r="AB110" s="887"/>
      <c r="AC110" s="887"/>
      <c r="AD110" s="887"/>
      <c r="AE110" s="888"/>
      <c r="AF110" s="889">
        <v>13132817</v>
      </c>
      <c r="AG110" s="887"/>
      <c r="AH110" s="887"/>
      <c r="AI110" s="887"/>
      <c r="AJ110" s="888"/>
      <c r="AK110" s="889">
        <v>12791171</v>
      </c>
      <c r="AL110" s="887"/>
      <c r="AM110" s="887"/>
      <c r="AN110" s="887"/>
      <c r="AO110" s="888"/>
      <c r="AP110" s="890">
        <v>22.6</v>
      </c>
      <c r="AQ110" s="891"/>
      <c r="AR110" s="891"/>
      <c r="AS110" s="891"/>
      <c r="AT110" s="892"/>
      <c r="AU110" s="893" t="s">
        <v>69</v>
      </c>
      <c r="AV110" s="894"/>
      <c r="AW110" s="894"/>
      <c r="AX110" s="894"/>
      <c r="AY110" s="894"/>
      <c r="AZ110" s="916" t="s">
        <v>422</v>
      </c>
      <c r="BA110" s="884"/>
      <c r="BB110" s="884"/>
      <c r="BC110" s="884"/>
      <c r="BD110" s="884"/>
      <c r="BE110" s="884"/>
      <c r="BF110" s="884"/>
      <c r="BG110" s="884"/>
      <c r="BH110" s="884"/>
      <c r="BI110" s="884"/>
      <c r="BJ110" s="884"/>
      <c r="BK110" s="884"/>
      <c r="BL110" s="884"/>
      <c r="BM110" s="884"/>
      <c r="BN110" s="884"/>
      <c r="BO110" s="884"/>
      <c r="BP110" s="885"/>
      <c r="BQ110" s="917">
        <v>132837969</v>
      </c>
      <c r="BR110" s="918"/>
      <c r="BS110" s="918"/>
      <c r="BT110" s="918"/>
      <c r="BU110" s="918"/>
      <c r="BV110" s="918">
        <v>135590327</v>
      </c>
      <c r="BW110" s="918"/>
      <c r="BX110" s="918"/>
      <c r="BY110" s="918"/>
      <c r="BZ110" s="918"/>
      <c r="CA110" s="918">
        <v>134629504</v>
      </c>
      <c r="CB110" s="918"/>
      <c r="CC110" s="918"/>
      <c r="CD110" s="918"/>
      <c r="CE110" s="918"/>
      <c r="CF110" s="931">
        <v>237.5</v>
      </c>
      <c r="CG110" s="932"/>
      <c r="CH110" s="932"/>
      <c r="CI110" s="932"/>
      <c r="CJ110" s="932"/>
      <c r="CK110" s="933" t="s">
        <v>423</v>
      </c>
      <c r="CL110" s="934"/>
      <c r="CM110" s="916" t="s">
        <v>424</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v>2038120</v>
      </c>
      <c r="DM110" s="918"/>
      <c r="DN110" s="918"/>
      <c r="DO110" s="918"/>
      <c r="DP110" s="918"/>
      <c r="DQ110" s="918">
        <v>1902245</v>
      </c>
      <c r="DR110" s="918"/>
      <c r="DS110" s="918"/>
      <c r="DT110" s="918"/>
      <c r="DU110" s="918"/>
      <c r="DV110" s="919">
        <v>3.4</v>
      </c>
      <c r="DW110" s="919"/>
      <c r="DX110" s="919"/>
      <c r="DY110" s="919"/>
      <c r="DZ110" s="920"/>
    </row>
    <row r="111" spans="1:131" s="212" customFormat="1" ht="26.25" customHeight="1" x14ac:dyDescent="0.2">
      <c r="A111" s="921" t="s">
        <v>425</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426</v>
      </c>
      <c r="BA111" s="910"/>
      <c r="BB111" s="910"/>
      <c r="BC111" s="910"/>
      <c r="BD111" s="910"/>
      <c r="BE111" s="910"/>
      <c r="BF111" s="910"/>
      <c r="BG111" s="910"/>
      <c r="BH111" s="910"/>
      <c r="BI111" s="910"/>
      <c r="BJ111" s="910"/>
      <c r="BK111" s="910"/>
      <c r="BL111" s="910"/>
      <c r="BM111" s="910"/>
      <c r="BN111" s="910"/>
      <c r="BO111" s="910"/>
      <c r="BP111" s="911"/>
      <c r="BQ111" s="912">
        <v>2413699</v>
      </c>
      <c r="BR111" s="913"/>
      <c r="BS111" s="913"/>
      <c r="BT111" s="913"/>
      <c r="BU111" s="913"/>
      <c r="BV111" s="913">
        <v>4233133</v>
      </c>
      <c r="BW111" s="913"/>
      <c r="BX111" s="913"/>
      <c r="BY111" s="913"/>
      <c r="BZ111" s="913"/>
      <c r="CA111" s="913">
        <v>3888841</v>
      </c>
      <c r="CB111" s="913"/>
      <c r="CC111" s="913"/>
      <c r="CD111" s="913"/>
      <c r="CE111" s="913"/>
      <c r="CF111" s="907">
        <v>6.9</v>
      </c>
      <c r="CG111" s="908"/>
      <c r="CH111" s="908"/>
      <c r="CI111" s="908"/>
      <c r="CJ111" s="908"/>
      <c r="CK111" s="935"/>
      <c r="CL111" s="936"/>
      <c r="CM111" s="909" t="s">
        <v>427</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2">
      <c r="A112" s="939" t="s">
        <v>428</v>
      </c>
      <c r="B112" s="940"/>
      <c r="C112" s="910" t="s">
        <v>429</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430</v>
      </c>
      <c r="BA112" s="910"/>
      <c r="BB112" s="910"/>
      <c r="BC112" s="910"/>
      <c r="BD112" s="910"/>
      <c r="BE112" s="910"/>
      <c r="BF112" s="910"/>
      <c r="BG112" s="910"/>
      <c r="BH112" s="910"/>
      <c r="BI112" s="910"/>
      <c r="BJ112" s="910"/>
      <c r="BK112" s="910"/>
      <c r="BL112" s="910"/>
      <c r="BM112" s="910"/>
      <c r="BN112" s="910"/>
      <c r="BO112" s="910"/>
      <c r="BP112" s="911"/>
      <c r="BQ112" s="912">
        <v>38001616</v>
      </c>
      <c r="BR112" s="913"/>
      <c r="BS112" s="913"/>
      <c r="BT112" s="913"/>
      <c r="BU112" s="913"/>
      <c r="BV112" s="913">
        <v>38927155</v>
      </c>
      <c r="BW112" s="913"/>
      <c r="BX112" s="913"/>
      <c r="BY112" s="913"/>
      <c r="BZ112" s="913"/>
      <c r="CA112" s="913">
        <v>38674601</v>
      </c>
      <c r="CB112" s="913"/>
      <c r="CC112" s="913"/>
      <c r="CD112" s="913"/>
      <c r="CE112" s="913"/>
      <c r="CF112" s="907">
        <v>68.2</v>
      </c>
      <c r="CG112" s="908"/>
      <c r="CH112" s="908"/>
      <c r="CI112" s="908"/>
      <c r="CJ112" s="908"/>
      <c r="CK112" s="935"/>
      <c r="CL112" s="936"/>
      <c r="CM112" s="909" t="s">
        <v>431</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v>1923421</v>
      </c>
      <c r="DH112" s="913"/>
      <c r="DI112" s="913"/>
      <c r="DJ112" s="913"/>
      <c r="DK112" s="913"/>
      <c r="DL112" s="913">
        <v>1775468</v>
      </c>
      <c r="DM112" s="913"/>
      <c r="DN112" s="913"/>
      <c r="DO112" s="913"/>
      <c r="DP112" s="913"/>
      <c r="DQ112" s="913">
        <v>1627515</v>
      </c>
      <c r="DR112" s="913"/>
      <c r="DS112" s="913"/>
      <c r="DT112" s="913"/>
      <c r="DU112" s="913"/>
      <c r="DV112" s="914">
        <v>2.9</v>
      </c>
      <c r="DW112" s="914"/>
      <c r="DX112" s="914"/>
      <c r="DY112" s="914"/>
      <c r="DZ112" s="915"/>
    </row>
    <row r="113" spans="1:130" s="212" customFormat="1" ht="26.25" customHeight="1" x14ac:dyDescent="0.2">
      <c r="A113" s="941"/>
      <c r="B113" s="942"/>
      <c r="C113" s="910" t="s">
        <v>432</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2724185</v>
      </c>
      <c r="AB113" s="925"/>
      <c r="AC113" s="925"/>
      <c r="AD113" s="925"/>
      <c r="AE113" s="926"/>
      <c r="AF113" s="927">
        <v>2736936</v>
      </c>
      <c r="AG113" s="925"/>
      <c r="AH113" s="925"/>
      <c r="AI113" s="925"/>
      <c r="AJ113" s="926"/>
      <c r="AK113" s="927">
        <v>2760727</v>
      </c>
      <c r="AL113" s="925"/>
      <c r="AM113" s="925"/>
      <c r="AN113" s="925"/>
      <c r="AO113" s="926"/>
      <c r="AP113" s="928">
        <v>4.9000000000000004</v>
      </c>
      <c r="AQ113" s="929"/>
      <c r="AR113" s="929"/>
      <c r="AS113" s="929"/>
      <c r="AT113" s="930"/>
      <c r="AU113" s="895"/>
      <c r="AV113" s="896"/>
      <c r="AW113" s="896"/>
      <c r="AX113" s="896"/>
      <c r="AY113" s="896"/>
      <c r="AZ113" s="909" t="s">
        <v>433</v>
      </c>
      <c r="BA113" s="910"/>
      <c r="BB113" s="910"/>
      <c r="BC113" s="910"/>
      <c r="BD113" s="910"/>
      <c r="BE113" s="910"/>
      <c r="BF113" s="910"/>
      <c r="BG113" s="910"/>
      <c r="BH113" s="910"/>
      <c r="BI113" s="910"/>
      <c r="BJ113" s="910"/>
      <c r="BK113" s="910"/>
      <c r="BL113" s="910"/>
      <c r="BM113" s="910"/>
      <c r="BN113" s="910"/>
      <c r="BO113" s="910"/>
      <c r="BP113" s="911"/>
      <c r="BQ113" s="912">
        <v>564361</v>
      </c>
      <c r="BR113" s="913"/>
      <c r="BS113" s="913"/>
      <c r="BT113" s="913"/>
      <c r="BU113" s="913"/>
      <c r="BV113" s="913">
        <v>415535</v>
      </c>
      <c r="BW113" s="913"/>
      <c r="BX113" s="913"/>
      <c r="BY113" s="913"/>
      <c r="BZ113" s="913"/>
      <c r="CA113" s="913">
        <v>261372</v>
      </c>
      <c r="CB113" s="913"/>
      <c r="CC113" s="913"/>
      <c r="CD113" s="913"/>
      <c r="CE113" s="913"/>
      <c r="CF113" s="907">
        <v>0.5</v>
      </c>
      <c r="CG113" s="908"/>
      <c r="CH113" s="908"/>
      <c r="CI113" s="908"/>
      <c r="CJ113" s="908"/>
      <c r="CK113" s="935"/>
      <c r="CL113" s="936"/>
      <c r="CM113" s="909" t="s">
        <v>434</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2">
      <c r="A114" s="941"/>
      <c r="B114" s="942"/>
      <c r="C114" s="910" t="s">
        <v>435</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147546</v>
      </c>
      <c r="AB114" s="946"/>
      <c r="AC114" s="946"/>
      <c r="AD114" s="946"/>
      <c r="AE114" s="947"/>
      <c r="AF114" s="948">
        <v>145898</v>
      </c>
      <c r="AG114" s="946"/>
      <c r="AH114" s="946"/>
      <c r="AI114" s="946"/>
      <c r="AJ114" s="947"/>
      <c r="AK114" s="948">
        <v>148499</v>
      </c>
      <c r="AL114" s="946"/>
      <c r="AM114" s="946"/>
      <c r="AN114" s="946"/>
      <c r="AO114" s="947"/>
      <c r="AP114" s="949">
        <v>0.3</v>
      </c>
      <c r="AQ114" s="950"/>
      <c r="AR114" s="950"/>
      <c r="AS114" s="950"/>
      <c r="AT114" s="951"/>
      <c r="AU114" s="895"/>
      <c r="AV114" s="896"/>
      <c r="AW114" s="896"/>
      <c r="AX114" s="896"/>
      <c r="AY114" s="896"/>
      <c r="AZ114" s="909" t="s">
        <v>436</v>
      </c>
      <c r="BA114" s="910"/>
      <c r="BB114" s="910"/>
      <c r="BC114" s="910"/>
      <c r="BD114" s="910"/>
      <c r="BE114" s="910"/>
      <c r="BF114" s="910"/>
      <c r="BG114" s="910"/>
      <c r="BH114" s="910"/>
      <c r="BI114" s="910"/>
      <c r="BJ114" s="910"/>
      <c r="BK114" s="910"/>
      <c r="BL114" s="910"/>
      <c r="BM114" s="910"/>
      <c r="BN114" s="910"/>
      <c r="BO114" s="910"/>
      <c r="BP114" s="911"/>
      <c r="BQ114" s="912">
        <v>15303779</v>
      </c>
      <c r="BR114" s="913"/>
      <c r="BS114" s="913"/>
      <c r="BT114" s="913"/>
      <c r="BU114" s="913"/>
      <c r="BV114" s="913">
        <v>15584492</v>
      </c>
      <c r="BW114" s="913"/>
      <c r="BX114" s="913"/>
      <c r="BY114" s="913"/>
      <c r="BZ114" s="913"/>
      <c r="CA114" s="913">
        <v>15715900</v>
      </c>
      <c r="CB114" s="913"/>
      <c r="CC114" s="913"/>
      <c r="CD114" s="913"/>
      <c r="CE114" s="913"/>
      <c r="CF114" s="907">
        <v>27.7</v>
      </c>
      <c r="CG114" s="908"/>
      <c r="CH114" s="908"/>
      <c r="CI114" s="908"/>
      <c r="CJ114" s="908"/>
      <c r="CK114" s="935"/>
      <c r="CL114" s="936"/>
      <c r="CM114" s="909" t="s">
        <v>437</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2">
      <c r="A115" s="941"/>
      <c r="B115" s="942"/>
      <c r="C115" s="910" t="s">
        <v>438</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227992</v>
      </c>
      <c r="AB115" s="925"/>
      <c r="AC115" s="925"/>
      <c r="AD115" s="925"/>
      <c r="AE115" s="926"/>
      <c r="AF115" s="927">
        <v>218686</v>
      </c>
      <c r="AG115" s="925"/>
      <c r="AH115" s="925"/>
      <c r="AI115" s="925"/>
      <c r="AJ115" s="926"/>
      <c r="AK115" s="927">
        <v>344292</v>
      </c>
      <c r="AL115" s="925"/>
      <c r="AM115" s="925"/>
      <c r="AN115" s="925"/>
      <c r="AO115" s="926"/>
      <c r="AP115" s="928">
        <v>0.6</v>
      </c>
      <c r="AQ115" s="929"/>
      <c r="AR115" s="929"/>
      <c r="AS115" s="929"/>
      <c r="AT115" s="930"/>
      <c r="AU115" s="895"/>
      <c r="AV115" s="896"/>
      <c r="AW115" s="896"/>
      <c r="AX115" s="896"/>
      <c r="AY115" s="896"/>
      <c r="AZ115" s="909" t="s">
        <v>439</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440</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x14ac:dyDescent="0.2">
      <c r="A116" s="943"/>
      <c r="B116" s="944"/>
      <c r="C116" s="952" t="s">
        <v>441</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442</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443</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2">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444</v>
      </c>
      <c r="Z117" s="881"/>
      <c r="AA117" s="965">
        <v>16863637</v>
      </c>
      <c r="AB117" s="966"/>
      <c r="AC117" s="966"/>
      <c r="AD117" s="966"/>
      <c r="AE117" s="967"/>
      <c r="AF117" s="968">
        <v>16234337</v>
      </c>
      <c r="AG117" s="966"/>
      <c r="AH117" s="966"/>
      <c r="AI117" s="966"/>
      <c r="AJ117" s="967"/>
      <c r="AK117" s="968">
        <v>16044689</v>
      </c>
      <c r="AL117" s="966"/>
      <c r="AM117" s="966"/>
      <c r="AN117" s="966"/>
      <c r="AO117" s="967"/>
      <c r="AP117" s="969"/>
      <c r="AQ117" s="970"/>
      <c r="AR117" s="970"/>
      <c r="AS117" s="970"/>
      <c r="AT117" s="971"/>
      <c r="AU117" s="895"/>
      <c r="AV117" s="896"/>
      <c r="AW117" s="896"/>
      <c r="AX117" s="896"/>
      <c r="AY117" s="896"/>
      <c r="AZ117" s="961" t="s">
        <v>445</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446</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2">
      <c r="A118" s="899" t="s">
        <v>420</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417</v>
      </c>
      <c r="AB118" s="880"/>
      <c r="AC118" s="880"/>
      <c r="AD118" s="880"/>
      <c r="AE118" s="881"/>
      <c r="AF118" s="879" t="s">
        <v>418</v>
      </c>
      <c r="AG118" s="880"/>
      <c r="AH118" s="880"/>
      <c r="AI118" s="880"/>
      <c r="AJ118" s="881"/>
      <c r="AK118" s="879" t="s">
        <v>294</v>
      </c>
      <c r="AL118" s="880"/>
      <c r="AM118" s="880"/>
      <c r="AN118" s="880"/>
      <c r="AO118" s="881"/>
      <c r="AP118" s="957" t="s">
        <v>419</v>
      </c>
      <c r="AQ118" s="958"/>
      <c r="AR118" s="958"/>
      <c r="AS118" s="958"/>
      <c r="AT118" s="959"/>
      <c r="AU118" s="895"/>
      <c r="AV118" s="896"/>
      <c r="AW118" s="896"/>
      <c r="AX118" s="896"/>
      <c r="AY118" s="896"/>
      <c r="AZ118" s="960" t="s">
        <v>447</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448</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2">
      <c r="A119" s="1043" t="s">
        <v>423</v>
      </c>
      <c r="B119" s="934"/>
      <c r="C119" s="916" t="s">
        <v>424</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v>135875</v>
      </c>
      <c r="AL119" s="887"/>
      <c r="AM119" s="887"/>
      <c r="AN119" s="887"/>
      <c r="AO119" s="888"/>
      <c r="AP119" s="890">
        <v>0.2</v>
      </c>
      <c r="AQ119" s="891"/>
      <c r="AR119" s="891"/>
      <c r="AS119" s="891"/>
      <c r="AT119" s="892"/>
      <c r="AU119" s="897"/>
      <c r="AV119" s="898"/>
      <c r="AW119" s="898"/>
      <c r="AX119" s="898"/>
      <c r="AY119" s="898"/>
      <c r="AZ119" s="235" t="s">
        <v>177</v>
      </c>
      <c r="BA119" s="235"/>
      <c r="BB119" s="235"/>
      <c r="BC119" s="235"/>
      <c r="BD119" s="235"/>
      <c r="BE119" s="235"/>
      <c r="BF119" s="235"/>
      <c r="BG119" s="235"/>
      <c r="BH119" s="235"/>
      <c r="BI119" s="235"/>
      <c r="BJ119" s="235"/>
      <c r="BK119" s="235"/>
      <c r="BL119" s="235"/>
      <c r="BM119" s="235"/>
      <c r="BN119" s="235"/>
      <c r="BO119" s="964" t="s">
        <v>449</v>
      </c>
      <c r="BP119" s="992"/>
      <c r="BQ119" s="986">
        <v>189121424</v>
      </c>
      <c r="BR119" s="987"/>
      <c r="BS119" s="987"/>
      <c r="BT119" s="987"/>
      <c r="BU119" s="987"/>
      <c r="BV119" s="987">
        <v>194750642</v>
      </c>
      <c r="BW119" s="987"/>
      <c r="BX119" s="987"/>
      <c r="BY119" s="987"/>
      <c r="BZ119" s="987"/>
      <c r="CA119" s="987">
        <v>193170218</v>
      </c>
      <c r="CB119" s="987"/>
      <c r="CC119" s="987"/>
      <c r="CD119" s="987"/>
      <c r="CE119" s="987"/>
      <c r="CF119" s="988"/>
      <c r="CG119" s="989"/>
      <c r="CH119" s="989"/>
      <c r="CI119" s="989"/>
      <c r="CJ119" s="990"/>
      <c r="CK119" s="937"/>
      <c r="CL119" s="938"/>
      <c r="CM119" s="960" t="s">
        <v>450</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v>490278</v>
      </c>
      <c r="DH119" s="973"/>
      <c r="DI119" s="973"/>
      <c r="DJ119" s="973"/>
      <c r="DK119" s="974"/>
      <c r="DL119" s="972">
        <v>419545</v>
      </c>
      <c r="DM119" s="973"/>
      <c r="DN119" s="973"/>
      <c r="DO119" s="973"/>
      <c r="DP119" s="974"/>
      <c r="DQ119" s="972">
        <v>359081</v>
      </c>
      <c r="DR119" s="973"/>
      <c r="DS119" s="973"/>
      <c r="DT119" s="973"/>
      <c r="DU119" s="974"/>
      <c r="DV119" s="975">
        <v>0.6</v>
      </c>
      <c r="DW119" s="976"/>
      <c r="DX119" s="976"/>
      <c r="DY119" s="976"/>
      <c r="DZ119" s="977"/>
    </row>
    <row r="120" spans="1:130" s="212" customFormat="1" ht="26.25" customHeight="1" x14ac:dyDescent="0.2">
      <c r="A120" s="1044"/>
      <c r="B120" s="936"/>
      <c r="C120" s="909" t="s">
        <v>427</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451</v>
      </c>
      <c r="AV120" s="979"/>
      <c r="AW120" s="979"/>
      <c r="AX120" s="979"/>
      <c r="AY120" s="980"/>
      <c r="AZ120" s="916" t="s">
        <v>452</v>
      </c>
      <c r="BA120" s="884"/>
      <c r="BB120" s="884"/>
      <c r="BC120" s="884"/>
      <c r="BD120" s="884"/>
      <c r="BE120" s="884"/>
      <c r="BF120" s="884"/>
      <c r="BG120" s="884"/>
      <c r="BH120" s="884"/>
      <c r="BI120" s="884"/>
      <c r="BJ120" s="884"/>
      <c r="BK120" s="884"/>
      <c r="BL120" s="884"/>
      <c r="BM120" s="884"/>
      <c r="BN120" s="884"/>
      <c r="BO120" s="884"/>
      <c r="BP120" s="885"/>
      <c r="BQ120" s="917">
        <v>15615048</v>
      </c>
      <c r="BR120" s="918"/>
      <c r="BS120" s="918"/>
      <c r="BT120" s="918"/>
      <c r="BU120" s="918"/>
      <c r="BV120" s="918">
        <v>16942331</v>
      </c>
      <c r="BW120" s="918"/>
      <c r="BX120" s="918"/>
      <c r="BY120" s="918"/>
      <c r="BZ120" s="918"/>
      <c r="CA120" s="918">
        <v>16532772</v>
      </c>
      <c r="CB120" s="918"/>
      <c r="CC120" s="918"/>
      <c r="CD120" s="918"/>
      <c r="CE120" s="918"/>
      <c r="CF120" s="931">
        <v>29.2</v>
      </c>
      <c r="CG120" s="932"/>
      <c r="CH120" s="932"/>
      <c r="CI120" s="932"/>
      <c r="CJ120" s="932"/>
      <c r="CK120" s="993" t="s">
        <v>453</v>
      </c>
      <c r="CL120" s="994"/>
      <c r="CM120" s="994"/>
      <c r="CN120" s="994"/>
      <c r="CO120" s="995"/>
      <c r="CP120" s="1001" t="s">
        <v>397</v>
      </c>
      <c r="CQ120" s="1002"/>
      <c r="CR120" s="1002"/>
      <c r="CS120" s="1002"/>
      <c r="CT120" s="1002"/>
      <c r="CU120" s="1002"/>
      <c r="CV120" s="1002"/>
      <c r="CW120" s="1002"/>
      <c r="CX120" s="1002"/>
      <c r="CY120" s="1002"/>
      <c r="CZ120" s="1002"/>
      <c r="DA120" s="1002"/>
      <c r="DB120" s="1002"/>
      <c r="DC120" s="1002"/>
      <c r="DD120" s="1002"/>
      <c r="DE120" s="1002"/>
      <c r="DF120" s="1003"/>
      <c r="DG120" s="917">
        <v>33517869</v>
      </c>
      <c r="DH120" s="918"/>
      <c r="DI120" s="918"/>
      <c r="DJ120" s="918"/>
      <c r="DK120" s="918"/>
      <c r="DL120" s="918">
        <v>34261673</v>
      </c>
      <c r="DM120" s="918"/>
      <c r="DN120" s="918"/>
      <c r="DO120" s="918"/>
      <c r="DP120" s="918"/>
      <c r="DQ120" s="918">
        <v>34155673</v>
      </c>
      <c r="DR120" s="918"/>
      <c r="DS120" s="918"/>
      <c r="DT120" s="918"/>
      <c r="DU120" s="918"/>
      <c r="DV120" s="919">
        <v>60.2</v>
      </c>
      <c r="DW120" s="919"/>
      <c r="DX120" s="919"/>
      <c r="DY120" s="919"/>
      <c r="DZ120" s="920"/>
    </row>
    <row r="121" spans="1:130" s="212" customFormat="1" ht="26.25" customHeight="1" x14ac:dyDescent="0.2">
      <c r="A121" s="1044"/>
      <c r="B121" s="936"/>
      <c r="C121" s="961" t="s">
        <v>454</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v>147953</v>
      </c>
      <c r="AB121" s="946"/>
      <c r="AC121" s="946"/>
      <c r="AD121" s="946"/>
      <c r="AE121" s="947"/>
      <c r="AF121" s="948">
        <v>147953</v>
      </c>
      <c r="AG121" s="946"/>
      <c r="AH121" s="946"/>
      <c r="AI121" s="946"/>
      <c r="AJ121" s="947"/>
      <c r="AK121" s="948">
        <v>147953</v>
      </c>
      <c r="AL121" s="946"/>
      <c r="AM121" s="946"/>
      <c r="AN121" s="946"/>
      <c r="AO121" s="947"/>
      <c r="AP121" s="949">
        <v>0.3</v>
      </c>
      <c r="AQ121" s="950"/>
      <c r="AR121" s="950"/>
      <c r="AS121" s="950"/>
      <c r="AT121" s="951"/>
      <c r="AU121" s="981"/>
      <c r="AV121" s="982"/>
      <c r="AW121" s="982"/>
      <c r="AX121" s="982"/>
      <c r="AY121" s="983"/>
      <c r="AZ121" s="909" t="s">
        <v>455</v>
      </c>
      <c r="BA121" s="910"/>
      <c r="BB121" s="910"/>
      <c r="BC121" s="910"/>
      <c r="BD121" s="910"/>
      <c r="BE121" s="910"/>
      <c r="BF121" s="910"/>
      <c r="BG121" s="910"/>
      <c r="BH121" s="910"/>
      <c r="BI121" s="910"/>
      <c r="BJ121" s="910"/>
      <c r="BK121" s="910"/>
      <c r="BL121" s="910"/>
      <c r="BM121" s="910"/>
      <c r="BN121" s="910"/>
      <c r="BO121" s="910"/>
      <c r="BP121" s="911"/>
      <c r="BQ121" s="912">
        <v>39597491</v>
      </c>
      <c r="BR121" s="913"/>
      <c r="BS121" s="913"/>
      <c r="BT121" s="913"/>
      <c r="BU121" s="913"/>
      <c r="BV121" s="913">
        <v>41236111</v>
      </c>
      <c r="BW121" s="913"/>
      <c r="BX121" s="913"/>
      <c r="BY121" s="913"/>
      <c r="BZ121" s="913"/>
      <c r="CA121" s="913">
        <v>41707869</v>
      </c>
      <c r="CB121" s="913"/>
      <c r="CC121" s="913"/>
      <c r="CD121" s="913"/>
      <c r="CE121" s="913"/>
      <c r="CF121" s="907">
        <v>73.599999999999994</v>
      </c>
      <c r="CG121" s="908"/>
      <c r="CH121" s="908"/>
      <c r="CI121" s="908"/>
      <c r="CJ121" s="908"/>
      <c r="CK121" s="996"/>
      <c r="CL121" s="997"/>
      <c r="CM121" s="997"/>
      <c r="CN121" s="997"/>
      <c r="CO121" s="998"/>
      <c r="CP121" s="1006" t="s">
        <v>398</v>
      </c>
      <c r="CQ121" s="1007"/>
      <c r="CR121" s="1007"/>
      <c r="CS121" s="1007"/>
      <c r="CT121" s="1007"/>
      <c r="CU121" s="1007"/>
      <c r="CV121" s="1007"/>
      <c r="CW121" s="1007"/>
      <c r="CX121" s="1007"/>
      <c r="CY121" s="1007"/>
      <c r="CZ121" s="1007"/>
      <c r="DA121" s="1007"/>
      <c r="DB121" s="1007"/>
      <c r="DC121" s="1007"/>
      <c r="DD121" s="1007"/>
      <c r="DE121" s="1007"/>
      <c r="DF121" s="1008"/>
      <c r="DG121" s="912" t="s">
        <v>122</v>
      </c>
      <c r="DH121" s="913"/>
      <c r="DI121" s="913"/>
      <c r="DJ121" s="913"/>
      <c r="DK121" s="913"/>
      <c r="DL121" s="913">
        <v>2125841</v>
      </c>
      <c r="DM121" s="913"/>
      <c r="DN121" s="913"/>
      <c r="DO121" s="913"/>
      <c r="DP121" s="913"/>
      <c r="DQ121" s="913">
        <v>2067206</v>
      </c>
      <c r="DR121" s="913"/>
      <c r="DS121" s="913"/>
      <c r="DT121" s="913"/>
      <c r="DU121" s="913"/>
      <c r="DV121" s="914">
        <v>3.6</v>
      </c>
      <c r="DW121" s="914"/>
      <c r="DX121" s="914"/>
      <c r="DY121" s="914"/>
      <c r="DZ121" s="915"/>
    </row>
    <row r="122" spans="1:130" s="212" customFormat="1" ht="26.25" customHeight="1" x14ac:dyDescent="0.2">
      <c r="A122" s="1044"/>
      <c r="B122" s="936"/>
      <c r="C122" s="909" t="s">
        <v>437</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456</v>
      </c>
      <c r="BA122" s="952"/>
      <c r="BB122" s="952"/>
      <c r="BC122" s="952"/>
      <c r="BD122" s="952"/>
      <c r="BE122" s="952"/>
      <c r="BF122" s="952"/>
      <c r="BG122" s="952"/>
      <c r="BH122" s="952"/>
      <c r="BI122" s="952"/>
      <c r="BJ122" s="952"/>
      <c r="BK122" s="952"/>
      <c r="BL122" s="952"/>
      <c r="BM122" s="952"/>
      <c r="BN122" s="952"/>
      <c r="BO122" s="952"/>
      <c r="BP122" s="953"/>
      <c r="BQ122" s="986">
        <v>110552808</v>
      </c>
      <c r="BR122" s="987"/>
      <c r="BS122" s="987"/>
      <c r="BT122" s="987"/>
      <c r="BU122" s="987"/>
      <c r="BV122" s="987">
        <v>110513490</v>
      </c>
      <c r="BW122" s="987"/>
      <c r="BX122" s="987"/>
      <c r="BY122" s="987"/>
      <c r="BZ122" s="987"/>
      <c r="CA122" s="987">
        <v>106930810</v>
      </c>
      <c r="CB122" s="987"/>
      <c r="CC122" s="987"/>
      <c r="CD122" s="987"/>
      <c r="CE122" s="987"/>
      <c r="CF122" s="1004">
        <v>188.6</v>
      </c>
      <c r="CG122" s="1005"/>
      <c r="CH122" s="1005"/>
      <c r="CI122" s="1005"/>
      <c r="CJ122" s="1005"/>
      <c r="CK122" s="996"/>
      <c r="CL122" s="997"/>
      <c r="CM122" s="997"/>
      <c r="CN122" s="997"/>
      <c r="CO122" s="998"/>
      <c r="CP122" s="1006" t="s">
        <v>396</v>
      </c>
      <c r="CQ122" s="1007"/>
      <c r="CR122" s="1007"/>
      <c r="CS122" s="1007"/>
      <c r="CT122" s="1007"/>
      <c r="CU122" s="1007"/>
      <c r="CV122" s="1007"/>
      <c r="CW122" s="1007"/>
      <c r="CX122" s="1007"/>
      <c r="CY122" s="1007"/>
      <c r="CZ122" s="1007"/>
      <c r="DA122" s="1007"/>
      <c r="DB122" s="1007"/>
      <c r="DC122" s="1007"/>
      <c r="DD122" s="1007"/>
      <c r="DE122" s="1007"/>
      <c r="DF122" s="1008"/>
      <c r="DG122" s="912">
        <v>987161</v>
      </c>
      <c r="DH122" s="913"/>
      <c r="DI122" s="913"/>
      <c r="DJ122" s="913"/>
      <c r="DK122" s="913"/>
      <c r="DL122" s="913">
        <v>1233930</v>
      </c>
      <c r="DM122" s="913"/>
      <c r="DN122" s="913"/>
      <c r="DO122" s="913"/>
      <c r="DP122" s="913"/>
      <c r="DQ122" s="913">
        <v>1283571</v>
      </c>
      <c r="DR122" s="913"/>
      <c r="DS122" s="913"/>
      <c r="DT122" s="913"/>
      <c r="DU122" s="913"/>
      <c r="DV122" s="914">
        <v>2.2999999999999998</v>
      </c>
      <c r="DW122" s="914"/>
      <c r="DX122" s="914"/>
      <c r="DY122" s="914"/>
      <c r="DZ122" s="915"/>
    </row>
    <row r="123" spans="1:130" s="212" customFormat="1" ht="26.25" customHeight="1" x14ac:dyDescent="0.2">
      <c r="A123" s="1044"/>
      <c r="B123" s="936"/>
      <c r="C123" s="909" t="s">
        <v>443</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5" t="s">
        <v>177</v>
      </c>
      <c r="BA123" s="235"/>
      <c r="BB123" s="235"/>
      <c r="BC123" s="235"/>
      <c r="BD123" s="235"/>
      <c r="BE123" s="235"/>
      <c r="BF123" s="235"/>
      <c r="BG123" s="235"/>
      <c r="BH123" s="235"/>
      <c r="BI123" s="235"/>
      <c r="BJ123" s="235"/>
      <c r="BK123" s="235"/>
      <c r="BL123" s="235"/>
      <c r="BM123" s="235"/>
      <c r="BN123" s="235"/>
      <c r="BO123" s="964" t="s">
        <v>457</v>
      </c>
      <c r="BP123" s="992"/>
      <c r="BQ123" s="1050">
        <v>165765347</v>
      </c>
      <c r="BR123" s="1051"/>
      <c r="BS123" s="1051"/>
      <c r="BT123" s="1051"/>
      <c r="BU123" s="1051"/>
      <c r="BV123" s="1051">
        <v>168691932</v>
      </c>
      <c r="BW123" s="1051"/>
      <c r="BX123" s="1051"/>
      <c r="BY123" s="1051"/>
      <c r="BZ123" s="1051"/>
      <c r="CA123" s="1051">
        <v>165171451</v>
      </c>
      <c r="CB123" s="1051"/>
      <c r="CC123" s="1051"/>
      <c r="CD123" s="1051"/>
      <c r="CE123" s="1051"/>
      <c r="CF123" s="988"/>
      <c r="CG123" s="989"/>
      <c r="CH123" s="989"/>
      <c r="CI123" s="989"/>
      <c r="CJ123" s="990"/>
      <c r="CK123" s="996"/>
      <c r="CL123" s="997"/>
      <c r="CM123" s="997"/>
      <c r="CN123" s="997"/>
      <c r="CO123" s="998"/>
      <c r="CP123" s="1006" t="s">
        <v>394</v>
      </c>
      <c r="CQ123" s="1007"/>
      <c r="CR123" s="1007"/>
      <c r="CS123" s="1007"/>
      <c r="CT123" s="1007"/>
      <c r="CU123" s="1007"/>
      <c r="CV123" s="1007"/>
      <c r="CW123" s="1007"/>
      <c r="CX123" s="1007"/>
      <c r="CY123" s="1007"/>
      <c r="CZ123" s="1007"/>
      <c r="DA123" s="1007"/>
      <c r="DB123" s="1007"/>
      <c r="DC123" s="1007"/>
      <c r="DD123" s="1007"/>
      <c r="DE123" s="1007"/>
      <c r="DF123" s="1008"/>
      <c r="DG123" s="945">
        <v>585328</v>
      </c>
      <c r="DH123" s="946"/>
      <c r="DI123" s="946"/>
      <c r="DJ123" s="946"/>
      <c r="DK123" s="947"/>
      <c r="DL123" s="948">
        <v>545073</v>
      </c>
      <c r="DM123" s="946"/>
      <c r="DN123" s="946"/>
      <c r="DO123" s="946"/>
      <c r="DP123" s="947"/>
      <c r="DQ123" s="948">
        <v>489349</v>
      </c>
      <c r="DR123" s="946"/>
      <c r="DS123" s="946"/>
      <c r="DT123" s="946"/>
      <c r="DU123" s="947"/>
      <c r="DV123" s="949">
        <v>0.9</v>
      </c>
      <c r="DW123" s="950"/>
      <c r="DX123" s="950"/>
      <c r="DY123" s="950"/>
      <c r="DZ123" s="951"/>
    </row>
    <row r="124" spans="1:130" s="212" customFormat="1" ht="26.25" customHeight="1" thickBot="1" x14ac:dyDescent="0.25">
      <c r="A124" s="1044"/>
      <c r="B124" s="936"/>
      <c r="C124" s="909" t="s">
        <v>446</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458</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v>43.5</v>
      </c>
      <c r="BR124" s="1014"/>
      <c r="BS124" s="1014"/>
      <c r="BT124" s="1014"/>
      <c r="BU124" s="1014"/>
      <c r="BV124" s="1014">
        <v>47.2</v>
      </c>
      <c r="BW124" s="1014"/>
      <c r="BX124" s="1014"/>
      <c r="BY124" s="1014"/>
      <c r="BZ124" s="1014"/>
      <c r="CA124" s="1014">
        <v>49.3</v>
      </c>
      <c r="CB124" s="1014"/>
      <c r="CC124" s="1014"/>
      <c r="CD124" s="1014"/>
      <c r="CE124" s="1014"/>
      <c r="CF124" s="1015"/>
      <c r="CG124" s="1016"/>
      <c r="CH124" s="1016"/>
      <c r="CI124" s="1016"/>
      <c r="CJ124" s="1017"/>
      <c r="CK124" s="999"/>
      <c r="CL124" s="999"/>
      <c r="CM124" s="999"/>
      <c r="CN124" s="999"/>
      <c r="CO124" s="1000"/>
      <c r="CP124" s="1006" t="s">
        <v>459</v>
      </c>
      <c r="CQ124" s="1007"/>
      <c r="CR124" s="1007"/>
      <c r="CS124" s="1007"/>
      <c r="CT124" s="1007"/>
      <c r="CU124" s="1007"/>
      <c r="CV124" s="1007"/>
      <c r="CW124" s="1007"/>
      <c r="CX124" s="1007"/>
      <c r="CY124" s="1007"/>
      <c r="CZ124" s="1007"/>
      <c r="DA124" s="1007"/>
      <c r="DB124" s="1007"/>
      <c r="DC124" s="1007"/>
      <c r="DD124" s="1007"/>
      <c r="DE124" s="1007"/>
      <c r="DF124" s="1008"/>
      <c r="DG124" s="991">
        <v>2911258</v>
      </c>
      <c r="DH124" s="973"/>
      <c r="DI124" s="973"/>
      <c r="DJ124" s="973"/>
      <c r="DK124" s="974"/>
      <c r="DL124" s="972">
        <v>760638</v>
      </c>
      <c r="DM124" s="973"/>
      <c r="DN124" s="973"/>
      <c r="DO124" s="973"/>
      <c r="DP124" s="974"/>
      <c r="DQ124" s="972">
        <v>678802</v>
      </c>
      <c r="DR124" s="973"/>
      <c r="DS124" s="973"/>
      <c r="DT124" s="973"/>
      <c r="DU124" s="974"/>
      <c r="DV124" s="975">
        <v>1.2</v>
      </c>
      <c r="DW124" s="976"/>
      <c r="DX124" s="976"/>
      <c r="DY124" s="976"/>
      <c r="DZ124" s="977"/>
    </row>
    <row r="125" spans="1:130" s="212" customFormat="1" ht="26.25" customHeight="1" x14ac:dyDescent="0.2">
      <c r="A125" s="1044"/>
      <c r="B125" s="936"/>
      <c r="C125" s="909" t="s">
        <v>448</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460</v>
      </c>
      <c r="CL125" s="994"/>
      <c r="CM125" s="994"/>
      <c r="CN125" s="994"/>
      <c r="CO125" s="995"/>
      <c r="CP125" s="916" t="s">
        <v>461</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5">
      <c r="A126" s="1044"/>
      <c r="B126" s="936"/>
      <c r="C126" s="909" t="s">
        <v>450</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462</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2">
      <c r="A127" s="1045"/>
      <c r="B127" s="938"/>
      <c r="C127" s="960" t="s">
        <v>463</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v>80039</v>
      </c>
      <c r="AB127" s="946"/>
      <c r="AC127" s="946"/>
      <c r="AD127" s="946"/>
      <c r="AE127" s="947"/>
      <c r="AF127" s="948">
        <v>70733</v>
      </c>
      <c r="AG127" s="946"/>
      <c r="AH127" s="946"/>
      <c r="AI127" s="946"/>
      <c r="AJ127" s="947"/>
      <c r="AK127" s="948">
        <v>60464</v>
      </c>
      <c r="AL127" s="946"/>
      <c r="AM127" s="946"/>
      <c r="AN127" s="946"/>
      <c r="AO127" s="947"/>
      <c r="AP127" s="949">
        <v>0.1</v>
      </c>
      <c r="AQ127" s="950"/>
      <c r="AR127" s="950"/>
      <c r="AS127" s="950"/>
      <c r="AT127" s="951"/>
      <c r="AU127" s="214"/>
      <c r="AV127" s="214"/>
      <c r="AW127" s="214"/>
      <c r="AX127" s="1018" t="s">
        <v>464</v>
      </c>
      <c r="AY127" s="1019"/>
      <c r="AZ127" s="1019"/>
      <c r="BA127" s="1019"/>
      <c r="BB127" s="1019"/>
      <c r="BC127" s="1019"/>
      <c r="BD127" s="1019"/>
      <c r="BE127" s="1020"/>
      <c r="BF127" s="1021" t="s">
        <v>465</v>
      </c>
      <c r="BG127" s="1019"/>
      <c r="BH127" s="1019"/>
      <c r="BI127" s="1019"/>
      <c r="BJ127" s="1019"/>
      <c r="BK127" s="1019"/>
      <c r="BL127" s="1020"/>
      <c r="BM127" s="1021" t="s">
        <v>466</v>
      </c>
      <c r="BN127" s="1019"/>
      <c r="BO127" s="1019"/>
      <c r="BP127" s="1019"/>
      <c r="BQ127" s="1019"/>
      <c r="BR127" s="1019"/>
      <c r="BS127" s="1020"/>
      <c r="BT127" s="1021" t="s">
        <v>467</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468</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5">
      <c r="A128" s="1028" t="s">
        <v>469</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470</v>
      </c>
      <c r="X128" s="1030"/>
      <c r="Y128" s="1030"/>
      <c r="Z128" s="1031"/>
      <c r="AA128" s="1032">
        <v>1828614</v>
      </c>
      <c r="AB128" s="1033"/>
      <c r="AC128" s="1033"/>
      <c r="AD128" s="1033"/>
      <c r="AE128" s="1034"/>
      <c r="AF128" s="1035">
        <v>1805442</v>
      </c>
      <c r="AG128" s="1033"/>
      <c r="AH128" s="1033"/>
      <c r="AI128" s="1033"/>
      <c r="AJ128" s="1034"/>
      <c r="AK128" s="1035">
        <v>2109287</v>
      </c>
      <c r="AL128" s="1033"/>
      <c r="AM128" s="1033"/>
      <c r="AN128" s="1033"/>
      <c r="AO128" s="1034"/>
      <c r="AP128" s="1036"/>
      <c r="AQ128" s="1037"/>
      <c r="AR128" s="1037"/>
      <c r="AS128" s="1037"/>
      <c r="AT128" s="1038"/>
      <c r="AU128" s="214"/>
      <c r="AV128" s="214"/>
      <c r="AW128" s="214"/>
      <c r="AX128" s="883" t="s">
        <v>471</v>
      </c>
      <c r="AY128" s="884"/>
      <c r="AZ128" s="884"/>
      <c r="BA128" s="884"/>
      <c r="BB128" s="884"/>
      <c r="BC128" s="884"/>
      <c r="BD128" s="884"/>
      <c r="BE128" s="885"/>
      <c r="BF128" s="1039" t="s">
        <v>122</v>
      </c>
      <c r="BG128" s="1040"/>
      <c r="BH128" s="1040"/>
      <c r="BI128" s="1040"/>
      <c r="BJ128" s="1040"/>
      <c r="BK128" s="1040"/>
      <c r="BL128" s="1041"/>
      <c r="BM128" s="1039">
        <v>11.25</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472</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x14ac:dyDescent="0.2">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473</v>
      </c>
      <c r="X129" s="1058"/>
      <c r="Y129" s="1058"/>
      <c r="Z129" s="1059"/>
      <c r="AA129" s="945">
        <v>62653564</v>
      </c>
      <c r="AB129" s="946"/>
      <c r="AC129" s="946"/>
      <c r="AD129" s="946"/>
      <c r="AE129" s="947"/>
      <c r="AF129" s="948">
        <v>64147138</v>
      </c>
      <c r="AG129" s="946"/>
      <c r="AH129" s="946"/>
      <c r="AI129" s="946"/>
      <c r="AJ129" s="947"/>
      <c r="AK129" s="948">
        <v>65520173</v>
      </c>
      <c r="AL129" s="946"/>
      <c r="AM129" s="946"/>
      <c r="AN129" s="946"/>
      <c r="AO129" s="947"/>
      <c r="AP129" s="1060"/>
      <c r="AQ129" s="1061"/>
      <c r="AR129" s="1061"/>
      <c r="AS129" s="1061"/>
      <c r="AT129" s="1062"/>
      <c r="AU129" s="215"/>
      <c r="AV129" s="215"/>
      <c r="AW129" s="215"/>
      <c r="AX129" s="1052" t="s">
        <v>474</v>
      </c>
      <c r="AY129" s="910"/>
      <c r="AZ129" s="910"/>
      <c r="BA129" s="910"/>
      <c r="BB129" s="910"/>
      <c r="BC129" s="910"/>
      <c r="BD129" s="910"/>
      <c r="BE129" s="911"/>
      <c r="BF129" s="1053" t="s">
        <v>122</v>
      </c>
      <c r="BG129" s="1054"/>
      <c r="BH129" s="1054"/>
      <c r="BI129" s="1054"/>
      <c r="BJ129" s="1054"/>
      <c r="BK129" s="1054"/>
      <c r="BL129" s="1055"/>
      <c r="BM129" s="1053">
        <v>16.25</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921" t="s">
        <v>475</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476</v>
      </c>
      <c r="X130" s="1058"/>
      <c r="Y130" s="1058"/>
      <c r="Z130" s="1059"/>
      <c r="AA130" s="945">
        <v>9019301</v>
      </c>
      <c r="AB130" s="946"/>
      <c r="AC130" s="946"/>
      <c r="AD130" s="946"/>
      <c r="AE130" s="947"/>
      <c r="AF130" s="948">
        <v>9047354</v>
      </c>
      <c r="AG130" s="946"/>
      <c r="AH130" s="946"/>
      <c r="AI130" s="946"/>
      <c r="AJ130" s="947"/>
      <c r="AK130" s="948">
        <v>8829684</v>
      </c>
      <c r="AL130" s="946"/>
      <c r="AM130" s="946"/>
      <c r="AN130" s="946"/>
      <c r="AO130" s="947"/>
      <c r="AP130" s="1060"/>
      <c r="AQ130" s="1061"/>
      <c r="AR130" s="1061"/>
      <c r="AS130" s="1061"/>
      <c r="AT130" s="1062"/>
      <c r="AU130" s="215"/>
      <c r="AV130" s="215"/>
      <c r="AW130" s="215"/>
      <c r="AX130" s="1052" t="s">
        <v>477</v>
      </c>
      <c r="AY130" s="910"/>
      <c r="AZ130" s="910"/>
      <c r="BA130" s="910"/>
      <c r="BB130" s="910"/>
      <c r="BC130" s="910"/>
      <c r="BD130" s="910"/>
      <c r="BE130" s="911"/>
      <c r="BF130" s="1088">
        <v>9.9</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478</v>
      </c>
      <c r="X131" s="1095"/>
      <c r="Y131" s="1095"/>
      <c r="Z131" s="1096"/>
      <c r="AA131" s="991">
        <v>53634263</v>
      </c>
      <c r="AB131" s="973"/>
      <c r="AC131" s="973"/>
      <c r="AD131" s="973"/>
      <c r="AE131" s="974"/>
      <c r="AF131" s="972">
        <v>55099784</v>
      </c>
      <c r="AG131" s="973"/>
      <c r="AH131" s="973"/>
      <c r="AI131" s="973"/>
      <c r="AJ131" s="974"/>
      <c r="AK131" s="972">
        <v>56690489</v>
      </c>
      <c r="AL131" s="973"/>
      <c r="AM131" s="973"/>
      <c r="AN131" s="973"/>
      <c r="AO131" s="974"/>
      <c r="AP131" s="1097"/>
      <c r="AQ131" s="1098"/>
      <c r="AR131" s="1098"/>
      <c r="AS131" s="1098"/>
      <c r="AT131" s="1099"/>
      <c r="AU131" s="215"/>
      <c r="AV131" s="215"/>
      <c r="AW131" s="215"/>
      <c r="AX131" s="1070" t="s">
        <v>479</v>
      </c>
      <c r="AY131" s="713"/>
      <c r="AZ131" s="713"/>
      <c r="BA131" s="713"/>
      <c r="BB131" s="713"/>
      <c r="BC131" s="713"/>
      <c r="BD131" s="713"/>
      <c r="BE131" s="1023"/>
      <c r="BF131" s="1071">
        <v>49.3</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1077" t="s">
        <v>480</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481</v>
      </c>
      <c r="W132" s="1081"/>
      <c r="X132" s="1081"/>
      <c r="Y132" s="1081"/>
      <c r="Z132" s="1082"/>
      <c r="AA132" s="1083">
        <v>11.21619132</v>
      </c>
      <c r="AB132" s="1084"/>
      <c r="AC132" s="1084"/>
      <c r="AD132" s="1084"/>
      <c r="AE132" s="1085"/>
      <c r="AF132" s="1086">
        <v>9.7669011930000007</v>
      </c>
      <c r="AG132" s="1084"/>
      <c r="AH132" s="1084"/>
      <c r="AI132" s="1084"/>
      <c r="AJ132" s="1085"/>
      <c r="AK132" s="1086">
        <v>9.0063043910000005</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482</v>
      </c>
      <c r="W133" s="1064"/>
      <c r="X133" s="1064"/>
      <c r="Y133" s="1064"/>
      <c r="Z133" s="1065"/>
      <c r="AA133" s="1066">
        <v>10.8</v>
      </c>
      <c r="AB133" s="1067"/>
      <c r="AC133" s="1067"/>
      <c r="AD133" s="1067"/>
      <c r="AE133" s="1068"/>
      <c r="AF133" s="1066">
        <v>10.4</v>
      </c>
      <c r="AG133" s="1067"/>
      <c r="AH133" s="1067"/>
      <c r="AI133" s="1067"/>
      <c r="AJ133" s="1068"/>
      <c r="AK133" s="1066">
        <v>9.9</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UNxFkfSTrBz5+ektdYxiB9TtUvY8a/RPJOYEPWfACxa8gwlwTq9VgbPGCBTgZmR6Dp3K41cfomdEF2qUpsD38A==" saltValue="3zhgMlMXAXoa1syQTNsry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2" customWidth="1"/>
    <col min="121" max="121" width="0" style="241" hidden="1" customWidth="1"/>
    <col min="122" max="16384" width="9" style="241" hidden="1"/>
  </cols>
  <sheetData>
    <row r="1" spans="1:120" ht="13.2"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1"/>
    </row>
    <row r="17" spans="119:120" ht="13.2" x14ac:dyDescent="0.2">
      <c r="DP17" s="241"/>
    </row>
    <row r="18" spans="119:120" ht="13.2" x14ac:dyDescent="0.2"/>
    <row r="19" spans="119:120" ht="13.2" x14ac:dyDescent="0.2"/>
    <row r="20" spans="119:120" ht="13.2" x14ac:dyDescent="0.2">
      <c r="DO20" s="241"/>
      <c r="DP20" s="241"/>
    </row>
    <row r="21" spans="119:120" ht="13.2" x14ac:dyDescent="0.2">
      <c r="DP21" s="241"/>
    </row>
    <row r="22" spans="119:120" ht="13.2" x14ac:dyDescent="0.2"/>
    <row r="23" spans="119:120" ht="13.2" x14ac:dyDescent="0.2">
      <c r="DO23" s="241"/>
      <c r="DP23" s="241"/>
    </row>
    <row r="24" spans="119:120" ht="13.2" x14ac:dyDescent="0.2">
      <c r="DP24" s="241"/>
    </row>
    <row r="25" spans="119:120" ht="13.2" x14ac:dyDescent="0.2">
      <c r="DP25" s="241"/>
    </row>
    <row r="26" spans="119:120" ht="13.2" x14ac:dyDescent="0.2">
      <c r="DO26" s="241"/>
      <c r="DP26" s="241"/>
    </row>
    <row r="27" spans="119:120" ht="13.2" x14ac:dyDescent="0.2"/>
    <row r="28" spans="119:120" ht="13.2" x14ac:dyDescent="0.2">
      <c r="DO28" s="241"/>
      <c r="DP28" s="241"/>
    </row>
    <row r="29" spans="119:120" ht="13.2" x14ac:dyDescent="0.2">
      <c r="DP29" s="241"/>
    </row>
    <row r="30" spans="119:120" ht="13.2" x14ac:dyDescent="0.2"/>
    <row r="31" spans="119:120" ht="13.2" x14ac:dyDescent="0.2">
      <c r="DO31" s="241"/>
      <c r="DP31" s="241"/>
    </row>
    <row r="32" spans="119:120" ht="13.2" x14ac:dyDescent="0.2"/>
    <row r="33" spans="98:120" ht="13.2" x14ac:dyDescent="0.2">
      <c r="DO33" s="241"/>
      <c r="DP33" s="241"/>
    </row>
    <row r="34" spans="98:120" ht="13.2" x14ac:dyDescent="0.2">
      <c r="DM34" s="241"/>
    </row>
    <row r="35" spans="98:120" ht="13.2" x14ac:dyDescent="0.2">
      <c r="CT35" s="241"/>
      <c r="CU35" s="241"/>
      <c r="CV35" s="241"/>
      <c r="CY35" s="241"/>
      <c r="CZ35" s="241"/>
      <c r="DA35" s="241"/>
      <c r="DD35" s="241"/>
      <c r="DE35" s="241"/>
      <c r="DF35" s="241"/>
      <c r="DI35" s="241"/>
      <c r="DJ35" s="241"/>
      <c r="DK35" s="241"/>
      <c r="DM35" s="241"/>
      <c r="DN35" s="241"/>
      <c r="DO35" s="241"/>
      <c r="DP35" s="241"/>
    </row>
    <row r="36" spans="98:120" ht="13.2" x14ac:dyDescent="0.2"/>
    <row r="37" spans="98:120" ht="13.2" x14ac:dyDescent="0.2">
      <c r="CW37" s="241"/>
      <c r="DB37" s="241"/>
      <c r="DG37" s="241"/>
      <c r="DL37" s="241"/>
      <c r="DP37" s="241"/>
    </row>
    <row r="38" spans="98:120" ht="13.2"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1"/>
      <c r="DO49" s="241"/>
      <c r="DP49" s="241"/>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1"/>
      <c r="CS63" s="241"/>
      <c r="CX63" s="241"/>
      <c r="DC63" s="241"/>
      <c r="DH63" s="241"/>
    </row>
    <row r="64" spans="22:120" ht="13.2" x14ac:dyDescent="0.2">
      <c r="V64" s="241"/>
    </row>
    <row r="65" spans="15:120" ht="13.2"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2" x14ac:dyDescent="0.2">
      <c r="Q66" s="241"/>
      <c r="S66" s="241"/>
      <c r="U66" s="241"/>
      <c r="DM66" s="241"/>
    </row>
    <row r="67" spans="15:120" ht="13.2"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2" x14ac:dyDescent="0.2"/>
    <row r="69" spans="15:120" ht="13.2" x14ac:dyDescent="0.2"/>
    <row r="70" spans="15:120" ht="13.2" x14ac:dyDescent="0.2"/>
    <row r="71" spans="15:120" ht="13.2" x14ac:dyDescent="0.2"/>
    <row r="72" spans="15:120" ht="13.2" x14ac:dyDescent="0.2">
      <c r="DP72" s="241"/>
    </row>
    <row r="73" spans="15:120" ht="13.2" x14ac:dyDescent="0.2">
      <c r="DP73" s="241"/>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1"/>
      <c r="CX96" s="241"/>
      <c r="DC96" s="241"/>
      <c r="DH96" s="241"/>
    </row>
    <row r="97" spans="24:120" ht="13.2" x14ac:dyDescent="0.2">
      <c r="CS97" s="241"/>
      <c r="CX97" s="241"/>
      <c r="DC97" s="241"/>
      <c r="DH97" s="241"/>
      <c r="DP97" s="242" t="s">
        <v>483</v>
      </c>
    </row>
    <row r="98" spans="24:120" ht="13.2" hidden="1" x14ac:dyDescent="0.2">
      <c r="CS98" s="241"/>
      <c r="CX98" s="241"/>
      <c r="DC98" s="241"/>
      <c r="DH98" s="241"/>
    </row>
    <row r="99" spans="24:120" ht="13.2"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2" hidden="1" x14ac:dyDescent="0.2">
      <c r="CT103" s="241"/>
      <c r="CV103" s="241"/>
      <c r="CW103" s="241"/>
      <c r="CY103" s="241"/>
      <c r="DA103" s="241"/>
      <c r="DB103" s="241"/>
      <c r="DD103" s="241"/>
      <c r="DF103" s="241"/>
      <c r="DG103" s="241"/>
      <c r="DI103" s="241"/>
      <c r="DK103" s="241"/>
      <c r="DL103" s="241"/>
      <c r="DM103" s="241"/>
      <c r="DN103" s="241"/>
      <c r="DO103" s="241"/>
      <c r="DP103" s="241"/>
    </row>
    <row r="104" spans="24:120" ht="13.2"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lmOFmdZqjfNfQElLxu2B+a6aqf4PiKdQk12aXO/RcTftBeSCw/C46cqgOSdktcxp6Qi8k1WPY7jZmc+OSgU+gg==" saltValue="18W77HI69v4jKhhSv/rB6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2" customWidth="1"/>
    <col min="117" max="16384" width="9" style="241" hidden="1"/>
  </cols>
  <sheetData>
    <row r="1" spans="2:116" ht="13.2"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2" x14ac:dyDescent="0.2"/>
    <row r="3" spans="2:116" ht="13.2" x14ac:dyDescent="0.2"/>
    <row r="4" spans="2:116" ht="13.2"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2"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2" x14ac:dyDescent="0.2"/>
    <row r="20" spans="9:116" ht="13.2" x14ac:dyDescent="0.2"/>
    <row r="21" spans="9:116" ht="13.2" x14ac:dyDescent="0.2">
      <c r="DL21" s="241"/>
    </row>
    <row r="22" spans="9:116" ht="13.2" x14ac:dyDescent="0.2">
      <c r="DI22" s="241"/>
      <c r="DJ22" s="241"/>
      <c r="DK22" s="241"/>
      <c r="DL22" s="241"/>
    </row>
    <row r="23" spans="9:116" ht="13.2" x14ac:dyDescent="0.2">
      <c r="CY23" s="241"/>
      <c r="CZ23" s="241"/>
      <c r="DA23" s="241"/>
      <c r="DB23" s="241"/>
      <c r="DC23" s="241"/>
      <c r="DD23" s="241"/>
      <c r="DE23" s="241"/>
      <c r="DF23" s="241"/>
      <c r="DG23" s="241"/>
      <c r="DH23" s="241"/>
      <c r="DI23" s="241"/>
      <c r="DJ23" s="241"/>
      <c r="DK23" s="241"/>
      <c r="DL23" s="241"/>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1"/>
      <c r="DA35" s="241"/>
      <c r="DB35" s="241"/>
      <c r="DC35" s="241"/>
      <c r="DD35" s="241"/>
      <c r="DE35" s="241"/>
      <c r="DF35" s="241"/>
      <c r="DG35" s="241"/>
      <c r="DH35" s="241"/>
      <c r="DI35" s="241"/>
      <c r="DJ35" s="241"/>
      <c r="DK35" s="241"/>
      <c r="DL35" s="241"/>
    </row>
    <row r="36" spans="15:116" ht="13.2" x14ac:dyDescent="0.2"/>
    <row r="37" spans="15:116" ht="13.2" x14ac:dyDescent="0.2">
      <c r="DL37" s="241"/>
    </row>
    <row r="38" spans="15:116" ht="13.2" x14ac:dyDescent="0.2">
      <c r="DI38" s="241"/>
      <c r="DJ38" s="241"/>
      <c r="DK38" s="241"/>
      <c r="DL38" s="241"/>
    </row>
    <row r="39" spans="15:116" ht="13.2" x14ac:dyDescent="0.2"/>
    <row r="40" spans="15:116" ht="13.2" x14ac:dyDescent="0.2"/>
    <row r="41" spans="15:116" ht="13.2" x14ac:dyDescent="0.2"/>
    <row r="42" spans="15:116" ht="13.2" x14ac:dyDescent="0.2"/>
    <row r="43" spans="15:116" ht="13.2"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2" x14ac:dyDescent="0.2">
      <c r="DL44" s="241"/>
    </row>
    <row r="45" spans="15:116" ht="13.2" x14ac:dyDescent="0.2"/>
    <row r="46" spans="15:116" ht="13.2" x14ac:dyDescent="0.2">
      <c r="DA46" s="241"/>
      <c r="DB46" s="241"/>
      <c r="DC46" s="241"/>
      <c r="DD46" s="241"/>
      <c r="DE46" s="241"/>
      <c r="DF46" s="241"/>
      <c r="DG46" s="241"/>
      <c r="DH46" s="241"/>
      <c r="DI46" s="241"/>
      <c r="DJ46" s="241"/>
      <c r="DK46" s="241"/>
      <c r="DL46" s="241"/>
    </row>
    <row r="47" spans="15:116" ht="13.2" x14ac:dyDescent="0.2"/>
    <row r="48" spans="15:116" ht="13.2" x14ac:dyDescent="0.2"/>
    <row r="49" spans="104:116" ht="13.2" x14ac:dyDescent="0.2"/>
    <row r="50" spans="104:116" ht="13.2" x14ac:dyDescent="0.2">
      <c r="CZ50" s="241"/>
      <c r="DA50" s="241"/>
      <c r="DB50" s="241"/>
      <c r="DC50" s="241"/>
      <c r="DD50" s="241"/>
      <c r="DE50" s="241"/>
      <c r="DF50" s="241"/>
      <c r="DG50" s="241"/>
      <c r="DH50" s="241"/>
      <c r="DI50" s="241"/>
      <c r="DJ50" s="241"/>
      <c r="DK50" s="241"/>
      <c r="DL50" s="241"/>
    </row>
    <row r="51" spans="104:116" ht="13.2" x14ac:dyDescent="0.2"/>
    <row r="52" spans="104:116" ht="13.2" x14ac:dyDescent="0.2"/>
    <row r="53" spans="104:116" ht="13.2" x14ac:dyDescent="0.2">
      <c r="DL53" s="241"/>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1"/>
      <c r="DD67" s="241"/>
      <c r="DE67" s="241"/>
      <c r="DF67" s="241"/>
      <c r="DG67" s="241"/>
      <c r="DH67" s="241"/>
      <c r="DI67" s="241"/>
      <c r="DJ67" s="241"/>
      <c r="DK67" s="241"/>
      <c r="DL67" s="241"/>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OtPzUi3XXE50MfMZQGhj15SkcMgtzkUNpO/anug6GVxODb0GzpUoBuj2T7FB/GH+00EHe6iOCJrE3t7eW8H0Ow==" saltValue="rLtHlUq8Qq2+nctyInbus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4140625" style="243" customWidth="1"/>
    <col min="37" max="44" width="17" style="243" customWidth="1"/>
    <col min="45" max="45" width="6.109375" style="249" customWidth="1"/>
    <col min="46" max="46" width="3" style="247" customWidth="1"/>
    <col min="47" max="47" width="19.109375" style="243" hidden="1" customWidth="1"/>
    <col min="48" max="52" width="12.6640625" style="243" hidden="1" customWidth="1"/>
    <col min="53" max="16384" width="8.6640625" style="243" hidden="1"/>
  </cols>
  <sheetData>
    <row r="1" spans="1:46" ht="13.2" x14ac:dyDescent="0.2">
      <c r="AS1" s="243"/>
      <c r="AT1" s="243"/>
    </row>
    <row r="2" spans="1:46" ht="13.2" x14ac:dyDescent="0.2">
      <c r="AS2" s="243"/>
      <c r="AT2" s="243"/>
    </row>
    <row r="3" spans="1:46" ht="13.2" x14ac:dyDescent="0.2">
      <c r="AS3" s="243"/>
      <c r="AT3" s="243"/>
    </row>
    <row r="4" spans="1:46" ht="13.2" x14ac:dyDescent="0.2">
      <c r="AS4" s="243"/>
      <c r="AT4" s="243"/>
    </row>
    <row r="5" spans="1:46" ht="16.2" x14ac:dyDescent="0.2">
      <c r="A5" s="244" t="s">
        <v>484</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2" x14ac:dyDescent="0.2">
      <c r="A6" s="247"/>
      <c r="AK6" s="248" t="s">
        <v>485</v>
      </c>
      <c r="AL6" s="248"/>
      <c r="AM6" s="248"/>
      <c r="AN6" s="248"/>
    </row>
    <row r="7" spans="1:46" ht="13.5" customHeight="1" x14ac:dyDescent="0.2">
      <c r="A7" s="247"/>
      <c r="AK7" s="250"/>
      <c r="AL7" s="251"/>
      <c r="AM7" s="251"/>
      <c r="AN7" s="252"/>
      <c r="AO7" s="1101" t="s">
        <v>486</v>
      </c>
      <c r="AP7" s="253"/>
      <c r="AQ7" s="254" t="s">
        <v>487</v>
      </c>
      <c r="AR7" s="255"/>
    </row>
    <row r="8" spans="1:46" ht="13.2" x14ac:dyDescent="0.2">
      <c r="A8" s="247"/>
      <c r="AK8" s="256"/>
      <c r="AL8" s="257"/>
      <c r="AM8" s="257"/>
      <c r="AN8" s="258"/>
      <c r="AO8" s="1102"/>
      <c r="AP8" s="259" t="s">
        <v>488</v>
      </c>
      <c r="AQ8" s="260" t="s">
        <v>489</v>
      </c>
      <c r="AR8" s="261" t="s">
        <v>490</v>
      </c>
    </row>
    <row r="9" spans="1:46" ht="13.2" x14ac:dyDescent="0.2">
      <c r="A9" s="247"/>
      <c r="AK9" s="1103" t="s">
        <v>491</v>
      </c>
      <c r="AL9" s="1104"/>
      <c r="AM9" s="1104"/>
      <c r="AN9" s="1105"/>
      <c r="AO9" s="262">
        <v>20281637</v>
      </c>
      <c r="AP9" s="262">
        <v>79840</v>
      </c>
      <c r="AQ9" s="263">
        <v>69190</v>
      </c>
      <c r="AR9" s="264">
        <v>15.4</v>
      </c>
    </row>
    <row r="10" spans="1:46" ht="13.5" customHeight="1" x14ac:dyDescent="0.2">
      <c r="A10" s="247"/>
      <c r="AK10" s="1103" t="s">
        <v>492</v>
      </c>
      <c r="AL10" s="1104"/>
      <c r="AM10" s="1104"/>
      <c r="AN10" s="1105"/>
      <c r="AO10" s="265">
        <v>88111</v>
      </c>
      <c r="AP10" s="265">
        <v>347</v>
      </c>
      <c r="AQ10" s="266">
        <v>1817</v>
      </c>
      <c r="AR10" s="267">
        <v>-80.900000000000006</v>
      </c>
    </row>
    <row r="11" spans="1:46" ht="13.5" customHeight="1" x14ac:dyDescent="0.2">
      <c r="A11" s="247"/>
      <c r="AK11" s="1103" t="s">
        <v>493</v>
      </c>
      <c r="AL11" s="1104"/>
      <c r="AM11" s="1104"/>
      <c r="AN11" s="1105"/>
      <c r="AO11" s="265">
        <v>190617</v>
      </c>
      <c r="AP11" s="265">
        <v>750</v>
      </c>
      <c r="AQ11" s="266">
        <v>711</v>
      </c>
      <c r="AR11" s="267">
        <v>5.5</v>
      </c>
    </row>
    <row r="12" spans="1:46" ht="13.5" customHeight="1" x14ac:dyDescent="0.2">
      <c r="A12" s="247"/>
      <c r="AK12" s="1103" t="s">
        <v>494</v>
      </c>
      <c r="AL12" s="1104"/>
      <c r="AM12" s="1104"/>
      <c r="AN12" s="1105"/>
      <c r="AO12" s="265" t="s">
        <v>495</v>
      </c>
      <c r="AP12" s="265" t="s">
        <v>495</v>
      </c>
      <c r="AQ12" s="266">
        <v>19</v>
      </c>
      <c r="AR12" s="267" t="s">
        <v>495</v>
      </c>
    </row>
    <row r="13" spans="1:46" ht="13.5" customHeight="1" x14ac:dyDescent="0.2">
      <c r="A13" s="247"/>
      <c r="AK13" s="1103" t="s">
        <v>496</v>
      </c>
      <c r="AL13" s="1104"/>
      <c r="AM13" s="1104"/>
      <c r="AN13" s="1105"/>
      <c r="AO13" s="265">
        <v>599849</v>
      </c>
      <c r="AP13" s="265">
        <v>2361</v>
      </c>
      <c r="AQ13" s="266">
        <v>2094</v>
      </c>
      <c r="AR13" s="267">
        <v>12.8</v>
      </c>
    </row>
    <row r="14" spans="1:46" ht="13.5" customHeight="1" x14ac:dyDescent="0.2">
      <c r="A14" s="247"/>
      <c r="AK14" s="1103" t="s">
        <v>497</v>
      </c>
      <c r="AL14" s="1104"/>
      <c r="AM14" s="1104"/>
      <c r="AN14" s="1105"/>
      <c r="AO14" s="265">
        <v>176406</v>
      </c>
      <c r="AP14" s="265">
        <v>694</v>
      </c>
      <c r="AQ14" s="266">
        <v>1351</v>
      </c>
      <c r="AR14" s="267">
        <v>-48.6</v>
      </c>
    </row>
    <row r="15" spans="1:46" ht="13.5" customHeight="1" x14ac:dyDescent="0.2">
      <c r="A15" s="247"/>
      <c r="AK15" s="1106" t="s">
        <v>498</v>
      </c>
      <c r="AL15" s="1107"/>
      <c r="AM15" s="1107"/>
      <c r="AN15" s="1108"/>
      <c r="AO15" s="265">
        <v>-1282978</v>
      </c>
      <c r="AP15" s="265">
        <v>-5051</v>
      </c>
      <c r="AQ15" s="266">
        <v>-3935</v>
      </c>
      <c r="AR15" s="267">
        <v>28.4</v>
      </c>
    </row>
    <row r="16" spans="1:46" ht="13.2" x14ac:dyDescent="0.2">
      <c r="A16" s="247"/>
      <c r="AK16" s="1106" t="s">
        <v>177</v>
      </c>
      <c r="AL16" s="1107"/>
      <c r="AM16" s="1107"/>
      <c r="AN16" s="1108"/>
      <c r="AO16" s="265">
        <v>20053642</v>
      </c>
      <c r="AP16" s="265">
        <v>78942</v>
      </c>
      <c r="AQ16" s="266">
        <v>71247</v>
      </c>
      <c r="AR16" s="267">
        <v>10.8</v>
      </c>
    </row>
    <row r="17" spans="1:46" ht="13.2" x14ac:dyDescent="0.2">
      <c r="A17" s="247"/>
    </row>
    <row r="18" spans="1:46" ht="13.2" x14ac:dyDescent="0.2">
      <c r="A18" s="247"/>
      <c r="AQ18" s="268"/>
      <c r="AR18" s="268"/>
    </row>
    <row r="19" spans="1:46" ht="13.2" x14ac:dyDescent="0.2">
      <c r="A19" s="247"/>
      <c r="AK19" s="243" t="s">
        <v>499</v>
      </c>
    </row>
    <row r="20" spans="1:46" ht="13.2" x14ac:dyDescent="0.2">
      <c r="A20" s="247"/>
      <c r="AK20" s="269"/>
      <c r="AL20" s="270"/>
      <c r="AM20" s="270"/>
      <c r="AN20" s="271"/>
      <c r="AO20" s="272" t="s">
        <v>500</v>
      </c>
      <c r="AP20" s="273" t="s">
        <v>501</v>
      </c>
      <c r="AQ20" s="274" t="s">
        <v>502</v>
      </c>
      <c r="AR20" s="275"/>
    </row>
    <row r="21" spans="1:46" s="248" customFormat="1" ht="13.2" x14ac:dyDescent="0.2">
      <c r="A21" s="276"/>
      <c r="AK21" s="1109" t="s">
        <v>503</v>
      </c>
      <c r="AL21" s="1110"/>
      <c r="AM21" s="1110"/>
      <c r="AN21" s="1111"/>
      <c r="AO21" s="277">
        <v>7.8</v>
      </c>
      <c r="AP21" s="278">
        <v>6.59</v>
      </c>
      <c r="AQ21" s="279">
        <v>1.21</v>
      </c>
      <c r="AS21" s="280"/>
      <c r="AT21" s="276"/>
    </row>
    <row r="22" spans="1:46" s="248" customFormat="1" ht="13.2" x14ac:dyDescent="0.2">
      <c r="A22" s="276"/>
      <c r="AK22" s="1109" t="s">
        <v>504</v>
      </c>
      <c r="AL22" s="1110"/>
      <c r="AM22" s="1110"/>
      <c r="AN22" s="1111"/>
      <c r="AO22" s="281">
        <v>99.5</v>
      </c>
      <c r="AP22" s="282">
        <v>99.2</v>
      </c>
      <c r="AQ22" s="283">
        <v>0.3</v>
      </c>
      <c r="AR22" s="268"/>
      <c r="AS22" s="280"/>
      <c r="AT22" s="276"/>
    </row>
    <row r="23" spans="1:46" s="248" customFormat="1" ht="13.2" x14ac:dyDescent="0.2">
      <c r="A23" s="276"/>
      <c r="AP23" s="268"/>
      <c r="AQ23" s="268"/>
      <c r="AR23" s="268"/>
      <c r="AS23" s="280"/>
      <c r="AT23" s="276"/>
    </row>
    <row r="24" spans="1:46" s="248" customFormat="1" ht="13.2" x14ac:dyDescent="0.2">
      <c r="A24" s="276"/>
      <c r="AP24" s="268"/>
      <c r="AQ24" s="268"/>
      <c r="AR24" s="268"/>
      <c r="AS24" s="280"/>
      <c r="AT24" s="276"/>
    </row>
    <row r="25" spans="1:46" s="248" customFormat="1" ht="13.2"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2" x14ac:dyDescent="0.2">
      <c r="A26" s="1100" t="s">
        <v>505</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ht="13.2" x14ac:dyDescent="0.2">
      <c r="A27" s="288"/>
      <c r="AS27" s="243"/>
      <c r="AT27" s="243"/>
    </row>
    <row r="28" spans="1:46" ht="16.2" x14ac:dyDescent="0.2">
      <c r="A28" s="244" t="s">
        <v>506</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2" x14ac:dyDescent="0.2">
      <c r="A29" s="247"/>
      <c r="AK29" s="248" t="s">
        <v>507</v>
      </c>
      <c r="AL29" s="248"/>
      <c r="AM29" s="248"/>
      <c r="AN29" s="248"/>
      <c r="AS29" s="290"/>
    </row>
    <row r="30" spans="1:46" ht="13.5" customHeight="1" x14ac:dyDescent="0.2">
      <c r="A30" s="247"/>
      <c r="AK30" s="250"/>
      <c r="AL30" s="251"/>
      <c r="AM30" s="251"/>
      <c r="AN30" s="252"/>
      <c r="AO30" s="1101" t="s">
        <v>486</v>
      </c>
      <c r="AP30" s="253"/>
      <c r="AQ30" s="254" t="s">
        <v>487</v>
      </c>
      <c r="AR30" s="255"/>
    </row>
    <row r="31" spans="1:46" ht="13.2" x14ac:dyDescent="0.2">
      <c r="A31" s="247"/>
      <c r="AK31" s="256"/>
      <c r="AL31" s="257"/>
      <c r="AM31" s="257"/>
      <c r="AN31" s="258"/>
      <c r="AO31" s="1102"/>
      <c r="AP31" s="259" t="s">
        <v>488</v>
      </c>
      <c r="AQ31" s="260" t="s">
        <v>489</v>
      </c>
      <c r="AR31" s="261" t="s">
        <v>490</v>
      </c>
    </row>
    <row r="32" spans="1:46" ht="27" customHeight="1" x14ac:dyDescent="0.2">
      <c r="A32" s="247"/>
      <c r="AK32" s="1117" t="s">
        <v>508</v>
      </c>
      <c r="AL32" s="1118"/>
      <c r="AM32" s="1118"/>
      <c r="AN32" s="1119"/>
      <c r="AO32" s="291">
        <v>12791171</v>
      </c>
      <c r="AP32" s="291">
        <v>50353</v>
      </c>
      <c r="AQ32" s="292">
        <v>37151</v>
      </c>
      <c r="AR32" s="293">
        <v>35.5</v>
      </c>
    </row>
    <row r="33" spans="1:46" ht="13.5" customHeight="1" x14ac:dyDescent="0.2">
      <c r="A33" s="247"/>
      <c r="AK33" s="1117" t="s">
        <v>509</v>
      </c>
      <c r="AL33" s="1118"/>
      <c r="AM33" s="1118"/>
      <c r="AN33" s="1119"/>
      <c r="AO33" s="291" t="s">
        <v>495</v>
      </c>
      <c r="AP33" s="291" t="s">
        <v>495</v>
      </c>
      <c r="AQ33" s="292">
        <v>1</v>
      </c>
      <c r="AR33" s="293" t="s">
        <v>495</v>
      </c>
    </row>
    <row r="34" spans="1:46" ht="27" customHeight="1" x14ac:dyDescent="0.2">
      <c r="A34" s="247"/>
      <c r="AK34" s="1117" t="s">
        <v>510</v>
      </c>
      <c r="AL34" s="1118"/>
      <c r="AM34" s="1118"/>
      <c r="AN34" s="1119"/>
      <c r="AO34" s="291" t="s">
        <v>495</v>
      </c>
      <c r="AP34" s="291" t="s">
        <v>495</v>
      </c>
      <c r="AQ34" s="292">
        <v>48</v>
      </c>
      <c r="AR34" s="293" t="s">
        <v>495</v>
      </c>
    </row>
    <row r="35" spans="1:46" ht="27" customHeight="1" x14ac:dyDescent="0.2">
      <c r="A35" s="247"/>
      <c r="AK35" s="1117" t="s">
        <v>511</v>
      </c>
      <c r="AL35" s="1118"/>
      <c r="AM35" s="1118"/>
      <c r="AN35" s="1119"/>
      <c r="AO35" s="291">
        <v>2760727</v>
      </c>
      <c r="AP35" s="291">
        <v>10868</v>
      </c>
      <c r="AQ35" s="292">
        <v>8181</v>
      </c>
      <c r="AR35" s="293">
        <v>32.799999999999997</v>
      </c>
    </row>
    <row r="36" spans="1:46" ht="27" customHeight="1" x14ac:dyDescent="0.2">
      <c r="A36" s="247"/>
      <c r="AK36" s="1117" t="s">
        <v>512</v>
      </c>
      <c r="AL36" s="1118"/>
      <c r="AM36" s="1118"/>
      <c r="AN36" s="1119"/>
      <c r="AO36" s="291">
        <v>148499</v>
      </c>
      <c r="AP36" s="291">
        <v>585</v>
      </c>
      <c r="AQ36" s="292">
        <v>473</v>
      </c>
      <c r="AR36" s="293">
        <v>23.7</v>
      </c>
    </row>
    <row r="37" spans="1:46" ht="13.5" customHeight="1" x14ac:dyDescent="0.2">
      <c r="A37" s="247"/>
      <c r="AK37" s="1117" t="s">
        <v>513</v>
      </c>
      <c r="AL37" s="1118"/>
      <c r="AM37" s="1118"/>
      <c r="AN37" s="1119"/>
      <c r="AO37" s="291">
        <v>344292</v>
      </c>
      <c r="AP37" s="291">
        <v>1355</v>
      </c>
      <c r="AQ37" s="292">
        <v>499</v>
      </c>
      <c r="AR37" s="293">
        <v>171.5</v>
      </c>
    </row>
    <row r="38" spans="1:46" ht="27" customHeight="1" x14ac:dyDescent="0.2">
      <c r="A38" s="247"/>
      <c r="AK38" s="1120" t="s">
        <v>514</v>
      </c>
      <c r="AL38" s="1121"/>
      <c r="AM38" s="1121"/>
      <c r="AN38" s="1122"/>
      <c r="AO38" s="294" t="s">
        <v>495</v>
      </c>
      <c r="AP38" s="294" t="s">
        <v>495</v>
      </c>
      <c r="AQ38" s="295">
        <v>1</v>
      </c>
      <c r="AR38" s="283" t="s">
        <v>495</v>
      </c>
      <c r="AS38" s="290"/>
    </row>
    <row r="39" spans="1:46" ht="13.2" x14ac:dyDescent="0.2">
      <c r="A39" s="247"/>
      <c r="AK39" s="1120" t="s">
        <v>515</v>
      </c>
      <c r="AL39" s="1121"/>
      <c r="AM39" s="1121"/>
      <c r="AN39" s="1122"/>
      <c r="AO39" s="291">
        <v>-2109287</v>
      </c>
      <c r="AP39" s="291">
        <v>-8303</v>
      </c>
      <c r="AQ39" s="292">
        <v>-8269</v>
      </c>
      <c r="AR39" s="293">
        <v>0.4</v>
      </c>
      <c r="AS39" s="290"/>
    </row>
    <row r="40" spans="1:46" ht="27" customHeight="1" x14ac:dyDescent="0.2">
      <c r="A40" s="247"/>
      <c r="AK40" s="1117" t="s">
        <v>516</v>
      </c>
      <c r="AL40" s="1118"/>
      <c r="AM40" s="1118"/>
      <c r="AN40" s="1119"/>
      <c r="AO40" s="291">
        <v>-8829684</v>
      </c>
      <c r="AP40" s="291">
        <v>-34759</v>
      </c>
      <c r="AQ40" s="292">
        <v>-27482</v>
      </c>
      <c r="AR40" s="293">
        <v>26.5</v>
      </c>
      <c r="AS40" s="290"/>
    </row>
    <row r="41" spans="1:46" ht="13.2" x14ac:dyDescent="0.2">
      <c r="A41" s="247"/>
      <c r="AK41" s="1123" t="s">
        <v>287</v>
      </c>
      <c r="AL41" s="1124"/>
      <c r="AM41" s="1124"/>
      <c r="AN41" s="1125"/>
      <c r="AO41" s="291">
        <v>5105718</v>
      </c>
      <c r="AP41" s="291">
        <v>20099</v>
      </c>
      <c r="AQ41" s="292">
        <v>10602</v>
      </c>
      <c r="AR41" s="293">
        <v>89.6</v>
      </c>
      <c r="AS41" s="290"/>
    </row>
    <row r="42" spans="1:46" ht="13.2" x14ac:dyDescent="0.2">
      <c r="A42" s="247"/>
      <c r="AK42" s="296"/>
      <c r="AQ42" s="268"/>
      <c r="AR42" s="268"/>
      <c r="AS42" s="290"/>
    </row>
    <row r="43" spans="1:46" ht="13.2" x14ac:dyDescent="0.2">
      <c r="A43" s="247"/>
      <c r="AP43" s="297"/>
      <c r="AQ43" s="268"/>
      <c r="AS43" s="290"/>
    </row>
    <row r="44" spans="1:46" ht="13.2" x14ac:dyDescent="0.2">
      <c r="A44" s="247"/>
      <c r="AQ44" s="268"/>
    </row>
    <row r="45" spans="1:46" ht="13.2"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2"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517</v>
      </c>
    </row>
    <row r="48" spans="1:46" ht="13.2" x14ac:dyDescent="0.2">
      <c r="A48" s="247"/>
      <c r="AK48" s="301" t="s">
        <v>518</v>
      </c>
      <c r="AL48" s="301"/>
      <c r="AM48" s="301"/>
      <c r="AN48" s="301"/>
      <c r="AO48" s="301"/>
      <c r="AP48" s="301"/>
      <c r="AQ48" s="302"/>
      <c r="AR48" s="301"/>
    </row>
    <row r="49" spans="1:44" ht="13.5" customHeight="1" x14ac:dyDescent="0.2">
      <c r="A49" s="247"/>
      <c r="AK49" s="303"/>
      <c r="AL49" s="304"/>
      <c r="AM49" s="1112" t="s">
        <v>486</v>
      </c>
      <c r="AN49" s="1114" t="s">
        <v>519</v>
      </c>
      <c r="AO49" s="1115"/>
      <c r="AP49" s="1115"/>
      <c r="AQ49" s="1115"/>
      <c r="AR49" s="1116"/>
    </row>
    <row r="50" spans="1:44" ht="13.2" x14ac:dyDescent="0.2">
      <c r="A50" s="247"/>
      <c r="AK50" s="305"/>
      <c r="AL50" s="306"/>
      <c r="AM50" s="1113"/>
      <c r="AN50" s="307" t="s">
        <v>520</v>
      </c>
      <c r="AO50" s="308" t="s">
        <v>521</v>
      </c>
      <c r="AP50" s="309" t="s">
        <v>522</v>
      </c>
      <c r="AQ50" s="310" t="s">
        <v>523</v>
      </c>
      <c r="AR50" s="311" t="s">
        <v>524</v>
      </c>
    </row>
    <row r="51" spans="1:44" ht="13.2" x14ac:dyDescent="0.2">
      <c r="A51" s="247"/>
      <c r="AK51" s="303" t="s">
        <v>525</v>
      </c>
      <c r="AL51" s="304"/>
      <c r="AM51" s="312">
        <v>12958907</v>
      </c>
      <c r="AN51" s="313">
        <v>49534</v>
      </c>
      <c r="AO51" s="314">
        <v>72.7</v>
      </c>
      <c r="AP51" s="315">
        <v>52191</v>
      </c>
      <c r="AQ51" s="316">
        <v>0.7</v>
      </c>
      <c r="AR51" s="317">
        <v>72</v>
      </c>
    </row>
    <row r="52" spans="1:44" ht="13.2" x14ac:dyDescent="0.2">
      <c r="A52" s="247"/>
      <c r="AK52" s="318"/>
      <c r="AL52" s="319" t="s">
        <v>526</v>
      </c>
      <c r="AM52" s="320">
        <v>4536243</v>
      </c>
      <c r="AN52" s="321">
        <v>17339</v>
      </c>
      <c r="AO52" s="322">
        <v>28.7</v>
      </c>
      <c r="AP52" s="323">
        <v>26807</v>
      </c>
      <c r="AQ52" s="324">
        <v>1.8</v>
      </c>
      <c r="AR52" s="325">
        <v>26.9</v>
      </c>
    </row>
    <row r="53" spans="1:44" ht="13.2" x14ac:dyDescent="0.2">
      <c r="A53" s="247"/>
      <c r="AK53" s="303" t="s">
        <v>527</v>
      </c>
      <c r="AL53" s="304"/>
      <c r="AM53" s="312">
        <v>13081239</v>
      </c>
      <c r="AN53" s="313">
        <v>50382</v>
      </c>
      <c r="AO53" s="314">
        <v>1.7</v>
      </c>
      <c r="AP53" s="315">
        <v>48105</v>
      </c>
      <c r="AQ53" s="316">
        <v>-7.8</v>
      </c>
      <c r="AR53" s="317">
        <v>9.5</v>
      </c>
    </row>
    <row r="54" spans="1:44" ht="13.2" x14ac:dyDescent="0.2">
      <c r="A54" s="247"/>
      <c r="AK54" s="318"/>
      <c r="AL54" s="319" t="s">
        <v>526</v>
      </c>
      <c r="AM54" s="320">
        <v>4563232</v>
      </c>
      <c r="AN54" s="321">
        <v>17575</v>
      </c>
      <c r="AO54" s="322">
        <v>1.4</v>
      </c>
      <c r="AP54" s="323">
        <v>24072</v>
      </c>
      <c r="AQ54" s="324">
        <v>-10.199999999999999</v>
      </c>
      <c r="AR54" s="325">
        <v>11.6</v>
      </c>
    </row>
    <row r="55" spans="1:44" ht="13.2" x14ac:dyDescent="0.2">
      <c r="A55" s="247"/>
      <c r="AK55" s="303" t="s">
        <v>528</v>
      </c>
      <c r="AL55" s="304"/>
      <c r="AM55" s="312">
        <v>17708402</v>
      </c>
      <c r="AN55" s="313">
        <v>68653</v>
      </c>
      <c r="AO55" s="314">
        <v>36.299999999999997</v>
      </c>
      <c r="AP55" s="315">
        <v>47446</v>
      </c>
      <c r="AQ55" s="316">
        <v>-1.4</v>
      </c>
      <c r="AR55" s="317">
        <v>37.700000000000003</v>
      </c>
    </row>
    <row r="56" spans="1:44" ht="13.2" x14ac:dyDescent="0.2">
      <c r="A56" s="247"/>
      <c r="AK56" s="318"/>
      <c r="AL56" s="319" t="s">
        <v>526</v>
      </c>
      <c r="AM56" s="320">
        <v>7032603</v>
      </c>
      <c r="AN56" s="321">
        <v>27264</v>
      </c>
      <c r="AO56" s="322">
        <v>55.1</v>
      </c>
      <c r="AP56" s="323">
        <v>24371</v>
      </c>
      <c r="AQ56" s="324">
        <v>1.2</v>
      </c>
      <c r="AR56" s="325">
        <v>53.9</v>
      </c>
    </row>
    <row r="57" spans="1:44" ht="13.2" x14ac:dyDescent="0.2">
      <c r="A57" s="247"/>
      <c r="AK57" s="303" t="s">
        <v>529</v>
      </c>
      <c r="AL57" s="304"/>
      <c r="AM57" s="312">
        <v>27119547</v>
      </c>
      <c r="AN57" s="313">
        <v>105957</v>
      </c>
      <c r="AO57" s="314">
        <v>54.3</v>
      </c>
      <c r="AP57" s="315">
        <v>48387</v>
      </c>
      <c r="AQ57" s="316">
        <v>2</v>
      </c>
      <c r="AR57" s="317">
        <v>52.3</v>
      </c>
    </row>
    <row r="58" spans="1:44" ht="13.2" x14ac:dyDescent="0.2">
      <c r="A58" s="247"/>
      <c r="AK58" s="318"/>
      <c r="AL58" s="319" t="s">
        <v>526</v>
      </c>
      <c r="AM58" s="320">
        <v>9938117</v>
      </c>
      <c r="AN58" s="321">
        <v>38829</v>
      </c>
      <c r="AO58" s="322">
        <v>42.4</v>
      </c>
      <c r="AP58" s="323">
        <v>25592</v>
      </c>
      <c r="AQ58" s="324">
        <v>5</v>
      </c>
      <c r="AR58" s="325">
        <v>37.4</v>
      </c>
    </row>
    <row r="59" spans="1:44" ht="13.2" x14ac:dyDescent="0.2">
      <c r="A59" s="247"/>
      <c r="AK59" s="303" t="s">
        <v>530</v>
      </c>
      <c r="AL59" s="304"/>
      <c r="AM59" s="312">
        <v>18175983</v>
      </c>
      <c r="AN59" s="313">
        <v>71551</v>
      </c>
      <c r="AO59" s="314">
        <v>-32.5</v>
      </c>
      <c r="AP59" s="315">
        <v>49684</v>
      </c>
      <c r="AQ59" s="316">
        <v>2.7</v>
      </c>
      <c r="AR59" s="317">
        <v>-35.200000000000003</v>
      </c>
    </row>
    <row r="60" spans="1:44" ht="13.2" x14ac:dyDescent="0.2">
      <c r="A60" s="247"/>
      <c r="AK60" s="318"/>
      <c r="AL60" s="319" t="s">
        <v>526</v>
      </c>
      <c r="AM60" s="320">
        <v>6724146</v>
      </c>
      <c r="AN60" s="321">
        <v>26470</v>
      </c>
      <c r="AO60" s="322">
        <v>-31.8</v>
      </c>
      <c r="AP60" s="323">
        <v>28303</v>
      </c>
      <c r="AQ60" s="324">
        <v>10.6</v>
      </c>
      <c r="AR60" s="325">
        <v>-42.4</v>
      </c>
    </row>
    <row r="61" spans="1:44" ht="13.2" x14ac:dyDescent="0.2">
      <c r="A61" s="247"/>
      <c r="AK61" s="303" t="s">
        <v>531</v>
      </c>
      <c r="AL61" s="326"/>
      <c r="AM61" s="312">
        <v>17808816</v>
      </c>
      <c r="AN61" s="313">
        <v>69215</v>
      </c>
      <c r="AO61" s="314">
        <v>26.5</v>
      </c>
      <c r="AP61" s="315">
        <v>49163</v>
      </c>
      <c r="AQ61" s="327">
        <v>-0.8</v>
      </c>
      <c r="AR61" s="317">
        <v>27.3</v>
      </c>
    </row>
    <row r="62" spans="1:44" ht="13.2" x14ac:dyDescent="0.2">
      <c r="A62" s="247"/>
      <c r="AK62" s="318"/>
      <c r="AL62" s="319" t="s">
        <v>526</v>
      </c>
      <c r="AM62" s="320">
        <v>6558868</v>
      </c>
      <c r="AN62" s="321">
        <v>25495</v>
      </c>
      <c r="AO62" s="322">
        <v>19.2</v>
      </c>
      <c r="AP62" s="323">
        <v>25829</v>
      </c>
      <c r="AQ62" s="324">
        <v>1.7</v>
      </c>
      <c r="AR62" s="325">
        <v>17.5</v>
      </c>
    </row>
    <row r="63" spans="1:44" ht="13.2" x14ac:dyDescent="0.2">
      <c r="A63" s="247"/>
    </row>
    <row r="64" spans="1:44" ht="13.2" x14ac:dyDescent="0.2">
      <c r="A64" s="247"/>
    </row>
    <row r="65" spans="1:46" ht="13.2" x14ac:dyDescent="0.2">
      <c r="A65" s="247"/>
    </row>
    <row r="66" spans="1:46" ht="13.2"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2" hidden="1" x14ac:dyDescent="0.2"/>
    <row r="71" spans="1:46" ht="13.2" hidden="1" x14ac:dyDescent="0.2"/>
    <row r="72" spans="1:46" ht="13.2" hidden="1" x14ac:dyDescent="0.2"/>
    <row r="73" spans="1:46" ht="13.2" hidden="1" x14ac:dyDescent="0.2"/>
  </sheetData>
  <sheetProtection algorithmName="SHA-512" hashValue="aJHwF2qz5zKVkkO0Emf5qFrBwuQqRmTYI5VGmp4NiJmf/nl5k9FB5F04xz64cKu8vGR6Fya/cLe/QUXWjvOVsw==" saltValue="194rl5u33uB0plgMC4Thj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2" x14ac:dyDescent="0.2">
      <c r="B2" s="241"/>
      <c r="DG2" s="241"/>
    </row>
    <row r="3" spans="2:125" ht="13.2"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2" x14ac:dyDescent="0.2"/>
    <row r="5" spans="2:125" ht="13.2" x14ac:dyDescent="0.2"/>
    <row r="6" spans="2:125" ht="13.2" x14ac:dyDescent="0.2"/>
    <row r="7" spans="2:125" ht="13.2" x14ac:dyDescent="0.2"/>
    <row r="8" spans="2:125" ht="13.2" x14ac:dyDescent="0.2"/>
    <row r="9" spans="2:125" ht="13.2" x14ac:dyDescent="0.2">
      <c r="DU9" s="241"/>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1"/>
    </row>
    <row r="18" spans="125:125" ht="13.2" x14ac:dyDescent="0.2"/>
    <row r="19" spans="125:125" ht="13.2" x14ac:dyDescent="0.2"/>
    <row r="20" spans="125:125" ht="13.2" x14ac:dyDescent="0.2">
      <c r="DU20" s="241"/>
    </row>
    <row r="21" spans="125:125" ht="13.2" x14ac:dyDescent="0.2">
      <c r="DU21" s="241"/>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1"/>
    </row>
    <row r="29" spans="125:125" ht="13.2" x14ac:dyDescent="0.2"/>
    <row r="30" spans="125:125" ht="13.2" x14ac:dyDescent="0.2"/>
    <row r="31" spans="125:125" ht="13.2" x14ac:dyDescent="0.2"/>
    <row r="32" spans="125:125" ht="13.2" x14ac:dyDescent="0.2"/>
    <row r="33" spans="2:125" ht="13.2" x14ac:dyDescent="0.2">
      <c r="B33" s="241"/>
      <c r="G33" s="241"/>
      <c r="I33" s="241"/>
    </row>
    <row r="34" spans="2:125" ht="13.2" x14ac:dyDescent="0.2">
      <c r="C34" s="241"/>
      <c r="P34" s="241"/>
      <c r="DE34" s="241"/>
      <c r="DH34" s="241"/>
    </row>
    <row r="35" spans="2:125" ht="13.2" x14ac:dyDescent="0.2">
      <c r="D35" s="241"/>
      <c r="E35" s="241"/>
      <c r="DG35" s="241"/>
      <c r="DJ35" s="241"/>
      <c r="DP35" s="241"/>
      <c r="DQ35" s="241"/>
      <c r="DR35" s="241"/>
      <c r="DS35" s="241"/>
      <c r="DT35" s="241"/>
      <c r="DU35" s="241"/>
    </row>
    <row r="36" spans="2:125" ht="13.2"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2" x14ac:dyDescent="0.2">
      <c r="DU37" s="241"/>
    </row>
    <row r="38" spans="2:125" ht="13.2" x14ac:dyDescent="0.2">
      <c r="DT38" s="241"/>
      <c r="DU38" s="241"/>
    </row>
    <row r="39" spans="2:125" ht="13.2" x14ac:dyDescent="0.2"/>
    <row r="40" spans="2:125" ht="13.2" x14ac:dyDescent="0.2">
      <c r="DH40" s="241"/>
    </row>
    <row r="41" spans="2:125" ht="13.2" x14ac:dyDescent="0.2">
      <c r="DE41" s="241"/>
    </row>
    <row r="42" spans="2:125" ht="13.2" x14ac:dyDescent="0.2">
      <c r="DG42" s="241"/>
      <c r="DJ42" s="241"/>
    </row>
    <row r="43" spans="2:125" ht="13.2"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2" x14ac:dyDescent="0.2">
      <c r="DU44" s="241"/>
    </row>
    <row r="45" spans="2:125" ht="13.2" x14ac:dyDescent="0.2"/>
    <row r="46" spans="2:125" ht="13.2" x14ac:dyDescent="0.2"/>
    <row r="47" spans="2:125" ht="13.2" x14ac:dyDescent="0.2"/>
    <row r="48" spans="2:125" ht="13.2" x14ac:dyDescent="0.2">
      <c r="DT48" s="241"/>
      <c r="DU48" s="241"/>
    </row>
    <row r="49" spans="120:125" ht="13.2" x14ac:dyDescent="0.2">
      <c r="DU49" s="241"/>
    </row>
    <row r="50" spans="120:125" ht="13.2" x14ac:dyDescent="0.2">
      <c r="DU50" s="241"/>
    </row>
    <row r="51" spans="120:125" ht="13.2" x14ac:dyDescent="0.2">
      <c r="DP51" s="241"/>
      <c r="DQ51" s="241"/>
      <c r="DR51" s="241"/>
      <c r="DS51" s="241"/>
      <c r="DT51" s="241"/>
      <c r="DU51" s="241"/>
    </row>
    <row r="52" spans="120:125" ht="13.2" x14ac:dyDescent="0.2"/>
    <row r="53" spans="120:125" ht="13.2" x14ac:dyDescent="0.2"/>
    <row r="54" spans="120:125" ht="13.2" x14ac:dyDescent="0.2">
      <c r="DU54" s="241"/>
    </row>
    <row r="55" spans="120:125" ht="13.2" x14ac:dyDescent="0.2"/>
    <row r="56" spans="120:125" ht="13.2" x14ac:dyDescent="0.2"/>
    <row r="57" spans="120:125" ht="13.2" x14ac:dyDescent="0.2"/>
    <row r="58" spans="120:125" ht="13.2" x14ac:dyDescent="0.2">
      <c r="DU58" s="241"/>
    </row>
    <row r="59" spans="120:125" ht="13.2" x14ac:dyDescent="0.2"/>
    <row r="60" spans="120:125" ht="13.2" x14ac:dyDescent="0.2"/>
    <row r="61" spans="120:125" ht="13.2" x14ac:dyDescent="0.2"/>
    <row r="62" spans="120:125" ht="13.2" x14ac:dyDescent="0.2"/>
    <row r="63" spans="120:125" ht="13.2" x14ac:dyDescent="0.2">
      <c r="DU63" s="241"/>
    </row>
    <row r="64" spans="120:125" ht="13.2" x14ac:dyDescent="0.2">
      <c r="DT64" s="241"/>
      <c r="DU64" s="241"/>
    </row>
    <row r="65" spans="123:125" ht="13.2" x14ac:dyDescent="0.2"/>
    <row r="66" spans="123:125" ht="13.2" x14ac:dyDescent="0.2"/>
    <row r="67" spans="123:125" ht="13.2" x14ac:dyDescent="0.2"/>
    <row r="68" spans="123:125" ht="13.2" x14ac:dyDescent="0.2"/>
    <row r="69" spans="123:125" ht="13.2" x14ac:dyDescent="0.2">
      <c r="DS69" s="241"/>
      <c r="DT69" s="241"/>
      <c r="DU69" s="241"/>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1"/>
    </row>
    <row r="83" spans="116:125" ht="13.2" x14ac:dyDescent="0.2">
      <c r="DM83" s="241"/>
      <c r="DN83" s="241"/>
      <c r="DO83" s="241"/>
      <c r="DP83" s="241"/>
      <c r="DQ83" s="241"/>
      <c r="DR83" s="241"/>
      <c r="DS83" s="241"/>
      <c r="DT83" s="241"/>
      <c r="DU83" s="241"/>
    </row>
    <row r="84" spans="116:125" ht="13.2" x14ac:dyDescent="0.2"/>
    <row r="85" spans="116:125" ht="13.2" x14ac:dyDescent="0.2"/>
    <row r="86" spans="116:125" ht="13.2" x14ac:dyDescent="0.2"/>
    <row r="87" spans="116:125" ht="13.2" x14ac:dyDescent="0.2"/>
    <row r="88" spans="116:125" ht="13.2" x14ac:dyDescent="0.2">
      <c r="DU88" s="241"/>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483</v>
      </c>
    </row>
    <row r="121" spans="125:125" ht="13.5" hidden="1" customHeight="1" x14ac:dyDescent="0.2">
      <c r="DU121" s="241"/>
    </row>
  </sheetData>
  <sheetProtection algorithmName="SHA-512" hashValue="Zk9f6SyezqdyGrK7qnCfikEmDZ8QZNfeszc3gDfaiZYyTNhIxNNMPDQO+bRTIqlw7JqxdWje9CdWF4BR1nXZOw==" saltValue="xMKtAChCZ9vZIlq9cvF4b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2" x14ac:dyDescent="0.2">
      <c r="B2" s="241"/>
      <c r="T2" s="241"/>
    </row>
    <row r="3" spans="1:125" ht="13.2"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1"/>
      <c r="G33" s="241"/>
      <c r="I33" s="241"/>
    </row>
    <row r="34" spans="2:125" ht="13.2" x14ac:dyDescent="0.2">
      <c r="C34" s="241"/>
      <c r="P34" s="241"/>
      <c r="R34" s="241"/>
      <c r="U34" s="241"/>
    </row>
    <row r="35" spans="2:125" ht="13.2"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2" x14ac:dyDescent="0.2">
      <c r="F36" s="241"/>
      <c r="H36" s="241"/>
      <c r="J36" s="241"/>
      <c r="K36" s="241"/>
      <c r="L36" s="241"/>
      <c r="M36" s="241"/>
      <c r="N36" s="241"/>
      <c r="O36" s="241"/>
      <c r="Q36" s="241"/>
      <c r="S36" s="241"/>
      <c r="V36" s="241"/>
    </row>
    <row r="37" spans="2:125" ht="13.2" x14ac:dyDescent="0.2"/>
    <row r="38" spans="2:125" ht="13.2" x14ac:dyDescent="0.2"/>
    <row r="39" spans="2:125" ht="13.2" x14ac:dyDescent="0.2"/>
    <row r="40" spans="2:125" ht="13.2" x14ac:dyDescent="0.2">
      <c r="U40" s="241"/>
    </row>
    <row r="41" spans="2:125" ht="13.2" x14ac:dyDescent="0.2">
      <c r="R41" s="241"/>
    </row>
    <row r="42" spans="2:125" ht="13.2"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2" x14ac:dyDescent="0.2">
      <c r="Q43" s="241"/>
      <c r="S43" s="241"/>
      <c r="V43" s="241"/>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483</v>
      </c>
    </row>
  </sheetData>
  <sheetProtection algorithmName="SHA-512" hashValue="Rc4xNORb7ay8WtuwpF8u7RkNcVlYOfyrAMyBIXTa0MqL4COrl5ddKyTfOUWvJ9ezRUMcsjz838t20O7X8Un83A==" saltValue="OKJeUasPDo+FM/IU1QRw3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533</v>
      </c>
      <c r="G46" s="8" t="s">
        <v>534</v>
      </c>
      <c r="H46" s="8" t="s">
        <v>535</v>
      </c>
      <c r="I46" s="8" t="s">
        <v>536</v>
      </c>
      <c r="J46" s="9" t="s">
        <v>537</v>
      </c>
    </row>
    <row r="47" spans="2:10" ht="57.75" customHeight="1" x14ac:dyDescent="0.2">
      <c r="B47" s="10"/>
      <c r="C47" s="1126" t="s">
        <v>3</v>
      </c>
      <c r="D47" s="1126"/>
      <c r="E47" s="1127"/>
      <c r="F47" s="11">
        <v>1.73</v>
      </c>
      <c r="G47" s="12">
        <v>4.3099999999999996</v>
      </c>
      <c r="H47" s="12">
        <v>5.43</v>
      </c>
      <c r="I47" s="12">
        <v>6.09</v>
      </c>
      <c r="J47" s="13">
        <v>5.97</v>
      </c>
    </row>
    <row r="48" spans="2:10" ht="57.75" customHeight="1" x14ac:dyDescent="0.2">
      <c r="B48" s="14"/>
      <c r="C48" s="1128" t="s">
        <v>4</v>
      </c>
      <c r="D48" s="1128"/>
      <c r="E48" s="1129"/>
      <c r="F48" s="15">
        <v>4.93</v>
      </c>
      <c r="G48" s="16">
        <v>5.48</v>
      </c>
      <c r="H48" s="16">
        <v>3.14</v>
      </c>
      <c r="I48" s="16">
        <v>3.42</v>
      </c>
      <c r="J48" s="17">
        <v>3.43</v>
      </c>
    </row>
    <row r="49" spans="2:10" ht="57.75" customHeight="1" thickBot="1" x14ac:dyDescent="0.25">
      <c r="B49" s="18"/>
      <c r="C49" s="1130" t="s">
        <v>5</v>
      </c>
      <c r="D49" s="1130"/>
      <c r="E49" s="1131"/>
      <c r="F49" s="19">
        <v>2.34</v>
      </c>
      <c r="G49" s="20">
        <v>3.43</v>
      </c>
      <c r="H49" s="20">
        <v>0.65</v>
      </c>
      <c r="I49" s="20">
        <v>2.25</v>
      </c>
      <c r="J49" s="21">
        <v>0.09</v>
      </c>
    </row>
    <row r="50" spans="2:10" ht="13.2" x14ac:dyDescent="0.2"/>
  </sheetData>
  <sheetProtection algorithmName="SHA-512" hashValue="Ripv0LyYSOjehTwrraVDD9AE4wUU6rlbrkAclV4QW0u/kUjHGkZszaM4w8MCVwpgv6QQplAwd/t7LPE68nzmbQ==" saltValue="9SDlBXPJbZGs4w4CTdkhY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松浦 早姫</cp:lastModifiedBy>
  <cp:lastPrinted>2026-03-13T01:31:54Z</cp:lastPrinted>
  <dcterms:created xsi:type="dcterms:W3CDTF">2026-02-23T06:21:17Z</dcterms:created>
  <dcterms:modified xsi:type="dcterms:W3CDTF">2026-03-18T05:57:19Z</dcterms:modified>
  <cp:category/>
</cp:coreProperties>
</file>