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mc:AlternateContent xmlns:mc="http://schemas.openxmlformats.org/markup-compatibility/2006">
    <mc:Choice Requires="x15">
      <x15ac:absPath xmlns:x15ac="http://schemas.microsoft.com/office/spreadsheetml/2010/11/ac" url="https://291ikeda-my.sharepoint.com/personal/soumu_town_fukui-ikeda_lg_jp/Documents/総務財政課 代表/05_令和７年度/04_財政管理/02_予算決算/08_通知・照会/260313_令和６年度財政状況資料集の作成等について/【財政状況資料集】_183822_池田町_2024/"/>
    </mc:Choice>
  </mc:AlternateContent>
  <xr:revisionPtr revIDLastSave="138" documentId="13_ncr:1_{5D162813-BFEE-4686-9536-5830DB3A8ABA}" xr6:coauthVersionLast="47" xr6:coauthVersionMax="47" xr10:uidLastSave="{7BF625C4-4876-4BB6-ADD3-A1B4A9F64919}"/>
  <bookViews>
    <workbookView xWindow="-289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C38" i="10"/>
  <c r="CO37" i="10"/>
  <c r="BE37" i="10"/>
  <c r="AM37" i="10"/>
  <c r="C37" i="10"/>
  <c r="BE36" i="10"/>
  <c r="AM36" i="10"/>
  <c r="C36" i="10"/>
  <c r="BE35" i="10"/>
  <c r="C35" i="10"/>
  <c r="BW34" i="10"/>
  <c r="BE34" i="10"/>
  <c r="C34" i="10"/>
  <c r="U34" i="10" s="1"/>
  <c r="CO34" i="10" l="1"/>
  <c r="CO35" i="10" s="1"/>
  <c r="CO36" i="10" s="1"/>
  <c r="BW35" i="10"/>
  <c r="BW36" i="10" s="1"/>
  <c r="BW37" i="10" s="1"/>
  <c r="BW38" i="10" s="1"/>
  <c r="BW39" i="10" s="1"/>
  <c r="BW40" i="10" s="1"/>
  <c r="BW41" i="10" s="1"/>
  <c r="BW42" i="10" s="1"/>
  <c r="BW43" i="10" s="1"/>
  <c r="U35" i="10"/>
  <c r="U36" i="10" s="1"/>
  <c r="U37" i="10" s="1"/>
  <c r="U38"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<sst xmlns="http://schemas.openxmlformats.org/spreadsheetml/2006/main" count="1111" uniqueCount="568">
  <si>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</si>
  <si>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</si>
  <si>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</si>
  <si>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</si>
  <si>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</si>
  <si>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</si>
  <si>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</si>
  <si>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</si>
  <si>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</si>
  <si>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</si>
  <si>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</si>
  <si>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</si>
  <si>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</si>
  <si>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</si>
  <si>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</si>
  <si>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</si>
  <si>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</si>
  <si>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</si>
  <si>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</si>
  <si>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</si>
  <si>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</si>
  <si>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</si>
  <si>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</si>
  <si>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</si>
  <si>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</si>
  <si>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</si>
  <si>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</si>
  <si>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</si>
  <si>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</si>
  <si>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</si>
  <si>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</si>
  <si>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</si>
  <si>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</si>
  <si>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</si>
  <si>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</si>
  <si>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</si>
  <si>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</si>
  <si>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</si>
  <si>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</si>
  <si>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</si>
  <si>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</si>
  <si>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</si>
  <si>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</si>
  <si>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</si>
  <si>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</si>
  <si>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</si>
  <si>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</si>
  <si>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</si>
  <si>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</si>
  <si>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</si>
  <si>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</si>
  <si>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</si>
  <si>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</si>
  <si>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</si>
  <si>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</si>
  <si>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</si>
  <si>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</si>
  <si>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</si>
  <si>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</si>
  <si>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</si>
  <si>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</si>
  <si>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</si>
  <si>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</si>
  <si>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</si>
  <si>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</si>
  <si>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</si>
  <si>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</si>
  <si>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</si>
  <si>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</si>
  <si>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</si>
  <si>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</si>
  <si>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</si>
  <si>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</si>
  <si>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</si>
  <si>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</si>
  <si>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</si>
  <si>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</si>
  <si>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</si>
  <si>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</si>
  <si>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福井県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</si>
  <si>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</si>
  <si>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</si>
  <si>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</si>
  <si>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</si>
  <si>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</si>
  <si>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</si>
  <si>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</si>
  <si>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</si>
  <si>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</si>
  <si>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</si>
  <si>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</si>
  <si>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</si>
  <si>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</si>
  <si>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</si>
  <si>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池田町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</si>
  <si>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</si>
  <si>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</si>
  <si>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</si>
  <si>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</si>
  <si>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</si>
  <si>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</si>
  <si>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</si>
  <si>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</si>
  <si>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</si>
  <si>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</si>
  <si>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</si>
  <si>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</si>
  <si>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</si>
  <si>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</si>
  <si>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</si>
  <si>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</si>
  <si>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</si>
  <si>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</si>
  <si>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</si>
  <si>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</si>
  <si>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</si>
  <si>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</si>
  <si>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</si>
  <si>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</si>
  <si>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</si>
  <si>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</si>
  <si>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</si>
  <si>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</si>
  <si>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</si>
  <si>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</si>
  <si>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</si>
  <si>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</si>
  <si>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</si>
  <si>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</si>
  <si>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</si>
  <si>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</si>
  <si>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</si>
  <si>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</si>
  <si>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</si>
  <si>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</si>
  <si>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</si>
  <si>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</si>
  <si>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</si>
  <si>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</si>
  <si>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</si>
  <si>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</si>
  <si>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</si>
  <si>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</si>
  <si>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</si>
  <si>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</si>
  <si>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</si>
  <si>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</si>
  <si>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</si>
  <si>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</si>
  <si>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</si>
  <si>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</si>
  <si>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</si>
  <si>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</si>
  <si>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</si>
  <si>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</si>
  <si>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</si>
  <si>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</si>
  <si>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</si>
  <si>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</si>
  <si>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</si>
  <si>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</si>
  <si>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</si>
  <si>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</si>
  <si>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</si>
  <si>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</si>
  <si>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</si>
  <si>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</si>
  <si>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</si>
  <si>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</si>
  <si>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</si>
  <si>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</si>
  <si>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</si>
  <si>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</si>
  <si>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</si>
  <si>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</si>
  <si>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</si>
  <si>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</si>
  <si>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</si>
  <si>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</si>
  <si>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</si>
  <si>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</si>
  <si>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</si>
  <si>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</si>
  <si>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</si>
  <si>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</si>
  <si>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</si>
  <si>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</si>
  <si>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</si>
  <si>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</si>
  <si>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</si>
  <si>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</si>
  <si>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</si>
  <si>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</si>
  <si>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</si>
  <si>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</si>
  <si>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</si>
  <si>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</si>
  <si>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</si>
  <si>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</si>
  <si>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</si>
  <si>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</si>
  <si>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</si>
  <si>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</si>
  <si>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福井県池田町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</si>
  <si>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</si>
  <si>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</si>
  <si>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</si>
  <si>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</si>
  <si>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</si>
  <si>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</si>
  <si>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</si>
  <si>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</si>
  <si>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</si>
  <si>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</si>
  <si>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</si>
  <si>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</si>
  <si>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</si>
  <si>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</si>
  <si>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</si>
  <si>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</si>
  <si>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</si>
  <si>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</si>
  <si>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</si>
  <si>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</si>
  <si>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</si>
  <si>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</si>
  <si>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</si>
  <si>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</si>
  <si>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</si>
  <si>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</si>
  <si>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</si>
  <si>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</si>
  <si>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</si>
  <si>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</si>
  <si>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</si>
  <si>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</si>
  <si>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</si>
  <si>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</si>
  <si>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</si>
  <si>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</si>
  <si>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</si>
  <si>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</si>
  <si>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</si>
  <si>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</si>
  <si>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</si>
  <si>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</si>
  <si>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</si>
  <si>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</si>
  <si>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</si>
  <si>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</si>
  <si>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</si>
  <si>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</si>
  <si>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</si>
  <si>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</si>
  <si>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</si>
  <si>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</si>
  <si>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</si>
  <si>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</si>
  <si>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</si>
  <si>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</si>
  <si>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</si>
  <si>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</si>
  <si>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</si>
  <si>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</si>
  <si>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</si>
  <si>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</si>
  <si>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</si>
  <si>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</si>
  <si>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</si>
  <si>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</si>
  <si>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</si>
  <si>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</si>
  <si>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</si>
  <si>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</si>
  <si>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</si>
  <si>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</si>
  <si>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</si>
  <si>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</si>
  <si>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</si>
  <si>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</si>
  <si>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</si>
  <si>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</si>
  <si>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</si>
  <si>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</si>
  <si>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</si>
  <si>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</si>
  <si>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</si>
  <si>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</si>
  <si>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</si>
  <si>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</si>
  <si>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</si>
  <si>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</si>
  <si>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</si>
  <si>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</si>
  <si>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</si>
  <si>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</si>
  <si>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</si>
  <si>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</si>
  <si>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</si>
  <si>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</si>
  <si>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</si>
  <si>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</si>
  <si>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</si>
  <si>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</si>
  <si>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</si>
  <si>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</si>
  <si>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</si>
  <si>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</si>
  <si>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</si>
  <si>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</si>
  <si>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</si>
  <si>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</si>
  <si>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</si>
  <si>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</si>
  <si>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</si>
  <si>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</si>
  <si>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</si>
  <si>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</si>
  <si>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</si>
  <si>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</si>
  <si>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</si>
  <si>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</si>
  <si>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</si>
  <si>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</si>
  <si>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</si>
  <si>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</si>
  <si>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</si>
  <si>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</si>
  <si>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</si>
  <si>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</si>
  <si>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</si>
  <si>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</si>
  <si>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</si>
  <si>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</si>
  <si>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</si>
  <si>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</si>
  <si>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</si>
  <si>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</si>
  <si>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</si>
  <si>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</si>
  <si>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</si>
  <si>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</si>
  <si>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</si>
  <si>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</si>
  <si>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</si>
  <si>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</si>
  <si>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</si>
  <si>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</si>
  <si>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</si>
  <si>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</si>
  <si>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</si>
  <si>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</si>
  <si>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</si>
  <si>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</si>
  <si>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福井県池田町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</si>
  <si>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</si>
  <si>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</si>
  <si>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</si>
  <si>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</si>
  <si>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</si>
  <si>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</si>
  <si>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</si>
  <si>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</si>
  <si>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</si>
  <si>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</si>
  <si>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</si>
  <si>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</si>
  <si>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</si>
  <si>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</si>
  <si>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</si>
  <si>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</si>
  <si>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</si>
  <si>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</si>
  <si>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</si>
  <si>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</si>
  <si>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</si>
  <si>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</si>
  <si>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</si>
  <si>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</si>
  <si>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</si>
  <si>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</si>
  <si>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</si>
  <si>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</si>
  <si>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</si>
  <si>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</si>
  <si>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</si>
  <si>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</si>
  <si>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</si>
  <si>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池田町国民健康保険特別会計</t>
    <phoneticPr fontId="5"/>
  </si>
  <si>
    <t>池田町国民健康保険診療施設特別会計</t>
    <phoneticPr fontId="5"/>
  </si>
  <si>
    <t>池田町介護保険特別会計（保険事業勘定）</t>
    <phoneticPr fontId="5"/>
  </si>
  <si>
    <t>池田町介護保険特別会計（介護サービス事業勘定）</t>
    <phoneticPr fontId="5"/>
  </si>
  <si>
    <t>池田町後期高齢者医療特別会計</t>
    <phoneticPr fontId="5"/>
  </si>
  <si>
    <t>池田町簡易水道事業会計</t>
    <phoneticPr fontId="5"/>
  </si>
  <si>
    <t>法適用企業</t>
    <phoneticPr fontId="5"/>
  </si>
  <si>
    <t>池田町下水道事業会計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</si>
  <si>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</si>
  <si>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</si>
  <si>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</si>
  <si>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</si>
  <si>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</si>
  <si>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</si>
  <si>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</si>
  <si>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</si>
  <si>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</si>
  <si>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</si>
  <si>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</si>
  <si>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</si>
  <si>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</si>
  <si>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</si>
  <si>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</si>
  <si>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</si>
  <si>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</si>
  <si>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</si>
  <si>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</si>
  <si>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</si>
  <si>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</si>
  <si>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</si>
  <si>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</si>
  <si>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</si>
  <si>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</si>
  <si>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</si>
  <si>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</si>
  <si>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</si>
  <si>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</si>
  <si>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</si>
  <si>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</si>
  <si>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</si>
  <si>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</si>
  <si>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</si>
  <si>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</si>
  <si>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</si>
  <si>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</si>
  <si>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</si>
  <si>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</si>
  <si>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</si>
  <si>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</si>
  <si>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</si>
  <si>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</si>
  <si>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</si>
  <si>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</si>
  <si>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</si>
  <si>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</si>
  <si>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</si>
  <si>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</si>
  <si>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</si>
  <si>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</si>
  <si>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</si>
  <si>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</si>
  <si>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</si>
  <si>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</si>
  <si>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</si>
  <si>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</si>
  <si>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</si>
  <si>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</si>
  <si>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</si>
  <si>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</si>
  <si>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</si>
  <si>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</si>
  <si>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</si>
  <si>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</si>
  <si>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</si>
  <si>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</si>
  <si>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</si>
  <si>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</si>
  <si>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</si>
  <si>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</si>
  <si>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</si>
  <si>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</si>
  <si>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</si>
  <si>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</si>
  <si>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</si>
  <si>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</si>
  <si>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</si>
  <si>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</si>
  <si>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</si>
  <si>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</si>
  <si>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</si>
  <si>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</si>
  <si>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</si>
  <si>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</si>
  <si>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</si>
  <si>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</si>
  <si>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</si>
  <si>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</si>
  <si>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</si>
  <si>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</si>
  <si>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</si>
  <si>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</si>
  <si>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</si>
  <si>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</si>
  <si>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</si>
  <si>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</si>
  <si>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</si>
  <si>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</si>
  <si>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</si>
  <si>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</si>
  <si>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</si>
  <si>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</si>
  <si>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</si>
  <si>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</si>
  <si>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</si>
  <si>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</si>
  <si>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</si>
  <si>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</si>
  <si>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</si>
  <si>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</si>
  <si>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</si>
  <si>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</si>
  <si>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</si>
  <si>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</si>
  <si>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</si>
  <si>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</si>
  <si>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</si>
  <si>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</si>
  <si>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</si>
  <si>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</si>
  <si>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</si>
  <si>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</si>
  <si>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</si>
  <si>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</si>
  <si>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</si>
  <si>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</si>
  <si>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</si>
  <si>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</si>
  <si>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</si>
  <si>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</si>
  <si>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</si>
  <si>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</si>
  <si>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</si>
  <si>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</si>
  <si>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0.63</t>
  </si>
  <si>
    <t>▲ 2.20</t>
  </si>
  <si>
    <t>一般会計</t>
  </si>
  <si>
    <t>池田町下水道事業会計</t>
  </si>
  <si>
    <t>池田町介護保険特別会計（保険事業勘定）</t>
  </si>
  <si>
    <t>池田町簡易水道事業会計</t>
  </si>
  <si>
    <t>池田町国民健康保険診療施設特別会計</t>
  </si>
  <si>
    <t>池田町国民健康保険特別会計</t>
  </si>
  <si>
    <t>池田町後期高齢者医療特別会計</t>
  </si>
  <si>
    <t>池田町介護保険特別会計（介護サービス事業勘定）</t>
  </si>
  <si>
    <t>その他会計（赤字）</t>
  </si>
  <si>
    <t>▲ 0.14</t>
  </si>
  <si>
    <t>その他会計（黒字）</t>
  </si>
  <si>
    <t>R02</t>
    <phoneticPr fontId="5"/>
  </si>
  <si>
    <t>R03</t>
    <phoneticPr fontId="5"/>
  </si>
  <si>
    <t>R04</t>
    <phoneticPr fontId="5"/>
  </si>
  <si>
    <t>R05</t>
    <phoneticPr fontId="5"/>
  </si>
  <si>
    <t>R06</t>
    <phoneticPr fontId="5"/>
  </si>
  <si>
    <t>池田町農業公社</t>
    <phoneticPr fontId="2"/>
  </si>
  <si>
    <t>まちUPいけだ</t>
    <phoneticPr fontId="2"/>
  </si>
  <si>
    <t>-</t>
    <phoneticPr fontId="2"/>
  </si>
  <si>
    <t>いけだ農村観光公社</t>
    <phoneticPr fontId="2"/>
  </si>
  <si>
    <t>福井県市町総合事務組合（普通会計分）</t>
    <rPh sb="0" eb="3">
      <t>フクイケン</t>
    </rPh>
    <rPh sb="3" eb="4">
      <t>シ</t>
    </rPh>
    <rPh sb="4" eb="5">
      <t>マチ</t>
    </rPh>
    <rPh sb="5" eb="7">
      <t>ソウゴウ</t>
    </rPh>
    <rPh sb="7" eb="9">
      <t>ジム</t>
    </rPh>
    <rPh sb="9" eb="11">
      <t>クミアイ</t>
    </rPh>
    <rPh sb="12" eb="14">
      <t>フツウ</t>
    </rPh>
    <rPh sb="14" eb="16">
      <t>カイケイ</t>
    </rPh>
    <rPh sb="16" eb="17">
      <t>ブン</t>
    </rPh>
    <phoneticPr fontId="2"/>
  </si>
  <si>
    <t>福井県市町総合事務組合（事業会計分）</t>
    <rPh sb="0" eb="3">
      <t>フクイケン</t>
    </rPh>
    <rPh sb="3" eb="4">
      <t>シ</t>
    </rPh>
    <rPh sb="4" eb="5">
      <t>マチ</t>
    </rPh>
    <rPh sb="5" eb="7">
      <t>ソウゴウ</t>
    </rPh>
    <rPh sb="7" eb="9">
      <t>ジム</t>
    </rPh>
    <rPh sb="9" eb="11">
      <t>クミアイ</t>
    </rPh>
    <rPh sb="12" eb="14">
      <t>ジギョウ</t>
    </rPh>
    <rPh sb="14" eb="16">
      <t>カイケイ</t>
    </rPh>
    <rPh sb="16" eb="17">
      <t>ブン</t>
    </rPh>
    <phoneticPr fontId="2"/>
  </si>
  <si>
    <t>南越消防組合</t>
    <rPh sb="0" eb="2">
      <t>ナンエツ</t>
    </rPh>
    <rPh sb="2" eb="4">
      <t>ショウボウ</t>
    </rPh>
    <rPh sb="4" eb="6">
      <t>クミアイ</t>
    </rPh>
    <phoneticPr fontId="2"/>
  </si>
  <si>
    <t>南越清掃組合</t>
    <rPh sb="0" eb="2">
      <t>ナンエツ</t>
    </rPh>
    <rPh sb="2" eb="4">
      <t>セイソウ</t>
    </rPh>
    <rPh sb="4" eb="6">
      <t>クミアイ</t>
    </rPh>
    <phoneticPr fontId="2"/>
  </si>
  <si>
    <t>鯖江広域衛生施設組合</t>
    <rPh sb="0" eb="2">
      <t>サバエ</t>
    </rPh>
    <rPh sb="2" eb="4">
      <t>コウイキ</t>
    </rPh>
    <rPh sb="4" eb="6">
      <t>エイセイ</t>
    </rPh>
    <rPh sb="6" eb="8">
      <t>シセツ</t>
    </rPh>
    <rPh sb="8" eb="10">
      <t>クミアイ</t>
    </rPh>
    <phoneticPr fontId="2"/>
  </si>
  <si>
    <t>福井県丹南広域組合</t>
    <rPh sb="0" eb="3">
      <t>フクイケン</t>
    </rPh>
    <rPh sb="3" eb="5">
      <t>タンナン</t>
    </rPh>
    <rPh sb="5" eb="7">
      <t>コウイキ</t>
    </rPh>
    <rPh sb="7" eb="9">
      <t>クミアイ</t>
    </rPh>
    <phoneticPr fontId="2"/>
  </si>
  <si>
    <t>福井県自治会館組合</t>
    <rPh sb="0" eb="3">
      <t>フクイケン</t>
    </rPh>
    <rPh sb="3" eb="5">
      <t>ジチ</t>
    </rPh>
    <rPh sb="5" eb="7">
      <t>カイカン</t>
    </rPh>
    <rPh sb="7" eb="9">
      <t>クミアイ</t>
    </rPh>
    <phoneticPr fontId="2"/>
  </si>
  <si>
    <t>福井県後期高齢者医療広域連合　　　　　　　　　</t>
    <rPh sb="0" eb="3">
      <t>フクイケン</t>
    </rPh>
    <rPh sb="3" eb="5">
      <t>コウキ</t>
    </rPh>
    <rPh sb="5" eb="8">
      <t>コウレイシャ</t>
    </rPh>
    <rPh sb="8" eb="10">
      <t>イリョウ</t>
    </rPh>
    <rPh sb="10" eb="12">
      <t>コウイキ</t>
    </rPh>
    <rPh sb="12" eb="14">
      <t>レンゴウ</t>
    </rPh>
    <phoneticPr fontId="2"/>
  </si>
  <si>
    <t>福井県後期高齢者医療広域連合（事業会計）</t>
    <rPh sb="0" eb="3">
      <t>フクイケン</t>
    </rPh>
    <rPh sb="3" eb="5">
      <t>コウキ</t>
    </rPh>
    <rPh sb="5" eb="8">
      <t>コウレイシャ</t>
    </rPh>
    <rPh sb="8" eb="10">
      <t>イリョウ</t>
    </rPh>
    <rPh sb="10" eb="12">
      <t>コウイキ</t>
    </rPh>
    <rPh sb="12" eb="14">
      <t>レンゴウ</t>
    </rPh>
    <rPh sb="15" eb="17">
      <t>ジギョウ</t>
    </rPh>
    <rPh sb="17" eb="19">
      <t>カイケイ</t>
    </rPh>
    <phoneticPr fontId="2"/>
  </si>
  <si>
    <t>公立丹南病院組合</t>
    <rPh sb="0" eb="2">
      <t>コウリツ</t>
    </rPh>
    <rPh sb="2" eb="4">
      <t>タンナン</t>
    </rPh>
    <rPh sb="4" eb="6">
      <t>ビョウイン</t>
    </rPh>
    <rPh sb="6" eb="8">
      <t>クミアイ</t>
    </rPh>
    <phoneticPr fontId="2"/>
  </si>
  <si>
    <t>(池田町庁舎建設基金(R06年度末現在))</t>
    <phoneticPr fontId="5"/>
  </si>
  <si>
    <t>(池田町教育文化施設整備基金(R06年度末現在))</t>
    <phoneticPr fontId="5"/>
  </si>
  <si>
    <t>(池田町観光施設整備基金(R06年度末現在))</t>
    <phoneticPr fontId="5"/>
  </si>
  <si>
    <t>(池田町福祉基金(R06年度末現在))</t>
    <phoneticPr fontId="5"/>
  </si>
  <si>
    <t>(池田町森林環境譲与税基金(R06年度末現在))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</si>
</sst>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263613</c:v>
                </c:pt>
                <c:pt idx="1">
                  <c:v>330026</c:v>
                </c:pt>
                <c:pt idx="2">
                  <c:v>278179</c:v>
                </c:pt>
                <c:pt idx="3">
                  <c:v>283153</c:v>
                </c:pt>
                <c:pt idx="4">
                  <c:v>262169</c:v>
                </c:pt>
              </c:numCache>
            </c:numRef>
          </c:val>
          <c:smooth val="0"/>
          <c:extLst>
            <c:ext xmlns:c16="http://schemas.microsoft.com/office/drawing/2014/chart" uri="{C3380CC4-5D6E-409C-BE32-E72D297353CC}">
              <c16:uniqueId val="{00000000-AB6B-4EB5-9051-6EC51C04670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331505</c:v>
                </c:pt>
                <c:pt idx="1">
                  <c:v>205575</c:v>
                </c:pt>
                <c:pt idx="2">
                  <c:v>588600</c:v>
                </c:pt>
                <c:pt idx="3">
                  <c:v>663752</c:v>
                </c:pt>
                <c:pt idx="4">
                  <c:v>407452</c:v>
                </c:pt>
              </c:numCache>
            </c:numRef>
          </c:val>
          <c:smooth val="0"/>
          <c:extLst>
            <c:ext xmlns:c16="http://schemas.microsoft.com/office/drawing/2014/chart" uri="{C3380CC4-5D6E-409C-BE32-E72D297353CC}">
              <c16:uniqueId val="{00000001-AB6B-4EB5-9051-6EC51C04670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18.97</c:v>
                </c:pt>
                <c:pt idx="1">
                  <c:v>25.24</c:v>
                </c:pt>
                <c:pt idx="2">
                  <c:v>24.4</c:v>
                </c:pt>
                <c:pt idx="3">
                  <c:v>21.76</c:v>
                </c:pt>
                <c:pt idx="4">
                  <c:v>21.48</c:v>
                </c:pt>
              </c:numCache>
            </c:numRef>
          </c:val>
          <c:extLst>
            <c:ext xmlns:c16="http://schemas.microsoft.com/office/drawing/2014/chart" uri="{C3380CC4-5D6E-409C-BE32-E72D297353CC}">
              <c16:uniqueId val="{00000000-1036-40EA-B6D5-BAA9284809B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65.02</c:v>
                </c:pt>
                <c:pt idx="1">
                  <c:v>59.19</c:v>
                </c:pt>
                <c:pt idx="2">
                  <c:v>60.38</c:v>
                </c:pt>
                <c:pt idx="3">
                  <c:v>61.01</c:v>
                </c:pt>
                <c:pt idx="4">
                  <c:v>61.71</c:v>
                </c:pt>
              </c:numCache>
            </c:numRef>
          </c:val>
          <c:extLst>
            <c:ext xmlns:c16="http://schemas.microsoft.com/office/drawing/2014/chart" uri="{C3380CC4-5D6E-409C-BE32-E72D297353CC}">
              <c16:uniqueId val="{00000001-1036-40EA-B6D5-BAA9284809B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2.82</c:v>
                </c:pt>
                <c:pt idx="1">
                  <c:v>8.61</c:v>
                </c:pt>
                <c:pt idx="2">
                  <c:v>-0.63</c:v>
                </c:pt>
                <c:pt idx="3">
                  <c:v>-2.2000000000000002</c:v>
                </c:pt>
                <c:pt idx="4">
                  <c:v>3.46</c:v>
                </c:pt>
              </c:numCache>
            </c:numRef>
          </c:val>
          <c:smooth val="0"/>
          <c:extLst>
            <c:ext xmlns:c16="http://schemas.microsoft.com/office/drawing/2014/chart" uri="{C3380CC4-5D6E-409C-BE32-E72D297353CC}">
              <c16:uniqueId val="{00000002-1036-40EA-B6D5-BAA9284809B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0.06</c:v>
                </c:pt>
                <c:pt idx="2">
                  <c:v>#N/A</c:v>
                </c:pt>
                <c:pt idx="3">
                  <c:v>0.01</c:v>
                </c:pt>
                <c:pt idx="4">
                  <c:v>#N/A</c:v>
                </c:pt>
                <c:pt idx="5">
                  <c:v>0.03</c:v>
                </c:pt>
                <c:pt idx="6">
                  <c:v>#N/A</c:v>
                </c:pt>
                <c:pt idx="7">
                  <c:v>0.73</c:v>
                </c:pt>
                <c:pt idx="8">
                  <c:v>0</c:v>
                </c:pt>
                <c:pt idx="9">
                  <c:v>0</c:v>
                </c:pt>
              </c:numCache>
            </c:numRef>
          </c:val>
          <c:extLst>
            <c:ext xmlns:c16="http://schemas.microsoft.com/office/drawing/2014/chart" uri="{C3380CC4-5D6E-409C-BE32-E72D297353CC}">
              <c16:uniqueId val="{00000000-6287-4382-A6E3-CF9ED57D88F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0.14000000000000001</c:v>
                </c:pt>
                <c:pt idx="7">
                  <c:v>#N/A</c:v>
                </c:pt>
                <c:pt idx="8">
                  <c:v>0</c:v>
                </c:pt>
                <c:pt idx="9">
                  <c:v>0</c:v>
                </c:pt>
              </c:numCache>
            </c:numRef>
          </c:val>
          <c:extLst>
            <c:ext xmlns:c16="http://schemas.microsoft.com/office/drawing/2014/chart" uri="{C3380CC4-5D6E-409C-BE32-E72D297353CC}">
              <c16:uniqueId val="{00000001-6287-4382-A6E3-CF9ED57D88FF}"/>
            </c:ext>
          </c:extLst>
        </c:ser>
        <c:ser>
          <c:idx val="2"/>
          <c:order val="2"/>
          <c:tx>
            <c:strRef>
              <c:f>データシート!$A$29</c:f>
              <c:strCache>
                <c:ptCount val="1"/>
                <c:pt idx="0">
                  <c:v>池田町介護保険特別会計（介護サービス事業勘定）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6287-4382-A6E3-CF9ED57D88FF}"/>
            </c:ext>
          </c:extLst>
        </c:ser>
        <c:ser>
          <c:idx val="3"/>
          <c:order val="3"/>
          <c:tx>
            <c:strRef>
              <c:f>データシート!$A$30</c:f>
              <c:strCache>
                <c:ptCount val="1"/>
                <c:pt idx="0">
                  <c:v>池田町後期高齢者医療特別会計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0.01</c:v>
                </c:pt>
                <c:pt idx="2">
                  <c:v>#N/A</c:v>
                </c:pt>
                <c:pt idx="3">
                  <c:v>0.02</c:v>
                </c:pt>
                <c:pt idx="4">
                  <c:v>#N/A</c:v>
                </c:pt>
                <c:pt idx="5">
                  <c:v>0.02</c:v>
                </c:pt>
                <c:pt idx="6">
                  <c:v>#N/A</c:v>
                </c:pt>
                <c:pt idx="7">
                  <c:v>0.01</c:v>
                </c:pt>
                <c:pt idx="8">
                  <c:v>#N/A</c:v>
                </c:pt>
                <c:pt idx="9">
                  <c:v>0.02</c:v>
                </c:pt>
              </c:numCache>
            </c:numRef>
          </c:val>
          <c:extLst>
            <c:ext xmlns:c16="http://schemas.microsoft.com/office/drawing/2014/chart" uri="{C3380CC4-5D6E-409C-BE32-E72D297353CC}">
              <c16:uniqueId val="{00000003-6287-4382-A6E3-CF9ED57D88FF}"/>
            </c:ext>
          </c:extLst>
        </c:ser>
        <c:ser>
          <c:idx val="4"/>
          <c:order val="4"/>
          <c:tx>
            <c:strRef>
              <c:f>データシート!$A$31</c:f>
              <c:strCache>
                <c:ptCount val="1"/>
                <c:pt idx="0">
                  <c:v>池田町国民健康保険特別会計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7.0000000000000007E-2</c:v>
                </c:pt>
                <c:pt idx="2">
                  <c:v>#N/A</c:v>
                </c:pt>
                <c:pt idx="3">
                  <c:v>0.56000000000000005</c:v>
                </c:pt>
                <c:pt idx="4">
                  <c:v>#N/A</c:v>
                </c:pt>
                <c:pt idx="5">
                  <c:v>0.22</c:v>
                </c:pt>
                <c:pt idx="6">
                  <c:v>#N/A</c:v>
                </c:pt>
                <c:pt idx="7">
                  <c:v>0.01</c:v>
                </c:pt>
                <c:pt idx="8">
                  <c:v>#N/A</c:v>
                </c:pt>
                <c:pt idx="9">
                  <c:v>0.02</c:v>
                </c:pt>
              </c:numCache>
            </c:numRef>
          </c:val>
          <c:extLst>
            <c:ext xmlns:c16="http://schemas.microsoft.com/office/drawing/2014/chart" uri="{C3380CC4-5D6E-409C-BE32-E72D297353CC}">
              <c16:uniqueId val="{00000004-6287-4382-A6E3-CF9ED57D88FF}"/>
            </c:ext>
          </c:extLst>
        </c:ser>
        <c:ser>
          <c:idx val="5"/>
          <c:order val="5"/>
          <c:tx>
            <c:strRef>
              <c:f>データシート!$A$32</c:f>
              <c:strCache>
                <c:ptCount val="1"/>
                <c:pt idx="0">
                  <c:v>池田町国民健康保険診療施設特別会計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0.4</c:v>
                </c:pt>
                <c:pt idx="2">
                  <c:v>#N/A</c:v>
                </c:pt>
                <c:pt idx="3">
                  <c:v>0.68</c:v>
                </c:pt>
                <c:pt idx="4">
                  <c:v>#N/A</c:v>
                </c:pt>
                <c:pt idx="5">
                  <c:v>1.0900000000000001</c:v>
                </c:pt>
                <c:pt idx="6">
                  <c:v>#N/A</c:v>
                </c:pt>
                <c:pt idx="7">
                  <c:v>0.67</c:v>
                </c:pt>
                <c:pt idx="8">
                  <c:v>#N/A</c:v>
                </c:pt>
                <c:pt idx="9">
                  <c:v>7.0000000000000007E-2</c:v>
                </c:pt>
              </c:numCache>
            </c:numRef>
          </c:val>
          <c:extLst>
            <c:ext xmlns:c16="http://schemas.microsoft.com/office/drawing/2014/chart" uri="{C3380CC4-5D6E-409C-BE32-E72D297353CC}">
              <c16:uniqueId val="{00000005-6287-4382-A6E3-CF9ED57D88FF}"/>
            </c:ext>
          </c:extLst>
        </c:ser>
        <c:ser>
          <c:idx val="6"/>
          <c:order val="6"/>
          <c:tx>
            <c:strRef>
              <c:f>データシート!$A$33</c:f>
              <c:strCache>
                <c:ptCount val="1"/>
                <c:pt idx="0">
                  <c:v>池田町簡易水道事業会計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2.71</c:v>
                </c:pt>
              </c:numCache>
            </c:numRef>
          </c:val>
          <c:extLst>
            <c:ext xmlns:c16="http://schemas.microsoft.com/office/drawing/2014/chart" uri="{C3380CC4-5D6E-409C-BE32-E72D297353CC}">
              <c16:uniqueId val="{00000006-6287-4382-A6E3-CF9ED57D88FF}"/>
            </c:ext>
          </c:extLst>
        </c:ser>
        <c:ser>
          <c:idx val="7"/>
          <c:order val="7"/>
          <c:tx>
            <c:strRef>
              <c:f>データシート!$A$34</c:f>
              <c:strCache>
                <c:ptCount val="1"/>
                <c:pt idx="0">
                  <c:v>池田町介護保険特別会計（保険事業勘定）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1.64</c:v>
                </c:pt>
                <c:pt idx="2">
                  <c:v>#N/A</c:v>
                </c:pt>
                <c:pt idx="3">
                  <c:v>1.94</c:v>
                </c:pt>
                <c:pt idx="4">
                  <c:v>#N/A</c:v>
                </c:pt>
                <c:pt idx="5">
                  <c:v>2.84</c:v>
                </c:pt>
                <c:pt idx="6">
                  <c:v>#N/A</c:v>
                </c:pt>
                <c:pt idx="7">
                  <c:v>3.36</c:v>
                </c:pt>
                <c:pt idx="8">
                  <c:v>#N/A</c:v>
                </c:pt>
                <c:pt idx="9">
                  <c:v>3.23</c:v>
                </c:pt>
              </c:numCache>
            </c:numRef>
          </c:val>
          <c:extLst>
            <c:ext xmlns:c16="http://schemas.microsoft.com/office/drawing/2014/chart" uri="{C3380CC4-5D6E-409C-BE32-E72D297353CC}">
              <c16:uniqueId val="{00000007-6287-4382-A6E3-CF9ED57D88FF}"/>
            </c:ext>
          </c:extLst>
        </c:ser>
        <c:ser>
          <c:idx val="8"/>
          <c:order val="8"/>
          <c:tx>
            <c:strRef>
              <c:f>データシート!$A$35</c:f>
              <c:strCache>
                <c:ptCount val="1"/>
                <c:pt idx="0">
                  <c:v>池田町下水道事業会計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11.54</c:v>
                </c:pt>
              </c:numCache>
            </c:numRef>
          </c:val>
          <c:extLst>
            <c:ext xmlns:c16="http://schemas.microsoft.com/office/drawing/2014/chart" uri="{C3380CC4-5D6E-409C-BE32-E72D297353CC}">
              <c16:uniqueId val="{00000008-6287-4382-A6E3-CF9ED57D88F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18.97</c:v>
                </c:pt>
                <c:pt idx="2">
                  <c:v>#N/A</c:v>
                </c:pt>
                <c:pt idx="3">
                  <c:v>25.23</c:v>
                </c:pt>
                <c:pt idx="4">
                  <c:v>#N/A</c:v>
                </c:pt>
                <c:pt idx="5">
                  <c:v>24.4</c:v>
                </c:pt>
                <c:pt idx="6">
                  <c:v>#N/A</c:v>
                </c:pt>
                <c:pt idx="7">
                  <c:v>21.75</c:v>
                </c:pt>
                <c:pt idx="8">
                  <c:v>#N/A</c:v>
                </c:pt>
                <c:pt idx="9">
                  <c:v>21.47</c:v>
                </c:pt>
              </c:numCache>
            </c:numRef>
          </c:val>
          <c:extLst>
            <c:ext xmlns:c16="http://schemas.microsoft.com/office/drawing/2014/chart" uri="{C3380CC4-5D6E-409C-BE32-E72D297353CC}">
              <c16:uniqueId val="{00000009-6287-4382-A6E3-CF9ED57D88F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455</c:v>
                </c:pt>
                <c:pt idx="5">
                  <c:v>474</c:v>
                </c:pt>
                <c:pt idx="8">
                  <c:v>500</c:v>
                </c:pt>
                <c:pt idx="11">
                  <c:v>491</c:v>
                </c:pt>
                <c:pt idx="14">
                  <c:v>544</c:v>
                </c:pt>
              </c:numCache>
            </c:numRef>
          </c:val>
          <c:extLst>
            <c:ext xmlns:c16="http://schemas.microsoft.com/office/drawing/2014/chart" uri="{C3380CC4-5D6E-409C-BE32-E72D297353CC}">
              <c16:uniqueId val="{00000000-7EC7-4902-82EF-924B77F2257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EC7-4902-82EF-924B77F2257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EC7-4902-82EF-924B77F2257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12</c:v>
                </c:pt>
                <c:pt idx="3">
                  <c:v>13</c:v>
                </c:pt>
                <c:pt idx="6">
                  <c:v>16</c:v>
                </c:pt>
                <c:pt idx="9">
                  <c:v>21</c:v>
                </c:pt>
                <c:pt idx="12">
                  <c:v>30</c:v>
                </c:pt>
              </c:numCache>
            </c:numRef>
          </c:val>
          <c:extLst>
            <c:ext xmlns:c16="http://schemas.microsoft.com/office/drawing/2014/chart" uri="{C3380CC4-5D6E-409C-BE32-E72D297353CC}">
              <c16:uniqueId val="{00000003-7EC7-4902-82EF-924B77F2257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136</c:v>
                </c:pt>
                <c:pt idx="3">
                  <c:v>144</c:v>
                </c:pt>
                <c:pt idx="6">
                  <c:v>165</c:v>
                </c:pt>
                <c:pt idx="9">
                  <c:v>159</c:v>
                </c:pt>
                <c:pt idx="12">
                  <c:v>201</c:v>
                </c:pt>
              </c:numCache>
            </c:numRef>
          </c:val>
          <c:extLst>
            <c:ext xmlns:c16="http://schemas.microsoft.com/office/drawing/2014/chart" uri="{C3380CC4-5D6E-409C-BE32-E72D297353CC}">
              <c16:uniqueId val="{00000004-7EC7-4902-82EF-924B77F2257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EC7-4902-82EF-924B77F2257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EC7-4902-82EF-924B77F2257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406</c:v>
                </c:pt>
                <c:pt idx="3">
                  <c:v>433</c:v>
                </c:pt>
                <c:pt idx="6">
                  <c:v>476</c:v>
                </c:pt>
                <c:pt idx="9">
                  <c:v>471</c:v>
                </c:pt>
                <c:pt idx="12">
                  <c:v>519</c:v>
                </c:pt>
              </c:numCache>
            </c:numRef>
          </c:val>
          <c:extLst>
            <c:ext xmlns:c16="http://schemas.microsoft.com/office/drawing/2014/chart" uri="{C3380CC4-5D6E-409C-BE32-E72D297353CC}">
              <c16:uniqueId val="{00000007-7EC7-4902-82EF-924B77F2257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99</c:v>
                </c:pt>
                <c:pt idx="2">
                  <c:v>#N/A</c:v>
                </c:pt>
                <c:pt idx="3">
                  <c:v>#N/A</c:v>
                </c:pt>
                <c:pt idx="4">
                  <c:v>116</c:v>
                </c:pt>
                <c:pt idx="5">
                  <c:v>#N/A</c:v>
                </c:pt>
                <c:pt idx="6">
                  <c:v>#N/A</c:v>
                </c:pt>
                <c:pt idx="7">
                  <c:v>157</c:v>
                </c:pt>
                <c:pt idx="8">
                  <c:v>#N/A</c:v>
                </c:pt>
                <c:pt idx="9">
                  <c:v>#N/A</c:v>
                </c:pt>
                <c:pt idx="10">
                  <c:v>160</c:v>
                </c:pt>
                <c:pt idx="11">
                  <c:v>#N/A</c:v>
                </c:pt>
                <c:pt idx="12">
                  <c:v>#N/A</c:v>
                </c:pt>
                <c:pt idx="13">
                  <c:v>206</c:v>
                </c:pt>
                <c:pt idx="14">
                  <c:v>#N/A</c:v>
                </c:pt>
              </c:numCache>
            </c:numRef>
          </c:val>
          <c:smooth val="0"/>
          <c:extLst>
            <c:ext xmlns:c16="http://schemas.microsoft.com/office/drawing/2014/chart" uri="{C3380CC4-5D6E-409C-BE32-E72D297353CC}">
              <c16:uniqueId val="{00000008-7EC7-4902-82EF-924B77F2257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3960</c:v>
                </c:pt>
                <c:pt idx="5">
                  <c:v>3754</c:v>
                </c:pt>
                <c:pt idx="8">
                  <c:v>4148</c:v>
                </c:pt>
                <c:pt idx="11">
                  <c:v>4481</c:v>
                </c:pt>
                <c:pt idx="14">
                  <c:v>4355</c:v>
                </c:pt>
              </c:numCache>
            </c:numRef>
          </c:val>
          <c:extLst>
            <c:ext xmlns:c16="http://schemas.microsoft.com/office/drawing/2014/chart" uri="{C3380CC4-5D6E-409C-BE32-E72D297353CC}">
              <c16:uniqueId val="{00000000-BC2E-4DFA-BE42-D94A0C6F19F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85</c:v>
                </c:pt>
                <c:pt idx="5">
                  <c:v>71</c:v>
                </c:pt>
                <c:pt idx="8">
                  <c:v>215</c:v>
                </c:pt>
                <c:pt idx="11">
                  <c:v>187</c:v>
                </c:pt>
                <c:pt idx="14">
                  <c:v>176</c:v>
                </c:pt>
              </c:numCache>
            </c:numRef>
          </c:val>
          <c:extLst>
            <c:ext xmlns:c16="http://schemas.microsoft.com/office/drawing/2014/chart" uri="{C3380CC4-5D6E-409C-BE32-E72D297353CC}">
              <c16:uniqueId val="{00000001-BC2E-4DFA-BE42-D94A0C6F19F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3367</c:v>
                </c:pt>
                <c:pt idx="5">
                  <c:v>3498</c:v>
                </c:pt>
                <c:pt idx="8">
                  <c:v>3577</c:v>
                </c:pt>
                <c:pt idx="11">
                  <c:v>3734</c:v>
                </c:pt>
                <c:pt idx="14">
                  <c:v>3811</c:v>
                </c:pt>
              </c:numCache>
            </c:numRef>
          </c:val>
          <c:extLst>
            <c:ext xmlns:c16="http://schemas.microsoft.com/office/drawing/2014/chart" uri="{C3380CC4-5D6E-409C-BE32-E72D297353CC}">
              <c16:uniqueId val="{00000002-BC2E-4DFA-BE42-D94A0C6F19F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C2E-4DFA-BE42-D94A0C6F19F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C2E-4DFA-BE42-D94A0C6F19F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C2E-4DFA-BE42-D94A0C6F19F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615</c:v>
                </c:pt>
                <c:pt idx="3">
                  <c:v>589</c:v>
                </c:pt>
                <c:pt idx="6">
                  <c:v>563</c:v>
                </c:pt>
                <c:pt idx="9">
                  <c:v>551</c:v>
                </c:pt>
                <c:pt idx="12">
                  <c:v>567</c:v>
                </c:pt>
              </c:numCache>
            </c:numRef>
          </c:val>
          <c:extLst>
            <c:ext xmlns:c16="http://schemas.microsoft.com/office/drawing/2014/chart" uri="{C3380CC4-5D6E-409C-BE32-E72D297353CC}">
              <c16:uniqueId val="{00000006-BC2E-4DFA-BE42-D94A0C6F19F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254</c:v>
                </c:pt>
                <c:pt idx="3">
                  <c:v>246</c:v>
                </c:pt>
                <c:pt idx="6">
                  <c:v>254</c:v>
                </c:pt>
                <c:pt idx="9">
                  <c:v>254</c:v>
                </c:pt>
                <c:pt idx="12">
                  <c:v>237</c:v>
                </c:pt>
              </c:numCache>
            </c:numRef>
          </c:val>
          <c:extLst>
            <c:ext xmlns:c16="http://schemas.microsoft.com/office/drawing/2014/chart" uri="{C3380CC4-5D6E-409C-BE32-E72D297353CC}">
              <c16:uniqueId val="{00000007-BC2E-4DFA-BE42-D94A0C6F19F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1087</c:v>
                </c:pt>
                <c:pt idx="3">
                  <c:v>1116</c:v>
                </c:pt>
                <c:pt idx="6">
                  <c:v>1185</c:v>
                </c:pt>
                <c:pt idx="9">
                  <c:v>1142</c:v>
                </c:pt>
                <c:pt idx="12">
                  <c:v>1258</c:v>
                </c:pt>
              </c:numCache>
            </c:numRef>
          </c:val>
          <c:extLst>
            <c:ext xmlns:c16="http://schemas.microsoft.com/office/drawing/2014/chart" uri="{C3380CC4-5D6E-409C-BE32-E72D297353CC}">
              <c16:uniqueId val="{00000008-BC2E-4DFA-BE42-D94A0C6F19F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C2E-4DFA-BE42-D94A0C6F19F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3385</c:v>
                </c:pt>
                <c:pt idx="3">
                  <c:v>3089</c:v>
                </c:pt>
                <c:pt idx="6">
                  <c:v>3584</c:v>
                </c:pt>
                <c:pt idx="9">
                  <c:v>4064</c:v>
                </c:pt>
                <c:pt idx="12">
                  <c:v>4020</c:v>
                </c:pt>
              </c:numCache>
            </c:numRef>
          </c:val>
          <c:extLst>
            <c:ext xmlns:c16="http://schemas.microsoft.com/office/drawing/2014/chart" uri="{C3380CC4-5D6E-409C-BE32-E72D297353CC}">
              <c16:uniqueId val="{0000000A-BC2E-4DFA-BE42-D94A0C6F19F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C2E-4DFA-BE42-D94A0C6F19F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1368</c:v>
                </c:pt>
                <c:pt idx="1">
                  <c:v>1379</c:v>
                </c:pt>
                <c:pt idx="2">
                  <c:v>1448</c:v>
                </c:pt>
              </c:numCache>
            </c:numRef>
          </c:val>
          <c:extLst>
            <c:ext xmlns:c16="http://schemas.microsoft.com/office/drawing/2014/chart" uri="{C3380CC4-5D6E-409C-BE32-E72D297353CC}">
              <c16:uniqueId val="{00000000-87D7-4D5D-9BC2-0C2577A743E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280</c:v>
                </c:pt>
                <c:pt idx="1">
                  <c:v>412</c:v>
                </c:pt>
                <c:pt idx="2">
                  <c:v>597</c:v>
                </c:pt>
              </c:numCache>
            </c:numRef>
          </c:val>
          <c:extLst>
            <c:ext xmlns:c16="http://schemas.microsoft.com/office/drawing/2014/chart" uri="{C3380CC4-5D6E-409C-BE32-E72D297353CC}">
              <c16:uniqueId val="{00000001-87D7-4D5D-9BC2-0C2577A743E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1787</c:v>
                </c:pt>
                <c:pt idx="1">
                  <c:v>1802</c:v>
                </c:pt>
                <c:pt idx="2">
                  <c:v>1641</c:v>
                </c:pt>
              </c:numCache>
            </c:numRef>
          </c:val>
          <c:extLst>
            <c:ext xmlns:c16="http://schemas.microsoft.com/office/drawing/2014/chart" uri="{C3380CC4-5D6E-409C-BE32-E72D297353CC}">
              <c16:uniqueId val="{00000002-87D7-4D5D-9BC2-0C2577A743E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福井県池田町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baseline="0">
              <a:latin typeface="ＭＳ ゴシック" panose="020B0609070205080204" pitchFamily="49" charset="-128"/>
              <a:ea typeface="ＭＳ ゴシック" pitchFamily="49" charset="-128"/>
            </a:rPr>
            <a:t>観光施設整備の償還開始、下水道事業等の公営企業会計に対する起債償還の繰入増、一部事務組合債の負担増などにより、元利償還金等（分子側）は前年度を上回った。一方、算入公債費等（基準財政需要額算入や充当可能な特定財源等）にも増減がみられたが、相殺し切れず、分子は総じて前年度を上回った。</a:t>
          </a:r>
          <a:endParaRPr kumimoji="1" lang="en-US" altLang="ja-JP" sz="1300" baseline="0">
            <a:latin typeface="ＭＳ ゴシック" panose="020B0609070205080204" pitchFamily="49" charset="-128"/>
            <a:ea typeface="ＭＳ ゴシック" pitchFamily="49" charset="-128"/>
          </a:endParaRPr>
        </a:p>
        <a:p>
          <a:r>
            <a:rPr kumimoji="1" lang="ja-JP" altLang="en-US" sz="1300" baseline="0">
              <a:latin typeface="ＭＳ ゴシック" panose="020B0609070205080204" pitchFamily="49" charset="-128"/>
              <a:ea typeface="ＭＳ ゴシック" pitchFamily="49" charset="-128"/>
            </a:rPr>
            <a:t>大型事業の償還時期を見据え、起債の平準化・発行時期の分散や金利動向を踏まえた条件設定、減債基金の計画的活用を進める。あわせて、公営企業会計への繰入は、必要額・時期・根拠を明確にした適正な運用へ見直し、交付税算入や使用料等の特定財源の確保と組み合わせて、分子の伸び抑制と安定的な財政運営を図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福井県池田町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300" baseline="0">
              <a:latin typeface="ＭＳ ゴシック" panose="020B0609070205080204" pitchFamily="49" charset="-128"/>
              <a:ea typeface="ＭＳ ゴシック" panose="020B0609070205080204" pitchFamily="49" charset="-128"/>
            </a:rPr>
            <a:t>起債事業の進捗により将来負担に係る項目は一定の増減が生じたが、庁舎・複合施設建設に備えた庁舎建設基金・教育文化施設整備基金の積立や、減債基金への計画的な積替えを通じて充当可能財源を確保しており、将来負担比率の分子は引き続きマイナスを維持している。</a:t>
          </a:r>
          <a:endParaRPr lang="en-US" altLang="ja-JP" sz="1300" baseline="0">
            <a:latin typeface="ＭＳ ゴシック" panose="020B0609070205080204" pitchFamily="49" charset="-128"/>
            <a:ea typeface="ＭＳ ゴシック" panose="020B0609070205080204" pitchFamily="49" charset="-128"/>
          </a:endParaRPr>
        </a:p>
        <a:p>
          <a:r>
            <a:rPr lang="ja-JP" altLang="en-US" sz="1300" baseline="0">
              <a:latin typeface="ＭＳ ゴシック" panose="020B0609070205080204" pitchFamily="49" charset="-128"/>
              <a:ea typeface="ＭＳ ゴシック" panose="020B0609070205080204" pitchFamily="49" charset="-128"/>
            </a:rPr>
            <a:t>大規模事業の執行段階においても、基金の計画的活用と償還計画の平準化を徹底し、事業規模・時期・財源構成を適正化する。あわせて、歳計剰余金の確実な基金への積立てを継続し、財政の健全性に十分留意しつつ将来負担の抑制・安定化を図る。</a:t>
          </a:r>
          <a:endParaRPr kumimoji="1" lang="ja-JP" altLang="en-US" sz="1300" baseline="0">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福井県池田町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300">
              <a:latin typeface="ＭＳ ゴシック" panose="020B0609070205080204" pitchFamily="49" charset="-128"/>
              <a:ea typeface="ＭＳ ゴシック" panose="020B0609070205080204" pitchFamily="49" charset="-128"/>
            </a:rPr>
            <a:t>基金全体の増減は、財政調整基金の計画的積立と基金廃止に伴う財政調整基金への積み替えによる増、将来償還に備えた減債基金の積上げ、起債対象外経費や設備更新等への充当に伴う特定目的基金の計画的取り崩しの結果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300">
              <a:latin typeface="ＭＳ ゴシック" panose="020B0609070205080204" pitchFamily="49" charset="-128"/>
              <a:ea typeface="ＭＳ ゴシック" panose="020B0609070205080204" pitchFamily="49" charset="-128"/>
            </a:rPr>
            <a:t>財政調整・減債基金の計画的積立と、歳計剰余金を確実に基金へ積み立てることを基本とし、中期的な積立・取り崩し計画により必要残高を維持する。特定目的基金は定期点検により統合・廃止・再編を進め、運用の安全性・流動性・透明性を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300">
              <a:latin typeface="ＭＳ ゴシック" panose="020B0609070205080204" pitchFamily="49" charset="-128"/>
              <a:ea typeface="ＭＳ ゴシック" panose="020B0609070205080204" pitchFamily="49" charset="-128"/>
            </a:rPr>
            <a:t>庁舎建設基金は老朽庁舎の建替財源、教育文化施設整備基金は住民交流機能を有する複合施設整備の財源、観光施設整備基金は観光施設整備の財源、福祉基金は福祉施策の財源、森林環境譲与税基金は森林整備等の財源に充当する。</a:t>
          </a:r>
          <a:endParaRPr lang="en-US" altLang="ja-JP" sz="1300">
            <a:latin typeface="ＭＳ ゴシック" panose="020B0609070205080204" pitchFamily="49" charset="-128"/>
            <a:ea typeface="ＭＳ ゴシック" panose="020B0609070205080204" pitchFamily="49" charset="-128"/>
          </a:endParaRPr>
        </a:p>
        <a:p>
          <a:endParaRPr lang="en-US" altLang="ja-JP" sz="1300">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300">
              <a:latin typeface="ＭＳ ゴシック" panose="020B0609070205080204" pitchFamily="49" charset="-128"/>
              <a:ea typeface="ＭＳ ゴシック" panose="020B0609070205080204" pitchFamily="49" charset="-128"/>
            </a:rPr>
            <a:t>当年度は、庁舎建設・教育文化施設・観光施設の各基金へ計画的に積み立てる一方、土地開発基金及び中山間ふるさと・水と土保全対策基金の廃止残高を財政調整基金へ積み替えるなど、再編・集約を進めた。併せて、総合保健施設の設備更新に伴い福祉基金を取り崩し、新庁舎・複合施設に係る過疎債及び観光施設に係る辺地債の償還額確定に応じて関係基金に積み立てていた償還財源を減債基金へ積み替え、起債対象外経費は庁舎建設基金及び教育文化施設整備基金から充当した。</a:t>
          </a:r>
          <a:endParaRPr lang="en-US" altLang="ja-JP" sz="1300">
            <a:latin typeface="ＭＳ ゴシック" panose="020B0609070205080204" pitchFamily="49" charset="-128"/>
            <a:ea typeface="ＭＳ ゴシック" panose="020B0609070205080204" pitchFamily="49" charset="-128"/>
          </a:endParaRPr>
        </a:p>
        <a:p>
          <a:endParaRPr lang="en-US" altLang="ja-JP" sz="1300">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300">
              <a:latin typeface="ＭＳ ゴシック" panose="020B0609070205080204" pitchFamily="49" charset="-128"/>
              <a:ea typeface="ＭＳ ゴシック" panose="020B0609070205080204" pitchFamily="49" charset="-128"/>
            </a:rPr>
            <a:t>新規事業は財政の健全性を維持できる範囲で実施し、基金の取り崩しに当たっては補助金等の特定財源を優先活用して過度な取り崩しを回避する。事業進捗・起債・補助採択の状況に応じて必要額を機動的に積立・取り崩し、償還額確定時は償還財源を特定目的基金から減債基金へ速やかに積み替え、低稼働基金は統合・廃止等を含め見直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300">
              <a:latin typeface="ＭＳ ゴシック" panose="020B0609070205080204" pitchFamily="49" charset="-128"/>
              <a:ea typeface="ＭＳ ゴシック" panose="020B0609070205080204" pitchFamily="49" charset="-128"/>
            </a:rPr>
            <a:t>当年度の増減は、条例に基づく計画的積立を実施し、取り崩しを行っていないことに加え、土地開発基金及び中山間ふるさと・水と土保全対策基金の廃止に伴う残高を財政調整基金へ積み替えたことによる増が主な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300">
              <a:latin typeface="ＭＳ ゴシック" panose="020B0609070205080204" pitchFamily="49" charset="-128"/>
              <a:ea typeface="ＭＳ ゴシック" panose="020B0609070205080204" pitchFamily="49" charset="-128"/>
            </a:rPr>
            <a:t>財政の弾力性確保のため、計画的積立と歳計剰余金を確実に基金へ積み立てることを基本とし、適正水準の残高を維持する。目的達成・低稼働の特定目的基金は再編し、機動性を高めつつ、透明性と規律に基づき運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300">
              <a:latin typeface="ＭＳ ゴシック" panose="020B0609070205080204" pitchFamily="49" charset="-128"/>
              <a:ea typeface="ＭＳ ゴシック" panose="020B0609070205080204" pitchFamily="49" charset="-128"/>
            </a:rPr>
            <a:t>当年度の増減は、償還負担の平準化のため過疎債（ソフト）の償還財源を継続的に積立てたことに加え、新庁舎・複合施設に係る過疎債及び観光施設に係る辺地債の償還財源を関係基金から減債基金へ積み替えたことによる増が主な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300">
              <a:latin typeface="ＭＳ ゴシック" panose="020B0609070205080204" pitchFamily="49" charset="-128"/>
              <a:ea typeface="ＭＳ ゴシック" panose="020B0609070205080204" pitchFamily="49" charset="-128"/>
            </a:rPr>
            <a:t>過疎債（ソフト）の償還財源の積立てを継続し、観光施設整備及び庁舎・複合施設建設の起債は償還額確定後に償還財源を特定目的基金から減債基金へ速やかに積み替え、基金間の役割分担と資金の見える化を徹底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福井県池田町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2,186
2,172
194.65
4,936,085
4,325,201
503,981
2,346,446
4,020,258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基盤税収は個人住民税の減少等により伸びが限定的で、一部の譲与税・消費税交付金等の増加と相殺される構図である。徴収率の着実な確保と、移住定住・観光等を通じた課税客体の拡大により税源涵養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16510</xdr:rowOff>
    </xdr:from>
    <xdr:to>
      <xdr:col>23</xdr:col>
      <xdr:colOff>133350</xdr:colOff>
      <xdr:row>45</xdr:row>
      <xdr:rowOff>1694</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88710"/>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145221</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1694</xdr:rowOff>
    </xdr:from>
    <xdr:to>
      <xdr:col>24</xdr:col>
      <xdr:colOff>12700</xdr:colOff>
      <xdr:row>45</xdr:row>
      <xdr:rowOff>1694</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102887</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32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16510</xdr:rowOff>
    </xdr:from>
    <xdr:to>
      <xdr:col>24</xdr:col>
      <xdr:colOff>12700</xdr:colOff>
      <xdr:row>36</xdr:row>
      <xdr:rowOff>16510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8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132927</xdr:rowOff>
    </xdr:from>
    <xdr:to>
      <xdr:col>23</xdr:col>
      <xdr:colOff>133350</xdr:colOff>
      <xdr:row>44</xdr:row>
      <xdr:rowOff>132927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67672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165540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66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149013</xdr:rowOff>
    </xdr:from>
    <xdr:to>
      <xdr:col>23</xdr:col>
      <xdr:colOff>184150</xdr:colOff>
      <xdr:row>44</xdr:row>
      <xdr:rowOff>79163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132927</xdr:rowOff>
    </xdr:from>
    <xdr:to>
      <xdr:col>19</xdr:col>
      <xdr:colOff>133350</xdr:colOff>
      <xdr:row>44</xdr:row>
      <xdr:rowOff>132927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67672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157056</xdr:rowOff>
    </xdr:from>
    <xdr:to>
      <xdr:col>19</xdr:col>
      <xdr:colOff>184150</xdr:colOff>
      <xdr:row>44</xdr:row>
      <xdr:rowOff>87206</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97383</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298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132927</xdr:rowOff>
    </xdr:from>
    <xdr:to>
      <xdr:col>15</xdr:col>
      <xdr:colOff>82550</xdr:colOff>
      <xdr:row>44</xdr:row>
      <xdr:rowOff>132927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67672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157056</xdr:rowOff>
    </xdr:from>
    <xdr:to>
      <xdr:col>15</xdr:col>
      <xdr:colOff>133350</xdr:colOff>
      <xdr:row>44</xdr:row>
      <xdr:rowOff>87206</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97383</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298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132927</xdr:rowOff>
    </xdr:from>
    <xdr:to>
      <xdr:col>11</xdr:col>
      <xdr:colOff>31750</xdr:colOff>
      <xdr:row>44</xdr:row>
      <xdr:rowOff>132927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67672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149013</xdr:rowOff>
    </xdr:from>
    <xdr:to>
      <xdr:col>11</xdr:col>
      <xdr:colOff>82550</xdr:colOff>
      <xdr:row>44</xdr:row>
      <xdr:rowOff>79163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89340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290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132927</xdr:rowOff>
    </xdr:from>
    <xdr:to>
      <xdr:col>7</xdr:col>
      <xdr:colOff>31750</xdr:colOff>
      <xdr:row>44</xdr:row>
      <xdr:rowOff>63077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50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73254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27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82127</xdr:rowOff>
    </xdr:from>
    <xdr:to>
      <xdr:col>23</xdr:col>
      <xdr:colOff>184150</xdr:colOff>
      <xdr:row>45</xdr:row>
      <xdr:rowOff>12277</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62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149454</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521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82127</xdr:rowOff>
    </xdr:from>
    <xdr:to>
      <xdr:col>19</xdr:col>
      <xdr:colOff>184150</xdr:colOff>
      <xdr:row>45</xdr:row>
      <xdr:rowOff>12277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62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168504</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7123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82127</xdr:rowOff>
    </xdr:from>
    <xdr:to>
      <xdr:col>15</xdr:col>
      <xdr:colOff>133350</xdr:colOff>
      <xdr:row>45</xdr:row>
      <xdr:rowOff>12277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62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168504</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712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82127</xdr:rowOff>
    </xdr:from>
    <xdr:to>
      <xdr:col>11</xdr:col>
      <xdr:colOff>82550</xdr:colOff>
      <xdr:row>45</xdr:row>
      <xdr:rowOff>12277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62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168504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712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82127</xdr:rowOff>
    </xdr:from>
    <xdr:to>
      <xdr:col>7</xdr:col>
      <xdr:colOff>31750</xdr:colOff>
      <xdr:row>45</xdr:row>
      <xdr:rowOff>12277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62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168504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712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比率は上昇局面にあり、人事院勧告の反映による人件費の増、公債費の増に加え、公営企業会計移行に伴う「繰出金→補助費等」への処理変更が経常経費側を押し上げている。</a:t>
          </a:r>
          <a:endParaRPr kumimoji="1" lang="en-US" altLang="ja-JP" sz="1300">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151130</xdr:rowOff>
    </xdr:from>
    <xdr:to>
      <xdr:col>23</xdr:col>
      <xdr:colOff>133350</xdr:colOff>
      <xdr:row>66</xdr:row>
      <xdr:rowOff>125984</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095230"/>
          <a:ext cx="0" cy="13464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98061</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13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125984</xdr:rowOff>
    </xdr:from>
    <xdr:to>
      <xdr:col>24</xdr:col>
      <xdr:colOff>12700</xdr:colOff>
      <xdr:row>66</xdr:row>
      <xdr:rowOff>125984</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441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66057</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151130</xdr:rowOff>
    </xdr:from>
    <xdr:to>
      <xdr:col>24</xdr:col>
      <xdr:colOff>12700</xdr:colOff>
      <xdr:row>58</xdr:row>
      <xdr:rowOff>151130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138684</xdr:rowOff>
    </xdr:from>
    <xdr:to>
      <xdr:col>23</xdr:col>
      <xdr:colOff>133350</xdr:colOff>
      <xdr:row>63</xdr:row>
      <xdr:rowOff>109474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597134"/>
          <a:ext cx="838200" cy="31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92219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5506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75692</xdr:rowOff>
    </xdr:from>
    <xdr:to>
      <xdr:col>23</xdr:col>
      <xdr:colOff>184150</xdr:colOff>
      <xdr:row>63</xdr:row>
      <xdr:rowOff>5842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70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27686</xdr:rowOff>
    </xdr:from>
    <xdr:to>
      <xdr:col>19</xdr:col>
      <xdr:colOff>133350</xdr:colOff>
      <xdr:row>61</xdr:row>
      <xdr:rowOff>138684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486136"/>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37084</xdr:rowOff>
    </xdr:from>
    <xdr:to>
      <xdr:col>19</xdr:col>
      <xdr:colOff>184150</xdr:colOff>
      <xdr:row>62</xdr:row>
      <xdr:rowOff>138684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66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123461</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753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15748</xdr:rowOff>
    </xdr:from>
    <xdr:to>
      <xdr:col>15</xdr:col>
      <xdr:colOff>82550</xdr:colOff>
      <xdr:row>61</xdr:row>
      <xdr:rowOff>27686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302748"/>
          <a:ext cx="8890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121666</xdr:rowOff>
    </xdr:from>
    <xdr:to>
      <xdr:col>15</xdr:col>
      <xdr:colOff>133350</xdr:colOff>
      <xdr:row>62</xdr:row>
      <xdr:rowOff>51816</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58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36593</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66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15748</xdr:rowOff>
    </xdr:from>
    <xdr:to>
      <xdr:col>11</xdr:col>
      <xdr:colOff>31750</xdr:colOff>
      <xdr:row>61</xdr:row>
      <xdr:rowOff>90424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302748"/>
          <a:ext cx="889000" cy="24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133858</xdr:rowOff>
    </xdr:from>
    <xdr:to>
      <xdr:col>11</xdr:col>
      <xdr:colOff>82550</xdr:colOff>
      <xdr:row>61</xdr:row>
      <xdr:rowOff>64008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48785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50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32258</xdr:rowOff>
    </xdr:from>
    <xdr:to>
      <xdr:col>7</xdr:col>
      <xdr:colOff>31750</xdr:colOff>
      <xdr:row>62</xdr:row>
      <xdr:rowOff>133858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118635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748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58674</xdr:rowOff>
    </xdr:from>
    <xdr:to>
      <xdr:col>23</xdr:col>
      <xdr:colOff>184150</xdr:colOff>
      <xdr:row>63</xdr:row>
      <xdr:rowOff>160274</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86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30751</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83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87884</xdr:rowOff>
    </xdr:from>
    <xdr:to>
      <xdr:col>19</xdr:col>
      <xdr:colOff>184150</xdr:colOff>
      <xdr:row>62</xdr:row>
      <xdr:rowOff>18034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54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28211</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3152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148336</xdr:rowOff>
    </xdr:from>
    <xdr:to>
      <xdr:col>15</xdr:col>
      <xdr:colOff>133350</xdr:colOff>
      <xdr:row>61</xdr:row>
      <xdr:rowOff>78486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43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88663</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20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136398</xdr:rowOff>
    </xdr:from>
    <xdr:to>
      <xdr:col>11</xdr:col>
      <xdr:colOff>82550</xdr:colOff>
      <xdr:row>60</xdr:row>
      <xdr:rowOff>66548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25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76725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02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39624</xdr:rowOff>
    </xdr:from>
    <xdr:to>
      <xdr:col>7</xdr:col>
      <xdr:colOff>31750</xdr:colOff>
      <xdr:row>61</xdr:row>
      <xdr:rowOff>141224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49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151401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26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[591,462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除雪・橋梁修繕等の保全需要が積み上がる一方、物件費は一部で情報システム更新等の委託減が生じており、構成差が見られる。保全の計画化と委託・調達の最適化により、年度間の変動抑制とコスト効率の改善を図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137551</xdr:rowOff>
    </xdr:from>
    <xdr:to>
      <xdr:col>23</xdr:col>
      <xdr:colOff>133350</xdr:colOff>
      <xdr:row>88</xdr:row>
      <xdr:rowOff>159365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25001"/>
          <a:ext cx="0" cy="12219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131442</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1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1,798,134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159365</xdr:rowOff>
    </xdr:from>
    <xdr:to>
      <xdr:col>24</xdr:col>
      <xdr:colOff>12700</xdr:colOff>
      <xdr:row>88</xdr:row>
      <xdr:rowOff>159365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46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52478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768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137551</xdr:rowOff>
    </xdr:from>
    <xdr:to>
      <xdr:col>24</xdr:col>
      <xdr:colOff>12700</xdr:colOff>
      <xdr:row>81</xdr:row>
      <xdr:rowOff>137551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25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163055</xdr:rowOff>
    </xdr:from>
    <xdr:to>
      <xdr:col>23</xdr:col>
      <xdr:colOff>133350</xdr:colOff>
      <xdr:row>83</xdr:row>
      <xdr:rowOff>46050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221955"/>
          <a:ext cx="838200" cy="5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129249</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016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112722</xdr:rowOff>
    </xdr:from>
    <xdr:to>
      <xdr:col>23</xdr:col>
      <xdr:colOff>184150</xdr:colOff>
      <xdr:row>83</xdr:row>
      <xdr:rowOff>42872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7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138943</xdr:rowOff>
    </xdr:from>
    <xdr:to>
      <xdr:col>19</xdr:col>
      <xdr:colOff>133350</xdr:colOff>
      <xdr:row>82</xdr:row>
      <xdr:rowOff>163055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197843"/>
          <a:ext cx="889000" cy="24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70332</xdr:rowOff>
    </xdr:from>
    <xdr:to>
      <xdr:col>19</xdr:col>
      <xdr:colOff>184150</xdr:colOff>
      <xdr:row>83</xdr:row>
      <xdr:rowOff>482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10659</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898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93979</xdr:rowOff>
    </xdr:from>
    <xdr:to>
      <xdr:col>15</xdr:col>
      <xdr:colOff>82550</xdr:colOff>
      <xdr:row>82</xdr:row>
      <xdr:rowOff>138943</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152879"/>
          <a:ext cx="889000" cy="44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50005</xdr:rowOff>
    </xdr:from>
    <xdr:to>
      <xdr:col>15</xdr:col>
      <xdr:colOff>133350</xdr:colOff>
      <xdr:row>82</xdr:row>
      <xdr:rowOff>151605</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0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161782</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87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71693</xdr:rowOff>
    </xdr:from>
    <xdr:to>
      <xdr:col>11</xdr:col>
      <xdr:colOff>31750</xdr:colOff>
      <xdr:row>82</xdr:row>
      <xdr:rowOff>93979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130593"/>
          <a:ext cx="889000" cy="2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36809</xdr:rowOff>
    </xdr:from>
    <xdr:to>
      <xdr:col>11</xdr:col>
      <xdr:colOff>82550</xdr:colOff>
      <xdr:row>82</xdr:row>
      <xdr:rowOff>138409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9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148586</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864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27877</xdr:rowOff>
    </xdr:from>
    <xdr:to>
      <xdr:col>7</xdr:col>
      <xdr:colOff>31750</xdr:colOff>
      <xdr:row>82</xdr:row>
      <xdr:rowOff>129477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86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114254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173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166700</xdr:rowOff>
    </xdr:from>
    <xdr:to>
      <xdr:col>23</xdr:col>
      <xdr:colOff>184150</xdr:colOff>
      <xdr:row>83</xdr:row>
      <xdr:rowOff>96850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2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138777</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19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112255</xdr:rowOff>
    </xdr:from>
    <xdr:to>
      <xdr:col>19</xdr:col>
      <xdr:colOff>184150</xdr:colOff>
      <xdr:row>83</xdr:row>
      <xdr:rowOff>42405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17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27182</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257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88143</xdr:rowOff>
    </xdr:from>
    <xdr:to>
      <xdr:col>15</xdr:col>
      <xdr:colOff>133350</xdr:colOff>
      <xdr:row>83</xdr:row>
      <xdr:rowOff>18293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14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3070</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233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43179</xdr:rowOff>
    </xdr:from>
    <xdr:to>
      <xdr:col>11</xdr:col>
      <xdr:colOff>82550</xdr:colOff>
      <xdr:row>82</xdr:row>
      <xdr:rowOff>144779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102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129556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188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20893</xdr:rowOff>
    </xdr:from>
    <xdr:to>
      <xdr:col>7</xdr:col>
      <xdr:colOff>31750</xdr:colOff>
      <xdr:row>82</xdr:row>
      <xdr:rowOff>122493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07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132670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848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人事院勧告反映に伴う給与改定の影響を踏まえ、給与水準の継続的点検が必要である。給与制度・手当の適正化と人材確保策の両立により、給与水準の妥当性と競争力を確保する。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56445</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760450"/>
          <a:ext cx="0" cy="15550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28522</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28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56445</xdr:rowOff>
    </xdr:from>
    <xdr:to>
      <xdr:col>81</xdr:col>
      <xdr:colOff>133350</xdr:colOff>
      <xdr:row>89</xdr:row>
      <xdr:rowOff>56445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31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103716</xdr:rowOff>
    </xdr:from>
    <xdr:to>
      <xdr:col>81</xdr:col>
      <xdr:colOff>44450</xdr:colOff>
      <xdr:row>82</xdr:row>
      <xdr:rowOff>117122</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162616"/>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3827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40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98072</xdr:rowOff>
    </xdr:from>
    <xdr:to>
      <xdr:col>77</xdr:col>
      <xdr:colOff>44450</xdr:colOff>
      <xdr:row>82</xdr:row>
      <xdr:rowOff>103716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3814072"/>
          <a:ext cx="889000" cy="348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85372</xdr:rowOff>
    </xdr:from>
    <xdr:to>
      <xdr:col>77</xdr:col>
      <xdr:colOff>95250</xdr:colOff>
      <xdr:row>85</xdr:row>
      <xdr:rowOff>15522</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299</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573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79</xdr:row>
      <xdr:rowOff>148872</xdr:rowOff>
    </xdr:from>
    <xdr:to>
      <xdr:col>72</xdr:col>
      <xdr:colOff>203200</xdr:colOff>
      <xdr:row>80</xdr:row>
      <xdr:rowOff>98072</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3693422"/>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18345</xdr:rowOff>
    </xdr:from>
    <xdr:to>
      <xdr:col>73</xdr:col>
      <xdr:colOff>44450</xdr:colOff>
      <xdr:row>84</xdr:row>
      <xdr:rowOff>119945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42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104722</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50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79</xdr:row>
      <xdr:rowOff>148872</xdr:rowOff>
    </xdr:from>
    <xdr:to>
      <xdr:col>68</xdr:col>
      <xdr:colOff>152400</xdr:colOff>
      <xdr:row>80</xdr:row>
      <xdr:rowOff>124884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3693422"/>
          <a:ext cx="889000" cy="14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45155</xdr:rowOff>
    </xdr:from>
    <xdr:to>
      <xdr:col>68</xdr:col>
      <xdr:colOff>203200</xdr:colOff>
      <xdr:row>84</xdr:row>
      <xdr:rowOff>146755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44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131532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53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118127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66322</xdr:rowOff>
    </xdr:from>
    <xdr:to>
      <xdr:col>81</xdr:col>
      <xdr:colOff>95250</xdr:colOff>
      <xdr:row>82</xdr:row>
      <xdr:rowOff>167922</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12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82849</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3970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52916</xdr:rowOff>
    </xdr:from>
    <xdr:to>
      <xdr:col>77</xdr:col>
      <xdr:colOff>95250</xdr:colOff>
      <xdr:row>82</xdr:row>
      <xdr:rowOff>154516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11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164693</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3880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80</xdr:row>
      <xdr:rowOff>47272</xdr:rowOff>
    </xdr:from>
    <xdr:to>
      <xdr:col>73</xdr:col>
      <xdr:colOff>44450</xdr:colOff>
      <xdr:row>80</xdr:row>
      <xdr:rowOff>148872</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376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78</xdr:row>
      <xdr:rowOff>159049</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353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79</xdr:row>
      <xdr:rowOff>98072</xdr:rowOff>
    </xdr:from>
    <xdr:to>
      <xdr:col>68</xdr:col>
      <xdr:colOff>203200</xdr:colOff>
      <xdr:row>80</xdr:row>
      <xdr:rowOff>28222</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364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78</xdr:row>
      <xdr:rowOff>38399</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3411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74084</xdr:rowOff>
    </xdr:from>
    <xdr:to>
      <xdr:col>64</xdr:col>
      <xdr:colOff>152400</xdr:colOff>
      <xdr:row>81</xdr:row>
      <xdr:rowOff>4234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379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14411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3558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小規模自治体の業務の固定的需要により、指標は人口動態の影響を受けやすい。配置の見直しや共同化・民間委託の活用により、効率性を確保する。機能単位の最適配置と業務標準化を進め、定員管理の適正化を継続する。</a:t>
          </a: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139943</xdr:rowOff>
    </xdr:from>
    <xdr:to>
      <xdr:col>81</xdr:col>
      <xdr:colOff>44450</xdr:colOff>
      <xdr:row>66</xdr:row>
      <xdr:rowOff>42535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255493"/>
          <a:ext cx="0" cy="11027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14612</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33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42535</xdr:rowOff>
    </xdr:from>
    <xdr:to>
      <xdr:col>81</xdr:col>
      <xdr:colOff>133350</xdr:colOff>
      <xdr:row>66</xdr:row>
      <xdr:rowOff>42535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358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54870</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998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139943</xdr:rowOff>
    </xdr:from>
    <xdr:to>
      <xdr:col>81</xdr:col>
      <xdr:colOff>133350</xdr:colOff>
      <xdr:row>59</xdr:row>
      <xdr:rowOff>139943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255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17431</xdr:rowOff>
    </xdr:from>
    <xdr:to>
      <xdr:col>81</xdr:col>
      <xdr:colOff>44450</xdr:colOff>
      <xdr:row>61</xdr:row>
      <xdr:rowOff>56642</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0475881"/>
          <a:ext cx="838200" cy="3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105343</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2208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88816</xdr:rowOff>
    </xdr:from>
    <xdr:to>
      <xdr:col>81</xdr:col>
      <xdr:colOff>95250</xdr:colOff>
      <xdr:row>61</xdr:row>
      <xdr:rowOff>18966</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37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17431</xdr:rowOff>
    </xdr:from>
    <xdr:to>
      <xdr:col>77</xdr:col>
      <xdr:colOff>44450</xdr:colOff>
      <xdr:row>61</xdr:row>
      <xdr:rowOff>41963</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5290800" y="10475881"/>
          <a:ext cx="889000" cy="24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75142</xdr:rowOff>
    </xdr:from>
    <xdr:to>
      <xdr:col>77</xdr:col>
      <xdr:colOff>95250</xdr:colOff>
      <xdr:row>61</xdr:row>
      <xdr:rowOff>5292</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36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15469</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1310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41963</xdr:rowOff>
    </xdr:from>
    <xdr:to>
      <xdr:col>72</xdr:col>
      <xdr:colOff>203200</xdr:colOff>
      <xdr:row>61</xdr:row>
      <xdr:rowOff>60664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4401800" y="10500413"/>
          <a:ext cx="889000" cy="18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47996</xdr:rowOff>
    </xdr:from>
    <xdr:to>
      <xdr:col>73</xdr:col>
      <xdr:colOff>44450</xdr:colOff>
      <xdr:row>60</xdr:row>
      <xdr:rowOff>149596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33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159773</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10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47794</xdr:rowOff>
    </xdr:from>
    <xdr:to>
      <xdr:col>68</xdr:col>
      <xdr:colOff>152400</xdr:colOff>
      <xdr:row>61</xdr:row>
      <xdr:rowOff>60664</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506244"/>
          <a:ext cx="889000" cy="1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40153</xdr:rowOff>
    </xdr:from>
    <xdr:to>
      <xdr:col>68</xdr:col>
      <xdr:colOff>203200</xdr:colOff>
      <xdr:row>60</xdr:row>
      <xdr:rowOff>141753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32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151930</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096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59658</xdr:rowOff>
    </xdr:from>
    <xdr:to>
      <xdr:col>64</xdr:col>
      <xdr:colOff>152400</xdr:colOff>
      <xdr:row>60</xdr:row>
      <xdr:rowOff>161258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34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171435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115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5842</xdr:rowOff>
    </xdr:from>
    <xdr:to>
      <xdr:col>81</xdr:col>
      <xdr:colOff>95250</xdr:colOff>
      <xdr:row>61</xdr:row>
      <xdr:rowOff>107442</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46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149369</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436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138081</xdr:rowOff>
    </xdr:from>
    <xdr:to>
      <xdr:col>77</xdr:col>
      <xdr:colOff>95250</xdr:colOff>
      <xdr:row>61</xdr:row>
      <xdr:rowOff>68231</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425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53008</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105114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162613</xdr:rowOff>
    </xdr:from>
    <xdr:to>
      <xdr:col>73</xdr:col>
      <xdr:colOff>44450</xdr:colOff>
      <xdr:row>61</xdr:row>
      <xdr:rowOff>92763</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44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77540</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0535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9864</xdr:rowOff>
    </xdr:from>
    <xdr:to>
      <xdr:col>68</xdr:col>
      <xdr:colOff>203200</xdr:colOff>
      <xdr:row>61</xdr:row>
      <xdr:rowOff>111464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468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96241</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10554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168444</xdr:rowOff>
    </xdr:from>
    <xdr:to>
      <xdr:col>64</xdr:col>
      <xdr:colOff>152400</xdr:colOff>
      <xdr:row>61</xdr:row>
      <xdr:rowOff>98594</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455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83371</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10541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比率は上昇局面にあり、観光施設整備の元金償還開始や庁舎・複合施設の利子負担増、一部事務組合債・企業会計関連負担の影響が及んでいる。発行額の抑制・平準化、条件設定の適正化、減債基金の活用を組み合わせ、指標の伸びを抑制す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137160</xdr:rowOff>
    </xdr:from>
    <xdr:to>
      <xdr:col>81</xdr:col>
      <xdr:colOff>44450</xdr:colOff>
      <xdr:row>44</xdr:row>
      <xdr:rowOff>61685</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309360"/>
          <a:ext cx="0" cy="12961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33762</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61685</xdr:rowOff>
    </xdr:from>
    <xdr:to>
      <xdr:col>81</xdr:col>
      <xdr:colOff>133350</xdr:colOff>
      <xdr:row>44</xdr:row>
      <xdr:rowOff>61685</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52087</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605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137160</xdr:rowOff>
    </xdr:from>
    <xdr:to>
      <xdr:col>81</xdr:col>
      <xdr:colOff>133350</xdr:colOff>
      <xdr:row>36</xdr:row>
      <xdr:rowOff>137160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30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161472</xdr:rowOff>
    </xdr:from>
    <xdr:to>
      <xdr:col>81</xdr:col>
      <xdr:colOff>44450</xdr:colOff>
      <xdr:row>41</xdr:row>
      <xdr:rowOff>100330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7019472"/>
          <a:ext cx="838200" cy="110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30678</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717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14151</xdr:rowOff>
    </xdr:from>
    <xdr:to>
      <xdr:col>81</xdr:col>
      <xdr:colOff>95250</xdr:colOff>
      <xdr:row>40</xdr:row>
      <xdr:rowOff>115751</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92528</xdr:rowOff>
    </xdr:from>
    <xdr:to>
      <xdr:col>77</xdr:col>
      <xdr:colOff>44450</xdr:colOff>
      <xdr:row>40</xdr:row>
      <xdr:rowOff>161472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6950528"/>
          <a:ext cx="889000" cy="6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21046</xdr:rowOff>
    </xdr:from>
    <xdr:to>
      <xdr:col>77</xdr:col>
      <xdr:colOff>95250</xdr:colOff>
      <xdr:row>40</xdr:row>
      <xdr:rowOff>122646</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87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132823</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647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37374</xdr:rowOff>
    </xdr:from>
    <xdr:to>
      <xdr:col>72</xdr:col>
      <xdr:colOff>203200</xdr:colOff>
      <xdr:row>40</xdr:row>
      <xdr:rowOff>92528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6895374"/>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164919</xdr:rowOff>
    </xdr:from>
    <xdr:to>
      <xdr:col>73</xdr:col>
      <xdr:colOff>44450</xdr:colOff>
      <xdr:row>40</xdr:row>
      <xdr:rowOff>95069</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85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105246</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620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16691</xdr:rowOff>
    </xdr:from>
    <xdr:to>
      <xdr:col>68</xdr:col>
      <xdr:colOff>152400</xdr:colOff>
      <xdr:row>40</xdr:row>
      <xdr:rowOff>37374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512800" y="6874691"/>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151130</xdr:rowOff>
    </xdr:from>
    <xdr:to>
      <xdr:col>68</xdr:col>
      <xdr:colOff>203200</xdr:colOff>
      <xdr:row>40</xdr:row>
      <xdr:rowOff>81280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91457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130447</xdr:rowOff>
    </xdr:from>
    <xdr:to>
      <xdr:col>64</xdr:col>
      <xdr:colOff>152400</xdr:colOff>
      <xdr:row>40</xdr:row>
      <xdr:rowOff>60597</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816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70774</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6585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21607</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705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110672</xdr:rowOff>
    </xdr:from>
    <xdr:to>
      <xdr:col>77</xdr:col>
      <xdr:colOff>95250</xdr:colOff>
      <xdr:row>41</xdr:row>
      <xdr:rowOff>40822</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25599</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705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41728</xdr:rowOff>
    </xdr:from>
    <xdr:to>
      <xdr:col>73</xdr:col>
      <xdr:colOff>44450</xdr:colOff>
      <xdr:row>40</xdr:row>
      <xdr:rowOff>143328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128105</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158024</xdr:rowOff>
    </xdr:from>
    <xdr:to>
      <xdr:col>68</xdr:col>
      <xdr:colOff>203200</xdr:colOff>
      <xdr:row>40</xdr:row>
      <xdr:rowOff>88174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84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72951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930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137341</xdr:rowOff>
    </xdr:from>
    <xdr:to>
      <xdr:col>64</xdr:col>
      <xdr:colOff>152400</xdr:colOff>
      <xdr:row>40</xdr:row>
      <xdr:rowOff>67491</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82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52268</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910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比率はマイナスを維持しつつも、公営企業債等繰入見込額の増加や算入見込の変動により前年度比では悪化している。他方、財政調整基金・減債基金の積増しが下支えとなっている。償還計画の平準化と基金運用の最適化を継続し、企業会計への負担の整理（補助費等の最適化）を併せて、将来負担の抑制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58103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370667"/>
          <a:ext cx="0" cy="16307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30180</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973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58103</xdr:rowOff>
    </xdr:from>
    <xdr:to>
      <xdr:col>81</xdr:col>
      <xdr:colOff>133350</xdr:colOff>
      <xdr:row>23</xdr:row>
      <xdr:rowOff>58103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4001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福井県池田町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2,186
2,172
194.65
4,936,085
4,325,201
503,981
2,346,446
4,020,258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人事院勧告の反映による給与改定を受け、増加している。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40</xdr:row>
      <xdr:rowOff>149860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03900"/>
          <a:ext cx="0" cy="1203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130810</xdr:rowOff>
    </xdr:from>
    <xdr:to>
      <xdr:col>24</xdr:col>
      <xdr:colOff>25400</xdr:colOff>
      <xdr:row>38</xdr:row>
      <xdr:rowOff>27940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7446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69850</xdr:rowOff>
    </xdr:from>
    <xdr:to>
      <xdr:col>19</xdr:col>
      <xdr:colOff>187325</xdr:colOff>
      <xdr:row>37</xdr:row>
      <xdr:rowOff>130810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4135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39370</xdr:rowOff>
    </xdr:from>
    <xdr:to>
      <xdr:col>15</xdr:col>
      <xdr:colOff>98425</xdr:colOff>
      <xdr:row>37</xdr:row>
      <xdr:rowOff>69850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830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53340</xdr:rowOff>
    </xdr:from>
    <xdr:to>
      <xdr:col>15</xdr:col>
      <xdr:colOff>149225</xdr:colOff>
      <xdr:row>36</xdr:row>
      <xdr:rowOff>154940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165117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39370</xdr:rowOff>
    </xdr:from>
    <xdr:to>
      <xdr:col>11</xdr:col>
      <xdr:colOff>9525</xdr:colOff>
      <xdr:row>38</xdr:row>
      <xdr:rowOff>81280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8302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38100</xdr:rowOff>
    </xdr:from>
    <xdr:to>
      <xdr:col>11</xdr:col>
      <xdr:colOff>60325</xdr:colOff>
      <xdr:row>36</xdr:row>
      <xdr:rowOff>139700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149877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160020</xdr:rowOff>
    </xdr:from>
    <xdr:to>
      <xdr:col>6</xdr:col>
      <xdr:colOff>171450</xdr:colOff>
      <xdr:row>37</xdr:row>
      <xdr:rowOff>90170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100347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148590</xdr:rowOff>
    </xdr:from>
    <xdr:to>
      <xdr:col>24</xdr:col>
      <xdr:colOff>76200</xdr:colOff>
      <xdr:row>38</xdr:row>
      <xdr:rowOff>78740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120667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80010</xdr:rowOff>
    </xdr:from>
    <xdr:to>
      <xdr:col>20</xdr:col>
      <xdr:colOff>38100</xdr:colOff>
      <xdr:row>38</xdr:row>
      <xdr:rowOff>10160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166387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1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19050</xdr:rowOff>
    </xdr:from>
    <xdr:to>
      <xdr:col>15</xdr:col>
      <xdr:colOff>149225</xdr:colOff>
      <xdr:row>37</xdr:row>
      <xdr:rowOff>120650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160020</xdr:rowOff>
    </xdr:from>
    <xdr:to>
      <xdr:col>11</xdr:col>
      <xdr:colOff>60325</xdr:colOff>
      <xdr:row>37</xdr:row>
      <xdr:rowOff>90170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74947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30480</xdr:rowOff>
    </xdr:from>
    <xdr:to>
      <xdr:col>6</xdr:col>
      <xdr:colOff>171450</xdr:colOff>
      <xdr:row>38</xdr:row>
      <xdr:rowOff>132080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116857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道のオアシス施設管理等の委託計上を要因として、増加している。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136144</xdr:rowOff>
    </xdr:from>
    <xdr:to>
      <xdr:col>82</xdr:col>
      <xdr:colOff>107950</xdr:colOff>
      <xdr:row>19</xdr:row>
      <xdr:rowOff>120142</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93544"/>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92219</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349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120142</xdr:rowOff>
    </xdr:from>
    <xdr:to>
      <xdr:col>82</xdr:col>
      <xdr:colOff>196850</xdr:colOff>
      <xdr:row>19</xdr:row>
      <xdr:rowOff>120142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377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51071</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37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136144</xdr:rowOff>
    </xdr:from>
    <xdr:to>
      <xdr:col>82</xdr:col>
      <xdr:colOff>196850</xdr:colOff>
      <xdr:row>12</xdr:row>
      <xdr:rowOff>136144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9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5842</xdr:rowOff>
    </xdr:from>
    <xdr:to>
      <xdr:col>82</xdr:col>
      <xdr:colOff>107950</xdr:colOff>
      <xdr:row>13</xdr:row>
      <xdr:rowOff>24130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23469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103141</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034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131064</xdr:rowOff>
    </xdr:from>
    <xdr:to>
      <xdr:col>82</xdr:col>
      <xdr:colOff>158750</xdr:colOff>
      <xdr:row>15</xdr:row>
      <xdr:rowOff>61214</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53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5842</xdr:rowOff>
    </xdr:from>
    <xdr:to>
      <xdr:col>78</xdr:col>
      <xdr:colOff>69850</xdr:colOff>
      <xdr:row>13</xdr:row>
      <xdr:rowOff>10414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23469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121920</xdr:rowOff>
    </xdr:from>
    <xdr:to>
      <xdr:col>78</xdr:col>
      <xdr:colOff>120650</xdr:colOff>
      <xdr:row>15</xdr:row>
      <xdr:rowOff>52070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36847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0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12</xdr:row>
      <xdr:rowOff>113284</xdr:rowOff>
    </xdr:from>
    <xdr:to>
      <xdr:col>73</xdr:col>
      <xdr:colOff>180975</xdr:colOff>
      <xdr:row>13</xdr:row>
      <xdr:rowOff>10414</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17068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76200</xdr:rowOff>
    </xdr:from>
    <xdr:to>
      <xdr:col>74</xdr:col>
      <xdr:colOff>31750</xdr:colOff>
      <xdr:row>15</xdr:row>
      <xdr:rowOff>6350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162577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6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12</xdr:row>
      <xdr:rowOff>113284</xdr:rowOff>
    </xdr:from>
    <xdr:to>
      <xdr:col>69</xdr:col>
      <xdr:colOff>92075</xdr:colOff>
      <xdr:row>13</xdr:row>
      <xdr:rowOff>14986</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17068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7620</xdr:rowOff>
    </xdr:from>
    <xdr:to>
      <xdr:col>69</xdr:col>
      <xdr:colOff>142875</xdr:colOff>
      <xdr:row>14</xdr:row>
      <xdr:rowOff>109220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40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93997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9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44196</xdr:rowOff>
    </xdr:from>
    <xdr:to>
      <xdr:col>65</xdr:col>
      <xdr:colOff>53975</xdr:colOff>
      <xdr:row>14</xdr:row>
      <xdr:rowOff>145796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444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130573</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30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12</xdr:row>
      <xdr:rowOff>144780</xdr:rowOff>
    </xdr:from>
    <xdr:to>
      <xdr:col>82</xdr:col>
      <xdr:colOff>158750</xdr:colOff>
      <xdr:row>13</xdr:row>
      <xdr:rowOff>74930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20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53357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110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12</xdr:row>
      <xdr:rowOff>126492</xdr:rowOff>
    </xdr:from>
    <xdr:to>
      <xdr:col>78</xdr:col>
      <xdr:colOff>120650</xdr:colOff>
      <xdr:row>13</xdr:row>
      <xdr:rowOff>56642</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18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66819</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19527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12</xdr:row>
      <xdr:rowOff>131064</xdr:rowOff>
    </xdr:from>
    <xdr:to>
      <xdr:col>74</xdr:col>
      <xdr:colOff>31750</xdr:colOff>
      <xdr:row>13</xdr:row>
      <xdr:rowOff>61214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188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71391</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195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62484</xdr:rowOff>
    </xdr:from>
    <xdr:to>
      <xdr:col>69</xdr:col>
      <xdr:colOff>142875</xdr:colOff>
      <xdr:row>12</xdr:row>
      <xdr:rowOff>164084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119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2811</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1888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135636</xdr:rowOff>
    </xdr:from>
    <xdr:to>
      <xdr:col>65</xdr:col>
      <xdr:colOff>53975</xdr:colOff>
      <xdr:row>13</xdr:row>
      <xdr:rowOff>65786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19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75963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1961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介護訓練等給付の利用件数の増を背景に、増加している。 </a:t>
          </a:r>
          <a:endParaRPr kumimoji="1" lang="en-US" altLang="ja-JP" sz="1300">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a:extLst>
            <a:ext uri="{FF2B5EF4-FFF2-40B4-BE49-F238E27FC236}">
              <a16:creationId xmlns:a16="http://schemas.microsoft.com/office/drawing/2014/main" id="{00000000-0008-0000-0400-0000B1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62</xdr:row>
      <xdr:rowOff>12700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flipV="1">
          <a:off x="4826000" y="931672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79" name="扶助費最小値テキスト">
          <a:extLst>
            <a:ext uri="{FF2B5EF4-FFF2-40B4-BE49-F238E27FC236}">
              <a16:creationId xmlns:a16="http://schemas.microsoft.com/office/drawing/2014/main" id="{00000000-0008-0000-0400-0000B3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1" name="扶助費最大値テキスト">
          <a:extLst>
            <a:ext uri="{FF2B5EF4-FFF2-40B4-BE49-F238E27FC236}">
              <a16:creationId xmlns:a16="http://schemas.microsoft.com/office/drawing/2014/main" id="{00000000-0008-0000-0400-0000B5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81280</xdr:rowOff>
    </xdr:from>
    <xdr:to>
      <xdr:col>24</xdr:col>
      <xdr:colOff>25400</xdr:colOff>
      <xdr:row>56</xdr:row>
      <xdr:rowOff>104140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987800" y="96824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116857</xdr:rowOff>
    </xdr:from>
    <xdr:ext cx="762000" cy="259045"/>
    <xdr:sp macro="" textlink="">
      <xdr:nvSpPr>
        <xdr:cNvPr id="184" name="扶助費平均値テキスト">
          <a:extLst>
            <a:ext uri="{FF2B5EF4-FFF2-40B4-BE49-F238E27FC236}">
              <a16:creationId xmlns:a16="http://schemas.microsoft.com/office/drawing/2014/main" id="{00000000-0008-0000-0400-0000B8000000}"/>
            </a:ext>
          </a:extLst>
        </xdr:cNvPr>
        <xdr:cNvSpPr txBox="1"/>
      </xdr:nvSpPr>
      <xdr:spPr>
        <a:xfrm>
          <a:off x="4914900" y="9718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144780</xdr:rowOff>
    </xdr:from>
    <xdr:to>
      <xdr:col>24</xdr:col>
      <xdr:colOff>76200</xdr:colOff>
      <xdr:row>57</xdr:row>
      <xdr:rowOff>74930</xdr:rowOff>
    </xdr:to>
    <xdr:sp macro="" textlink="">
      <xdr:nvSpPr>
        <xdr:cNvPr id="185" name="フローチャート: 判断 184">
          <a:extLst>
            <a:ext uri="{FF2B5EF4-FFF2-40B4-BE49-F238E27FC236}">
              <a16:creationId xmlns:a16="http://schemas.microsoft.com/office/drawing/2014/main" id="{00000000-0008-0000-0400-0000B9000000}"/>
            </a:ext>
          </a:extLst>
        </xdr:cNvPr>
        <xdr:cNvSpPr/>
      </xdr:nvSpPr>
      <xdr:spPr>
        <a:xfrm>
          <a:off x="4775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81280</xdr:rowOff>
    </xdr:from>
    <xdr:to>
      <xdr:col>19</xdr:col>
      <xdr:colOff>187325</xdr:colOff>
      <xdr:row>56</xdr:row>
      <xdr:rowOff>81280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098800" y="9682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167640</xdr:rowOff>
    </xdr:from>
    <xdr:to>
      <xdr:col>20</xdr:col>
      <xdr:colOff>38100</xdr:colOff>
      <xdr:row>57</xdr:row>
      <xdr:rowOff>97790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937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82567</xdr:rowOff>
    </xdr:from>
    <xdr:ext cx="7366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3606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xdr:rowOff>
    </xdr:from>
    <xdr:to>
      <xdr:col>15</xdr:col>
      <xdr:colOff>98425</xdr:colOff>
      <xdr:row>56</xdr:row>
      <xdr:rowOff>81280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2209800" y="96139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144780</xdr:rowOff>
    </xdr:from>
    <xdr:to>
      <xdr:col>15</xdr:col>
      <xdr:colOff>149225</xdr:colOff>
      <xdr:row>57</xdr:row>
      <xdr:rowOff>74930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048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59707</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2717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115570</xdr:rowOff>
    </xdr:from>
    <xdr:to>
      <xdr:col>11</xdr:col>
      <xdr:colOff>9525</xdr:colOff>
      <xdr:row>56</xdr:row>
      <xdr:rowOff>12700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1320800" y="95453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121920</xdr:rowOff>
    </xdr:from>
    <xdr:to>
      <xdr:col>11</xdr:col>
      <xdr:colOff>60325</xdr:colOff>
      <xdr:row>57</xdr:row>
      <xdr:rowOff>52070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2159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36847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1828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144780</xdr:rowOff>
    </xdr:from>
    <xdr:to>
      <xdr:col>6</xdr:col>
      <xdr:colOff>171450</xdr:colOff>
      <xdr:row>57</xdr:row>
      <xdr:rowOff>74930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1270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59707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939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202" name="楕円 201">
          <a:extLst>
            <a:ext uri="{FF2B5EF4-FFF2-40B4-BE49-F238E27FC236}">
              <a16:creationId xmlns:a16="http://schemas.microsoft.com/office/drawing/2014/main" id="{00000000-0008-0000-0400-0000CA000000}"/>
            </a:ext>
          </a:extLst>
        </xdr:cNvPr>
        <xdr:cNvSpPr/>
      </xdr:nvSpPr>
      <xdr:spPr>
        <a:xfrm>
          <a:off x="47752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69867</xdr:rowOff>
    </xdr:from>
    <xdr:ext cx="762000" cy="259045"/>
    <xdr:sp macro="" textlink="">
      <xdr:nvSpPr>
        <xdr:cNvPr id="203" name="扶助費該当値テキスト">
          <a:extLst>
            <a:ext uri="{FF2B5EF4-FFF2-40B4-BE49-F238E27FC236}">
              <a16:creationId xmlns:a16="http://schemas.microsoft.com/office/drawing/2014/main" id="{00000000-0008-0000-0400-0000CB000000}"/>
            </a:ext>
          </a:extLst>
        </xdr:cNvPr>
        <xdr:cNvSpPr txBox="1"/>
      </xdr:nvSpPr>
      <xdr:spPr>
        <a:xfrm>
          <a:off x="49149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30480</xdr:rowOff>
    </xdr:from>
    <xdr:to>
      <xdr:col>20</xdr:col>
      <xdr:colOff>38100</xdr:colOff>
      <xdr:row>56</xdr:row>
      <xdr:rowOff>132080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3937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142257</xdr:rowOff>
    </xdr:from>
    <xdr:ext cx="7366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606800" y="940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30480</xdr:rowOff>
    </xdr:from>
    <xdr:to>
      <xdr:col>15</xdr:col>
      <xdr:colOff>149225</xdr:colOff>
      <xdr:row>56</xdr:row>
      <xdr:rowOff>132080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048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142257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2717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133350</xdr:rowOff>
    </xdr:from>
    <xdr:to>
      <xdr:col>11</xdr:col>
      <xdr:colOff>60325</xdr:colOff>
      <xdr:row>56</xdr:row>
      <xdr:rowOff>63500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64770</xdr:rowOff>
    </xdr:from>
    <xdr:to>
      <xdr:col>6</xdr:col>
      <xdr:colOff>171450</xdr:colOff>
      <xdr:row>55</xdr:row>
      <xdr:rowOff>166370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1270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5097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9398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除雪事業費の計上増が主因となっており、増加している。</a:t>
          </a:r>
          <a:endParaRPr kumimoji="1" lang="en-US" altLang="ja-JP" sz="1300">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a:extLst>
            <a:ext uri="{FF2B5EF4-FFF2-40B4-BE49-F238E27FC236}">
              <a16:creationId xmlns:a16="http://schemas.microsoft.com/office/drawing/2014/main" id="{00000000-0008-0000-0400-0000ED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85090</xdr:rowOff>
    </xdr:from>
    <xdr:to>
      <xdr:col>82</xdr:col>
      <xdr:colOff>107950</xdr:colOff>
      <xdr:row>60</xdr:row>
      <xdr:rowOff>119380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6510000" y="91719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91457</xdr:rowOff>
    </xdr:from>
    <xdr:ext cx="762000" cy="259045"/>
    <xdr:sp macro="" textlink="">
      <xdr:nvSpPr>
        <xdr:cNvPr id="239" name="その他最小値テキスト">
          <a:extLst>
            <a:ext uri="{FF2B5EF4-FFF2-40B4-BE49-F238E27FC236}">
              <a16:creationId xmlns:a16="http://schemas.microsoft.com/office/drawing/2014/main" id="{00000000-0008-0000-0400-0000EF000000}"/>
            </a:ext>
          </a:extLst>
        </xdr:cNvPr>
        <xdr:cNvSpPr txBox="1"/>
      </xdr:nvSpPr>
      <xdr:spPr>
        <a:xfrm>
          <a:off x="16598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119380</xdr:rowOff>
    </xdr:from>
    <xdr:to>
      <xdr:col>82</xdr:col>
      <xdr:colOff>196850</xdr:colOff>
      <xdr:row>60</xdr:row>
      <xdr:rowOff>119380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xdr:rowOff>
    </xdr:from>
    <xdr:ext cx="762000" cy="259045"/>
    <xdr:sp macro="" textlink="">
      <xdr:nvSpPr>
        <xdr:cNvPr id="241" name="その他最大値テキスト">
          <a:extLst>
            <a:ext uri="{FF2B5EF4-FFF2-40B4-BE49-F238E27FC236}">
              <a16:creationId xmlns:a16="http://schemas.microsoft.com/office/drawing/2014/main" id="{00000000-0008-0000-0400-0000F1000000}"/>
            </a:ext>
          </a:extLst>
        </xdr:cNvPr>
        <xdr:cNvSpPr txBox="1"/>
      </xdr:nvSpPr>
      <xdr:spPr>
        <a:xfrm>
          <a:off x="16598900" y="891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85090</xdr:rowOff>
    </xdr:from>
    <xdr:to>
      <xdr:col>82</xdr:col>
      <xdr:colOff>196850</xdr:colOff>
      <xdr:row>53</xdr:row>
      <xdr:rowOff>85090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917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69850</xdr:rowOff>
    </xdr:from>
    <xdr:to>
      <xdr:col>82</xdr:col>
      <xdr:colOff>107950</xdr:colOff>
      <xdr:row>57</xdr:row>
      <xdr:rowOff>77470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5671800" y="98425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54627</xdr:rowOff>
    </xdr:from>
    <xdr:ext cx="762000" cy="259045"/>
    <xdr:sp macro="" textlink="">
      <xdr:nvSpPr>
        <xdr:cNvPr id="244" name="その他平均値テキスト">
          <a:extLst>
            <a:ext uri="{FF2B5EF4-FFF2-40B4-BE49-F238E27FC236}">
              <a16:creationId xmlns:a16="http://schemas.microsoft.com/office/drawing/2014/main" id="{00000000-0008-0000-0400-0000F4000000}"/>
            </a:ext>
          </a:extLst>
        </xdr:cNvPr>
        <xdr:cNvSpPr txBox="1"/>
      </xdr:nvSpPr>
      <xdr:spPr>
        <a:xfrm>
          <a:off x="16598900" y="948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6459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46990</xdr:rowOff>
    </xdr:from>
    <xdr:to>
      <xdr:col>78</xdr:col>
      <xdr:colOff>69850</xdr:colOff>
      <xdr:row>57</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4782800" y="98196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26670</xdr:rowOff>
    </xdr:from>
    <xdr:to>
      <xdr:col>78</xdr:col>
      <xdr:colOff>120650</xdr:colOff>
      <xdr:row>57</xdr:row>
      <xdr:rowOff>128270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5621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113047</xdr:rowOff>
    </xdr:from>
    <xdr:ext cx="7366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5290800" y="988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16510</xdr:rowOff>
    </xdr:from>
    <xdr:to>
      <xdr:col>73</xdr:col>
      <xdr:colOff>180975</xdr:colOff>
      <xdr:row>57</xdr:row>
      <xdr:rowOff>46990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893800" y="97891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149860</xdr:rowOff>
    </xdr:from>
    <xdr:to>
      <xdr:col>69</xdr:col>
      <xdr:colOff>92075</xdr:colOff>
      <xdr:row>57</xdr:row>
      <xdr:rowOff>16510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004800" y="97510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156210</xdr:rowOff>
    </xdr:from>
    <xdr:to>
      <xdr:col>69</xdr:col>
      <xdr:colOff>142875</xdr:colOff>
      <xdr:row>58</xdr:row>
      <xdr:rowOff>86360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3843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71137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512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60960</xdr:rowOff>
    </xdr:from>
    <xdr:to>
      <xdr:col>65</xdr:col>
      <xdr:colOff>53975</xdr:colOff>
      <xdr:row>58</xdr:row>
      <xdr:rowOff>162560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29540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147337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623800" y="1009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26670</xdr:rowOff>
    </xdr:from>
    <xdr:to>
      <xdr:col>82</xdr:col>
      <xdr:colOff>158750</xdr:colOff>
      <xdr:row>57</xdr:row>
      <xdr:rowOff>128270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645920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170197</xdr:rowOff>
    </xdr:from>
    <xdr:ext cx="762000" cy="259045"/>
    <xdr:sp macro="" textlink="">
      <xdr:nvSpPr>
        <xdr:cNvPr id="263" name="その他該当値テキスト">
          <a:extLst>
            <a:ext uri="{FF2B5EF4-FFF2-40B4-BE49-F238E27FC236}">
              <a16:creationId xmlns:a16="http://schemas.microsoft.com/office/drawing/2014/main" id="{00000000-0008-0000-0400-000007010000}"/>
            </a:ext>
          </a:extLst>
        </xdr:cNvPr>
        <xdr:cNvSpPr txBox="1"/>
      </xdr:nvSpPr>
      <xdr:spPr>
        <a:xfrm>
          <a:off x="16598900" y="977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19050</xdr:rowOff>
    </xdr:from>
    <xdr:to>
      <xdr:col>78</xdr:col>
      <xdr:colOff>120650</xdr:colOff>
      <xdr:row>57</xdr:row>
      <xdr:rowOff>120650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5621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167640</xdr:rowOff>
    </xdr:from>
    <xdr:to>
      <xdr:col>74</xdr:col>
      <xdr:colOff>31750</xdr:colOff>
      <xdr:row>57</xdr:row>
      <xdr:rowOff>97790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4732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107967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401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137160</xdr:rowOff>
    </xdr:from>
    <xdr:to>
      <xdr:col>69</xdr:col>
      <xdr:colOff>142875</xdr:colOff>
      <xdr:row>57</xdr:row>
      <xdr:rowOff>67310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3843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77487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5128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2954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39387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623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公営企業会計への移行に伴う科目整理（繰出金から補助費等への付替え）により、増加している。</a:t>
          </a:r>
        </a:p>
      </xdr:txBody>
    </xdr:sp>
    <xdr:clientData/>
  </xdr:twoCellAnchor>
  <xdr:oneCellAnchor>
    <xdr:from>
      <xdr:col>62</xdr:col>
      <xdr:colOff>6350</xdr:colOff>
      <xdr:row>29</xdr:row>
      <xdr:rowOff>107950</xdr:rowOff>
    </xdr:from>
    <xdr:ext cx="298543" cy="225703"/>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5" name="補助費等グラフ枠">
          <a:extLst>
            <a:ext uri="{FF2B5EF4-FFF2-40B4-BE49-F238E27FC236}">
              <a16:creationId xmlns:a16="http://schemas.microsoft.com/office/drawing/2014/main" id="{00000000-0008-0000-0400-000027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108712</xdr:rowOff>
    </xdr:from>
    <xdr:to>
      <xdr:col>82</xdr:col>
      <xdr:colOff>107950</xdr:colOff>
      <xdr:row>40</xdr:row>
      <xdr:rowOff>67564</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flipV="1">
          <a:off x="16510000" y="5938012"/>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39641</xdr:rowOff>
    </xdr:from>
    <xdr:ext cx="762000" cy="259045"/>
    <xdr:sp macro="" textlink="">
      <xdr:nvSpPr>
        <xdr:cNvPr id="297" name="補助費等最小値テキスト">
          <a:extLst>
            <a:ext uri="{FF2B5EF4-FFF2-40B4-BE49-F238E27FC236}">
              <a16:creationId xmlns:a16="http://schemas.microsoft.com/office/drawing/2014/main" id="{00000000-0008-0000-0400-000029010000}"/>
            </a:ext>
          </a:extLst>
        </xdr:cNvPr>
        <xdr:cNvSpPr txBox="1"/>
      </xdr:nvSpPr>
      <xdr:spPr>
        <a:xfrm>
          <a:off x="16598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67564</xdr:rowOff>
    </xdr:from>
    <xdr:to>
      <xdr:col>82</xdr:col>
      <xdr:colOff>196850</xdr:colOff>
      <xdr:row>40</xdr:row>
      <xdr:rowOff>67564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692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23639</xdr:rowOff>
    </xdr:from>
    <xdr:ext cx="762000" cy="259045"/>
    <xdr:sp macro="" textlink="">
      <xdr:nvSpPr>
        <xdr:cNvPr id="299" name="補助費等最大値テキスト">
          <a:extLst>
            <a:ext uri="{FF2B5EF4-FFF2-40B4-BE49-F238E27FC236}">
              <a16:creationId xmlns:a16="http://schemas.microsoft.com/office/drawing/2014/main" id="{00000000-0008-0000-0400-00002B010000}"/>
            </a:ext>
          </a:extLst>
        </xdr:cNvPr>
        <xdr:cNvSpPr txBox="1"/>
      </xdr:nvSpPr>
      <xdr:spPr>
        <a:xfrm>
          <a:off x="16598900" y="5681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108712</xdr:rowOff>
    </xdr:from>
    <xdr:to>
      <xdr:col>82</xdr:col>
      <xdr:colOff>196850</xdr:colOff>
      <xdr:row>34</xdr:row>
      <xdr:rowOff>108712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5938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28702</xdr:rowOff>
    </xdr:from>
    <xdr:to>
      <xdr:col>82</xdr:col>
      <xdr:colOff>107950</xdr:colOff>
      <xdr:row>38</xdr:row>
      <xdr:rowOff>30988</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5671800" y="6372352"/>
          <a:ext cx="8382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81297</xdr:rowOff>
    </xdr:from>
    <xdr:ext cx="762000" cy="259045"/>
    <xdr:sp macro="" textlink="">
      <xdr:nvSpPr>
        <xdr:cNvPr id="302" name="補助費等平均値テキスト">
          <a:extLst>
            <a:ext uri="{FF2B5EF4-FFF2-40B4-BE49-F238E27FC236}">
              <a16:creationId xmlns:a16="http://schemas.microsoft.com/office/drawing/2014/main" id="{00000000-0008-0000-0400-00002E010000}"/>
            </a:ext>
          </a:extLst>
        </xdr:cNvPr>
        <xdr:cNvSpPr txBox="1"/>
      </xdr:nvSpPr>
      <xdr:spPr>
        <a:xfrm>
          <a:off x="16598900" y="6253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64770</xdr:rowOff>
    </xdr:from>
    <xdr:to>
      <xdr:col>82</xdr:col>
      <xdr:colOff>158750</xdr:colOff>
      <xdr:row>37</xdr:row>
      <xdr:rowOff>166370</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64592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149860</xdr:rowOff>
    </xdr:from>
    <xdr:to>
      <xdr:col>78</xdr:col>
      <xdr:colOff>69850</xdr:colOff>
      <xdr:row>37</xdr:row>
      <xdr:rowOff>28702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4782800" y="632206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66819</xdr:rowOff>
    </xdr:from>
    <xdr:ext cx="7366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5290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145288</xdr:rowOff>
    </xdr:from>
    <xdr:to>
      <xdr:col>73</xdr:col>
      <xdr:colOff>180975</xdr:colOff>
      <xdr:row>36</xdr:row>
      <xdr:rowOff>149860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3893800" y="63174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71628</xdr:rowOff>
    </xdr:from>
    <xdr:to>
      <xdr:col>74</xdr:col>
      <xdr:colOff>31750</xdr:colOff>
      <xdr:row>37</xdr:row>
      <xdr:rowOff>1778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4732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11955</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4401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145288</xdr:rowOff>
    </xdr:from>
    <xdr:to>
      <xdr:col>69</xdr:col>
      <xdr:colOff>92075</xdr:colOff>
      <xdr:row>37</xdr:row>
      <xdr:rowOff>33274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004800" y="631748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160545</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3512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11955</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623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151638</xdr:rowOff>
    </xdr:from>
    <xdr:to>
      <xdr:col>82</xdr:col>
      <xdr:colOff>158750</xdr:colOff>
      <xdr:row>38</xdr:row>
      <xdr:rowOff>81788</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64592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123715</xdr:rowOff>
    </xdr:from>
    <xdr:ext cx="762000" cy="259045"/>
    <xdr:sp macro="" textlink="">
      <xdr:nvSpPr>
        <xdr:cNvPr id="321" name="補助費等該当値テキスト">
          <a:extLst>
            <a:ext uri="{FF2B5EF4-FFF2-40B4-BE49-F238E27FC236}">
              <a16:creationId xmlns:a16="http://schemas.microsoft.com/office/drawing/2014/main" id="{00000000-0008-0000-0400-000041010000}"/>
            </a:ext>
          </a:extLst>
        </xdr:cNvPr>
        <xdr:cNvSpPr txBox="1"/>
      </xdr:nvSpPr>
      <xdr:spPr>
        <a:xfrm>
          <a:off x="165989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149352</xdr:rowOff>
    </xdr:from>
    <xdr:to>
      <xdr:col>78</xdr:col>
      <xdr:colOff>120650</xdr:colOff>
      <xdr:row>37</xdr:row>
      <xdr:rowOff>79502</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5621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64279</xdr:rowOff>
    </xdr:from>
    <xdr:ext cx="7366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99060</xdr:rowOff>
    </xdr:from>
    <xdr:to>
      <xdr:col>74</xdr:col>
      <xdr:colOff>31750</xdr:colOff>
      <xdr:row>37</xdr:row>
      <xdr:rowOff>29210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4732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13987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94488</xdr:rowOff>
    </xdr:from>
    <xdr:to>
      <xdr:col>69</xdr:col>
      <xdr:colOff>142875</xdr:colOff>
      <xdr:row>37</xdr:row>
      <xdr:rowOff>24638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3843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9415</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153924</xdr:rowOff>
    </xdr:from>
    <xdr:to>
      <xdr:col>65</xdr:col>
      <xdr:colOff>53975</xdr:colOff>
      <xdr:row>37</xdr:row>
      <xdr:rowOff>84074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2954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68851</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観光施設整備に係る地方債の元金償還開始と、新庁舎・複合施設に係る利子負担の増により、増加している。</a:t>
          </a:r>
        </a:p>
      </xdr:txBody>
    </xdr:sp>
    <xdr:clientData/>
  </xdr:twoCellAnchor>
  <xdr:oneCellAnchor>
    <xdr:from>
      <xdr:col>3</xdr:col>
      <xdr:colOff>123825</xdr:colOff>
      <xdr:row>69</xdr:row>
      <xdr:rowOff>107950</xdr:rowOff>
    </xdr:from>
    <xdr:ext cx="298543" cy="225703"/>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a:extLst>
            <a:ext uri="{FF2B5EF4-FFF2-40B4-BE49-F238E27FC236}">
              <a16:creationId xmlns:a16="http://schemas.microsoft.com/office/drawing/2014/main" id="{00000000-0008-0000-0400-00006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92711</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4826000" y="12509500"/>
          <a:ext cx="0" cy="1299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64788</xdr:rowOff>
    </xdr:from>
    <xdr:ext cx="762000" cy="259045"/>
    <xdr:sp macro="" textlink="">
      <xdr:nvSpPr>
        <xdr:cNvPr id="357" name="公債費最小値テキスト">
          <a:extLst>
            <a:ext uri="{FF2B5EF4-FFF2-40B4-BE49-F238E27FC236}">
              <a16:creationId xmlns:a16="http://schemas.microsoft.com/office/drawing/2014/main" id="{00000000-0008-0000-0400-000065010000}"/>
            </a:ext>
          </a:extLst>
        </xdr:cNvPr>
        <xdr:cNvSpPr txBox="1"/>
      </xdr:nvSpPr>
      <xdr:spPr>
        <a:xfrm>
          <a:off x="4914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92711</xdr:rowOff>
    </xdr:from>
    <xdr:to>
      <xdr:col>24</xdr:col>
      <xdr:colOff>114300</xdr:colOff>
      <xdr:row>80</xdr:row>
      <xdr:rowOff>92711</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9" name="公債費最大値テキスト">
          <a:extLst>
            <a:ext uri="{FF2B5EF4-FFF2-40B4-BE49-F238E27FC236}">
              <a16:creationId xmlns:a16="http://schemas.microsoft.com/office/drawing/2014/main" id="{00000000-0008-0000-0400-000067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73661</xdr:rowOff>
    </xdr:from>
    <xdr:to>
      <xdr:col>24</xdr:col>
      <xdr:colOff>25400</xdr:colOff>
      <xdr:row>77</xdr:row>
      <xdr:rowOff>119380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3987800" y="13275311"/>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73677</xdr:rowOff>
    </xdr:from>
    <xdr:ext cx="762000" cy="259045"/>
    <xdr:sp macro="" textlink="">
      <xdr:nvSpPr>
        <xdr:cNvPr id="362" name="公債費平均値テキスト">
          <a:extLst>
            <a:ext uri="{FF2B5EF4-FFF2-40B4-BE49-F238E27FC236}">
              <a16:creationId xmlns:a16="http://schemas.microsoft.com/office/drawing/2014/main" id="{00000000-0008-0000-0400-00006A010000}"/>
            </a:ext>
          </a:extLst>
        </xdr:cNvPr>
        <xdr:cNvSpPr txBox="1"/>
      </xdr:nvSpPr>
      <xdr:spPr>
        <a:xfrm>
          <a:off x="4914900" y="12932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57150</xdr:rowOff>
    </xdr:from>
    <xdr:to>
      <xdr:col>24</xdr:col>
      <xdr:colOff>76200</xdr:colOff>
      <xdr:row>76</xdr:row>
      <xdr:rowOff>158750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47752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66039</xdr:rowOff>
    </xdr:from>
    <xdr:to>
      <xdr:col>19</xdr:col>
      <xdr:colOff>187325</xdr:colOff>
      <xdr:row>77</xdr:row>
      <xdr:rowOff>73661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098800" y="1326768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87630</xdr:rowOff>
    </xdr:from>
    <xdr:to>
      <xdr:col>20</xdr:col>
      <xdr:colOff>38100</xdr:colOff>
      <xdr:row>77</xdr:row>
      <xdr:rowOff>17780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937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27957</xdr:rowOff>
    </xdr:from>
    <xdr:ext cx="7366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3606800" y="12886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24130</xdr:rowOff>
    </xdr:from>
    <xdr:to>
      <xdr:col>15</xdr:col>
      <xdr:colOff>98425</xdr:colOff>
      <xdr:row>77</xdr:row>
      <xdr:rowOff>66039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2209800" y="1322578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45720</xdr:rowOff>
    </xdr:from>
    <xdr:to>
      <xdr:col>15</xdr:col>
      <xdr:colOff>149225</xdr:colOff>
      <xdr:row>76</xdr:row>
      <xdr:rowOff>147320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048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157497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2717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24130</xdr:rowOff>
    </xdr:from>
    <xdr:to>
      <xdr:col>11</xdr:col>
      <xdr:colOff>9525</xdr:colOff>
      <xdr:row>77</xdr:row>
      <xdr:rowOff>31750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1320800" y="132257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15239</xdr:rowOff>
    </xdr:from>
    <xdr:to>
      <xdr:col>11</xdr:col>
      <xdr:colOff>60325</xdr:colOff>
      <xdr:row>76</xdr:row>
      <xdr:rowOff>116839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2159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127017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1828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1270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165117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939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68580</xdr:rowOff>
    </xdr:from>
    <xdr:to>
      <xdr:col>24</xdr:col>
      <xdr:colOff>76200</xdr:colOff>
      <xdr:row>77</xdr:row>
      <xdr:rowOff>170180</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4775200" y="1327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40657</xdr:rowOff>
    </xdr:from>
    <xdr:ext cx="762000" cy="259045"/>
    <xdr:sp macro="" textlink="">
      <xdr:nvSpPr>
        <xdr:cNvPr id="381" name="公債費該当値テキスト">
          <a:extLst>
            <a:ext uri="{FF2B5EF4-FFF2-40B4-BE49-F238E27FC236}">
              <a16:creationId xmlns:a16="http://schemas.microsoft.com/office/drawing/2014/main" id="{00000000-0008-0000-0400-00007D010000}"/>
            </a:ext>
          </a:extLst>
        </xdr:cNvPr>
        <xdr:cNvSpPr txBox="1"/>
      </xdr:nvSpPr>
      <xdr:spPr>
        <a:xfrm>
          <a:off x="49149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22861</xdr:rowOff>
    </xdr:from>
    <xdr:to>
      <xdr:col>20</xdr:col>
      <xdr:colOff>38100</xdr:colOff>
      <xdr:row>77</xdr:row>
      <xdr:rowOff>124461</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937000" y="1322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109238</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3310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15239</xdr:rowOff>
    </xdr:from>
    <xdr:to>
      <xdr:col>15</xdr:col>
      <xdr:colOff>149225</xdr:colOff>
      <xdr:row>77</xdr:row>
      <xdr:rowOff>116839</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048000" y="1321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101616</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3303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144780</xdr:rowOff>
    </xdr:from>
    <xdr:to>
      <xdr:col>11</xdr:col>
      <xdr:colOff>60325</xdr:colOff>
      <xdr:row>77</xdr:row>
      <xdr:rowOff>74930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2159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59707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152400</xdr:rowOff>
    </xdr:from>
    <xdr:to>
      <xdr:col>6</xdr:col>
      <xdr:colOff>171450</xdr:colOff>
      <xdr:row>77</xdr:row>
      <xdr:rowOff>82550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1270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67327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経常一般財源等（分母）は増加しているが、人件費の給与改定と補助費等の計上拡大（公営企業会計移行に伴う繰出金からの付替えを含む）により、公債費を除く経常経費充当一般財源等（分子）が分母を上回る伸びとなっており、比率は上昇している。</a:t>
          </a:r>
        </a:p>
      </xdr:txBody>
    </xdr:sp>
    <xdr:clientData/>
  </xdr:twoCellAnchor>
  <xdr:oneCellAnchor>
    <xdr:from>
      <xdr:col>62</xdr:col>
      <xdr:colOff>6350</xdr:colOff>
      <xdr:row>69</xdr:row>
      <xdr:rowOff>107950</xdr:rowOff>
    </xdr:from>
    <xdr:ext cx="298543" cy="225703"/>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37846</xdr:rowOff>
    </xdr:from>
    <xdr:to>
      <xdr:col>82</xdr:col>
      <xdr:colOff>107950</xdr:colOff>
      <xdr:row>81</xdr:row>
      <xdr:rowOff>51563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flipV="1">
          <a:off x="16510000" y="12553696"/>
          <a:ext cx="0" cy="1385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23640</xdr:rowOff>
    </xdr:from>
    <xdr:ext cx="762000" cy="259045"/>
    <xdr:sp macro="" textlink="">
      <xdr:nvSpPr>
        <xdr:cNvPr id="416" name="公債費以外最小値テキスト">
          <a:extLst>
            <a:ext uri="{FF2B5EF4-FFF2-40B4-BE49-F238E27FC236}">
              <a16:creationId xmlns:a16="http://schemas.microsoft.com/office/drawing/2014/main" id="{00000000-0008-0000-0400-0000A0010000}"/>
            </a:ext>
          </a:extLst>
        </xdr:cNvPr>
        <xdr:cNvSpPr txBox="1"/>
      </xdr:nvSpPr>
      <xdr:spPr>
        <a:xfrm>
          <a:off x="16598900" y="13911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51563</xdr:rowOff>
    </xdr:from>
    <xdr:to>
      <xdr:col>82</xdr:col>
      <xdr:colOff>196850</xdr:colOff>
      <xdr:row>81</xdr:row>
      <xdr:rowOff>51563</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3939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124223</xdr:rowOff>
    </xdr:from>
    <xdr:ext cx="762000" cy="259045"/>
    <xdr:sp macro="" textlink="">
      <xdr:nvSpPr>
        <xdr:cNvPr id="418" name="公債費以外最大値テキスト">
          <a:extLst>
            <a:ext uri="{FF2B5EF4-FFF2-40B4-BE49-F238E27FC236}">
              <a16:creationId xmlns:a16="http://schemas.microsoft.com/office/drawing/2014/main" id="{00000000-0008-0000-0400-0000A2010000}"/>
            </a:ext>
          </a:extLst>
        </xdr:cNvPr>
        <xdr:cNvSpPr txBox="1"/>
      </xdr:nvSpPr>
      <xdr:spPr>
        <a:xfrm>
          <a:off x="16598900" y="12297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37846</xdr:rowOff>
    </xdr:from>
    <xdr:to>
      <xdr:col>82</xdr:col>
      <xdr:colOff>196850</xdr:colOff>
      <xdr:row>73</xdr:row>
      <xdr:rowOff>37846</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2553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49276</xdr:rowOff>
    </xdr:from>
    <xdr:to>
      <xdr:col>82</xdr:col>
      <xdr:colOff>107950</xdr:colOff>
      <xdr:row>77</xdr:row>
      <xdr:rowOff>120142</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5671800" y="13079476"/>
          <a:ext cx="838200" cy="24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114571</xdr:rowOff>
    </xdr:from>
    <xdr:ext cx="762000" cy="259045"/>
    <xdr:sp macro="" textlink="">
      <xdr:nvSpPr>
        <xdr:cNvPr id="421" name="公債費以外平均値テキスト">
          <a:extLst>
            <a:ext uri="{FF2B5EF4-FFF2-40B4-BE49-F238E27FC236}">
              <a16:creationId xmlns:a16="http://schemas.microsoft.com/office/drawing/2014/main" id="{00000000-0008-0000-0400-0000A5010000}"/>
            </a:ext>
          </a:extLst>
        </xdr:cNvPr>
        <xdr:cNvSpPr txBox="1"/>
      </xdr:nvSpPr>
      <xdr:spPr>
        <a:xfrm>
          <a:off x="16598900" y="133162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142494</xdr:rowOff>
    </xdr:from>
    <xdr:to>
      <xdr:col>82</xdr:col>
      <xdr:colOff>158750</xdr:colOff>
      <xdr:row>78</xdr:row>
      <xdr:rowOff>72644</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64592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124714</xdr:rowOff>
    </xdr:from>
    <xdr:to>
      <xdr:col>78</xdr:col>
      <xdr:colOff>69850</xdr:colOff>
      <xdr:row>76</xdr:row>
      <xdr:rowOff>49276</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4782800" y="12983464"/>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5621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155719</xdr:rowOff>
    </xdr:from>
    <xdr:ext cx="7366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5290800" y="13357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1270</xdr:rowOff>
    </xdr:from>
    <xdr:to>
      <xdr:col>73</xdr:col>
      <xdr:colOff>180975</xdr:colOff>
      <xdr:row>75</xdr:row>
      <xdr:rowOff>124714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3893800" y="12860020"/>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37337</xdr:rowOff>
    </xdr:from>
    <xdr:to>
      <xdr:col>74</xdr:col>
      <xdr:colOff>31750</xdr:colOff>
      <xdr:row>77</xdr:row>
      <xdr:rowOff>138937</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4732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123714</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4401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1270</xdr:rowOff>
    </xdr:from>
    <xdr:to>
      <xdr:col>69</xdr:col>
      <xdr:colOff>92075</xdr:colOff>
      <xdr:row>76</xdr:row>
      <xdr:rowOff>53848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004800" y="12860020"/>
          <a:ext cx="8890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94487</xdr:rowOff>
    </xdr:from>
    <xdr:to>
      <xdr:col>69</xdr:col>
      <xdr:colOff>142875</xdr:colOff>
      <xdr:row>77</xdr:row>
      <xdr:rowOff>24637</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3843000" y="1312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9414</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512800" y="1321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105918</xdr:rowOff>
    </xdr:from>
    <xdr:to>
      <xdr:col>65</xdr:col>
      <xdr:colOff>53975</xdr:colOff>
      <xdr:row>78</xdr:row>
      <xdr:rowOff>36068</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2954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20845</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2623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69342</xdr:rowOff>
    </xdr:from>
    <xdr:to>
      <xdr:col>82</xdr:col>
      <xdr:colOff>158750</xdr:colOff>
      <xdr:row>77</xdr:row>
      <xdr:rowOff>170942</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64592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85869</xdr:rowOff>
    </xdr:from>
    <xdr:ext cx="762000" cy="259045"/>
    <xdr:sp macro="" textlink="">
      <xdr:nvSpPr>
        <xdr:cNvPr id="440" name="公債費以外該当値テキスト">
          <a:extLst>
            <a:ext uri="{FF2B5EF4-FFF2-40B4-BE49-F238E27FC236}">
              <a16:creationId xmlns:a16="http://schemas.microsoft.com/office/drawing/2014/main" id="{00000000-0008-0000-0400-0000B8010000}"/>
            </a:ext>
          </a:extLst>
        </xdr:cNvPr>
        <xdr:cNvSpPr txBox="1"/>
      </xdr:nvSpPr>
      <xdr:spPr>
        <a:xfrm>
          <a:off x="16598900" y="1311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169926</xdr:rowOff>
    </xdr:from>
    <xdr:to>
      <xdr:col>78</xdr:col>
      <xdr:colOff>120650</xdr:colOff>
      <xdr:row>76</xdr:row>
      <xdr:rowOff>100076</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5621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110253</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2797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73914</xdr:rowOff>
    </xdr:from>
    <xdr:to>
      <xdr:col>74</xdr:col>
      <xdr:colOff>31750</xdr:colOff>
      <xdr:row>76</xdr:row>
      <xdr:rowOff>4065</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4732000" y="129326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14241</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2701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121920</xdr:rowOff>
    </xdr:from>
    <xdr:to>
      <xdr:col>69</xdr:col>
      <xdr:colOff>142875</xdr:colOff>
      <xdr:row>75</xdr:row>
      <xdr:rowOff>52070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3843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62247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3048</xdr:rowOff>
    </xdr:from>
    <xdr:to>
      <xdr:col>65</xdr:col>
      <xdr:colOff>53975</xdr:colOff>
      <xdr:row>76</xdr:row>
      <xdr:rowOff>104648</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29540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114825</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280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福井県池田町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142888</xdr:rowOff>
    </xdr:from>
    <xdr:to>
      <xdr:col>29</xdr:col>
      <xdr:colOff>127000</xdr:colOff>
      <xdr:row>18</xdr:row>
      <xdr:rowOff>147829</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76463"/>
          <a:ext cx="0" cy="12050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119906</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5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147829</xdr:rowOff>
    </xdr:from>
    <xdr:to>
      <xdr:col>30</xdr:col>
      <xdr:colOff>25400</xdr:colOff>
      <xdr:row>18</xdr:row>
      <xdr:rowOff>147829</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815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57815</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1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142888</xdr:rowOff>
    </xdr:from>
    <xdr:to>
      <xdr:col>30</xdr:col>
      <xdr:colOff>25400</xdr:colOff>
      <xdr:row>11</xdr:row>
      <xdr:rowOff>142888</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764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131151</xdr:rowOff>
    </xdr:from>
    <xdr:to>
      <xdr:col>29</xdr:col>
      <xdr:colOff>127000</xdr:colOff>
      <xdr:row>17</xdr:row>
      <xdr:rowOff>29921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2921976"/>
          <a:ext cx="647700" cy="702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165667</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56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22140</xdr:rowOff>
    </xdr:from>
    <xdr:to>
      <xdr:col>29</xdr:col>
      <xdr:colOff>177800</xdr:colOff>
      <xdr:row>17</xdr:row>
      <xdr:rowOff>123740</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29844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29921</xdr:rowOff>
    </xdr:from>
    <xdr:to>
      <xdr:col>26</xdr:col>
      <xdr:colOff>50800</xdr:colOff>
      <xdr:row>17</xdr:row>
      <xdr:rowOff>67412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2992196"/>
          <a:ext cx="698500" cy="374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68512</xdr:rowOff>
    </xdr:from>
    <xdr:to>
      <xdr:col>26</xdr:col>
      <xdr:colOff>101600</xdr:colOff>
      <xdr:row>17</xdr:row>
      <xdr:rowOff>170112</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030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154889</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117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67412</xdr:rowOff>
    </xdr:from>
    <xdr:to>
      <xdr:col>22</xdr:col>
      <xdr:colOff>114300</xdr:colOff>
      <xdr:row>17</xdr:row>
      <xdr:rowOff>91843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029687"/>
          <a:ext cx="698500" cy="244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109151</xdr:rowOff>
    </xdr:from>
    <xdr:to>
      <xdr:col>22</xdr:col>
      <xdr:colOff>165100</xdr:colOff>
      <xdr:row>18</xdr:row>
      <xdr:rowOff>39301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07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24078</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157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91843</xdr:rowOff>
    </xdr:from>
    <xdr:to>
      <xdr:col>18</xdr:col>
      <xdr:colOff>177800</xdr:colOff>
      <xdr:row>17</xdr:row>
      <xdr:rowOff>103003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054118"/>
          <a:ext cx="698500" cy="111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129098</xdr:rowOff>
    </xdr:from>
    <xdr:to>
      <xdr:col>19</xdr:col>
      <xdr:colOff>38100</xdr:colOff>
      <xdr:row>18</xdr:row>
      <xdr:rowOff>59248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44025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17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115279</xdr:rowOff>
    </xdr:from>
    <xdr:to>
      <xdr:col>15</xdr:col>
      <xdr:colOff>101600</xdr:colOff>
      <xdr:row>18</xdr:row>
      <xdr:rowOff>45429</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77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30206</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163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80351</xdr:rowOff>
    </xdr:from>
    <xdr:to>
      <xdr:col>29</xdr:col>
      <xdr:colOff>177800</xdr:colOff>
      <xdr:row>17</xdr:row>
      <xdr:rowOff>10501</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8711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96878</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716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150571</xdr:rowOff>
    </xdr:from>
    <xdr:to>
      <xdr:col>26</xdr:col>
      <xdr:colOff>101600</xdr:colOff>
      <xdr:row>17</xdr:row>
      <xdr:rowOff>80721</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29413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90898</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710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16612</xdr:rowOff>
    </xdr:from>
    <xdr:to>
      <xdr:col>22</xdr:col>
      <xdr:colOff>165100</xdr:colOff>
      <xdr:row>17</xdr:row>
      <xdr:rowOff>118212</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29788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128389</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747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41043</xdr:rowOff>
    </xdr:from>
    <xdr:to>
      <xdr:col>19</xdr:col>
      <xdr:colOff>38100</xdr:colOff>
      <xdr:row>17</xdr:row>
      <xdr:rowOff>142643</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0033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152820</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772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52203</xdr:rowOff>
    </xdr:from>
    <xdr:to>
      <xdr:col>15</xdr:col>
      <xdr:colOff>101600</xdr:colOff>
      <xdr:row>17</xdr:row>
      <xdr:rowOff>153803</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0144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163980</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783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16461</xdr:rowOff>
    </xdr:from>
    <xdr:to>
      <xdr:col>29</xdr:col>
      <xdr:colOff>127000</xdr:colOff>
      <xdr:row>37</xdr:row>
      <xdr:rowOff>334272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6283911"/>
          <a:ext cx="0" cy="11750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306349</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431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334272</xdr:rowOff>
    </xdr:from>
    <xdr:to>
      <xdr:col>30</xdr:col>
      <xdr:colOff>25400</xdr:colOff>
      <xdr:row>37</xdr:row>
      <xdr:rowOff>334272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4589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102838</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602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16461</xdr:rowOff>
    </xdr:from>
    <xdr:to>
      <xdr:col>30</xdr:col>
      <xdr:colOff>25400</xdr:colOff>
      <xdr:row>34</xdr:row>
      <xdr:rowOff>16461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62839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218708</xdr:rowOff>
    </xdr:from>
    <xdr:to>
      <xdr:col>29</xdr:col>
      <xdr:colOff>127000</xdr:colOff>
      <xdr:row>36</xdr:row>
      <xdr:rowOff>4990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003800" y="6829058"/>
          <a:ext cx="647700" cy="1291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78018</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70312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105941</xdr:rowOff>
    </xdr:from>
    <xdr:to>
      <xdr:col>29</xdr:col>
      <xdr:colOff>177800</xdr:colOff>
      <xdr:row>37</xdr:row>
      <xdr:rowOff>36091</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70591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4990</xdr:rowOff>
    </xdr:from>
    <xdr:to>
      <xdr:col>26</xdr:col>
      <xdr:colOff>50800</xdr:colOff>
      <xdr:row>36</xdr:row>
      <xdr:rowOff>24524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4305300" y="6958240"/>
          <a:ext cx="698500" cy="195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88339</xdr:rowOff>
    </xdr:from>
    <xdr:to>
      <xdr:col>26</xdr:col>
      <xdr:colOff>101600</xdr:colOff>
      <xdr:row>37</xdr:row>
      <xdr:rowOff>18489</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70415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3266</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7127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24524</xdr:rowOff>
    </xdr:from>
    <xdr:to>
      <xdr:col>22</xdr:col>
      <xdr:colOff>114300</xdr:colOff>
      <xdr:row>36</xdr:row>
      <xdr:rowOff>135996</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3606800" y="6977774"/>
          <a:ext cx="698500" cy="1114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135248</xdr:rowOff>
    </xdr:from>
    <xdr:to>
      <xdr:col>22</xdr:col>
      <xdr:colOff>165100</xdr:colOff>
      <xdr:row>37</xdr:row>
      <xdr:rowOff>65398</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70884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50175</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7174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135996</xdr:rowOff>
    </xdr:from>
    <xdr:to>
      <xdr:col>18</xdr:col>
      <xdr:colOff>177800</xdr:colOff>
      <xdr:row>37</xdr:row>
      <xdr:rowOff>12066</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2908300" y="7089246"/>
          <a:ext cx="698500" cy="475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153136</xdr:rowOff>
    </xdr:from>
    <xdr:to>
      <xdr:col>19</xdr:col>
      <xdr:colOff>38100</xdr:colOff>
      <xdr:row>37</xdr:row>
      <xdr:rowOff>83286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71063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68063</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7192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161754</xdr:rowOff>
    </xdr:from>
    <xdr:to>
      <xdr:col>15</xdr:col>
      <xdr:colOff>101600</xdr:colOff>
      <xdr:row>37</xdr:row>
      <xdr:rowOff>91904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71150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76681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720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167908</xdr:rowOff>
    </xdr:from>
    <xdr:to>
      <xdr:col>29</xdr:col>
      <xdr:colOff>177800</xdr:colOff>
      <xdr:row>35</xdr:row>
      <xdr:rowOff>269508</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67782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12985</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6623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297090</xdr:rowOff>
    </xdr:from>
    <xdr:to>
      <xdr:col>26</xdr:col>
      <xdr:colOff>101600</xdr:colOff>
      <xdr:row>36</xdr:row>
      <xdr:rowOff>55790</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69074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65967</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6676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316624</xdr:rowOff>
    </xdr:from>
    <xdr:to>
      <xdr:col>22</xdr:col>
      <xdr:colOff>165100</xdr:colOff>
      <xdr:row>36</xdr:row>
      <xdr:rowOff>75324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69269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85501</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6695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85196</xdr:rowOff>
    </xdr:from>
    <xdr:to>
      <xdr:col>19</xdr:col>
      <xdr:colOff>38100</xdr:colOff>
      <xdr:row>37</xdr:row>
      <xdr:rowOff>15346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70384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196973</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6807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132716</xdr:rowOff>
    </xdr:from>
    <xdr:to>
      <xdr:col>15</xdr:col>
      <xdr:colOff>101600</xdr:colOff>
      <xdr:row>37</xdr:row>
      <xdr:rowOff>62866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70859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244493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6854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福井県池田町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2,186
2,172
194.65
4,936,085
4,325,201
503,981
2,346,446
4,020,258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3180</xdr:rowOff>
    </xdr:from>
    <xdr:to>
      <xdr:col>24</xdr:col>
      <xdr:colOff>62865</xdr:colOff>
      <xdr:row>37</xdr:row>
      <xdr:rowOff>141723</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318130"/>
          <a:ext cx="1270" cy="1167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145550</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489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141723</xdr:rowOff>
    </xdr:from>
    <xdr:to>
      <xdr:col>24</xdr:col>
      <xdr:colOff>152400</xdr:colOff>
      <xdr:row>37</xdr:row>
      <xdr:rowOff>141723</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485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121307</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93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3180</xdr:rowOff>
    </xdr:from>
    <xdr:to>
      <xdr:col>24</xdr:col>
      <xdr:colOff>152400</xdr:colOff>
      <xdr:row>31</xdr:row>
      <xdr:rowOff>3180</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318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143080</xdr:rowOff>
    </xdr:from>
    <xdr:to>
      <xdr:col>24</xdr:col>
      <xdr:colOff>63500</xdr:colOff>
      <xdr:row>36</xdr:row>
      <xdr:rowOff>34775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143830"/>
          <a:ext cx="838200" cy="6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29351</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015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50924</xdr:rowOff>
    </xdr:from>
    <xdr:to>
      <xdr:col>24</xdr:col>
      <xdr:colOff>114300</xdr:colOff>
      <xdr:row>36</xdr:row>
      <xdr:rowOff>152524</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2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34775</xdr:rowOff>
    </xdr:from>
    <xdr:to>
      <xdr:col>19</xdr:col>
      <xdr:colOff>177800</xdr:colOff>
      <xdr:row>36</xdr:row>
      <xdr:rowOff>71086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206975"/>
          <a:ext cx="889000" cy="36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93952</xdr:rowOff>
    </xdr:from>
    <xdr:to>
      <xdr:col>20</xdr:col>
      <xdr:colOff>38100</xdr:colOff>
      <xdr:row>37</xdr:row>
      <xdr:rowOff>24102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66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15229</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358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71086</xdr:rowOff>
    </xdr:from>
    <xdr:to>
      <xdr:col>15</xdr:col>
      <xdr:colOff>50800</xdr:colOff>
      <xdr:row>36</xdr:row>
      <xdr:rowOff>83716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243286"/>
          <a:ext cx="889000" cy="12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122893</xdr:rowOff>
    </xdr:from>
    <xdr:to>
      <xdr:col>15</xdr:col>
      <xdr:colOff>101600</xdr:colOff>
      <xdr:row>37</xdr:row>
      <xdr:rowOff>53043</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9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44170</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387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83716</xdr:rowOff>
    </xdr:from>
    <xdr:to>
      <xdr:col>10</xdr:col>
      <xdr:colOff>114300</xdr:colOff>
      <xdr:row>36</xdr:row>
      <xdr:rowOff>94950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255916"/>
          <a:ext cx="889000" cy="1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136948</xdr:rowOff>
    </xdr:from>
    <xdr:to>
      <xdr:col>10</xdr:col>
      <xdr:colOff>165100</xdr:colOff>
      <xdr:row>37</xdr:row>
      <xdr:rowOff>67098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09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58225</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401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127528</xdr:rowOff>
    </xdr:from>
    <xdr:to>
      <xdr:col>6</xdr:col>
      <xdr:colOff>38100</xdr:colOff>
      <xdr:row>37</xdr:row>
      <xdr:rowOff>57678</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2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48805</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392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92280</xdr:rowOff>
    </xdr:from>
    <xdr:to>
      <xdr:col>24</xdr:col>
      <xdr:colOff>114300</xdr:colOff>
      <xdr:row>36</xdr:row>
      <xdr:rowOff>22430</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09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115157</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5944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155425</xdr:rowOff>
    </xdr:from>
    <xdr:to>
      <xdr:col>20</xdr:col>
      <xdr:colOff>38100</xdr:colOff>
      <xdr:row>36</xdr:row>
      <xdr:rowOff>85575</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15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102102</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5931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20286</xdr:rowOff>
    </xdr:from>
    <xdr:to>
      <xdr:col>15</xdr:col>
      <xdr:colOff>101600</xdr:colOff>
      <xdr:row>36</xdr:row>
      <xdr:rowOff>121886</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19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138413</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5967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32916</xdr:rowOff>
    </xdr:from>
    <xdr:to>
      <xdr:col>10</xdr:col>
      <xdr:colOff>165100</xdr:colOff>
      <xdr:row>36</xdr:row>
      <xdr:rowOff>134516</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20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151043</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5980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44150</xdr:rowOff>
    </xdr:from>
    <xdr:to>
      <xdr:col>6</xdr:col>
      <xdr:colOff>38100</xdr:colOff>
      <xdr:row>36</xdr:row>
      <xdr:rowOff>145750</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21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162277</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5991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4463</xdr:rowOff>
    </xdr:from>
    <xdr:to>
      <xdr:col>24</xdr:col>
      <xdr:colOff>62865</xdr:colOff>
      <xdr:row>58</xdr:row>
      <xdr:rowOff>74660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48413"/>
          <a:ext cx="1270" cy="1270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78487</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22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74660</xdr:rowOff>
    </xdr:from>
    <xdr:to>
      <xdr:col>24</xdr:col>
      <xdr:colOff>152400</xdr:colOff>
      <xdr:row>58</xdr:row>
      <xdr:rowOff>74660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122590</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23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4463</xdr:rowOff>
    </xdr:from>
    <xdr:to>
      <xdr:col>24</xdr:col>
      <xdr:colOff>152400</xdr:colOff>
      <xdr:row>51</xdr:row>
      <xdr:rowOff>4463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48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94693</xdr:rowOff>
    </xdr:from>
    <xdr:to>
      <xdr:col>24</xdr:col>
      <xdr:colOff>63500</xdr:colOff>
      <xdr:row>57</xdr:row>
      <xdr:rowOff>115810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867343"/>
          <a:ext cx="838200" cy="21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164659</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944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141782</xdr:rowOff>
    </xdr:from>
    <xdr:to>
      <xdr:col>24</xdr:col>
      <xdr:colOff>114300</xdr:colOff>
      <xdr:row>57</xdr:row>
      <xdr:rowOff>71932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94693</xdr:rowOff>
    </xdr:from>
    <xdr:to>
      <xdr:col>19</xdr:col>
      <xdr:colOff>177800</xdr:colOff>
      <xdr:row>57</xdr:row>
      <xdr:rowOff>135268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867343"/>
          <a:ext cx="889000" cy="40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4460</xdr:rowOff>
    </xdr:from>
    <xdr:to>
      <xdr:col>20</xdr:col>
      <xdr:colOff>38100</xdr:colOff>
      <xdr:row>57</xdr:row>
      <xdr:rowOff>106060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122587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552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135268</xdr:rowOff>
    </xdr:from>
    <xdr:to>
      <xdr:col>15</xdr:col>
      <xdr:colOff>50800</xdr:colOff>
      <xdr:row>58</xdr:row>
      <xdr:rowOff>43102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07918"/>
          <a:ext cx="889000" cy="7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16491</xdr:rowOff>
    </xdr:from>
    <xdr:to>
      <xdr:col>15</xdr:col>
      <xdr:colOff>101600</xdr:colOff>
      <xdr:row>57</xdr:row>
      <xdr:rowOff>118091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8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134618</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564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43102</xdr:rowOff>
    </xdr:from>
    <xdr:to>
      <xdr:col>10</xdr:col>
      <xdr:colOff>114300</xdr:colOff>
      <xdr:row>58</xdr:row>
      <xdr:rowOff>45738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87202"/>
          <a:ext cx="889000" cy="2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30786</xdr:rowOff>
    </xdr:from>
    <xdr:to>
      <xdr:col>10</xdr:col>
      <xdr:colOff>165100</xdr:colOff>
      <xdr:row>57</xdr:row>
      <xdr:rowOff>132386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0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148913</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578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60041</xdr:rowOff>
    </xdr:from>
    <xdr:to>
      <xdr:col>6</xdr:col>
      <xdr:colOff>38100</xdr:colOff>
      <xdr:row>57</xdr:row>
      <xdr:rowOff>161641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3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6718</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607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65010</xdr:rowOff>
    </xdr:from>
    <xdr:to>
      <xdr:col>24</xdr:col>
      <xdr:colOff>114300</xdr:colOff>
      <xdr:row>57</xdr:row>
      <xdr:rowOff>166610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3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43437</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16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43893</xdr:rowOff>
    </xdr:from>
    <xdr:to>
      <xdr:col>20</xdr:col>
      <xdr:colOff>38100</xdr:colOff>
      <xdr:row>57</xdr:row>
      <xdr:rowOff>145493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1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136620</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909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84468</xdr:rowOff>
    </xdr:from>
    <xdr:to>
      <xdr:col>15</xdr:col>
      <xdr:colOff>101600</xdr:colOff>
      <xdr:row>58</xdr:row>
      <xdr:rowOff>14618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57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5745</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949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163752</xdr:rowOff>
    </xdr:from>
    <xdr:to>
      <xdr:col>10</xdr:col>
      <xdr:colOff>165100</xdr:colOff>
      <xdr:row>58</xdr:row>
      <xdr:rowOff>93902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3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85029</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10029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166388</xdr:rowOff>
    </xdr:from>
    <xdr:to>
      <xdr:col>6</xdr:col>
      <xdr:colOff>38100</xdr:colOff>
      <xdr:row>58</xdr:row>
      <xdr:rowOff>96538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39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87665</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10031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45242</xdr:rowOff>
    </xdr:from>
    <xdr:to>
      <xdr:col>24</xdr:col>
      <xdr:colOff>62865</xdr:colOff>
      <xdr:row>78</xdr:row>
      <xdr:rowOff>126890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046742"/>
          <a:ext cx="1270" cy="1453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130717</xdr:rowOff>
    </xdr:from>
    <xdr:ext cx="469744"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0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126890</xdr:rowOff>
    </xdr:from>
    <xdr:to>
      <xdr:col>24</xdr:col>
      <xdr:colOff>152400</xdr:colOff>
      <xdr:row>78</xdr:row>
      <xdr:rowOff>126890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163369</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821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45242</xdr:rowOff>
    </xdr:from>
    <xdr:to>
      <xdr:col>24</xdr:col>
      <xdr:colOff>152400</xdr:colOff>
      <xdr:row>70</xdr:row>
      <xdr:rowOff>45242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046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82102</xdr:rowOff>
    </xdr:from>
    <xdr:to>
      <xdr:col>24</xdr:col>
      <xdr:colOff>63500</xdr:colOff>
      <xdr:row>75</xdr:row>
      <xdr:rowOff>169108</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2597952"/>
          <a:ext cx="838200" cy="42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79973</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01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101546</xdr:rowOff>
    </xdr:from>
    <xdr:to>
      <xdr:col>24</xdr:col>
      <xdr:colOff>114300</xdr:colOff>
      <xdr:row>77</xdr:row>
      <xdr:rowOff>31696</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13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52274</xdr:rowOff>
    </xdr:from>
    <xdr:to>
      <xdr:col>19</xdr:col>
      <xdr:colOff>177800</xdr:colOff>
      <xdr:row>75</xdr:row>
      <xdr:rowOff>169108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2911024"/>
          <a:ext cx="889000" cy="116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17111</xdr:rowOff>
    </xdr:from>
    <xdr:to>
      <xdr:col>20</xdr:col>
      <xdr:colOff>38100</xdr:colOff>
      <xdr:row>77</xdr:row>
      <xdr:rowOff>118711</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18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109838</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311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42307</xdr:rowOff>
    </xdr:from>
    <xdr:to>
      <xdr:col>15</xdr:col>
      <xdr:colOff>50800</xdr:colOff>
      <xdr:row>75</xdr:row>
      <xdr:rowOff>52274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2901057"/>
          <a:ext cx="889000" cy="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22541</xdr:rowOff>
    </xdr:from>
    <xdr:to>
      <xdr:col>15</xdr:col>
      <xdr:colOff>101600</xdr:colOff>
      <xdr:row>77</xdr:row>
      <xdr:rowOff>124141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2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115268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31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42307</xdr:rowOff>
    </xdr:from>
    <xdr:to>
      <xdr:col>10</xdr:col>
      <xdr:colOff>114300</xdr:colOff>
      <xdr:row>76</xdr:row>
      <xdr:rowOff>66456</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2901057"/>
          <a:ext cx="889000" cy="195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25724</xdr:rowOff>
    </xdr:from>
    <xdr:to>
      <xdr:col>10</xdr:col>
      <xdr:colOff>165100</xdr:colOff>
      <xdr:row>77</xdr:row>
      <xdr:rowOff>127324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2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118451</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320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11066</xdr:rowOff>
    </xdr:from>
    <xdr:to>
      <xdr:col>6</xdr:col>
      <xdr:colOff>38100</xdr:colOff>
      <xdr:row>77</xdr:row>
      <xdr:rowOff>112666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1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103793</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305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31302</xdr:rowOff>
    </xdr:from>
    <xdr:to>
      <xdr:col>24</xdr:col>
      <xdr:colOff>114300</xdr:colOff>
      <xdr:row>73</xdr:row>
      <xdr:rowOff>132902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254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54179</xdr:rowOff>
    </xdr:from>
    <xdr:ext cx="599010"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2398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118307</xdr:rowOff>
    </xdr:from>
    <xdr:to>
      <xdr:col>20</xdr:col>
      <xdr:colOff>38100</xdr:colOff>
      <xdr:row>76</xdr:row>
      <xdr:rowOff>48456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29770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64984</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275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1474</xdr:rowOff>
    </xdr:from>
    <xdr:to>
      <xdr:col>15</xdr:col>
      <xdr:colOff>101600</xdr:colOff>
      <xdr:row>75</xdr:row>
      <xdr:rowOff>103074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2860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119601</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2635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162957</xdr:rowOff>
    </xdr:from>
    <xdr:to>
      <xdr:col>10</xdr:col>
      <xdr:colOff>165100</xdr:colOff>
      <xdr:row>75</xdr:row>
      <xdr:rowOff>93107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285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109634</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2625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15656</xdr:rowOff>
    </xdr:from>
    <xdr:to>
      <xdr:col>6</xdr:col>
      <xdr:colOff>38100</xdr:colOff>
      <xdr:row>76</xdr:row>
      <xdr:rowOff>117256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04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133783</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282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162082</xdr:rowOff>
    </xdr:from>
    <xdr:to>
      <xdr:col>24</xdr:col>
      <xdr:colOff>62865</xdr:colOff>
      <xdr:row>99</xdr:row>
      <xdr:rowOff>81592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92582"/>
          <a:ext cx="1270" cy="146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85419</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058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81592</xdr:rowOff>
    </xdr:from>
    <xdr:to>
      <xdr:col>24</xdr:col>
      <xdr:colOff>152400</xdr:colOff>
      <xdr:row>99</xdr:row>
      <xdr:rowOff>81592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055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108759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67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162082</xdr:rowOff>
    </xdr:from>
    <xdr:to>
      <xdr:col>24</xdr:col>
      <xdr:colOff>152400</xdr:colOff>
      <xdr:row>90</xdr:row>
      <xdr:rowOff>162082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92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26228</xdr:rowOff>
    </xdr:from>
    <xdr:to>
      <xdr:col>24</xdr:col>
      <xdr:colOff>63500</xdr:colOff>
      <xdr:row>96</xdr:row>
      <xdr:rowOff>108142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485428"/>
          <a:ext cx="838200" cy="81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94077</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10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71200</xdr:rowOff>
    </xdr:from>
    <xdr:to>
      <xdr:col>24</xdr:col>
      <xdr:colOff>114300</xdr:colOff>
      <xdr:row>96</xdr:row>
      <xdr:rowOff>1350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5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108142</xdr:rowOff>
    </xdr:from>
    <xdr:to>
      <xdr:col>19</xdr:col>
      <xdr:colOff>177800</xdr:colOff>
      <xdr:row>96</xdr:row>
      <xdr:rowOff>154287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567342"/>
          <a:ext cx="889000" cy="46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89999</xdr:rowOff>
    </xdr:from>
    <xdr:to>
      <xdr:col>20</xdr:col>
      <xdr:colOff>38100</xdr:colOff>
      <xdr:row>96</xdr:row>
      <xdr:rowOff>20149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37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36676</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152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54302</xdr:rowOff>
    </xdr:from>
    <xdr:to>
      <xdr:col>15</xdr:col>
      <xdr:colOff>50800</xdr:colOff>
      <xdr:row>96</xdr:row>
      <xdr:rowOff>154287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513502"/>
          <a:ext cx="889000" cy="99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27081</xdr:rowOff>
    </xdr:from>
    <xdr:to>
      <xdr:col>15</xdr:col>
      <xdr:colOff>101600</xdr:colOff>
      <xdr:row>96</xdr:row>
      <xdr:rowOff>128681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8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145208</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26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54302</xdr:rowOff>
    </xdr:from>
    <xdr:to>
      <xdr:col>10</xdr:col>
      <xdr:colOff>114300</xdr:colOff>
      <xdr:row>97</xdr:row>
      <xdr:rowOff>69214</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513502"/>
          <a:ext cx="889000" cy="186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106665</xdr:rowOff>
    </xdr:from>
    <xdr:to>
      <xdr:col>10</xdr:col>
      <xdr:colOff>165100</xdr:colOff>
      <xdr:row>96</xdr:row>
      <xdr:rowOff>36815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39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53342</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16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152963</xdr:rowOff>
    </xdr:from>
    <xdr:to>
      <xdr:col>6</xdr:col>
      <xdr:colOff>38100</xdr:colOff>
      <xdr:row>97</xdr:row>
      <xdr:rowOff>83113</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1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99640</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38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146878</xdr:rowOff>
    </xdr:from>
    <xdr:to>
      <xdr:col>24</xdr:col>
      <xdr:colOff>114300</xdr:colOff>
      <xdr:row>96</xdr:row>
      <xdr:rowOff>77028</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4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125305</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413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57342</xdr:rowOff>
    </xdr:from>
    <xdr:to>
      <xdr:col>20</xdr:col>
      <xdr:colOff>38100</xdr:colOff>
      <xdr:row>96</xdr:row>
      <xdr:rowOff>158942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51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150069</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609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103487</xdr:rowOff>
    </xdr:from>
    <xdr:to>
      <xdr:col>15</xdr:col>
      <xdr:colOff>101600</xdr:colOff>
      <xdr:row>97</xdr:row>
      <xdr:rowOff>33637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56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24764</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655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3502</xdr:rowOff>
    </xdr:from>
    <xdr:to>
      <xdr:col>10</xdr:col>
      <xdr:colOff>165100</xdr:colOff>
      <xdr:row>96</xdr:row>
      <xdr:rowOff>105102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462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96229</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55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18414</xdr:rowOff>
    </xdr:from>
    <xdr:to>
      <xdr:col>6</xdr:col>
      <xdr:colOff>38100</xdr:colOff>
      <xdr:row>97</xdr:row>
      <xdr:rowOff>120014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64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111141</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741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98920</xdr:rowOff>
    </xdr:from>
    <xdr:to>
      <xdr:col>54</xdr:col>
      <xdr:colOff>189865</xdr:colOff>
      <xdr:row>37</xdr:row>
      <xdr:rowOff>129136</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242420"/>
          <a:ext cx="1270" cy="1230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132963</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476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129136</xdr:rowOff>
    </xdr:from>
    <xdr:to>
      <xdr:col>55</xdr:col>
      <xdr:colOff>88900</xdr:colOff>
      <xdr:row>37</xdr:row>
      <xdr:rowOff>129136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47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45597</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17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98920</xdr:rowOff>
    </xdr:from>
    <xdr:to>
      <xdr:col>55</xdr:col>
      <xdr:colOff>88900</xdr:colOff>
      <xdr:row>30</xdr:row>
      <xdr:rowOff>98920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24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132286</xdr:rowOff>
    </xdr:from>
    <xdr:to>
      <xdr:col>55</xdr:col>
      <xdr:colOff>0</xdr:colOff>
      <xdr:row>35</xdr:row>
      <xdr:rowOff>127582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5790136"/>
          <a:ext cx="838200" cy="338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37250</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0380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58823</xdr:rowOff>
    </xdr:from>
    <xdr:to>
      <xdr:col>55</xdr:col>
      <xdr:colOff>50800</xdr:colOff>
      <xdr:row>35</xdr:row>
      <xdr:rowOff>160423</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05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78094</xdr:rowOff>
    </xdr:from>
    <xdr:to>
      <xdr:col>50</xdr:col>
      <xdr:colOff>114300</xdr:colOff>
      <xdr:row>35</xdr:row>
      <xdr:rowOff>127582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078844"/>
          <a:ext cx="889000" cy="49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158918</xdr:rowOff>
    </xdr:from>
    <xdr:to>
      <xdr:col>50</xdr:col>
      <xdr:colOff>165100</xdr:colOff>
      <xdr:row>36</xdr:row>
      <xdr:rowOff>89068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15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80195</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252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59331</xdr:rowOff>
    </xdr:from>
    <xdr:to>
      <xdr:col>45</xdr:col>
      <xdr:colOff>177800</xdr:colOff>
      <xdr:row>35</xdr:row>
      <xdr:rowOff>78094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060081"/>
          <a:ext cx="889000" cy="1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166329</xdr:rowOff>
    </xdr:from>
    <xdr:to>
      <xdr:col>46</xdr:col>
      <xdr:colOff>38100</xdr:colOff>
      <xdr:row>36</xdr:row>
      <xdr:rowOff>96479</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16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87606</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259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108416</xdr:rowOff>
    </xdr:from>
    <xdr:to>
      <xdr:col>41</xdr:col>
      <xdr:colOff>50800</xdr:colOff>
      <xdr:row>35</xdr:row>
      <xdr:rowOff>59331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5937716"/>
          <a:ext cx="889000" cy="122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36823</xdr:rowOff>
    </xdr:from>
    <xdr:to>
      <xdr:col>41</xdr:col>
      <xdr:colOff>101600</xdr:colOff>
      <xdr:row>36</xdr:row>
      <xdr:rowOff>138423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20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129550</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301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119542</xdr:rowOff>
    </xdr:from>
    <xdr:to>
      <xdr:col>36</xdr:col>
      <xdr:colOff>165100</xdr:colOff>
      <xdr:row>35</xdr:row>
      <xdr:rowOff>49692</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948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40819</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041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81486</xdr:rowOff>
    </xdr:from>
    <xdr:to>
      <xdr:col>55</xdr:col>
      <xdr:colOff>50800</xdr:colOff>
      <xdr:row>34</xdr:row>
      <xdr:rowOff>11636</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5739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104363</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59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76782</xdr:rowOff>
    </xdr:from>
    <xdr:to>
      <xdr:col>50</xdr:col>
      <xdr:colOff>165100</xdr:colOff>
      <xdr:row>36</xdr:row>
      <xdr:rowOff>6932</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07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23459</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5852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27294</xdr:rowOff>
    </xdr:from>
    <xdr:to>
      <xdr:col>46</xdr:col>
      <xdr:colOff>38100</xdr:colOff>
      <xdr:row>35</xdr:row>
      <xdr:rowOff>128894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028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145421</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5803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8531</xdr:rowOff>
    </xdr:from>
    <xdr:to>
      <xdr:col>41</xdr:col>
      <xdr:colOff>101600</xdr:colOff>
      <xdr:row>35</xdr:row>
      <xdr:rowOff>110131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009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126658</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5784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57616</xdr:rowOff>
    </xdr:from>
    <xdr:to>
      <xdr:col>36</xdr:col>
      <xdr:colOff>165100</xdr:colOff>
      <xdr:row>34</xdr:row>
      <xdr:rowOff>159216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886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4293</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662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105042</xdr:rowOff>
    </xdr:from>
    <xdr:to>
      <xdr:col>54</xdr:col>
      <xdr:colOff>189865</xdr:colOff>
      <xdr:row>59</xdr:row>
      <xdr:rowOff>17278</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48992"/>
          <a:ext cx="1270" cy="128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21105</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13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17278</xdr:rowOff>
    </xdr:from>
    <xdr:to>
      <xdr:col>55</xdr:col>
      <xdr:colOff>88900</xdr:colOff>
      <xdr:row>59</xdr:row>
      <xdr:rowOff>17278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132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51719</xdr:rowOff>
    </xdr:from>
    <xdr:ext cx="690189"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24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105042</xdr:rowOff>
    </xdr:from>
    <xdr:to>
      <xdr:col>55</xdr:col>
      <xdr:colOff>88900</xdr:colOff>
      <xdr:row>51</xdr:row>
      <xdr:rowOff>105042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4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134461</xdr:rowOff>
    </xdr:from>
    <xdr:to>
      <xdr:col>55</xdr:col>
      <xdr:colOff>0</xdr:colOff>
      <xdr:row>58</xdr:row>
      <xdr:rowOff>60661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9907111"/>
          <a:ext cx="838200" cy="9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43641</xdr:rowOff>
    </xdr:from>
    <xdr:ext cx="599010"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9877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65214</xdr:rowOff>
    </xdr:from>
    <xdr:to>
      <xdr:col>55</xdr:col>
      <xdr:colOff>50800</xdr:colOff>
      <xdr:row>58</xdr:row>
      <xdr:rowOff>166814</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10009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134461</xdr:rowOff>
    </xdr:from>
    <xdr:to>
      <xdr:col>50</xdr:col>
      <xdr:colOff>114300</xdr:colOff>
      <xdr:row>57</xdr:row>
      <xdr:rowOff>163093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907111"/>
          <a:ext cx="889000" cy="28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57219</xdr:rowOff>
    </xdr:from>
    <xdr:to>
      <xdr:col>50</xdr:col>
      <xdr:colOff>165100</xdr:colOff>
      <xdr:row>58</xdr:row>
      <xdr:rowOff>158819</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10001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149946</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795" y="10094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163093</xdr:rowOff>
    </xdr:from>
    <xdr:to>
      <xdr:col>45</xdr:col>
      <xdr:colOff>177800</xdr:colOff>
      <xdr:row>58</xdr:row>
      <xdr:rowOff>137576</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9935743"/>
          <a:ext cx="889000" cy="145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59113</xdr:rowOff>
    </xdr:from>
    <xdr:to>
      <xdr:col>46</xdr:col>
      <xdr:colOff>38100</xdr:colOff>
      <xdr:row>58</xdr:row>
      <xdr:rowOff>160713</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1000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151840</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50795" y="10095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89597</xdr:rowOff>
    </xdr:from>
    <xdr:to>
      <xdr:col>41</xdr:col>
      <xdr:colOff>50800</xdr:colOff>
      <xdr:row>58</xdr:row>
      <xdr:rowOff>137576</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10033697"/>
          <a:ext cx="889000" cy="47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39360</xdr:rowOff>
    </xdr:from>
    <xdr:to>
      <xdr:col>41</xdr:col>
      <xdr:colOff>101600</xdr:colOff>
      <xdr:row>58</xdr:row>
      <xdr:rowOff>140960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98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157487</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61795" y="9758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64663</xdr:rowOff>
    </xdr:from>
    <xdr:to>
      <xdr:col>36</xdr:col>
      <xdr:colOff>165100</xdr:colOff>
      <xdr:row>58</xdr:row>
      <xdr:rowOff>166263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1000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157390</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72795" y="10101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9861</xdr:rowOff>
    </xdr:from>
    <xdr:to>
      <xdr:col>55</xdr:col>
      <xdr:colOff>50800</xdr:colOff>
      <xdr:row>58</xdr:row>
      <xdr:rowOff>111461</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953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32738</xdr:rowOff>
    </xdr:from>
    <xdr:ext cx="599010"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805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83661</xdr:rowOff>
    </xdr:from>
    <xdr:to>
      <xdr:col>50</xdr:col>
      <xdr:colOff>165100</xdr:colOff>
      <xdr:row>58</xdr:row>
      <xdr:rowOff>13811</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856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30338</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39795" y="963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112293</xdr:rowOff>
    </xdr:from>
    <xdr:to>
      <xdr:col>46</xdr:col>
      <xdr:colOff>38100</xdr:colOff>
      <xdr:row>58</xdr:row>
      <xdr:rowOff>42443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88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58970</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50795" y="9660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86776</xdr:rowOff>
    </xdr:from>
    <xdr:to>
      <xdr:col>41</xdr:col>
      <xdr:colOff>101600</xdr:colOff>
      <xdr:row>59</xdr:row>
      <xdr:rowOff>16926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1003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8053</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61795" y="10123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38797</xdr:rowOff>
    </xdr:from>
    <xdr:to>
      <xdr:col>36</xdr:col>
      <xdr:colOff>165100</xdr:colOff>
      <xdr:row>58</xdr:row>
      <xdr:rowOff>140397</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982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156924</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672795" y="9758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101378</xdr:rowOff>
    </xdr:from>
    <xdr:to>
      <xdr:col>54</xdr:col>
      <xdr:colOff>189865</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102878"/>
          <a:ext cx="1270" cy="1409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48055</xdr:rowOff>
    </xdr:from>
    <xdr:ext cx="599010"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878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101378</xdr:rowOff>
    </xdr:from>
    <xdr:to>
      <xdr:col>55</xdr:col>
      <xdr:colOff>88900</xdr:colOff>
      <xdr:row>70</xdr:row>
      <xdr:rowOff>101378</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102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101805</xdr:rowOff>
    </xdr:from>
    <xdr:to>
      <xdr:col>55</xdr:col>
      <xdr:colOff>0</xdr:colOff>
      <xdr:row>77</xdr:row>
      <xdr:rowOff>129387</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9639300" y="12617655"/>
          <a:ext cx="838200" cy="713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90885</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121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68008</xdr:rowOff>
    </xdr:from>
    <xdr:to>
      <xdr:col>55</xdr:col>
      <xdr:colOff>50800</xdr:colOff>
      <xdr:row>77</xdr:row>
      <xdr:rowOff>169608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26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169894</xdr:rowOff>
    </xdr:from>
    <xdr:to>
      <xdr:col>50</xdr:col>
      <xdr:colOff>114300</xdr:colOff>
      <xdr:row>73</xdr:row>
      <xdr:rowOff>101805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8750300" y="12514294"/>
          <a:ext cx="889000" cy="10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30060</xdr:rowOff>
    </xdr:from>
    <xdr:to>
      <xdr:col>50</xdr:col>
      <xdr:colOff>165100</xdr:colOff>
      <xdr:row>77</xdr:row>
      <xdr:rowOff>131660</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231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77</xdr:row>
      <xdr:rowOff>122787</xdr:rowOff>
    </xdr:from>
    <xdr:ext cx="59901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39795" y="13324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169894</xdr:rowOff>
    </xdr:from>
    <xdr:to>
      <xdr:col>45</xdr:col>
      <xdr:colOff>177800</xdr:colOff>
      <xdr:row>77</xdr:row>
      <xdr:rowOff>140553</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7861300" y="12514294"/>
          <a:ext cx="889000" cy="827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9827</xdr:rowOff>
    </xdr:from>
    <xdr:to>
      <xdr:col>46</xdr:col>
      <xdr:colOff>38100</xdr:colOff>
      <xdr:row>77</xdr:row>
      <xdr:rowOff>111427</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1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77</xdr:row>
      <xdr:rowOff>102554</xdr:rowOff>
    </xdr:from>
    <xdr:ext cx="59901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50795" y="13304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75614</xdr:rowOff>
    </xdr:from>
    <xdr:to>
      <xdr:col>41</xdr:col>
      <xdr:colOff>50800</xdr:colOff>
      <xdr:row>77</xdr:row>
      <xdr:rowOff>140553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6972300" y="13277264"/>
          <a:ext cx="889000" cy="64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155688</xdr:rowOff>
    </xdr:from>
    <xdr:to>
      <xdr:col>41</xdr:col>
      <xdr:colOff>101600</xdr:colOff>
      <xdr:row>77</xdr:row>
      <xdr:rowOff>85838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185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102364</xdr:rowOff>
    </xdr:from>
    <xdr:ext cx="59901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61795" y="12961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86502</xdr:rowOff>
    </xdr:from>
    <xdr:to>
      <xdr:col>36</xdr:col>
      <xdr:colOff>165100</xdr:colOff>
      <xdr:row>78</xdr:row>
      <xdr:rowOff>16652</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28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7779</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3380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78587</xdr:rowOff>
    </xdr:from>
    <xdr:to>
      <xdr:col>55</xdr:col>
      <xdr:colOff>50800</xdr:colOff>
      <xdr:row>78</xdr:row>
      <xdr:rowOff>8737</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28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57014</xdr:rowOff>
    </xdr:from>
    <xdr:ext cx="534377"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25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51005</xdr:rowOff>
    </xdr:from>
    <xdr:to>
      <xdr:col>50</xdr:col>
      <xdr:colOff>165100</xdr:colOff>
      <xdr:row>73</xdr:row>
      <xdr:rowOff>152605</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256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71</xdr:row>
      <xdr:rowOff>169132</xdr:rowOff>
    </xdr:from>
    <xdr:ext cx="59901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339795" y="12342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119094</xdr:rowOff>
    </xdr:from>
    <xdr:to>
      <xdr:col>46</xdr:col>
      <xdr:colOff>38100</xdr:colOff>
      <xdr:row>73</xdr:row>
      <xdr:rowOff>49244</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246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71</xdr:row>
      <xdr:rowOff>65771</xdr:rowOff>
    </xdr:from>
    <xdr:ext cx="59901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450795" y="12238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89753</xdr:rowOff>
    </xdr:from>
    <xdr:to>
      <xdr:col>41</xdr:col>
      <xdr:colOff>101600</xdr:colOff>
      <xdr:row>78</xdr:row>
      <xdr:rowOff>19903</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29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11030</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94111" y="13384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24814</xdr:rowOff>
    </xdr:from>
    <xdr:to>
      <xdr:col>36</xdr:col>
      <xdr:colOff>165100</xdr:colOff>
      <xdr:row>77</xdr:row>
      <xdr:rowOff>126414</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22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142941</xdr:rowOff>
    </xdr:from>
    <xdr:ext cx="59901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672795" y="13001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118263</xdr:rowOff>
    </xdr:from>
    <xdr:to>
      <xdr:col>54</xdr:col>
      <xdr:colOff>189865</xdr:colOff>
      <xdr:row>98</xdr:row>
      <xdr:rowOff>101352</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548763"/>
          <a:ext cx="1270" cy="1354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105179</xdr:rowOff>
    </xdr:from>
    <xdr:ext cx="534377"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0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101352</xdr:rowOff>
    </xdr:from>
    <xdr:to>
      <xdr:col>55</xdr:col>
      <xdr:colOff>88900</xdr:colOff>
      <xdr:row>98</xdr:row>
      <xdr:rowOff>101352</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03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64940</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323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118263</xdr:rowOff>
    </xdr:from>
    <xdr:to>
      <xdr:col>55</xdr:col>
      <xdr:colOff>88900</xdr:colOff>
      <xdr:row>90</xdr:row>
      <xdr:rowOff>118263</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54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135697</xdr:rowOff>
    </xdr:from>
    <xdr:to>
      <xdr:col>55</xdr:col>
      <xdr:colOff>0</xdr:colOff>
      <xdr:row>95</xdr:row>
      <xdr:rowOff>84714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639300" y="16251997"/>
          <a:ext cx="838200" cy="120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85709</xdr:rowOff>
    </xdr:from>
    <xdr:ext cx="599010"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5449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107282</xdr:rowOff>
    </xdr:from>
    <xdr:to>
      <xdr:col>55</xdr:col>
      <xdr:colOff>50800</xdr:colOff>
      <xdr:row>97</xdr:row>
      <xdr:rowOff>37432</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56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84714</xdr:rowOff>
    </xdr:from>
    <xdr:to>
      <xdr:col>50</xdr:col>
      <xdr:colOff>114300</xdr:colOff>
      <xdr:row>96</xdr:row>
      <xdr:rowOff>168318</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750300" y="16372464"/>
          <a:ext cx="889000" cy="255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91467</xdr:rowOff>
    </xdr:from>
    <xdr:to>
      <xdr:col>50</xdr:col>
      <xdr:colOff>165100</xdr:colOff>
      <xdr:row>97</xdr:row>
      <xdr:rowOff>21617</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55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12744</xdr:rowOff>
    </xdr:from>
    <xdr:ext cx="59901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39795" y="16643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168318</xdr:rowOff>
    </xdr:from>
    <xdr:to>
      <xdr:col>45</xdr:col>
      <xdr:colOff>177800</xdr:colOff>
      <xdr:row>97</xdr:row>
      <xdr:rowOff>59528</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7861300" y="16627518"/>
          <a:ext cx="889000" cy="62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136037</xdr:rowOff>
    </xdr:from>
    <xdr:to>
      <xdr:col>46</xdr:col>
      <xdr:colOff>38100</xdr:colOff>
      <xdr:row>97</xdr:row>
      <xdr:rowOff>66187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59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57314</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50795" y="16687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15824</xdr:rowOff>
    </xdr:from>
    <xdr:to>
      <xdr:col>41</xdr:col>
      <xdr:colOff>50800</xdr:colOff>
      <xdr:row>97</xdr:row>
      <xdr:rowOff>59528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972300" y="16475024"/>
          <a:ext cx="889000" cy="21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169948</xdr:rowOff>
    </xdr:from>
    <xdr:to>
      <xdr:col>41</xdr:col>
      <xdr:colOff>101600</xdr:colOff>
      <xdr:row>96</xdr:row>
      <xdr:rowOff>100098</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457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116625</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61795" y="16232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67993</xdr:rowOff>
    </xdr:from>
    <xdr:to>
      <xdr:col>36</xdr:col>
      <xdr:colOff>165100</xdr:colOff>
      <xdr:row>96</xdr:row>
      <xdr:rowOff>169593</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52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160720</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672795" y="16619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84897</xdr:rowOff>
    </xdr:from>
    <xdr:to>
      <xdr:col>55</xdr:col>
      <xdr:colOff>50800</xdr:colOff>
      <xdr:row>95</xdr:row>
      <xdr:rowOff>15047</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201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107774</xdr:rowOff>
    </xdr:from>
    <xdr:ext cx="599010"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052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33914</xdr:rowOff>
    </xdr:from>
    <xdr:to>
      <xdr:col>50</xdr:col>
      <xdr:colOff>165100</xdr:colOff>
      <xdr:row>95</xdr:row>
      <xdr:rowOff>135514</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32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152041</xdr:rowOff>
    </xdr:from>
    <xdr:ext cx="59901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39795" y="16096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117518</xdr:rowOff>
    </xdr:from>
    <xdr:to>
      <xdr:col>46</xdr:col>
      <xdr:colOff>38100</xdr:colOff>
      <xdr:row>97</xdr:row>
      <xdr:rowOff>47668</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576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64195</xdr:rowOff>
    </xdr:from>
    <xdr:ext cx="59901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50795" y="16351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8728</xdr:rowOff>
    </xdr:from>
    <xdr:to>
      <xdr:col>41</xdr:col>
      <xdr:colOff>101600</xdr:colOff>
      <xdr:row>97</xdr:row>
      <xdr:rowOff>110328</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639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101455</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61795" y="16732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136474</xdr:rowOff>
    </xdr:from>
    <xdr:to>
      <xdr:col>36</xdr:col>
      <xdr:colOff>165100</xdr:colOff>
      <xdr:row>96</xdr:row>
      <xdr:rowOff>66624</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424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83151</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672795" y="16199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163410</xdr:rowOff>
    </xdr:from>
    <xdr:to>
      <xdr:col>85</xdr:col>
      <xdr:colOff>126364</xdr:colOff>
      <xdr:row>39</xdr:row>
      <xdr:rowOff>44450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6317595" y="5135460"/>
          <a:ext cx="1269" cy="1595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9" name="災害復旧事業費最小値テキスト">
          <a:extLst>
            <a:ext uri="{FF2B5EF4-FFF2-40B4-BE49-F238E27FC236}">
              <a16:creationId xmlns:a16="http://schemas.microsoft.com/office/drawing/2014/main" id="{00000000-0008-0000-0600-0000FD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110087</xdr:rowOff>
    </xdr:from>
    <xdr:ext cx="599010" cy="259045"/>
    <xdr:sp macro="" textlink="">
      <xdr:nvSpPr>
        <xdr:cNvPr id="511" name="災害復旧事業費最大値テキスト">
          <a:extLst>
            <a:ext uri="{FF2B5EF4-FFF2-40B4-BE49-F238E27FC236}">
              <a16:creationId xmlns:a16="http://schemas.microsoft.com/office/drawing/2014/main" id="{00000000-0008-0000-0600-0000FF010000}"/>
            </a:ext>
          </a:extLst>
        </xdr:cNvPr>
        <xdr:cNvSpPr txBox="1"/>
      </xdr:nvSpPr>
      <xdr:spPr>
        <a:xfrm>
          <a:off x="16370300" y="4910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163410</xdr:rowOff>
    </xdr:from>
    <xdr:to>
      <xdr:col>86</xdr:col>
      <xdr:colOff>25400</xdr:colOff>
      <xdr:row>29</xdr:row>
      <xdr:rowOff>163410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5135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25495</xdr:rowOff>
    </xdr:from>
    <xdr:to>
      <xdr:col>85</xdr:col>
      <xdr:colOff>127000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5481300" y="6712045"/>
          <a:ext cx="838200" cy="18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64316</xdr:rowOff>
    </xdr:from>
    <xdr:ext cx="534377" cy="259045"/>
    <xdr:sp macro="" textlink="">
      <xdr:nvSpPr>
        <xdr:cNvPr id="514" name="災害復旧事業費平均値テキスト">
          <a:extLst>
            <a:ext uri="{FF2B5EF4-FFF2-40B4-BE49-F238E27FC236}">
              <a16:creationId xmlns:a16="http://schemas.microsoft.com/office/drawing/2014/main" id="{00000000-0008-0000-0600-000002020000}"/>
            </a:ext>
          </a:extLst>
        </xdr:cNvPr>
        <xdr:cNvSpPr txBox="1"/>
      </xdr:nvSpPr>
      <xdr:spPr>
        <a:xfrm>
          <a:off x="16370300" y="6407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41439</xdr:rowOff>
    </xdr:from>
    <xdr:to>
      <xdr:col>85</xdr:col>
      <xdr:colOff>177800</xdr:colOff>
      <xdr:row>38</xdr:row>
      <xdr:rowOff>143039</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6268700" y="6556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25495</xdr:rowOff>
    </xdr:from>
    <xdr:to>
      <xdr:col>81</xdr:col>
      <xdr:colOff>50800</xdr:colOff>
      <xdr:row>39</xdr:row>
      <xdr:rowOff>31165</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4592300" y="6712045"/>
          <a:ext cx="889000" cy="5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18682</xdr:rowOff>
    </xdr:from>
    <xdr:to>
      <xdr:col>81</xdr:col>
      <xdr:colOff>101600</xdr:colOff>
      <xdr:row>38</xdr:row>
      <xdr:rowOff>120282</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5430500" y="653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136809</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5214111" y="630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31165</xdr:rowOff>
    </xdr:from>
    <xdr:to>
      <xdr:col>76</xdr:col>
      <xdr:colOff>114300</xdr:colOff>
      <xdr:row>39</xdr:row>
      <xdr:rowOff>41627</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3703300" y="6717715"/>
          <a:ext cx="889000" cy="10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40079</xdr:rowOff>
    </xdr:from>
    <xdr:to>
      <xdr:col>76</xdr:col>
      <xdr:colOff>165100</xdr:colOff>
      <xdr:row>38</xdr:row>
      <xdr:rowOff>141679</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541500" y="655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158206</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325111" y="6330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41627</xdr:rowOff>
    </xdr:from>
    <xdr:to>
      <xdr:col>71</xdr:col>
      <xdr:colOff>177800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2814300" y="6728177"/>
          <a:ext cx="889000" cy="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41301</xdr:rowOff>
    </xdr:from>
    <xdr:to>
      <xdr:col>72</xdr:col>
      <xdr:colOff>38100</xdr:colOff>
      <xdr:row>38</xdr:row>
      <xdr:rowOff>142901</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652500" y="655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159429</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436111" y="633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44361</xdr:rowOff>
    </xdr:from>
    <xdr:to>
      <xdr:col>67</xdr:col>
      <xdr:colOff>101600</xdr:colOff>
      <xdr:row>38</xdr:row>
      <xdr:rowOff>145961</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2763500" y="655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162488</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547111" y="633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3" name="災害復旧事業費該当値テキスト">
          <a:extLst>
            <a:ext uri="{FF2B5EF4-FFF2-40B4-BE49-F238E27FC236}">
              <a16:creationId xmlns:a16="http://schemas.microsoft.com/office/drawing/2014/main" id="{00000000-0008-0000-0600-000015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146145</xdr:rowOff>
    </xdr:from>
    <xdr:to>
      <xdr:col>81</xdr:col>
      <xdr:colOff>101600</xdr:colOff>
      <xdr:row>39</xdr:row>
      <xdr:rowOff>76295</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5430500" y="666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67422</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46428" y="6753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151815</xdr:rowOff>
    </xdr:from>
    <xdr:to>
      <xdr:col>76</xdr:col>
      <xdr:colOff>165100</xdr:colOff>
      <xdr:row>39</xdr:row>
      <xdr:rowOff>81965</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4541500" y="666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73092</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357428" y="6759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162277</xdr:rowOff>
    </xdr:from>
    <xdr:to>
      <xdr:col>72</xdr:col>
      <xdr:colOff>38100</xdr:colOff>
      <xdr:row>39</xdr:row>
      <xdr:rowOff>92427</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3652500" y="667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83554</xdr:rowOff>
    </xdr:from>
    <xdr:ext cx="378565"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4017" y="6770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a:extLst>
            <a:ext uri="{FF2B5EF4-FFF2-40B4-BE49-F238E27FC236}">
              <a16:creationId xmlns:a16="http://schemas.microsoft.com/office/drawing/2014/main" id="{00000000-0008-0000-0600-00002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a:extLst>
            <a:ext uri="{FF2B5EF4-FFF2-40B4-BE49-F238E27FC236}">
              <a16:creationId xmlns:a16="http://schemas.microsoft.com/office/drawing/2014/main" id="{00000000-0008-0000-0600-00003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a:extLst>
            <a:ext uri="{FF2B5EF4-FFF2-40B4-BE49-F238E27FC236}">
              <a16:creationId xmlns:a16="http://schemas.microsoft.com/office/drawing/2014/main" id="{00000000-0008-0000-0600-00003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a:extLst>
            <a:ext uri="{FF2B5EF4-FFF2-40B4-BE49-F238E27FC236}">
              <a16:creationId xmlns:a16="http://schemas.microsoft.com/office/drawing/2014/main" id="{00000000-0008-0000-0600-00004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39571</xdr:rowOff>
    </xdr:from>
    <xdr:to>
      <xdr:col>85</xdr:col>
      <xdr:colOff>126364</xdr:colOff>
      <xdr:row>78</xdr:row>
      <xdr:rowOff>138075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6317595" y="12041071"/>
          <a:ext cx="1269" cy="1470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141902</xdr:rowOff>
    </xdr:from>
    <xdr:ext cx="378565" cy="259045"/>
    <xdr:sp macro="" textlink="">
      <xdr:nvSpPr>
        <xdr:cNvPr id="613" name="公債費最小値テキスト">
          <a:extLst>
            <a:ext uri="{FF2B5EF4-FFF2-40B4-BE49-F238E27FC236}">
              <a16:creationId xmlns:a16="http://schemas.microsoft.com/office/drawing/2014/main" id="{00000000-0008-0000-0600-000065020000}"/>
            </a:ext>
          </a:extLst>
        </xdr:cNvPr>
        <xdr:cNvSpPr txBox="1"/>
      </xdr:nvSpPr>
      <xdr:spPr>
        <a:xfrm>
          <a:off x="16370300" y="13515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138075</xdr:rowOff>
    </xdr:from>
    <xdr:to>
      <xdr:col>86</xdr:col>
      <xdr:colOff>25400</xdr:colOff>
      <xdr:row>78</xdr:row>
      <xdr:rowOff>138075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3511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157698</xdr:rowOff>
    </xdr:from>
    <xdr:ext cx="599010" cy="259045"/>
    <xdr:sp macro="" textlink="">
      <xdr:nvSpPr>
        <xdr:cNvPr id="615" name="公債費最大値テキスト">
          <a:extLst>
            <a:ext uri="{FF2B5EF4-FFF2-40B4-BE49-F238E27FC236}">
              <a16:creationId xmlns:a16="http://schemas.microsoft.com/office/drawing/2014/main" id="{00000000-0008-0000-0600-000067020000}"/>
            </a:ext>
          </a:extLst>
        </xdr:cNvPr>
        <xdr:cNvSpPr txBox="1"/>
      </xdr:nvSpPr>
      <xdr:spPr>
        <a:xfrm>
          <a:off x="16370300" y="11816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39571</xdr:rowOff>
    </xdr:from>
    <xdr:to>
      <xdr:col>86</xdr:col>
      <xdr:colOff>25400</xdr:colOff>
      <xdr:row>70</xdr:row>
      <xdr:rowOff>39571</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204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111598</xdr:rowOff>
    </xdr:from>
    <xdr:to>
      <xdr:col>85</xdr:col>
      <xdr:colOff>127000</xdr:colOff>
      <xdr:row>76</xdr:row>
      <xdr:rowOff>1132</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5481300" y="12970348"/>
          <a:ext cx="838200" cy="60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71778</xdr:rowOff>
    </xdr:from>
    <xdr:ext cx="599010" cy="259045"/>
    <xdr:sp macro="" textlink="">
      <xdr:nvSpPr>
        <xdr:cNvPr id="618" name="公債費平均値テキスト">
          <a:extLst>
            <a:ext uri="{FF2B5EF4-FFF2-40B4-BE49-F238E27FC236}">
              <a16:creationId xmlns:a16="http://schemas.microsoft.com/office/drawing/2014/main" id="{00000000-0008-0000-0600-00006A020000}"/>
            </a:ext>
          </a:extLst>
        </xdr:cNvPr>
        <xdr:cNvSpPr txBox="1"/>
      </xdr:nvSpPr>
      <xdr:spPr>
        <a:xfrm>
          <a:off x="16370300" y="13101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93351</xdr:rowOff>
    </xdr:from>
    <xdr:to>
      <xdr:col>85</xdr:col>
      <xdr:colOff>177800</xdr:colOff>
      <xdr:row>77</xdr:row>
      <xdr:rowOff>23501</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6268700" y="1312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1132</xdr:rowOff>
    </xdr:from>
    <xdr:to>
      <xdr:col>81</xdr:col>
      <xdr:colOff>50800</xdr:colOff>
      <xdr:row>76</xdr:row>
      <xdr:rowOff>14553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4592300" y="13031332"/>
          <a:ext cx="889000" cy="13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82181</xdr:rowOff>
    </xdr:from>
    <xdr:to>
      <xdr:col>81</xdr:col>
      <xdr:colOff>101600</xdr:colOff>
      <xdr:row>77</xdr:row>
      <xdr:rowOff>12331</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5430500" y="1311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3458</xdr:rowOff>
    </xdr:from>
    <xdr:ext cx="599010"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5181795" y="13205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14553</xdr:rowOff>
    </xdr:from>
    <xdr:to>
      <xdr:col>76</xdr:col>
      <xdr:colOff>114300</xdr:colOff>
      <xdr:row>76</xdr:row>
      <xdr:rowOff>69762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3703300" y="13044753"/>
          <a:ext cx="889000" cy="55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139695</xdr:rowOff>
    </xdr:from>
    <xdr:to>
      <xdr:col>76</xdr:col>
      <xdr:colOff>165100</xdr:colOff>
      <xdr:row>77</xdr:row>
      <xdr:rowOff>69845</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4541500" y="1316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60972</xdr:rowOff>
    </xdr:from>
    <xdr:ext cx="59901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4292795" y="13262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69762</xdr:rowOff>
    </xdr:from>
    <xdr:to>
      <xdr:col>71</xdr:col>
      <xdr:colOff>177800</xdr:colOff>
      <xdr:row>76</xdr:row>
      <xdr:rowOff>104719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2814300" y="13099962"/>
          <a:ext cx="889000" cy="34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143790</xdr:rowOff>
    </xdr:from>
    <xdr:to>
      <xdr:col>72</xdr:col>
      <xdr:colOff>38100</xdr:colOff>
      <xdr:row>77</xdr:row>
      <xdr:rowOff>73940</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3652500" y="131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65067</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3403795" y="13266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150414</xdr:rowOff>
    </xdr:from>
    <xdr:to>
      <xdr:col>67</xdr:col>
      <xdr:colOff>101600</xdr:colOff>
      <xdr:row>77</xdr:row>
      <xdr:rowOff>80564</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2763500" y="131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71691</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514795" y="13273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60798</xdr:rowOff>
    </xdr:from>
    <xdr:to>
      <xdr:col>85</xdr:col>
      <xdr:colOff>177800</xdr:colOff>
      <xdr:row>75</xdr:row>
      <xdr:rowOff>162398</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6268700" y="1291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83675</xdr:rowOff>
    </xdr:from>
    <xdr:ext cx="599010" cy="259045"/>
    <xdr:sp macro="" textlink="">
      <xdr:nvSpPr>
        <xdr:cNvPr id="637" name="公債費該当値テキスト">
          <a:extLst>
            <a:ext uri="{FF2B5EF4-FFF2-40B4-BE49-F238E27FC236}">
              <a16:creationId xmlns:a16="http://schemas.microsoft.com/office/drawing/2014/main" id="{00000000-0008-0000-0600-00007D020000}"/>
            </a:ext>
          </a:extLst>
        </xdr:cNvPr>
        <xdr:cNvSpPr txBox="1"/>
      </xdr:nvSpPr>
      <xdr:spPr>
        <a:xfrm>
          <a:off x="16370300" y="12770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121782</xdr:rowOff>
    </xdr:from>
    <xdr:to>
      <xdr:col>81</xdr:col>
      <xdr:colOff>101600</xdr:colOff>
      <xdr:row>76</xdr:row>
      <xdr:rowOff>51932</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5430500" y="1298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68459</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181795" y="12755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135203</xdr:rowOff>
    </xdr:from>
    <xdr:to>
      <xdr:col>76</xdr:col>
      <xdr:colOff>165100</xdr:colOff>
      <xdr:row>76</xdr:row>
      <xdr:rowOff>65353</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4541500" y="12993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81880</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292795" y="12769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18962</xdr:rowOff>
    </xdr:from>
    <xdr:to>
      <xdr:col>72</xdr:col>
      <xdr:colOff>38100</xdr:colOff>
      <xdr:row>76</xdr:row>
      <xdr:rowOff>120562</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3652500" y="13049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137089</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03795" y="12824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53919</xdr:rowOff>
    </xdr:from>
    <xdr:to>
      <xdr:col>67</xdr:col>
      <xdr:colOff>101600</xdr:colOff>
      <xdr:row>76</xdr:row>
      <xdr:rowOff>155519</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2763500" y="13084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597</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14795" y="12859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149157</xdr:rowOff>
    </xdr:from>
    <xdr:to>
      <xdr:col>85</xdr:col>
      <xdr:colOff>126364</xdr:colOff>
      <xdr:row>98</xdr:row>
      <xdr:rowOff>138019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579657"/>
          <a:ext cx="1269" cy="1360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141846</xdr:rowOff>
    </xdr:from>
    <xdr:ext cx="378565"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69439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138019</xdr:rowOff>
    </xdr:from>
    <xdr:to>
      <xdr:col>86</xdr:col>
      <xdr:colOff>25400</xdr:colOff>
      <xdr:row>98</xdr:row>
      <xdr:rowOff>138019</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694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95834</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35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149157</xdr:rowOff>
    </xdr:from>
    <xdr:to>
      <xdr:col>86</xdr:col>
      <xdr:colOff>25400</xdr:colOff>
      <xdr:row>90</xdr:row>
      <xdr:rowOff>149157</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57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59302</xdr:rowOff>
    </xdr:from>
    <xdr:to>
      <xdr:col>85</xdr:col>
      <xdr:colOff>127000</xdr:colOff>
      <xdr:row>96</xdr:row>
      <xdr:rowOff>111018</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5481300" y="16518502"/>
          <a:ext cx="838200" cy="5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5109</xdr:rowOff>
    </xdr:from>
    <xdr:ext cx="599010"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6357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26682</xdr:rowOff>
    </xdr:from>
    <xdr:to>
      <xdr:col>85</xdr:col>
      <xdr:colOff>177800</xdr:colOff>
      <xdr:row>97</xdr:row>
      <xdr:rowOff>128282</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65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111018</xdr:rowOff>
    </xdr:from>
    <xdr:to>
      <xdr:col>81</xdr:col>
      <xdr:colOff>50800</xdr:colOff>
      <xdr:row>98</xdr:row>
      <xdr:rowOff>1836</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4592300" y="16570218"/>
          <a:ext cx="889000" cy="233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152977</xdr:rowOff>
    </xdr:from>
    <xdr:to>
      <xdr:col>81</xdr:col>
      <xdr:colOff>101600</xdr:colOff>
      <xdr:row>97</xdr:row>
      <xdr:rowOff>83127</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612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74254</xdr:rowOff>
    </xdr:from>
    <xdr:ext cx="599010"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181795" y="16704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1836</xdr:rowOff>
    </xdr:from>
    <xdr:to>
      <xdr:col>76</xdr:col>
      <xdr:colOff>114300</xdr:colOff>
      <xdr:row>98</xdr:row>
      <xdr:rowOff>2814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3703300" y="16803936"/>
          <a:ext cx="889000" cy="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20386</xdr:rowOff>
    </xdr:from>
    <xdr:to>
      <xdr:col>76</xdr:col>
      <xdr:colOff>165100</xdr:colOff>
      <xdr:row>96</xdr:row>
      <xdr:rowOff>121986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479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138513</xdr:rowOff>
    </xdr:from>
    <xdr:ext cx="59901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292795" y="16254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2814</xdr:rowOff>
    </xdr:from>
    <xdr:to>
      <xdr:col>71</xdr:col>
      <xdr:colOff>177800</xdr:colOff>
      <xdr:row>98</xdr:row>
      <xdr:rowOff>10302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2814300" y="16804914"/>
          <a:ext cx="889000" cy="7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123588</xdr:rowOff>
    </xdr:from>
    <xdr:to>
      <xdr:col>72</xdr:col>
      <xdr:colOff>38100</xdr:colOff>
      <xdr:row>96</xdr:row>
      <xdr:rowOff>53738</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41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70265</xdr:rowOff>
    </xdr:from>
    <xdr:ext cx="59901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03795" y="16186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166441</xdr:rowOff>
    </xdr:from>
    <xdr:to>
      <xdr:col>67</xdr:col>
      <xdr:colOff>101600</xdr:colOff>
      <xdr:row>97</xdr:row>
      <xdr:rowOff>96591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62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113118</xdr:rowOff>
    </xdr:from>
    <xdr:ext cx="59901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14795" y="16400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8502</xdr:rowOff>
    </xdr:from>
    <xdr:to>
      <xdr:col>85</xdr:col>
      <xdr:colOff>177800</xdr:colOff>
      <xdr:row>96</xdr:row>
      <xdr:rowOff>110102</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467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31379</xdr:rowOff>
    </xdr:from>
    <xdr:ext cx="599010"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319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60218</xdr:rowOff>
    </xdr:from>
    <xdr:to>
      <xdr:col>81</xdr:col>
      <xdr:colOff>101600</xdr:colOff>
      <xdr:row>96</xdr:row>
      <xdr:rowOff>161818</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519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6895</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29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122486</xdr:rowOff>
    </xdr:from>
    <xdr:to>
      <xdr:col>76</xdr:col>
      <xdr:colOff>165100</xdr:colOff>
      <xdr:row>98</xdr:row>
      <xdr:rowOff>52636</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75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43763</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84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123464</xdr:rowOff>
    </xdr:from>
    <xdr:to>
      <xdr:col>72</xdr:col>
      <xdr:colOff>38100</xdr:colOff>
      <xdr:row>98</xdr:row>
      <xdr:rowOff>53614</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754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44741</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84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130952</xdr:rowOff>
    </xdr:from>
    <xdr:to>
      <xdr:col>67</xdr:col>
      <xdr:colOff>101600</xdr:colOff>
      <xdr:row>98</xdr:row>
      <xdr:rowOff>61102</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761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52229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854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28258</xdr:rowOff>
    </xdr:from>
    <xdr:to>
      <xdr:col>116</xdr:col>
      <xdr:colOff>62864</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flipV="1">
          <a:off x="22159595" y="5343208"/>
          <a:ext cx="1269" cy="131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3" name="投資及び出資金最小値テキスト">
          <a:extLst>
            <a:ext uri="{FF2B5EF4-FFF2-40B4-BE49-F238E27FC236}">
              <a16:creationId xmlns:a16="http://schemas.microsoft.com/office/drawing/2014/main" id="{00000000-0008-0000-0600-0000D3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146385</xdr:rowOff>
    </xdr:from>
    <xdr:ext cx="534377" cy="259045"/>
    <xdr:sp macro="" textlink="">
      <xdr:nvSpPr>
        <xdr:cNvPr id="725" name="投資及び出資金最大値テキスト">
          <a:extLst>
            <a:ext uri="{FF2B5EF4-FFF2-40B4-BE49-F238E27FC236}">
              <a16:creationId xmlns:a16="http://schemas.microsoft.com/office/drawing/2014/main" id="{00000000-0008-0000-0600-0000D5020000}"/>
            </a:ext>
          </a:extLst>
        </xdr:cNvPr>
        <xdr:cNvSpPr txBox="1"/>
      </xdr:nvSpPr>
      <xdr:spPr>
        <a:xfrm>
          <a:off x="22212300" y="511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28258</xdr:rowOff>
    </xdr:from>
    <xdr:to>
      <xdr:col>116</xdr:col>
      <xdr:colOff>152400</xdr:colOff>
      <xdr:row>31</xdr:row>
      <xdr:rowOff>28258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5343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151553</xdr:rowOff>
    </xdr:from>
    <xdr:ext cx="469744" cy="259045"/>
    <xdr:sp macro="" textlink="">
      <xdr:nvSpPr>
        <xdr:cNvPr id="728" name="投資及び出資金平均値テキスト">
          <a:extLst>
            <a:ext uri="{FF2B5EF4-FFF2-40B4-BE49-F238E27FC236}">
              <a16:creationId xmlns:a16="http://schemas.microsoft.com/office/drawing/2014/main" id="{00000000-0008-0000-0600-0000D8020000}"/>
            </a:ext>
          </a:extLst>
        </xdr:cNvPr>
        <xdr:cNvSpPr txBox="1"/>
      </xdr:nvSpPr>
      <xdr:spPr>
        <a:xfrm>
          <a:off x="22212300" y="63237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128676</xdr:rowOff>
    </xdr:from>
    <xdr:to>
      <xdr:col>116</xdr:col>
      <xdr:colOff>114300</xdr:colOff>
      <xdr:row>38</xdr:row>
      <xdr:rowOff>58826</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2110700" y="64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129870</xdr:rowOff>
    </xdr:from>
    <xdr:to>
      <xdr:col>111</xdr:col>
      <xdr:colOff>177800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0434300" y="6644970"/>
          <a:ext cx="889000" cy="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57741</xdr:rowOff>
    </xdr:from>
    <xdr:to>
      <xdr:col>112</xdr:col>
      <xdr:colOff>38100</xdr:colOff>
      <xdr:row>38</xdr:row>
      <xdr:rowOff>159341</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1272500" y="6572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4419</xdr:rowOff>
    </xdr:from>
    <xdr:ext cx="469744"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1088428" y="6348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129870</xdr:rowOff>
    </xdr:from>
    <xdr:to>
      <xdr:col>107</xdr:col>
      <xdr:colOff>50800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19545300" y="6644970"/>
          <a:ext cx="889000" cy="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69423</xdr:rowOff>
    </xdr:from>
    <xdr:to>
      <xdr:col>107</xdr:col>
      <xdr:colOff>101600</xdr:colOff>
      <xdr:row>38</xdr:row>
      <xdr:rowOff>171023</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0383500" y="658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16100</xdr:rowOff>
    </xdr:from>
    <xdr:ext cx="378565"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0245017" y="6359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69858</xdr:rowOff>
    </xdr:from>
    <xdr:to>
      <xdr:col>102</xdr:col>
      <xdr:colOff>165100</xdr:colOff>
      <xdr:row>39</xdr:row>
      <xdr:rowOff>8</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9494500" y="658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16535</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9356017" y="63601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67640</xdr:rowOff>
    </xdr:from>
    <xdr:to>
      <xdr:col>98</xdr:col>
      <xdr:colOff>38100</xdr:colOff>
      <xdr:row>38</xdr:row>
      <xdr:rowOff>169240</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8605500" y="658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14317</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467017" y="6357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7" name="投資及び出資金該当値テキスト">
          <a:extLst>
            <a:ext uri="{FF2B5EF4-FFF2-40B4-BE49-F238E27FC236}">
              <a16:creationId xmlns:a16="http://schemas.microsoft.com/office/drawing/2014/main" id="{00000000-0008-0000-0600-0000EB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79070</xdr:rowOff>
    </xdr:from>
    <xdr:to>
      <xdr:col>107</xdr:col>
      <xdr:colOff>101600</xdr:colOff>
      <xdr:row>39</xdr:row>
      <xdr:rowOff>9220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0383500" y="659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347</xdr:rowOff>
    </xdr:from>
    <xdr:ext cx="378565"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245017" y="6686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102484</xdr:rowOff>
    </xdr:from>
    <xdr:to>
      <xdr:col>116</xdr:col>
      <xdr:colOff>62864</xdr:colOff>
      <xdr:row>58</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674984"/>
          <a:ext cx="1269" cy="14088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49161</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450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102484</xdr:rowOff>
    </xdr:from>
    <xdr:to>
      <xdr:col>116</xdr:col>
      <xdr:colOff>152400</xdr:colOff>
      <xdr:row>50</xdr:row>
      <xdr:rowOff>102484</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674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118257</xdr:rowOff>
    </xdr:from>
    <xdr:to>
      <xdr:col>116</xdr:col>
      <xdr:colOff>63500</xdr:colOff>
      <xdr:row>58</xdr:row>
      <xdr:rowOff>118760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1323300" y="10062357"/>
          <a:ext cx="8382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101856</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7030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78979</xdr:rowOff>
    </xdr:from>
    <xdr:to>
      <xdr:col>116</xdr:col>
      <xdr:colOff>114300</xdr:colOff>
      <xdr:row>58</xdr:row>
      <xdr:rowOff>9129</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985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118760</xdr:rowOff>
    </xdr:from>
    <xdr:to>
      <xdr:col>111</xdr:col>
      <xdr:colOff>177800</xdr:colOff>
      <xdr:row>58</xdr:row>
      <xdr:rowOff>119560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0434300" y="10062860"/>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75938</xdr:rowOff>
    </xdr:from>
    <xdr:to>
      <xdr:col>112</xdr:col>
      <xdr:colOff>38100</xdr:colOff>
      <xdr:row>58</xdr:row>
      <xdr:rowOff>6088</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984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22615</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9623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113480</xdr:rowOff>
    </xdr:from>
    <xdr:to>
      <xdr:col>107</xdr:col>
      <xdr:colOff>50800</xdr:colOff>
      <xdr:row>58</xdr:row>
      <xdr:rowOff>119560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9545300" y="10057580"/>
          <a:ext cx="889000" cy="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130048</xdr:rowOff>
    </xdr:from>
    <xdr:to>
      <xdr:col>107</xdr:col>
      <xdr:colOff>101600</xdr:colOff>
      <xdr:row>58</xdr:row>
      <xdr:rowOff>60198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0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76725</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9677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113480</xdr:rowOff>
    </xdr:from>
    <xdr:to>
      <xdr:col>102</xdr:col>
      <xdr:colOff>114300</xdr:colOff>
      <xdr:row>58</xdr:row>
      <xdr:rowOff>114119</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8656300" y="10057580"/>
          <a:ext cx="889000" cy="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117909</xdr:rowOff>
    </xdr:from>
    <xdr:to>
      <xdr:col>102</xdr:col>
      <xdr:colOff>165100</xdr:colOff>
      <xdr:row>58</xdr:row>
      <xdr:rowOff>48059</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9890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64586</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966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63891</xdr:rowOff>
    </xdr:from>
    <xdr:to>
      <xdr:col>98</xdr:col>
      <xdr:colOff>38100</xdr:colOff>
      <xdr:row>57</xdr:row>
      <xdr:rowOff>165491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983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10568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961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67457</xdr:rowOff>
    </xdr:from>
    <xdr:to>
      <xdr:col>116</xdr:col>
      <xdr:colOff>114300</xdr:colOff>
      <xdr:row>58</xdr:row>
      <xdr:rowOff>169057</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1001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153834</xdr:rowOff>
    </xdr:from>
    <xdr:ext cx="378565"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99264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67960</xdr:rowOff>
    </xdr:from>
    <xdr:to>
      <xdr:col>112</xdr:col>
      <xdr:colOff>38100</xdr:colOff>
      <xdr:row>58</xdr:row>
      <xdr:rowOff>169560</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1001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160687</xdr:rowOff>
    </xdr:from>
    <xdr:ext cx="378565"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4017" y="10104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68760</xdr:rowOff>
    </xdr:from>
    <xdr:to>
      <xdr:col>107</xdr:col>
      <xdr:colOff>101600</xdr:colOff>
      <xdr:row>58</xdr:row>
      <xdr:rowOff>170360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1001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161487</xdr:rowOff>
    </xdr:from>
    <xdr:ext cx="378565"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45017" y="101055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62680</xdr:rowOff>
    </xdr:from>
    <xdr:to>
      <xdr:col>102</xdr:col>
      <xdr:colOff>165100</xdr:colOff>
      <xdr:row>58</xdr:row>
      <xdr:rowOff>164280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1000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155407</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1009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63319</xdr:rowOff>
    </xdr:from>
    <xdr:to>
      <xdr:col>98</xdr:col>
      <xdr:colOff>38100</xdr:colOff>
      <xdr:row>58</xdr:row>
      <xdr:rowOff>164919</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10007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156046</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10100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3" name="繰出金グラフ枠">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137833</xdr:rowOff>
    </xdr:from>
    <xdr:to>
      <xdr:col>116</xdr:col>
      <xdr:colOff>62864</xdr:colOff>
      <xdr:row>78</xdr:row>
      <xdr:rowOff>59592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flipV="1">
          <a:off x="22159595" y="12482233"/>
          <a:ext cx="1269" cy="950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63419</xdr:rowOff>
    </xdr:from>
    <xdr:ext cx="534377" cy="259045"/>
    <xdr:sp macro="" textlink="">
      <xdr:nvSpPr>
        <xdr:cNvPr id="835" name="繰出金最小値テキスト">
          <a:extLst>
            <a:ext uri="{FF2B5EF4-FFF2-40B4-BE49-F238E27FC236}">
              <a16:creationId xmlns:a16="http://schemas.microsoft.com/office/drawing/2014/main" id="{00000000-0008-0000-0600-000043030000}"/>
            </a:ext>
          </a:extLst>
        </xdr:cNvPr>
        <xdr:cNvSpPr txBox="1"/>
      </xdr:nvSpPr>
      <xdr:spPr>
        <a:xfrm>
          <a:off x="22212300" y="13436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59592</xdr:rowOff>
    </xdr:from>
    <xdr:to>
      <xdr:col>116</xdr:col>
      <xdr:colOff>152400</xdr:colOff>
      <xdr:row>78</xdr:row>
      <xdr:rowOff>59592</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22072600" y="13432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84510</xdr:rowOff>
    </xdr:from>
    <xdr:ext cx="599010" cy="259045"/>
    <xdr:sp macro="" textlink="">
      <xdr:nvSpPr>
        <xdr:cNvPr id="837" name="繰出金最大値テキスト">
          <a:extLst>
            <a:ext uri="{FF2B5EF4-FFF2-40B4-BE49-F238E27FC236}">
              <a16:creationId xmlns:a16="http://schemas.microsoft.com/office/drawing/2014/main" id="{00000000-0008-0000-0600-000045030000}"/>
            </a:ext>
          </a:extLst>
        </xdr:cNvPr>
        <xdr:cNvSpPr txBox="1"/>
      </xdr:nvSpPr>
      <xdr:spPr>
        <a:xfrm>
          <a:off x="22212300" y="12257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137833</xdr:rowOff>
    </xdr:from>
    <xdr:to>
      <xdr:col>116</xdr:col>
      <xdr:colOff>152400</xdr:colOff>
      <xdr:row>72</xdr:row>
      <xdr:rowOff>137833</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2482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103315</xdr:rowOff>
    </xdr:from>
    <xdr:to>
      <xdr:col>116</xdr:col>
      <xdr:colOff>63500</xdr:colOff>
      <xdr:row>75</xdr:row>
      <xdr:rowOff>138443</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1323300" y="12276265"/>
          <a:ext cx="838200" cy="720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123159</xdr:rowOff>
    </xdr:from>
    <xdr:ext cx="534377" cy="259045"/>
    <xdr:sp macro="" textlink="">
      <xdr:nvSpPr>
        <xdr:cNvPr id="840" name="繰出金平均値テキスト">
          <a:extLst>
            <a:ext uri="{FF2B5EF4-FFF2-40B4-BE49-F238E27FC236}">
              <a16:creationId xmlns:a16="http://schemas.microsoft.com/office/drawing/2014/main" id="{00000000-0008-0000-0600-000048030000}"/>
            </a:ext>
          </a:extLst>
        </xdr:cNvPr>
        <xdr:cNvSpPr txBox="1"/>
      </xdr:nvSpPr>
      <xdr:spPr>
        <a:xfrm>
          <a:off x="22212300" y="129819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144731</xdr:rowOff>
    </xdr:from>
    <xdr:to>
      <xdr:col>116</xdr:col>
      <xdr:colOff>114300</xdr:colOff>
      <xdr:row>76</xdr:row>
      <xdr:rowOff>74882</xdr:rowOff>
    </xdr:to>
    <xdr:sp macro="" textlink="">
      <xdr:nvSpPr>
        <xdr:cNvPr id="841" name="フローチャート: 判断 840">
          <a:extLst>
            <a:ext uri="{FF2B5EF4-FFF2-40B4-BE49-F238E27FC236}">
              <a16:creationId xmlns:a16="http://schemas.microsoft.com/office/drawing/2014/main" id="{00000000-0008-0000-0600-000049030000}"/>
            </a:ext>
          </a:extLst>
        </xdr:cNvPr>
        <xdr:cNvSpPr/>
      </xdr:nvSpPr>
      <xdr:spPr>
        <a:xfrm>
          <a:off x="22110700" y="1300348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46644</xdr:rowOff>
    </xdr:from>
    <xdr:to>
      <xdr:col>111</xdr:col>
      <xdr:colOff>177800</xdr:colOff>
      <xdr:row>71</xdr:row>
      <xdr:rowOff>103315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0434300" y="12219594"/>
          <a:ext cx="889000" cy="56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79680</xdr:rowOff>
    </xdr:from>
    <xdr:to>
      <xdr:col>112</xdr:col>
      <xdr:colOff>38100</xdr:colOff>
      <xdr:row>75</xdr:row>
      <xdr:rowOff>9830</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1272500" y="1276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957</xdr:rowOff>
    </xdr:from>
    <xdr:ext cx="599010"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21023795" y="12859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46644</xdr:rowOff>
    </xdr:from>
    <xdr:to>
      <xdr:col>107</xdr:col>
      <xdr:colOff>50800</xdr:colOff>
      <xdr:row>72</xdr:row>
      <xdr:rowOff>60924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19545300" y="12219594"/>
          <a:ext cx="889000" cy="18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18293</xdr:rowOff>
    </xdr:from>
    <xdr:to>
      <xdr:col>107</xdr:col>
      <xdr:colOff>101600</xdr:colOff>
      <xdr:row>74</xdr:row>
      <xdr:rowOff>119893</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0383500" y="1270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111020</xdr:rowOff>
    </xdr:from>
    <xdr:ext cx="599010"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0134795" y="12798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60924</xdr:rowOff>
    </xdr:from>
    <xdr:to>
      <xdr:col>102</xdr:col>
      <xdr:colOff>114300</xdr:colOff>
      <xdr:row>73</xdr:row>
      <xdr:rowOff>28615</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18656300" y="12405324"/>
          <a:ext cx="889000" cy="139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47227</xdr:rowOff>
    </xdr:from>
    <xdr:to>
      <xdr:col>102</xdr:col>
      <xdr:colOff>165100</xdr:colOff>
      <xdr:row>74</xdr:row>
      <xdr:rowOff>148827</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19494500" y="12734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139954</xdr:rowOff>
    </xdr:from>
    <xdr:ext cx="599010"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9245795" y="12827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15062</xdr:rowOff>
    </xdr:from>
    <xdr:to>
      <xdr:col>98</xdr:col>
      <xdr:colOff>38100</xdr:colOff>
      <xdr:row>74</xdr:row>
      <xdr:rowOff>116662</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8605500" y="1270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107789</xdr:rowOff>
    </xdr:from>
    <xdr:ext cx="599010"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8356795" y="12795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87643</xdr:rowOff>
    </xdr:from>
    <xdr:to>
      <xdr:col>116</xdr:col>
      <xdr:colOff>114300</xdr:colOff>
      <xdr:row>76</xdr:row>
      <xdr:rowOff>17793</xdr:rowOff>
    </xdr:to>
    <xdr:sp macro="" textlink="">
      <xdr:nvSpPr>
        <xdr:cNvPr id="858" name="楕円 857">
          <a:extLst>
            <a:ext uri="{FF2B5EF4-FFF2-40B4-BE49-F238E27FC236}">
              <a16:creationId xmlns:a16="http://schemas.microsoft.com/office/drawing/2014/main" id="{00000000-0008-0000-0600-00005A030000}"/>
            </a:ext>
          </a:extLst>
        </xdr:cNvPr>
        <xdr:cNvSpPr/>
      </xdr:nvSpPr>
      <xdr:spPr>
        <a:xfrm>
          <a:off x="22110700" y="1294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110520</xdr:rowOff>
    </xdr:from>
    <xdr:ext cx="534377" cy="259045"/>
    <xdr:sp macro="" textlink="">
      <xdr:nvSpPr>
        <xdr:cNvPr id="859" name="繰出金該当値テキスト">
          <a:extLst>
            <a:ext uri="{FF2B5EF4-FFF2-40B4-BE49-F238E27FC236}">
              <a16:creationId xmlns:a16="http://schemas.microsoft.com/office/drawing/2014/main" id="{00000000-0008-0000-0600-00005B030000}"/>
            </a:ext>
          </a:extLst>
        </xdr:cNvPr>
        <xdr:cNvSpPr txBox="1"/>
      </xdr:nvSpPr>
      <xdr:spPr>
        <a:xfrm>
          <a:off x="22212300" y="12797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52515</xdr:rowOff>
    </xdr:from>
    <xdr:to>
      <xdr:col>112</xdr:col>
      <xdr:colOff>38100</xdr:colOff>
      <xdr:row>71</xdr:row>
      <xdr:rowOff>154115</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1272500" y="12225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69</xdr:row>
      <xdr:rowOff>170642</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23795" y="12000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167294</xdr:rowOff>
    </xdr:from>
    <xdr:to>
      <xdr:col>107</xdr:col>
      <xdr:colOff>101600</xdr:colOff>
      <xdr:row>71</xdr:row>
      <xdr:rowOff>97444</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0383500" y="1216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69</xdr:row>
      <xdr:rowOff>113971</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34795" y="11944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10124</xdr:rowOff>
    </xdr:from>
    <xdr:to>
      <xdr:col>102</xdr:col>
      <xdr:colOff>165100</xdr:colOff>
      <xdr:row>72</xdr:row>
      <xdr:rowOff>111724</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19494500" y="1235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70</xdr:row>
      <xdr:rowOff>128251</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45795" y="12129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149265</xdr:rowOff>
    </xdr:from>
    <xdr:to>
      <xdr:col>98</xdr:col>
      <xdr:colOff>38100</xdr:colOff>
      <xdr:row>73</xdr:row>
      <xdr:rowOff>79415</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8605500" y="1249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71</xdr:row>
      <xdr:rowOff>95942</xdr:rowOff>
    </xdr:from>
    <xdr:ext cx="59901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56795" y="12268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2" name="前年度繰上充用金グラフ枠">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4" name="前年度繰上充用金最小値テキスト">
          <a:extLst>
            <a:ext uri="{FF2B5EF4-FFF2-40B4-BE49-F238E27FC236}">
              <a16:creationId xmlns:a16="http://schemas.microsoft.com/office/drawing/2014/main" id="{00000000-0008-0000-0600-00007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6" name="前年度繰上充用金最大値テキスト">
          <a:extLst>
            <a:ext uri="{FF2B5EF4-FFF2-40B4-BE49-F238E27FC236}">
              <a16:creationId xmlns:a16="http://schemas.microsoft.com/office/drawing/2014/main" id="{00000000-0008-0000-0600-00007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9" name="前年度繰上充用金平均値テキスト">
          <a:extLst>
            <a:ext uri="{FF2B5EF4-FFF2-40B4-BE49-F238E27FC236}">
              <a16:creationId xmlns:a16="http://schemas.microsoft.com/office/drawing/2014/main" id="{00000000-0008-0000-0600-00007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0" name="フローチャート: 判断 889">
          <a:extLst>
            <a:ext uri="{FF2B5EF4-FFF2-40B4-BE49-F238E27FC236}">
              <a16:creationId xmlns:a16="http://schemas.microsoft.com/office/drawing/2014/main" id="{00000000-0008-0000-0600-00007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楕円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8" name="前年度繰上充用金該当値テキスト">
          <a:extLst>
            <a:ext uri="{FF2B5EF4-FFF2-40B4-BE49-F238E27FC236}">
              <a16:creationId xmlns:a16="http://schemas.microsoft.com/office/drawing/2014/main" id="{00000000-0008-0000-0600-00008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7" name="正方形/長方形 916">
          <a:extLst>
            <a:ext uri="{FF2B5EF4-FFF2-40B4-BE49-F238E27FC236}">
              <a16:creationId xmlns:a16="http://schemas.microsoft.com/office/drawing/2014/main" id="{00000000-0008-0000-0600-00009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人件費の増は、人事院勧告の反映等による給与費の伸びが要因である。物件費の減は、庁舎・複合施設の基本設計等の委託減や情報システム更新費の減などが要因である。維持補修費の増は、除雪・橋梁修繕等の保全需要の増加が要因である。扶助費の増は、介護訓練等給付の利用増と児童手当の対象者増が要因である。補助費等の増は、公営企業会計移行に伴う「繰出金→補助費等」への科目整理に加え、一部事務組合負担等の増が要因である。普通建設事業費の減は、観光施設整備（</a:t>
          </a:r>
          <a:r>
            <a:rPr kumimoji="1" lang="en-US" altLang="ja-JP" sz="1300">
              <a:latin typeface="ＭＳ ゴシック" panose="020B0609070205080204" pitchFamily="49" charset="-128"/>
              <a:ea typeface="ＭＳ ゴシック" panose="020B0609070205080204" pitchFamily="49" charset="-128"/>
            </a:rPr>
            <a:t>TPA</a:t>
          </a:r>
          <a:r>
            <a:rPr kumimoji="1" lang="ja-JP" altLang="en-US" sz="1300">
              <a:latin typeface="ＭＳ ゴシック" panose="020B0609070205080204" pitchFamily="49" charset="-128"/>
              <a:ea typeface="ＭＳ ゴシック" panose="020B0609070205080204" pitchFamily="49" charset="-128"/>
            </a:rPr>
            <a:t>拡張、道のオアシス等）完了に伴う反動減が要因である。公債費の増は、観光施設および庁舎・複合施設に係る地方債の償還本格化が要因である。積立金の増は、財政調整基金・減債基金等を計画的に積み増したことが要因である。繰出金の減は、公営企業会計への移行により、簡易水道・下水道事業への一般会計負担を「繰出金」ではなく「補助費等」で処理した構成上の影響によるものである。</a:t>
          </a:r>
          <a:endParaRPr kumimoji="1" lang="en-US" altLang="ja-JP" sz="1300">
            <a:latin typeface="ＭＳ ゴシック" panose="020B0609070205080204" pitchFamily="49" charset="-128"/>
            <a:ea typeface="ＭＳ ゴシック" panose="020B0609070205080204" pitchFamily="49" charset="-128"/>
          </a:endParaRPr>
        </a:p>
        <a:p>
          <a:endParaRPr kumimoji="1" lang="ja-JP" altLang="en-US" sz="1300">
            <a:latin typeface="ＭＳ ゴシック" panose="020B0609070205080204" pitchFamily="49" charset="-128"/>
            <a:ea typeface="ＭＳ ゴシック" panose="020B0609070205080204" pitchFamily="49" charset="-128"/>
          </a:endParaRPr>
        </a:p>
        <a:p>
          <a:r>
            <a:rPr kumimoji="1" lang="en-US" altLang="ja-JP" sz="1000">
              <a:latin typeface="ＭＳ ゴシック" panose="020B0609070205080204" pitchFamily="49" charset="-128"/>
              <a:ea typeface="ＭＳ ゴシック" panose="020B0609070205080204" pitchFamily="49" charset="-128"/>
            </a:rPr>
            <a:t>※ </a:t>
          </a:r>
          <a:r>
            <a:rPr kumimoji="1" lang="ja-JP" altLang="en-US" sz="1000">
              <a:latin typeface="ＭＳ ゴシック" panose="020B0609070205080204" pitchFamily="49" charset="-128"/>
              <a:ea typeface="ＭＳ ゴシック" panose="020B0609070205080204" pitchFamily="49" charset="-128"/>
            </a:rPr>
            <a:t>前年度比で住民基本台帳人口が</a:t>
          </a:r>
          <a:r>
            <a:rPr kumimoji="1" lang="en-US" altLang="ja-JP" sz="1000">
              <a:latin typeface="ＭＳ ゴシック" panose="020B0609070205080204" pitchFamily="49" charset="-128"/>
              <a:ea typeface="ＭＳ ゴシック" panose="020B0609070205080204" pitchFamily="49" charset="-128"/>
            </a:rPr>
            <a:t>52</a:t>
          </a:r>
          <a:r>
            <a:rPr kumimoji="1" lang="ja-JP" altLang="en-US" sz="1000">
              <a:latin typeface="ＭＳ ゴシック" panose="020B0609070205080204" pitchFamily="49" charset="-128"/>
              <a:ea typeface="ＭＳ ゴシック" panose="020B0609070205080204" pitchFamily="49" charset="-128"/>
            </a:rPr>
            <a:t>人減となっており、分母の縮小の影響を受け、歳出額が同程度でも住民一人当たりの数値が相対的に高めに算出されやすいことを踏まえて記載</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福井県池田町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2,186
2,172
194.65
4,936,085
4,325,201
503,981
2,346,446
4,020,258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議会費グラフ枠">
          <a:extLst>
            <a:ext uri="{FF2B5EF4-FFF2-40B4-BE49-F238E27FC236}">
              <a16:creationId xmlns:a16="http://schemas.microsoft.com/office/drawing/2014/main" id="{00000000-0008-0000-07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39527</xdr:rowOff>
    </xdr:from>
    <xdr:to>
      <xdr:col>24</xdr:col>
      <xdr:colOff>62865</xdr:colOff>
      <xdr:row>37</xdr:row>
      <xdr:rowOff>154765</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flipV="1">
          <a:off x="4633595" y="5354477"/>
          <a:ext cx="1270" cy="1143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158592</xdr:rowOff>
    </xdr:from>
    <xdr:ext cx="469744" cy="259045"/>
    <xdr:sp macro="" textlink="">
      <xdr:nvSpPr>
        <xdr:cNvPr id="54" name="議会費最小値テキスト">
          <a:extLst>
            <a:ext uri="{FF2B5EF4-FFF2-40B4-BE49-F238E27FC236}">
              <a16:creationId xmlns:a16="http://schemas.microsoft.com/office/drawing/2014/main" id="{00000000-0008-0000-0700-000036000000}"/>
            </a:ext>
          </a:extLst>
        </xdr:cNvPr>
        <xdr:cNvSpPr txBox="1"/>
      </xdr:nvSpPr>
      <xdr:spPr>
        <a:xfrm>
          <a:off x="4686300" y="6502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154765</xdr:rowOff>
    </xdr:from>
    <xdr:to>
      <xdr:col>24</xdr:col>
      <xdr:colOff>152400</xdr:colOff>
      <xdr:row>37</xdr:row>
      <xdr:rowOff>154765</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4546600" y="6498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157654</xdr:rowOff>
    </xdr:from>
    <xdr:ext cx="534377" cy="259045"/>
    <xdr:sp macro="" textlink="">
      <xdr:nvSpPr>
        <xdr:cNvPr id="56" name="議会費最大値テキスト">
          <a:extLst>
            <a:ext uri="{FF2B5EF4-FFF2-40B4-BE49-F238E27FC236}">
              <a16:creationId xmlns:a16="http://schemas.microsoft.com/office/drawing/2014/main" id="{00000000-0008-0000-0700-000038000000}"/>
            </a:ext>
          </a:extLst>
        </xdr:cNvPr>
        <xdr:cNvSpPr txBox="1"/>
      </xdr:nvSpPr>
      <xdr:spPr>
        <a:xfrm>
          <a:off x="4686300" y="5129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56,882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39527</xdr:rowOff>
    </xdr:from>
    <xdr:to>
      <xdr:col>24</xdr:col>
      <xdr:colOff>152400</xdr:colOff>
      <xdr:row>31</xdr:row>
      <xdr:rowOff>39527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5354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108336</xdr:rowOff>
    </xdr:from>
    <xdr:to>
      <xdr:col>24</xdr:col>
      <xdr:colOff>63500</xdr:colOff>
      <xdr:row>35</xdr:row>
      <xdr:rowOff>140454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3797300" y="6109086"/>
          <a:ext cx="838200" cy="3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4942</xdr:rowOff>
    </xdr:from>
    <xdr:ext cx="534377" cy="259045"/>
    <xdr:sp macro="" textlink="">
      <xdr:nvSpPr>
        <xdr:cNvPr id="59" name="議会費平均値テキスト">
          <a:extLst>
            <a:ext uri="{FF2B5EF4-FFF2-40B4-BE49-F238E27FC236}">
              <a16:creationId xmlns:a16="http://schemas.microsoft.com/office/drawing/2014/main" id="{00000000-0008-0000-0700-00003B000000}"/>
            </a:ext>
          </a:extLst>
        </xdr:cNvPr>
        <xdr:cNvSpPr txBox="1"/>
      </xdr:nvSpPr>
      <xdr:spPr>
        <a:xfrm>
          <a:off x="4686300" y="6177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26515</xdr:rowOff>
    </xdr:from>
    <xdr:to>
      <xdr:col>24</xdr:col>
      <xdr:colOff>114300</xdr:colOff>
      <xdr:row>36</xdr:row>
      <xdr:rowOff>128115</xdr:rowOff>
    </xdr:to>
    <xdr:sp macro="" textlink="">
      <xdr:nvSpPr>
        <xdr:cNvPr id="60" name="フローチャート: 判断 59">
          <a:extLst>
            <a:ext uri="{FF2B5EF4-FFF2-40B4-BE49-F238E27FC236}">
              <a16:creationId xmlns:a16="http://schemas.microsoft.com/office/drawing/2014/main" id="{00000000-0008-0000-0700-00003C000000}"/>
            </a:ext>
          </a:extLst>
        </xdr:cNvPr>
        <xdr:cNvSpPr/>
      </xdr:nvSpPr>
      <xdr:spPr>
        <a:xfrm>
          <a:off x="4584700" y="619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140454</xdr:rowOff>
    </xdr:from>
    <xdr:to>
      <xdr:col>19</xdr:col>
      <xdr:colOff>177800</xdr:colOff>
      <xdr:row>35</xdr:row>
      <xdr:rowOff>161806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2908300" y="6141204"/>
          <a:ext cx="889000" cy="21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37534</xdr:rowOff>
    </xdr:from>
    <xdr:to>
      <xdr:col>20</xdr:col>
      <xdr:colOff>38100</xdr:colOff>
      <xdr:row>36</xdr:row>
      <xdr:rowOff>139134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3746500" y="620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130261</xdr:rowOff>
    </xdr:from>
    <xdr:ext cx="534377" cy="259045"/>
    <xdr:sp macro="" textlink="">
      <xdr:nvSpPr>
        <xdr:cNvPr id="63" name="テキスト ボックス 62">
          <a:extLst>
            <a:ext uri="{FF2B5EF4-FFF2-40B4-BE49-F238E27FC236}">
              <a16:creationId xmlns:a16="http://schemas.microsoft.com/office/drawing/2014/main" id="{00000000-0008-0000-0700-00003F000000}"/>
            </a:ext>
          </a:extLst>
        </xdr:cNvPr>
        <xdr:cNvSpPr txBox="1"/>
      </xdr:nvSpPr>
      <xdr:spPr>
        <a:xfrm>
          <a:off x="3530111" y="630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161600</xdr:rowOff>
    </xdr:from>
    <xdr:to>
      <xdr:col>15</xdr:col>
      <xdr:colOff>50800</xdr:colOff>
      <xdr:row>35</xdr:row>
      <xdr:rowOff>161806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019300" y="6162350"/>
          <a:ext cx="889000" cy="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72738</xdr:rowOff>
    </xdr:from>
    <xdr:to>
      <xdr:col>15</xdr:col>
      <xdr:colOff>101600</xdr:colOff>
      <xdr:row>37</xdr:row>
      <xdr:rowOff>2888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2857500" y="624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165465</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2641111" y="633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161600</xdr:rowOff>
    </xdr:from>
    <xdr:to>
      <xdr:col>10</xdr:col>
      <xdr:colOff>114300</xdr:colOff>
      <xdr:row>35</xdr:row>
      <xdr:rowOff>168435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1130300" y="6162350"/>
          <a:ext cx="889000" cy="6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89289</xdr:rowOff>
    </xdr:from>
    <xdr:to>
      <xdr:col>10</xdr:col>
      <xdr:colOff>165100</xdr:colOff>
      <xdr:row>37</xdr:row>
      <xdr:rowOff>19439</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1968500" y="626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10566</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1752111" y="635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56690</xdr:rowOff>
    </xdr:from>
    <xdr:to>
      <xdr:col>6</xdr:col>
      <xdr:colOff>38100</xdr:colOff>
      <xdr:row>36</xdr:row>
      <xdr:rowOff>158290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079500" y="622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149417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863111" y="6321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57536</xdr:rowOff>
    </xdr:from>
    <xdr:to>
      <xdr:col>24</xdr:col>
      <xdr:colOff>114300</xdr:colOff>
      <xdr:row>35</xdr:row>
      <xdr:rowOff>159136</xdr:rowOff>
    </xdr:to>
    <xdr:sp macro="" textlink="">
      <xdr:nvSpPr>
        <xdr:cNvPr id="77" name="楕円 76">
          <a:extLst>
            <a:ext uri="{FF2B5EF4-FFF2-40B4-BE49-F238E27FC236}">
              <a16:creationId xmlns:a16="http://schemas.microsoft.com/office/drawing/2014/main" id="{00000000-0008-0000-0700-00004D000000}"/>
            </a:ext>
          </a:extLst>
        </xdr:cNvPr>
        <xdr:cNvSpPr/>
      </xdr:nvSpPr>
      <xdr:spPr>
        <a:xfrm>
          <a:off x="4584700" y="605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80413</xdr:rowOff>
    </xdr:from>
    <xdr:ext cx="534377" cy="259045"/>
    <xdr:sp macro="" textlink="">
      <xdr:nvSpPr>
        <xdr:cNvPr id="78" name="議会費該当値テキスト">
          <a:extLst>
            <a:ext uri="{FF2B5EF4-FFF2-40B4-BE49-F238E27FC236}">
              <a16:creationId xmlns:a16="http://schemas.microsoft.com/office/drawing/2014/main" id="{00000000-0008-0000-0700-00004E000000}"/>
            </a:ext>
          </a:extLst>
        </xdr:cNvPr>
        <xdr:cNvSpPr txBox="1"/>
      </xdr:nvSpPr>
      <xdr:spPr>
        <a:xfrm>
          <a:off x="4686300" y="5909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89654</xdr:rowOff>
    </xdr:from>
    <xdr:to>
      <xdr:col>20</xdr:col>
      <xdr:colOff>38100</xdr:colOff>
      <xdr:row>36</xdr:row>
      <xdr:rowOff>19804</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3746500" y="609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36331</xdr:rowOff>
    </xdr:from>
    <xdr:ext cx="534377"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530111" y="586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111006</xdr:rowOff>
    </xdr:from>
    <xdr:to>
      <xdr:col>15</xdr:col>
      <xdr:colOff>101600</xdr:colOff>
      <xdr:row>36</xdr:row>
      <xdr:rowOff>41156</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2857500" y="611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57683</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2641111" y="5886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110800</xdr:rowOff>
    </xdr:from>
    <xdr:to>
      <xdr:col>10</xdr:col>
      <xdr:colOff>165100</xdr:colOff>
      <xdr:row>36</xdr:row>
      <xdr:rowOff>40950</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1968500" y="611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57477</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1752111" y="588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117635</xdr:rowOff>
    </xdr:from>
    <xdr:to>
      <xdr:col>6</xdr:col>
      <xdr:colOff>38100</xdr:colOff>
      <xdr:row>36</xdr:row>
      <xdr:rowOff>47785</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079500" y="611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64312</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863111" y="5893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7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139700</xdr:rowOff>
    </xdr:from>
    <xdr:to>
      <xdr:col>28</xdr:col>
      <xdr:colOff>114300</xdr:colOff>
      <xdr:row>59</xdr:row>
      <xdr:rowOff>139700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168927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57</xdr:row>
      <xdr:rowOff>54627</xdr:rowOff>
    </xdr:from>
    <xdr:ext cx="59541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166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111777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9700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48</xdr:row>
      <xdr:rowOff>168927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398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136292</xdr:rowOff>
    </xdr:from>
    <xdr:to>
      <xdr:col>24</xdr:col>
      <xdr:colOff>62865</xdr:colOff>
      <xdr:row>59</xdr:row>
      <xdr:rowOff>6911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708792"/>
          <a:ext cx="1270" cy="1413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10738</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26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6911</xdr:rowOff>
    </xdr:from>
    <xdr:to>
      <xdr:col>24</xdr:col>
      <xdr:colOff>152400</xdr:colOff>
      <xdr:row>59</xdr:row>
      <xdr:rowOff>6911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22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82969</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840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1,623,578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136292</xdr:rowOff>
    </xdr:from>
    <xdr:to>
      <xdr:col>24</xdr:col>
      <xdr:colOff>152400</xdr:colOff>
      <xdr:row>50</xdr:row>
      <xdr:rowOff>136292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70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23526</xdr:rowOff>
    </xdr:from>
    <xdr:to>
      <xdr:col>24</xdr:col>
      <xdr:colOff>63500</xdr:colOff>
      <xdr:row>57</xdr:row>
      <xdr:rowOff>118981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796176"/>
          <a:ext cx="838200" cy="95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77826</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8504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99399</xdr:rowOff>
    </xdr:from>
    <xdr:to>
      <xdr:col>24</xdr:col>
      <xdr:colOff>114300</xdr:colOff>
      <xdr:row>58</xdr:row>
      <xdr:rowOff>29549</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118981</xdr:rowOff>
    </xdr:from>
    <xdr:to>
      <xdr:col>19</xdr:col>
      <xdr:colOff>177800</xdr:colOff>
      <xdr:row>58</xdr:row>
      <xdr:rowOff>42969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891631"/>
          <a:ext cx="889000" cy="9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109535</xdr:rowOff>
    </xdr:from>
    <xdr:to>
      <xdr:col>20</xdr:col>
      <xdr:colOff>38100</xdr:colOff>
      <xdr:row>58</xdr:row>
      <xdr:rowOff>39685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82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30812</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974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42969</xdr:rowOff>
    </xdr:from>
    <xdr:to>
      <xdr:col>15</xdr:col>
      <xdr:colOff>50800</xdr:colOff>
      <xdr:row>58</xdr:row>
      <xdr:rowOff>52107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987069"/>
          <a:ext cx="889000" cy="9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51034</xdr:rowOff>
    </xdr:from>
    <xdr:to>
      <xdr:col>15</xdr:col>
      <xdr:colOff>101600</xdr:colOff>
      <xdr:row>57</xdr:row>
      <xdr:rowOff>152634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169161</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598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30490</xdr:rowOff>
    </xdr:from>
    <xdr:to>
      <xdr:col>10</xdr:col>
      <xdr:colOff>114300</xdr:colOff>
      <xdr:row>58</xdr:row>
      <xdr:rowOff>52107</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803140"/>
          <a:ext cx="889000" cy="193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31434</xdr:rowOff>
    </xdr:from>
    <xdr:to>
      <xdr:col>10</xdr:col>
      <xdr:colOff>165100</xdr:colOff>
      <xdr:row>57</xdr:row>
      <xdr:rowOff>133034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0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149561</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579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28454</xdr:rowOff>
    </xdr:from>
    <xdr:to>
      <xdr:col>6</xdr:col>
      <xdr:colOff>38100</xdr:colOff>
      <xdr:row>57</xdr:row>
      <xdr:rowOff>130054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121181</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893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144176</xdr:rowOff>
    </xdr:from>
    <xdr:to>
      <xdr:col>24</xdr:col>
      <xdr:colOff>114300</xdr:colOff>
      <xdr:row>57</xdr:row>
      <xdr:rowOff>74326</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745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167053</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596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68181</xdr:rowOff>
    </xdr:from>
    <xdr:to>
      <xdr:col>20</xdr:col>
      <xdr:colOff>38100</xdr:colOff>
      <xdr:row>57</xdr:row>
      <xdr:rowOff>169781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840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14858</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616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163619</xdr:rowOff>
    </xdr:from>
    <xdr:to>
      <xdr:col>15</xdr:col>
      <xdr:colOff>101600</xdr:colOff>
      <xdr:row>58</xdr:row>
      <xdr:rowOff>93769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36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84896</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10028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1307</xdr:rowOff>
    </xdr:from>
    <xdr:to>
      <xdr:col>10</xdr:col>
      <xdr:colOff>165100</xdr:colOff>
      <xdr:row>58</xdr:row>
      <xdr:rowOff>102907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945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94034</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10038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151140</xdr:rowOff>
    </xdr:from>
    <xdr:to>
      <xdr:col>6</xdr:col>
      <xdr:colOff>38100</xdr:colOff>
      <xdr:row>57</xdr:row>
      <xdr:rowOff>81290</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75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97817</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527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28011</xdr:rowOff>
    </xdr:from>
    <xdr:to>
      <xdr:col>24</xdr:col>
      <xdr:colOff>62865</xdr:colOff>
      <xdr:row>78</xdr:row>
      <xdr:rowOff>158634</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200961"/>
          <a:ext cx="1270" cy="1330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162461</xdr:rowOff>
    </xdr:from>
    <xdr:ext cx="599010"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535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158634</xdr:rowOff>
    </xdr:from>
    <xdr:to>
      <xdr:col>24</xdr:col>
      <xdr:colOff>152400</xdr:colOff>
      <xdr:row>78</xdr:row>
      <xdr:rowOff>158634</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531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146138</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1976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409,543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28011</xdr:rowOff>
    </xdr:from>
    <xdr:to>
      <xdr:col>24</xdr:col>
      <xdr:colOff>152400</xdr:colOff>
      <xdr:row>71</xdr:row>
      <xdr:rowOff>28011</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200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10398</xdr:rowOff>
    </xdr:from>
    <xdr:to>
      <xdr:col>24</xdr:col>
      <xdr:colOff>63500</xdr:colOff>
      <xdr:row>77</xdr:row>
      <xdr:rowOff>110708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3797300" y="13212048"/>
          <a:ext cx="838200" cy="100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19349</xdr:rowOff>
    </xdr:from>
    <xdr:ext cx="599010"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28780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167922</xdr:rowOff>
    </xdr:from>
    <xdr:to>
      <xdr:col>24</xdr:col>
      <xdr:colOff>114300</xdr:colOff>
      <xdr:row>76</xdr:row>
      <xdr:rowOff>98072</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302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110708</xdr:rowOff>
    </xdr:from>
    <xdr:to>
      <xdr:col>19</xdr:col>
      <xdr:colOff>177800</xdr:colOff>
      <xdr:row>78</xdr:row>
      <xdr:rowOff>66411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908300" y="13312358"/>
          <a:ext cx="889000" cy="127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67486</xdr:rowOff>
    </xdr:from>
    <xdr:to>
      <xdr:col>20</xdr:col>
      <xdr:colOff>38100</xdr:colOff>
      <xdr:row>76</xdr:row>
      <xdr:rowOff>169086</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309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14163</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497795" y="12872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5507</xdr:rowOff>
    </xdr:from>
    <xdr:to>
      <xdr:col>15</xdr:col>
      <xdr:colOff>50800</xdr:colOff>
      <xdr:row>78</xdr:row>
      <xdr:rowOff>66411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019300" y="13378607"/>
          <a:ext cx="889000" cy="60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31893</xdr:rowOff>
    </xdr:from>
    <xdr:to>
      <xdr:col>15</xdr:col>
      <xdr:colOff>101600</xdr:colOff>
      <xdr:row>77</xdr:row>
      <xdr:rowOff>133493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323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150020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08795" y="13008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5507</xdr:rowOff>
    </xdr:from>
    <xdr:to>
      <xdr:col>10</xdr:col>
      <xdr:colOff>114300</xdr:colOff>
      <xdr:row>78</xdr:row>
      <xdr:rowOff>131635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1130300" y="13378607"/>
          <a:ext cx="889000" cy="126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42849</xdr:rowOff>
    </xdr:from>
    <xdr:to>
      <xdr:col>10</xdr:col>
      <xdr:colOff>165100</xdr:colOff>
      <xdr:row>76</xdr:row>
      <xdr:rowOff>144449</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307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160976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19795" y="12848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9868</xdr:rowOff>
    </xdr:from>
    <xdr:to>
      <xdr:col>6</xdr:col>
      <xdr:colOff>38100</xdr:colOff>
      <xdr:row>77</xdr:row>
      <xdr:rowOff>111468</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3211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127995</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30795" y="12986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131048</xdr:rowOff>
    </xdr:from>
    <xdr:to>
      <xdr:col>24</xdr:col>
      <xdr:colOff>114300</xdr:colOff>
      <xdr:row>77</xdr:row>
      <xdr:rowOff>61198</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3161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109475</xdr:rowOff>
    </xdr:from>
    <xdr:ext cx="599010"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3139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59908</xdr:rowOff>
    </xdr:from>
    <xdr:to>
      <xdr:col>20</xdr:col>
      <xdr:colOff>38100</xdr:colOff>
      <xdr:row>77</xdr:row>
      <xdr:rowOff>161508</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326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152635</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497795" y="13354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15611</xdr:rowOff>
    </xdr:from>
    <xdr:to>
      <xdr:col>15</xdr:col>
      <xdr:colOff>101600</xdr:colOff>
      <xdr:row>78</xdr:row>
      <xdr:rowOff>117211</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338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108338</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08795" y="1348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126157</xdr:rowOff>
    </xdr:from>
    <xdr:to>
      <xdr:col>10</xdr:col>
      <xdr:colOff>165100</xdr:colOff>
      <xdr:row>78</xdr:row>
      <xdr:rowOff>56307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3327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47434</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19795" y="13420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80835</xdr:rowOff>
    </xdr:from>
    <xdr:to>
      <xdr:col>6</xdr:col>
      <xdr:colOff>38100</xdr:colOff>
      <xdr:row>79</xdr:row>
      <xdr:rowOff>10985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345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2112</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30795" y="13546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27898</xdr:rowOff>
    </xdr:from>
    <xdr:to>
      <xdr:col>24</xdr:col>
      <xdr:colOff>62865</xdr:colOff>
      <xdr:row>98</xdr:row>
      <xdr:rowOff>98140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29848"/>
          <a:ext cx="1270" cy="1270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101967</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04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98140</xdr:rowOff>
    </xdr:from>
    <xdr:to>
      <xdr:col>24</xdr:col>
      <xdr:colOff>152400</xdr:colOff>
      <xdr:row>98</xdr:row>
      <xdr:rowOff>98140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0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146025</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05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441,735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27898</xdr:rowOff>
    </xdr:from>
    <xdr:to>
      <xdr:col>24</xdr:col>
      <xdr:colOff>152400</xdr:colOff>
      <xdr:row>91</xdr:row>
      <xdr:rowOff>27898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2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138584</xdr:rowOff>
    </xdr:from>
    <xdr:to>
      <xdr:col>24</xdr:col>
      <xdr:colOff>63500</xdr:colOff>
      <xdr:row>97</xdr:row>
      <xdr:rowOff>143374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769234"/>
          <a:ext cx="838200" cy="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36509</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957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13632</xdr:rowOff>
    </xdr:from>
    <xdr:to>
      <xdr:col>24</xdr:col>
      <xdr:colOff>114300</xdr:colOff>
      <xdr:row>97</xdr:row>
      <xdr:rowOff>115232</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4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138584</xdr:rowOff>
    </xdr:from>
    <xdr:to>
      <xdr:col>19</xdr:col>
      <xdr:colOff>177800</xdr:colOff>
      <xdr:row>98</xdr:row>
      <xdr:rowOff>7680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769234"/>
          <a:ext cx="889000" cy="40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156976</xdr:rowOff>
    </xdr:from>
    <xdr:to>
      <xdr:col>20</xdr:col>
      <xdr:colOff>38100</xdr:colOff>
      <xdr:row>97</xdr:row>
      <xdr:rowOff>87126</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1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103653</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39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7680</xdr:rowOff>
    </xdr:from>
    <xdr:to>
      <xdr:col>15</xdr:col>
      <xdr:colOff>50800</xdr:colOff>
      <xdr:row>98</xdr:row>
      <xdr:rowOff>15753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809780"/>
          <a:ext cx="889000" cy="8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43449</xdr:rowOff>
    </xdr:from>
    <xdr:to>
      <xdr:col>15</xdr:col>
      <xdr:colOff>101600</xdr:colOff>
      <xdr:row>97</xdr:row>
      <xdr:rowOff>145049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7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161576</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44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15753</xdr:rowOff>
    </xdr:from>
    <xdr:to>
      <xdr:col>10</xdr:col>
      <xdr:colOff>114300</xdr:colOff>
      <xdr:row>98</xdr:row>
      <xdr:rowOff>74964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817853"/>
          <a:ext cx="889000" cy="5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144388</xdr:rowOff>
    </xdr:from>
    <xdr:to>
      <xdr:col>10</xdr:col>
      <xdr:colOff>165100</xdr:colOff>
      <xdr:row>97</xdr:row>
      <xdr:rowOff>74538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0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91065</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378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42106</xdr:rowOff>
    </xdr:from>
    <xdr:to>
      <xdr:col>6</xdr:col>
      <xdr:colOff>38100</xdr:colOff>
      <xdr:row>97</xdr:row>
      <xdr:rowOff>143706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160233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447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92574</xdr:rowOff>
    </xdr:from>
    <xdr:to>
      <xdr:col>24</xdr:col>
      <xdr:colOff>114300</xdr:colOff>
      <xdr:row>98</xdr:row>
      <xdr:rowOff>22724</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72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7501</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638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87784</xdr:rowOff>
    </xdr:from>
    <xdr:to>
      <xdr:col>20</xdr:col>
      <xdr:colOff>38100</xdr:colOff>
      <xdr:row>98</xdr:row>
      <xdr:rowOff>17934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18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9061</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81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128330</xdr:rowOff>
    </xdr:from>
    <xdr:to>
      <xdr:col>15</xdr:col>
      <xdr:colOff>101600</xdr:colOff>
      <xdr:row>98</xdr:row>
      <xdr:rowOff>58480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5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49607</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851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136403</xdr:rowOff>
    </xdr:from>
    <xdr:to>
      <xdr:col>10</xdr:col>
      <xdr:colOff>165100</xdr:colOff>
      <xdr:row>98</xdr:row>
      <xdr:rowOff>66553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6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57680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85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24164</xdr:rowOff>
    </xdr:from>
    <xdr:to>
      <xdr:col>6</xdr:col>
      <xdr:colOff>38100</xdr:colOff>
      <xdr:row>98</xdr:row>
      <xdr:rowOff>125764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82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116891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918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75057</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218557"/>
          <a:ext cx="1270" cy="1512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21734</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99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75057</xdr:rowOff>
    </xdr:from>
    <xdr:to>
      <xdr:col>55</xdr:col>
      <xdr:colOff>88900</xdr:colOff>
      <xdr:row>30</xdr:row>
      <xdr:rowOff>75057</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21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96774</xdr:rowOff>
    </xdr:from>
    <xdr:to>
      <xdr:col>55</xdr:col>
      <xdr:colOff>0</xdr:colOff>
      <xdr:row>38</xdr:row>
      <xdr:rowOff>99568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611874"/>
          <a:ext cx="838200" cy="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34688</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54978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56261</xdr:rowOff>
    </xdr:from>
    <xdr:to>
      <xdr:col>55</xdr:col>
      <xdr:colOff>50800</xdr:colOff>
      <xdr:row>38</xdr:row>
      <xdr:rowOff>157861</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99568</xdr:rowOff>
    </xdr:from>
    <xdr:to>
      <xdr:col>50</xdr:col>
      <xdr:colOff>114300</xdr:colOff>
      <xdr:row>38</xdr:row>
      <xdr:rowOff>104013</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614668"/>
          <a:ext cx="889000" cy="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56896</xdr:rowOff>
    </xdr:from>
    <xdr:to>
      <xdr:col>50</xdr:col>
      <xdr:colOff>165100</xdr:colOff>
      <xdr:row>38</xdr:row>
      <xdr:rowOff>158496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149623</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6647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70231</xdr:rowOff>
    </xdr:from>
    <xdr:to>
      <xdr:col>45</xdr:col>
      <xdr:colOff>177800</xdr:colOff>
      <xdr:row>38</xdr:row>
      <xdr:rowOff>104013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585331"/>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154305</xdr:rowOff>
    </xdr:from>
    <xdr:to>
      <xdr:col>46</xdr:col>
      <xdr:colOff>38100</xdr:colOff>
      <xdr:row>38</xdr:row>
      <xdr:rowOff>84455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9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100982</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273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70231</xdr:rowOff>
    </xdr:from>
    <xdr:to>
      <xdr:col>41</xdr:col>
      <xdr:colOff>50800</xdr:colOff>
      <xdr:row>38</xdr:row>
      <xdr:rowOff>73787</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585331"/>
          <a:ext cx="889000" cy="3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62738</xdr:rowOff>
    </xdr:from>
    <xdr:to>
      <xdr:col>41</xdr:col>
      <xdr:colOff>101600</xdr:colOff>
      <xdr:row>38</xdr:row>
      <xdr:rowOff>164338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77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155465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670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5461</xdr:rowOff>
    </xdr:from>
    <xdr:to>
      <xdr:col>36</xdr:col>
      <xdr:colOff>165100</xdr:colOff>
      <xdr:row>38</xdr:row>
      <xdr:rowOff>107061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2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123588</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29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45974</xdr:rowOff>
    </xdr:from>
    <xdr:to>
      <xdr:col>55</xdr:col>
      <xdr:colOff>50800</xdr:colOff>
      <xdr:row>38</xdr:row>
      <xdr:rowOff>147574</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56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5351</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349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48768</xdr:rowOff>
    </xdr:from>
    <xdr:to>
      <xdr:col>50</xdr:col>
      <xdr:colOff>165100</xdr:colOff>
      <xdr:row>38</xdr:row>
      <xdr:rowOff>150368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166895</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339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53213</xdr:rowOff>
    </xdr:from>
    <xdr:to>
      <xdr:col>46</xdr:col>
      <xdr:colOff>38100</xdr:colOff>
      <xdr:row>38</xdr:row>
      <xdr:rowOff>154813</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568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145940</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661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19431</xdr:rowOff>
    </xdr:from>
    <xdr:to>
      <xdr:col>41</xdr:col>
      <xdr:colOff>101600</xdr:colOff>
      <xdr:row>38</xdr:row>
      <xdr:rowOff>121031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53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137558</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26428" y="630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22987</xdr:rowOff>
    </xdr:from>
    <xdr:to>
      <xdr:col>36</xdr:col>
      <xdr:colOff>165100</xdr:colOff>
      <xdr:row>38</xdr:row>
      <xdr:rowOff>124587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53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115714</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37428" y="6630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135230</xdr:rowOff>
    </xdr:from>
    <xdr:to>
      <xdr:col>54</xdr:col>
      <xdr:colOff>189865</xdr:colOff>
      <xdr:row>59</xdr:row>
      <xdr:rowOff>40552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79180"/>
          <a:ext cx="1270" cy="1276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47786</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63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40552</xdr:rowOff>
    </xdr:from>
    <xdr:to>
      <xdr:col>55</xdr:col>
      <xdr:colOff>88900</xdr:colOff>
      <xdr:row>59</xdr:row>
      <xdr:rowOff>40552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6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81907</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544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3,361,732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135230</xdr:rowOff>
    </xdr:from>
    <xdr:to>
      <xdr:col>55</xdr:col>
      <xdr:colOff>88900</xdr:colOff>
      <xdr:row>51</xdr:row>
      <xdr:rowOff>135230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7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104222</xdr:rowOff>
    </xdr:from>
    <xdr:to>
      <xdr:col>55</xdr:col>
      <xdr:colOff>0</xdr:colOff>
      <xdr:row>58</xdr:row>
      <xdr:rowOff>109012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10048322"/>
          <a:ext cx="838200" cy="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92236</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100363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113809</xdr:rowOff>
    </xdr:from>
    <xdr:to>
      <xdr:col>55</xdr:col>
      <xdr:colOff>50800</xdr:colOff>
      <xdr:row>59</xdr:row>
      <xdr:rowOff>43959</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10057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104222</xdr:rowOff>
    </xdr:from>
    <xdr:to>
      <xdr:col>50</xdr:col>
      <xdr:colOff>114300</xdr:colOff>
      <xdr:row>58</xdr:row>
      <xdr:rowOff>114384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10048322"/>
          <a:ext cx="889000" cy="1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118556</xdr:rowOff>
    </xdr:from>
    <xdr:to>
      <xdr:col>50</xdr:col>
      <xdr:colOff>165100</xdr:colOff>
      <xdr:row>59</xdr:row>
      <xdr:rowOff>48706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10062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39833</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10155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114384</xdr:rowOff>
    </xdr:from>
    <xdr:to>
      <xdr:col>45</xdr:col>
      <xdr:colOff>177800</xdr:colOff>
      <xdr:row>58</xdr:row>
      <xdr:rowOff>129622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10058484"/>
          <a:ext cx="889000" cy="15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112310</xdr:rowOff>
    </xdr:from>
    <xdr:to>
      <xdr:col>46</xdr:col>
      <xdr:colOff>38100</xdr:colOff>
      <xdr:row>59</xdr:row>
      <xdr:rowOff>42460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1005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33587</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10149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127960</xdr:rowOff>
    </xdr:from>
    <xdr:to>
      <xdr:col>41</xdr:col>
      <xdr:colOff>50800</xdr:colOff>
      <xdr:row>58</xdr:row>
      <xdr:rowOff>129622</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10072060"/>
          <a:ext cx="889000" cy="1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105607</xdr:rowOff>
    </xdr:from>
    <xdr:to>
      <xdr:col>41</xdr:col>
      <xdr:colOff>101600</xdr:colOff>
      <xdr:row>59</xdr:row>
      <xdr:rowOff>35757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1004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26884</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10142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113937</xdr:rowOff>
    </xdr:from>
    <xdr:to>
      <xdr:col>36</xdr:col>
      <xdr:colOff>165100</xdr:colOff>
      <xdr:row>59</xdr:row>
      <xdr:rowOff>44087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10058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35214</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10150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58212</xdr:rowOff>
    </xdr:from>
    <xdr:to>
      <xdr:col>55</xdr:col>
      <xdr:colOff>50800</xdr:colOff>
      <xdr:row>58</xdr:row>
      <xdr:rowOff>159812</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00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17589</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790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53422</xdr:rowOff>
    </xdr:from>
    <xdr:to>
      <xdr:col>50</xdr:col>
      <xdr:colOff>165100</xdr:colOff>
      <xdr:row>58</xdr:row>
      <xdr:rowOff>155022</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99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99</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772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63584</xdr:rowOff>
    </xdr:from>
    <xdr:to>
      <xdr:col>46</xdr:col>
      <xdr:colOff>38100</xdr:colOff>
      <xdr:row>58</xdr:row>
      <xdr:rowOff>165184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07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10261</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782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78822</xdr:rowOff>
    </xdr:from>
    <xdr:to>
      <xdr:col>41</xdr:col>
      <xdr:colOff>101600</xdr:colOff>
      <xdr:row>59</xdr:row>
      <xdr:rowOff>8972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22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25499</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79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77160</xdr:rowOff>
    </xdr:from>
    <xdr:to>
      <xdr:col>36</xdr:col>
      <xdr:colOff>165100</xdr:colOff>
      <xdr:row>59</xdr:row>
      <xdr:rowOff>7310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2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23837</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796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6762</xdr:rowOff>
    </xdr:from>
    <xdr:to>
      <xdr:col>54</xdr:col>
      <xdr:colOff>189865</xdr:colOff>
      <xdr:row>79</xdr:row>
      <xdr:rowOff>29637</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08262"/>
          <a:ext cx="1270" cy="1565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33464</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78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29637</xdr:rowOff>
    </xdr:from>
    <xdr:to>
      <xdr:col>55</xdr:col>
      <xdr:colOff>88900</xdr:colOff>
      <xdr:row>79</xdr:row>
      <xdr:rowOff>29637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74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124889</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78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414,892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6762</xdr:rowOff>
    </xdr:from>
    <xdr:to>
      <xdr:col>55</xdr:col>
      <xdr:colOff>88900</xdr:colOff>
      <xdr:row>70</xdr:row>
      <xdr:rowOff>6762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08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12515</xdr:rowOff>
    </xdr:from>
    <xdr:to>
      <xdr:col>55</xdr:col>
      <xdr:colOff>0</xdr:colOff>
      <xdr:row>77</xdr:row>
      <xdr:rowOff>72431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2014015"/>
          <a:ext cx="838200" cy="1260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109972</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3116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131545</xdr:rowOff>
    </xdr:from>
    <xdr:to>
      <xdr:col>55</xdr:col>
      <xdr:colOff>50800</xdr:colOff>
      <xdr:row>78</xdr:row>
      <xdr:rowOff>61695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12515</xdr:rowOff>
    </xdr:from>
    <xdr:to>
      <xdr:col>50</xdr:col>
      <xdr:colOff>114300</xdr:colOff>
      <xdr:row>70</xdr:row>
      <xdr:rowOff>99893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2014015"/>
          <a:ext cx="889000" cy="87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31418</xdr:rowOff>
    </xdr:from>
    <xdr:to>
      <xdr:col>50</xdr:col>
      <xdr:colOff>165100</xdr:colOff>
      <xdr:row>77</xdr:row>
      <xdr:rowOff>133018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3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124145</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32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99893</xdr:rowOff>
    </xdr:from>
    <xdr:to>
      <xdr:col>45</xdr:col>
      <xdr:colOff>177800</xdr:colOff>
      <xdr:row>77</xdr:row>
      <xdr:rowOff>75571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2101393"/>
          <a:ext cx="889000" cy="1175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30508</xdr:rowOff>
    </xdr:from>
    <xdr:to>
      <xdr:col>46</xdr:col>
      <xdr:colOff>38100</xdr:colOff>
      <xdr:row>77</xdr:row>
      <xdr:rowOff>132108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3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123235</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32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75571</xdr:rowOff>
    </xdr:from>
    <xdr:to>
      <xdr:col>41</xdr:col>
      <xdr:colOff>50800</xdr:colOff>
      <xdr:row>77</xdr:row>
      <xdr:rowOff>121272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277221"/>
          <a:ext cx="889000" cy="45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81787</xdr:rowOff>
    </xdr:from>
    <xdr:to>
      <xdr:col>41</xdr:col>
      <xdr:colOff>101600</xdr:colOff>
      <xdr:row>78</xdr:row>
      <xdr:rowOff>11937</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8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3064</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37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92661</xdr:rowOff>
    </xdr:from>
    <xdr:to>
      <xdr:col>36</xdr:col>
      <xdr:colOff>165100</xdr:colOff>
      <xdr:row>78</xdr:row>
      <xdr:rowOff>22811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9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13938</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387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21631</xdr:rowOff>
    </xdr:from>
    <xdr:to>
      <xdr:col>55</xdr:col>
      <xdr:colOff>50800</xdr:colOff>
      <xdr:row>77</xdr:row>
      <xdr:rowOff>123231</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223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44508</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07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69</xdr:row>
      <xdr:rowOff>133165</xdr:rowOff>
    </xdr:from>
    <xdr:to>
      <xdr:col>50</xdr:col>
      <xdr:colOff>165100</xdr:colOff>
      <xdr:row>70</xdr:row>
      <xdr:rowOff>63315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196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68</xdr:row>
      <xdr:rowOff>79842</xdr:rowOff>
    </xdr:from>
    <xdr:ext cx="59901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39795" y="11738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70</xdr:row>
      <xdr:rowOff>49093</xdr:rowOff>
    </xdr:from>
    <xdr:to>
      <xdr:col>46</xdr:col>
      <xdr:colOff>38100</xdr:colOff>
      <xdr:row>70</xdr:row>
      <xdr:rowOff>150693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2050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68</xdr:row>
      <xdr:rowOff>167220</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50795" y="11825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24771</xdr:rowOff>
    </xdr:from>
    <xdr:to>
      <xdr:col>41</xdr:col>
      <xdr:colOff>101600</xdr:colOff>
      <xdr:row>77</xdr:row>
      <xdr:rowOff>126371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22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142898</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00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70472</xdr:rowOff>
    </xdr:from>
    <xdr:to>
      <xdr:col>36</xdr:col>
      <xdr:colOff>165100</xdr:colOff>
      <xdr:row>78</xdr:row>
      <xdr:rowOff>622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27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17149</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04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53522</xdr:rowOff>
    </xdr:from>
    <xdr:to>
      <xdr:col>54</xdr:col>
      <xdr:colOff>189865</xdr:colOff>
      <xdr:row>98</xdr:row>
      <xdr:rowOff>26333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655472"/>
          <a:ext cx="1270" cy="1172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30160</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32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26333</xdr:rowOff>
    </xdr:from>
    <xdr:to>
      <xdr:col>55</xdr:col>
      <xdr:colOff>88900</xdr:colOff>
      <xdr:row>98</xdr:row>
      <xdr:rowOff>26333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28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199</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430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562,698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53522</xdr:rowOff>
    </xdr:from>
    <xdr:to>
      <xdr:col>55</xdr:col>
      <xdr:colOff>88900</xdr:colOff>
      <xdr:row>91</xdr:row>
      <xdr:rowOff>53522</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655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143497</xdr:rowOff>
    </xdr:from>
    <xdr:to>
      <xdr:col>55</xdr:col>
      <xdr:colOff>0</xdr:colOff>
      <xdr:row>96</xdr:row>
      <xdr:rowOff>57962</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431247"/>
          <a:ext cx="838200" cy="85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33723</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4929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55296</xdr:rowOff>
    </xdr:from>
    <xdr:to>
      <xdr:col>55</xdr:col>
      <xdr:colOff>50800</xdr:colOff>
      <xdr:row>96</xdr:row>
      <xdr:rowOff>156896</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514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56835</xdr:rowOff>
    </xdr:from>
    <xdr:to>
      <xdr:col>50</xdr:col>
      <xdr:colOff>114300</xdr:colOff>
      <xdr:row>96</xdr:row>
      <xdr:rowOff>57962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6516035"/>
          <a:ext cx="889000" cy="1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75701</xdr:rowOff>
    </xdr:from>
    <xdr:to>
      <xdr:col>50</xdr:col>
      <xdr:colOff>165100</xdr:colOff>
      <xdr:row>97</xdr:row>
      <xdr:rowOff>5851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53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168428</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627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51667</xdr:rowOff>
    </xdr:from>
    <xdr:to>
      <xdr:col>45</xdr:col>
      <xdr:colOff>177800</xdr:colOff>
      <xdr:row>96</xdr:row>
      <xdr:rowOff>56835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6510867"/>
          <a:ext cx="889000" cy="5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75764</xdr:rowOff>
    </xdr:from>
    <xdr:to>
      <xdr:col>46</xdr:col>
      <xdr:colOff>38100</xdr:colOff>
      <xdr:row>97</xdr:row>
      <xdr:rowOff>5914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53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168491</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627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51667</xdr:rowOff>
    </xdr:from>
    <xdr:to>
      <xdr:col>41</xdr:col>
      <xdr:colOff>50800</xdr:colOff>
      <xdr:row>96</xdr:row>
      <xdr:rowOff>142770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510867"/>
          <a:ext cx="889000" cy="9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112995</xdr:rowOff>
    </xdr:from>
    <xdr:to>
      <xdr:col>41</xdr:col>
      <xdr:colOff>101600</xdr:colOff>
      <xdr:row>97</xdr:row>
      <xdr:rowOff>43145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57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34272</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664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111913</xdr:rowOff>
    </xdr:from>
    <xdr:to>
      <xdr:col>36</xdr:col>
      <xdr:colOff>165100</xdr:colOff>
      <xdr:row>97</xdr:row>
      <xdr:rowOff>42063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571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33190</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663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92697</xdr:rowOff>
    </xdr:from>
    <xdr:to>
      <xdr:col>55</xdr:col>
      <xdr:colOff>50800</xdr:colOff>
      <xdr:row>96</xdr:row>
      <xdr:rowOff>22847</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380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115574</xdr:rowOff>
    </xdr:from>
    <xdr:ext cx="599010"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231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7162</xdr:rowOff>
    </xdr:from>
    <xdr:to>
      <xdr:col>50</xdr:col>
      <xdr:colOff>165100</xdr:colOff>
      <xdr:row>96</xdr:row>
      <xdr:rowOff>108762</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466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125289</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39795" y="16241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6035</xdr:rowOff>
    </xdr:from>
    <xdr:to>
      <xdr:col>46</xdr:col>
      <xdr:colOff>38100</xdr:colOff>
      <xdr:row>96</xdr:row>
      <xdr:rowOff>107635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46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124162</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50795" y="1624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867</xdr:rowOff>
    </xdr:from>
    <xdr:to>
      <xdr:col>41</xdr:col>
      <xdr:colOff>101600</xdr:colOff>
      <xdr:row>96</xdr:row>
      <xdr:rowOff>102467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460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118994</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61795" y="16235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91970</xdr:rowOff>
    </xdr:from>
    <xdr:to>
      <xdr:col>36</xdr:col>
      <xdr:colOff>165100</xdr:colOff>
      <xdr:row>97</xdr:row>
      <xdr:rowOff>22120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55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38647</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672795" y="16326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22344</xdr:rowOff>
    </xdr:from>
    <xdr:to>
      <xdr:col>85</xdr:col>
      <xdr:colOff>126364</xdr:colOff>
      <xdr:row>38</xdr:row>
      <xdr:rowOff>117877</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37294"/>
          <a:ext cx="1269" cy="1295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121704</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63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117877</xdr:rowOff>
    </xdr:from>
    <xdr:to>
      <xdr:col>86</xdr:col>
      <xdr:colOff>25400</xdr:colOff>
      <xdr:row>38</xdr:row>
      <xdr:rowOff>117877</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632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140471</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12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182,901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22344</xdr:rowOff>
    </xdr:from>
    <xdr:to>
      <xdr:col>86</xdr:col>
      <xdr:colOff>25400</xdr:colOff>
      <xdr:row>31</xdr:row>
      <xdr:rowOff>22344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3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11829</xdr:rowOff>
    </xdr:from>
    <xdr:to>
      <xdr:col>85</xdr:col>
      <xdr:colOff>127000</xdr:colOff>
      <xdr:row>37</xdr:row>
      <xdr:rowOff>39009</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355479"/>
          <a:ext cx="838200" cy="2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170436</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5999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147559</xdr:rowOff>
    </xdr:from>
    <xdr:to>
      <xdr:col>85</xdr:col>
      <xdr:colOff>177800</xdr:colOff>
      <xdr:row>36</xdr:row>
      <xdr:rowOff>77709</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148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39009</xdr:rowOff>
    </xdr:from>
    <xdr:to>
      <xdr:col>81</xdr:col>
      <xdr:colOff>50800</xdr:colOff>
      <xdr:row>37</xdr:row>
      <xdr:rowOff>61938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382659"/>
          <a:ext cx="889000" cy="22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57818</xdr:rowOff>
    </xdr:from>
    <xdr:to>
      <xdr:col>81</xdr:col>
      <xdr:colOff>101600</xdr:colOff>
      <xdr:row>36</xdr:row>
      <xdr:rowOff>159418</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23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4495</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00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61938</xdr:rowOff>
    </xdr:from>
    <xdr:to>
      <xdr:col>76</xdr:col>
      <xdr:colOff>114300</xdr:colOff>
      <xdr:row>37</xdr:row>
      <xdr:rowOff>104069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405588"/>
          <a:ext cx="889000" cy="42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30653</xdr:rowOff>
    </xdr:from>
    <xdr:to>
      <xdr:col>76</xdr:col>
      <xdr:colOff>165100</xdr:colOff>
      <xdr:row>36</xdr:row>
      <xdr:rowOff>132253</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0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148780</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597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104008</xdr:rowOff>
    </xdr:from>
    <xdr:to>
      <xdr:col>71</xdr:col>
      <xdr:colOff>177800</xdr:colOff>
      <xdr:row>37</xdr:row>
      <xdr:rowOff>104069</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814300" y="6447658"/>
          <a:ext cx="889000" cy="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24199</xdr:rowOff>
    </xdr:from>
    <xdr:to>
      <xdr:col>72</xdr:col>
      <xdr:colOff>38100</xdr:colOff>
      <xdr:row>36</xdr:row>
      <xdr:rowOff>125799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19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142326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597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48385</xdr:rowOff>
    </xdr:from>
    <xdr:to>
      <xdr:col>67</xdr:col>
      <xdr:colOff>101600</xdr:colOff>
      <xdr:row>36</xdr:row>
      <xdr:rowOff>149985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220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166512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5995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132479</xdr:rowOff>
    </xdr:from>
    <xdr:to>
      <xdr:col>85</xdr:col>
      <xdr:colOff>177800</xdr:colOff>
      <xdr:row>37</xdr:row>
      <xdr:rowOff>62629</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304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110906</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283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159659</xdr:rowOff>
    </xdr:from>
    <xdr:to>
      <xdr:col>81</xdr:col>
      <xdr:colOff>101600</xdr:colOff>
      <xdr:row>37</xdr:row>
      <xdr:rowOff>89809</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331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80936</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424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11138</xdr:rowOff>
    </xdr:from>
    <xdr:to>
      <xdr:col>76</xdr:col>
      <xdr:colOff>165100</xdr:colOff>
      <xdr:row>37</xdr:row>
      <xdr:rowOff>112738</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35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103865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447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53269</xdr:rowOff>
    </xdr:from>
    <xdr:to>
      <xdr:col>72</xdr:col>
      <xdr:colOff>38100</xdr:colOff>
      <xdr:row>37</xdr:row>
      <xdr:rowOff>154869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39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145996</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489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53208</xdr:rowOff>
    </xdr:from>
    <xdr:to>
      <xdr:col>67</xdr:col>
      <xdr:colOff>101600</xdr:colOff>
      <xdr:row>37</xdr:row>
      <xdr:rowOff>154808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39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145935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48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25468</xdr:rowOff>
    </xdr:from>
    <xdr:to>
      <xdr:col>85</xdr:col>
      <xdr:colOff>126364</xdr:colOff>
      <xdr:row>58</xdr:row>
      <xdr:rowOff>71019</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97968"/>
          <a:ext cx="1269" cy="1417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74846</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1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71019</xdr:rowOff>
    </xdr:from>
    <xdr:to>
      <xdr:col>86</xdr:col>
      <xdr:colOff>25400</xdr:colOff>
      <xdr:row>58</xdr:row>
      <xdr:rowOff>71019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15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143595</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73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494,979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25468</xdr:rowOff>
    </xdr:from>
    <xdr:to>
      <xdr:col>86</xdr:col>
      <xdr:colOff>25400</xdr:colOff>
      <xdr:row>50</xdr:row>
      <xdr:rowOff>25468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9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59040</xdr:rowOff>
    </xdr:from>
    <xdr:to>
      <xdr:col>85</xdr:col>
      <xdr:colOff>127000</xdr:colOff>
      <xdr:row>55</xdr:row>
      <xdr:rowOff>145105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317340"/>
          <a:ext cx="838200" cy="257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55312</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6565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76885</xdr:rowOff>
    </xdr:from>
    <xdr:to>
      <xdr:col>85</xdr:col>
      <xdr:colOff>177800</xdr:colOff>
      <xdr:row>57</xdr:row>
      <xdr:rowOff>7035</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67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129851</xdr:rowOff>
    </xdr:from>
    <xdr:to>
      <xdr:col>81</xdr:col>
      <xdr:colOff>50800</xdr:colOff>
      <xdr:row>55</xdr:row>
      <xdr:rowOff>145105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9559601"/>
          <a:ext cx="889000" cy="15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110803</xdr:rowOff>
    </xdr:from>
    <xdr:to>
      <xdr:col>81</xdr:col>
      <xdr:colOff>101600</xdr:colOff>
      <xdr:row>57</xdr:row>
      <xdr:rowOff>40953</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71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32080</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804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129851</xdr:rowOff>
    </xdr:from>
    <xdr:to>
      <xdr:col>76</xdr:col>
      <xdr:colOff>114300</xdr:colOff>
      <xdr:row>57</xdr:row>
      <xdr:rowOff>86358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559601"/>
          <a:ext cx="889000" cy="299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166546</xdr:rowOff>
    </xdr:from>
    <xdr:to>
      <xdr:col>76</xdr:col>
      <xdr:colOff>165100</xdr:colOff>
      <xdr:row>57</xdr:row>
      <xdr:rowOff>96696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767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87823</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860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86358</xdr:rowOff>
    </xdr:from>
    <xdr:to>
      <xdr:col>71</xdr:col>
      <xdr:colOff>177800</xdr:colOff>
      <xdr:row>57</xdr:row>
      <xdr:rowOff>95554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859008"/>
          <a:ext cx="889000" cy="9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19118</xdr:rowOff>
    </xdr:from>
    <xdr:to>
      <xdr:col>72</xdr:col>
      <xdr:colOff>38100</xdr:colOff>
      <xdr:row>57</xdr:row>
      <xdr:rowOff>120718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79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137245</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566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24643</xdr:rowOff>
    </xdr:from>
    <xdr:to>
      <xdr:col>67</xdr:col>
      <xdr:colOff>101600</xdr:colOff>
      <xdr:row>57</xdr:row>
      <xdr:rowOff>126243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797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142770</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572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8240</xdr:rowOff>
    </xdr:from>
    <xdr:to>
      <xdr:col>85</xdr:col>
      <xdr:colOff>177800</xdr:colOff>
      <xdr:row>54</xdr:row>
      <xdr:rowOff>109840</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26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31117</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117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94305</xdr:rowOff>
    </xdr:from>
    <xdr:to>
      <xdr:col>81</xdr:col>
      <xdr:colOff>101600</xdr:colOff>
      <xdr:row>56</xdr:row>
      <xdr:rowOff>24455</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52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40982</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9299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79051</xdr:rowOff>
    </xdr:from>
    <xdr:to>
      <xdr:col>76</xdr:col>
      <xdr:colOff>165100</xdr:colOff>
      <xdr:row>56</xdr:row>
      <xdr:rowOff>9201</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508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25728</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292795" y="9284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35558</xdr:rowOff>
    </xdr:from>
    <xdr:to>
      <xdr:col>72</xdr:col>
      <xdr:colOff>38100</xdr:colOff>
      <xdr:row>57</xdr:row>
      <xdr:rowOff>137158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80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128285</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9900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44754</xdr:rowOff>
    </xdr:from>
    <xdr:to>
      <xdr:col>67</xdr:col>
      <xdr:colOff>101600</xdr:colOff>
      <xdr:row>57</xdr:row>
      <xdr:rowOff>146354</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81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137481</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14795" y="9910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160262</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1990312"/>
          <a:ext cx="1269" cy="1598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106939</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765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419,603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160262</xdr:rowOff>
    </xdr:from>
    <xdr:to>
      <xdr:col>86</xdr:col>
      <xdr:colOff>25400</xdr:colOff>
      <xdr:row>69</xdr:row>
      <xdr:rowOff>160262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199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25495</xdr:rowOff>
    </xdr:from>
    <xdr:to>
      <xdr:col>85</xdr:col>
      <xdr:colOff>127000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570045"/>
          <a:ext cx="838200" cy="18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64316</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265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41439</xdr:rowOff>
    </xdr:from>
    <xdr:to>
      <xdr:col>85</xdr:col>
      <xdr:colOff>177800</xdr:colOff>
      <xdr:row>78</xdr:row>
      <xdr:rowOff>143039</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1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25495</xdr:rowOff>
    </xdr:from>
    <xdr:to>
      <xdr:col>81</xdr:col>
      <xdr:colOff>50800</xdr:colOff>
      <xdr:row>79</xdr:row>
      <xdr:rowOff>31164</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4592300" y="13570045"/>
          <a:ext cx="889000" cy="5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18681</xdr:rowOff>
    </xdr:from>
    <xdr:to>
      <xdr:col>81</xdr:col>
      <xdr:colOff>101600</xdr:colOff>
      <xdr:row>78</xdr:row>
      <xdr:rowOff>120281</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39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136808</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167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31164</xdr:rowOff>
    </xdr:from>
    <xdr:to>
      <xdr:col>76</xdr:col>
      <xdr:colOff>114300</xdr:colOff>
      <xdr:row>79</xdr:row>
      <xdr:rowOff>41627</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3703300" y="13575714"/>
          <a:ext cx="889000" cy="10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40078</xdr:rowOff>
    </xdr:from>
    <xdr:to>
      <xdr:col>76</xdr:col>
      <xdr:colOff>165100</xdr:colOff>
      <xdr:row>78</xdr:row>
      <xdr:rowOff>141678</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1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158205</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18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41627</xdr:rowOff>
    </xdr:from>
    <xdr:to>
      <xdr:col>71</xdr:col>
      <xdr:colOff>177800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2814300" y="13586177"/>
          <a:ext cx="889000" cy="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41301</xdr:rowOff>
    </xdr:from>
    <xdr:to>
      <xdr:col>72</xdr:col>
      <xdr:colOff>38100</xdr:colOff>
      <xdr:row>78</xdr:row>
      <xdr:rowOff>142901</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14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159428</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18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44362</xdr:rowOff>
    </xdr:from>
    <xdr:to>
      <xdr:col>67</xdr:col>
      <xdr:colOff>101600</xdr:colOff>
      <xdr:row>78</xdr:row>
      <xdr:rowOff>145962</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1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162489</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19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146145</xdr:rowOff>
    </xdr:from>
    <xdr:to>
      <xdr:col>81</xdr:col>
      <xdr:colOff>101600</xdr:colOff>
      <xdr:row>79</xdr:row>
      <xdr:rowOff>76295</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1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67422</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46428" y="13611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151814</xdr:rowOff>
    </xdr:from>
    <xdr:to>
      <xdr:col>76</xdr:col>
      <xdr:colOff>165100</xdr:colOff>
      <xdr:row>79</xdr:row>
      <xdr:rowOff>81964</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2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73091</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57428" y="13617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162277</xdr:rowOff>
    </xdr:from>
    <xdr:to>
      <xdr:col>72</xdr:col>
      <xdr:colOff>38100</xdr:colOff>
      <xdr:row>79</xdr:row>
      <xdr:rowOff>92427</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35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83554</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4017" y="13628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39571</xdr:rowOff>
    </xdr:from>
    <xdr:to>
      <xdr:col>85</xdr:col>
      <xdr:colOff>126364</xdr:colOff>
      <xdr:row>98</xdr:row>
      <xdr:rowOff>138075</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470071"/>
          <a:ext cx="1269" cy="1470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141902</xdr:rowOff>
    </xdr:from>
    <xdr:ext cx="378565"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6944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138075</xdr:rowOff>
    </xdr:from>
    <xdr:to>
      <xdr:col>86</xdr:col>
      <xdr:colOff>25400</xdr:colOff>
      <xdr:row>98</xdr:row>
      <xdr:rowOff>138075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6940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157698</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245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643,801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39571</xdr:rowOff>
    </xdr:from>
    <xdr:to>
      <xdr:col>86</xdr:col>
      <xdr:colOff>25400</xdr:colOff>
      <xdr:row>90</xdr:row>
      <xdr:rowOff>39571</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47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111598</xdr:rowOff>
    </xdr:from>
    <xdr:to>
      <xdr:col>85</xdr:col>
      <xdr:colOff>127000</xdr:colOff>
      <xdr:row>96</xdr:row>
      <xdr:rowOff>1132</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5481300" y="16399348"/>
          <a:ext cx="838200" cy="60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71778</xdr:rowOff>
    </xdr:from>
    <xdr:ext cx="599010"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530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93351</xdr:rowOff>
    </xdr:from>
    <xdr:to>
      <xdr:col>85</xdr:col>
      <xdr:colOff>177800</xdr:colOff>
      <xdr:row>97</xdr:row>
      <xdr:rowOff>23501</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552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1132</xdr:rowOff>
    </xdr:from>
    <xdr:to>
      <xdr:col>81</xdr:col>
      <xdr:colOff>50800</xdr:colOff>
      <xdr:row>96</xdr:row>
      <xdr:rowOff>14553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592300" y="16460332"/>
          <a:ext cx="889000" cy="13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82181</xdr:rowOff>
    </xdr:from>
    <xdr:to>
      <xdr:col>81</xdr:col>
      <xdr:colOff>101600</xdr:colOff>
      <xdr:row>97</xdr:row>
      <xdr:rowOff>12331</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54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3458</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181795" y="16634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14553</xdr:rowOff>
    </xdr:from>
    <xdr:to>
      <xdr:col>76</xdr:col>
      <xdr:colOff>114300</xdr:colOff>
      <xdr:row>96</xdr:row>
      <xdr:rowOff>69762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3703300" y="16473753"/>
          <a:ext cx="889000" cy="55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139695</xdr:rowOff>
    </xdr:from>
    <xdr:to>
      <xdr:col>76</xdr:col>
      <xdr:colOff>165100</xdr:colOff>
      <xdr:row>97</xdr:row>
      <xdr:rowOff>69845</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5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60972</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292795" y="16691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69762</xdr:rowOff>
    </xdr:from>
    <xdr:to>
      <xdr:col>71</xdr:col>
      <xdr:colOff>177800</xdr:colOff>
      <xdr:row>96</xdr:row>
      <xdr:rowOff>104719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2814300" y="16528962"/>
          <a:ext cx="889000" cy="34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143790</xdr:rowOff>
    </xdr:from>
    <xdr:to>
      <xdr:col>72</xdr:col>
      <xdr:colOff>38100</xdr:colOff>
      <xdr:row>97</xdr:row>
      <xdr:rowOff>73940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60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65067</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03795" y="1669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150414</xdr:rowOff>
    </xdr:from>
    <xdr:to>
      <xdr:col>67</xdr:col>
      <xdr:colOff>101600</xdr:colOff>
      <xdr:row>97</xdr:row>
      <xdr:rowOff>80564</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6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71691</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14795" y="16702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60798</xdr:rowOff>
    </xdr:from>
    <xdr:to>
      <xdr:col>85</xdr:col>
      <xdr:colOff>177800</xdr:colOff>
      <xdr:row>95</xdr:row>
      <xdr:rowOff>162398</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34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83675</xdr:rowOff>
    </xdr:from>
    <xdr:ext cx="599010"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199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121782</xdr:rowOff>
    </xdr:from>
    <xdr:to>
      <xdr:col>81</xdr:col>
      <xdr:colOff>101600</xdr:colOff>
      <xdr:row>96</xdr:row>
      <xdr:rowOff>51932</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40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68459</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181795" y="16184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135203</xdr:rowOff>
    </xdr:from>
    <xdr:to>
      <xdr:col>76</xdr:col>
      <xdr:colOff>165100</xdr:colOff>
      <xdr:row>96</xdr:row>
      <xdr:rowOff>65353</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422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81880</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292795" y="16198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18962</xdr:rowOff>
    </xdr:from>
    <xdr:to>
      <xdr:col>72</xdr:col>
      <xdr:colOff>38100</xdr:colOff>
      <xdr:row>96</xdr:row>
      <xdr:rowOff>120562</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478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137089</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03795" y="16253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53919</xdr:rowOff>
    </xdr:from>
    <xdr:to>
      <xdr:col>67</xdr:col>
      <xdr:colOff>101600</xdr:colOff>
      <xdr:row>96</xdr:row>
      <xdr:rowOff>155519</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513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596</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14795" y="16288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92266</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235766"/>
          <a:ext cx="1269" cy="1495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88028</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7745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38943</xdr:rowOff>
    </xdr:from>
    <xdr:ext cx="469744"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010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92266</xdr:rowOff>
    </xdr:from>
    <xdr:to>
      <xdr:col>116</xdr:col>
      <xdr:colOff>152400</xdr:colOff>
      <xdr:row>30</xdr:row>
      <xdr:rowOff>92266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235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5478</xdr:rowOff>
    </xdr:from>
    <xdr:ext cx="313932"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52057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154051</xdr:rowOff>
    </xdr:from>
    <xdr:to>
      <xdr:col>116</xdr:col>
      <xdr:colOff>114300</xdr:colOff>
      <xdr:row>39</xdr:row>
      <xdr:rowOff>84201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669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124714</xdr:rowOff>
    </xdr:from>
    <xdr:to>
      <xdr:col>112</xdr:col>
      <xdr:colOff>38100</xdr:colOff>
      <xdr:row>39</xdr:row>
      <xdr:rowOff>54864</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71391</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415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165100</xdr:rowOff>
    </xdr:from>
    <xdr:to>
      <xdr:col>107</xdr:col>
      <xdr:colOff>101600</xdr:colOff>
      <xdr:row>39</xdr:row>
      <xdr:rowOff>95250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167767</xdr:rowOff>
    </xdr:from>
    <xdr:to>
      <xdr:col>102</xdr:col>
      <xdr:colOff>165100</xdr:colOff>
      <xdr:row>37</xdr:row>
      <xdr:rowOff>97917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33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114444</xdr:rowOff>
    </xdr:from>
    <xdr:ext cx="469744"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10428" y="611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113665</xdr:rowOff>
    </xdr:from>
    <xdr:to>
      <xdr:col>98</xdr:col>
      <xdr:colOff>38100</xdr:colOff>
      <xdr:row>39</xdr:row>
      <xdr:rowOff>43815</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60342</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403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132478</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6475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111777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議会費の増は、人事院勧告に伴う人件費の増が要因である。総務費の増は、庁舎・複合施設関連経費および財政調整・減債基金の積立計上が要因である。民生費の増は、介護給付や国保繰出の増が臨時給付の一巡等による減を上回ったことが要因である。衛生費の減は、所管・項目見直し（再エネ導入推進等）や予防費の減が要因である。労働費は前年度と同水準であり、事業規模が例年並みに推移したためである。農林水産業費の減は、圃場整備等の事業量見直しが要因である。商工費の減は、観光施設整備（道のオアシス・</a:t>
          </a:r>
          <a:r>
            <a:rPr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TPA</a:t>
          </a:r>
          <a:r>
            <a:rPr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拡張等）の完了に伴う反動減が要因である。土木費の増は、除雪・橋梁修繕等の維持補修の積上げに加え、下水道事業への補助・負担が要因である。消防費の増は、消防組合への負担金の増が要因である。教育費の増は、学校や複合施設の整備・更新の反映が要因である。公債費の増は、観光施設および庁舎・複合施設に係る地方債の償還本格化が要因である。</a:t>
          </a:r>
          <a:endParaRPr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br>
            <a:rPr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br>
          <a:r>
            <a:rPr lang="en-US"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00" b="0" i="0" baseline="0">
              <a:solidFill>
                <a:schemeClr val="dk1"/>
              </a:solidFill>
              <a:effectLst/>
              <a:latin typeface="ＭＳ ゴシック" panose="020B0609070205080204" pitchFamily="49" charset="-128"/>
              <a:ea typeface="ＭＳ ゴシック" panose="020B0609070205080204" pitchFamily="49" charset="-128"/>
              <a:cs typeface="+mn-cs"/>
            </a:rPr>
            <a:t>前年度比で住民基本台帳人口が</a:t>
          </a:r>
          <a:r>
            <a:rPr lang="en-US"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52</a:t>
          </a:r>
          <a:r>
            <a:rPr lang="ja-JP" altLang="en-US" sz="1000" b="0" i="0" baseline="0">
              <a:solidFill>
                <a:schemeClr val="dk1"/>
              </a:solidFill>
              <a:effectLst/>
              <a:latin typeface="ＭＳ ゴシック" panose="020B0609070205080204" pitchFamily="49" charset="-128"/>
              <a:ea typeface="ＭＳ ゴシック" panose="020B0609070205080204" pitchFamily="49" charset="-128"/>
              <a:cs typeface="+mn-cs"/>
            </a:rPr>
            <a:t>人減となっており、分母の縮小の影響を受け、歳出額が同程度でも住民一人当たりの数値が相対的に高めに算出されやすいことを踏まえて記載</a:t>
          </a:r>
        </a:p>
        <a:p>
          <a:pPr marL="0" marR="0" lvl="0" indent="0" defTabSz="914400" eaLnBrk="1" fontAlgn="auto" latinLnBrk="0" hangingPunct="1">
            <a:lnSpc>
              <a:spcPct val="100000"/>
            </a:lnSpc>
            <a:spcBef>
              <a:spcPts val="0"/>
            </a:spcBef>
            <a:spcAft>
              <a:spcPts val="0"/>
            </a:spcAft>
            <a:buClrTx/>
            <a:buSzTx/>
            <a:buFontTx/>
            <a:buNone/>
            <a:tabLst/>
            <a:defRPr/>
          </a:pPr>
          <a:endParaRPr lang="ja-JP" altLang="en-US" sz="10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en-US" sz="1100" b="0" i="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en-US" sz="1100" b="0" i="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en-US" sz="1100" b="0" i="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en-US" sz="1100" b="0" i="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en-US" sz="1100" b="0" i="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en-US" sz="1100" b="0" i="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en-US" sz="1100" b="0" i="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en-US" sz="1100" b="0" i="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en-US" sz="1100" b="0" i="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en-US" sz="1100" b="0" i="0">
            <a:solidFill>
              <a:schemeClr val="dk1"/>
            </a:solidFill>
            <a:effectLst/>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福井県池田町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baseline="0">
              <a:latin typeface="ＭＳ ゴシック" panose="020B0609070205080204" pitchFamily="49" charset="-128"/>
              <a:ea typeface="ＭＳ ゴシック" pitchFamily="49" charset="-128"/>
            </a:rPr>
            <a:t>実質収支は安定して推移し、単年度収支も黒字へ転換している。標準財政規模に対する実質収支の比率も概ね安定しており、財政調整基金残高も堅調に推移している。</a:t>
          </a:r>
          <a:endParaRPr kumimoji="1" lang="en-US" altLang="ja-JP" sz="1300" baseline="0">
            <a:latin typeface="ＭＳ ゴシック" panose="020B0609070205080204" pitchFamily="49" charset="-128"/>
            <a:ea typeface="ＭＳ ゴシック" pitchFamily="49" charset="-128"/>
          </a:endParaRPr>
        </a:p>
        <a:p>
          <a:r>
            <a:rPr kumimoji="1" lang="ja-JP" altLang="en-US" sz="1300" baseline="0">
              <a:latin typeface="ＭＳ ゴシック" panose="020B0609070205080204" pitchFamily="49" charset="-128"/>
              <a:ea typeface="ＭＳ ゴシック" pitchFamily="49" charset="-128"/>
            </a:rPr>
            <a:t>執行精度の向上と歳計剰余金の確実な基金積立、更新投資・償還の平準化により、収支の安定と将来負担の抑制を図る。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福井県池田町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baseline="0">
              <a:latin typeface="ＭＳ ゴシック" panose="020B0609070205080204" pitchFamily="49" charset="-128"/>
              <a:ea typeface="ＭＳ ゴシック" pitchFamily="49" charset="-128"/>
            </a:rPr>
            <a:t>令和６年４月から簡易水道・下水道は公営企業会計へ移行し、関連特別会計は打切り決算となった。移行に際しては、特別会計で積み立てていた資産・資金等を条例に基づき各事業へ引き継いだ結果、両事業は黒字寄与となり、会計全体としても黒字を確保している。</a:t>
          </a:r>
          <a:endParaRPr kumimoji="1" lang="en-US" altLang="ja-JP" sz="1300" baseline="0">
            <a:latin typeface="ＭＳ ゴシック" panose="020B0609070205080204" pitchFamily="49" charset="-128"/>
            <a:ea typeface="ＭＳ ゴシック" pitchFamily="49" charset="-128"/>
          </a:endParaRPr>
        </a:p>
        <a:p>
          <a:r>
            <a:rPr kumimoji="1" lang="ja-JP" altLang="en-US" sz="1300" baseline="0">
              <a:latin typeface="ＭＳ ゴシック" panose="020B0609070205080204" pitchFamily="49" charset="-128"/>
              <a:ea typeface="ＭＳ ゴシック" pitchFamily="49" charset="-128"/>
            </a:rPr>
            <a:t>一般会計としては、歳入規模に見合った歳出運営を徹底し、税収・地方交付税・寄附金等の確保と事務事業の重点化・効率化により基礎的財政力の維持向上を図る。公営企業会計への繰出は、必要額・時期・根拠を明確にして適正化する。併せて、財政調整基金・減債基金を計画的に活用し、更新投資や償還の平準化を進めることで単年度収支の変動を抑え、連結全体の黒字基調を安定的に維持し、連結実質赤字の未然防止と将来負担の抑制を着実に進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4936085</v>
      </c>
      <c r="BO4" s="358"/>
      <c r="BP4" s="358"/>
      <c r="BQ4" s="358"/>
      <c r="BR4" s="358"/>
      <c r="BS4" s="358"/>
      <c r="BT4" s="358"/>
      <c r="BU4" s="359"/>
      <c r="BV4" s="357">
        <v>5248901</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21.5</v>
      </c>
      <c r="CU4" s="364"/>
      <c r="CV4" s="364"/>
      <c r="CW4" s="364"/>
      <c r="CX4" s="364"/>
      <c r="CY4" s="364"/>
      <c r="CZ4" s="364"/>
      <c r="DA4" s="365"/>
      <c r="DB4" s="363">
        <v>21.8</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4325201</v>
      </c>
      <c r="BO5" s="395"/>
      <c r="BP5" s="395"/>
      <c r="BQ5" s="395"/>
      <c r="BR5" s="395"/>
      <c r="BS5" s="395"/>
      <c r="BT5" s="395"/>
      <c r="BU5" s="396"/>
      <c r="BV5" s="394">
        <v>4615779</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87.4</v>
      </c>
      <c r="CU5" s="392"/>
      <c r="CV5" s="392"/>
      <c r="CW5" s="392"/>
      <c r="CX5" s="392"/>
      <c r="CY5" s="392"/>
      <c r="CZ5" s="392"/>
      <c r="DA5" s="393"/>
      <c r="DB5" s="391">
        <v>80.900000000000006</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610884</v>
      </c>
      <c r="BO6" s="395"/>
      <c r="BP6" s="395"/>
      <c r="BQ6" s="395"/>
      <c r="BR6" s="395"/>
      <c r="BS6" s="395"/>
      <c r="BT6" s="395"/>
      <c r="BU6" s="396"/>
      <c r="BV6" s="394">
        <v>633122</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87.4</v>
      </c>
      <c r="CU6" s="432"/>
      <c r="CV6" s="432"/>
      <c r="CW6" s="432"/>
      <c r="CX6" s="432"/>
      <c r="CY6" s="432"/>
      <c r="CZ6" s="432"/>
      <c r="DA6" s="433"/>
      <c r="DB6" s="431">
        <v>80.900000000000006</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106903</v>
      </c>
      <c r="BO7" s="395"/>
      <c r="BP7" s="395"/>
      <c r="BQ7" s="395"/>
      <c r="BR7" s="395"/>
      <c r="BS7" s="395"/>
      <c r="BT7" s="395"/>
      <c r="BU7" s="396"/>
      <c r="BV7" s="394">
        <v>141343</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2346446</v>
      </c>
      <c r="CU7" s="395"/>
      <c r="CV7" s="395"/>
      <c r="CW7" s="395"/>
      <c r="CX7" s="395"/>
      <c r="CY7" s="395"/>
      <c r="CZ7" s="395"/>
      <c r="DA7" s="396"/>
      <c r="DB7" s="394">
        <v>2260432</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503981</v>
      </c>
      <c r="BO8" s="395"/>
      <c r="BP8" s="395"/>
      <c r="BQ8" s="395"/>
      <c r="BR8" s="395"/>
      <c r="BS8" s="395"/>
      <c r="BT8" s="395"/>
      <c r="BU8" s="396"/>
      <c r="BV8" s="394">
        <v>491779</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0.14000000000000001</v>
      </c>
      <c r="CU8" s="435"/>
      <c r="CV8" s="435"/>
      <c r="CW8" s="435"/>
      <c r="CX8" s="435"/>
      <c r="CY8" s="435"/>
      <c r="CZ8" s="435"/>
      <c r="DA8" s="436"/>
      <c r="DB8" s="434">
        <v>0.14000000000000001</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2423</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12202</v>
      </c>
      <c r="BO9" s="395"/>
      <c r="BP9" s="395"/>
      <c r="BQ9" s="395"/>
      <c r="BR9" s="395"/>
      <c r="BS9" s="395"/>
      <c r="BT9" s="395"/>
      <c r="BU9" s="396"/>
      <c r="BV9" s="394">
        <v>-60990</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14.7</v>
      </c>
      <c r="CU9" s="392"/>
      <c r="CV9" s="392"/>
      <c r="CW9" s="392"/>
      <c r="CX9" s="392"/>
      <c r="CY9" s="392"/>
      <c r="CZ9" s="392"/>
      <c r="DA9" s="393"/>
      <c r="DB9" s="391">
        <v>13.7</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112</v>
      </c>
      <c r="M10" s="424"/>
      <c r="N10" s="424"/>
      <c r="O10" s="424"/>
      <c r="P10" s="424"/>
      <c r="Q10" s="425"/>
      <c r="R10" s="445">
        <v>2638</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69042</v>
      </c>
      <c r="BO10" s="395"/>
      <c r="BP10" s="395"/>
      <c r="BQ10" s="395"/>
      <c r="BR10" s="395"/>
      <c r="BS10" s="395"/>
      <c r="BT10" s="395"/>
      <c r="BU10" s="396"/>
      <c r="BV10" s="394">
        <v>11150</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114</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2186</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8"/>
      <c r="M13" s="485" t="s">
        <v>130</v>
      </c>
      <c r="N13" s="486"/>
      <c r="O13" s="486"/>
      <c r="P13" s="486"/>
      <c r="Q13" s="487"/>
      <c r="R13" s="478">
        <v>2172</v>
      </c>
      <c r="S13" s="479"/>
      <c r="T13" s="479"/>
      <c r="U13" s="479"/>
      <c r="V13" s="480"/>
      <c r="W13" s="410" t="s">
        <v>131</v>
      </c>
      <c r="X13" s="411"/>
      <c r="Y13" s="411"/>
      <c r="Z13" s="411"/>
      <c r="AA13" s="411"/>
      <c r="AB13" s="401"/>
      <c r="AC13" s="445">
        <v>124</v>
      </c>
      <c r="AD13" s="446"/>
      <c r="AE13" s="446"/>
      <c r="AF13" s="446"/>
      <c r="AG13" s="488"/>
      <c r="AH13" s="445">
        <v>148</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81244</v>
      </c>
      <c r="BO13" s="395"/>
      <c r="BP13" s="395"/>
      <c r="BQ13" s="395"/>
      <c r="BR13" s="395"/>
      <c r="BS13" s="395"/>
      <c r="BT13" s="395"/>
      <c r="BU13" s="396"/>
      <c r="BV13" s="394">
        <v>-49840</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9.6</v>
      </c>
      <c r="CU13" s="392"/>
      <c r="CV13" s="392"/>
      <c r="CW13" s="392"/>
      <c r="CX13" s="392"/>
      <c r="CY13" s="392"/>
      <c r="CZ13" s="392"/>
      <c r="DA13" s="393"/>
      <c r="DB13" s="391">
        <v>8</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2238</v>
      </c>
      <c r="S14" s="479"/>
      <c r="T14" s="479"/>
      <c r="U14" s="479"/>
      <c r="V14" s="480"/>
      <c r="W14" s="384"/>
      <c r="X14" s="385"/>
      <c r="Y14" s="385"/>
      <c r="Z14" s="385"/>
      <c r="AA14" s="385"/>
      <c r="AB14" s="374"/>
      <c r="AC14" s="481">
        <v>9.5</v>
      </c>
      <c r="AD14" s="482"/>
      <c r="AE14" s="482"/>
      <c r="AF14" s="482"/>
      <c r="AG14" s="483"/>
      <c r="AH14" s="481">
        <v>11.7</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8"/>
      <c r="M15" s="485" t="s">
        <v>130</v>
      </c>
      <c r="N15" s="486"/>
      <c r="O15" s="486"/>
      <c r="P15" s="486"/>
      <c r="Q15" s="487"/>
      <c r="R15" s="478">
        <v>2223</v>
      </c>
      <c r="S15" s="479"/>
      <c r="T15" s="479"/>
      <c r="U15" s="479"/>
      <c r="V15" s="480"/>
      <c r="W15" s="410" t="s">
        <v>137</v>
      </c>
      <c r="X15" s="411"/>
      <c r="Y15" s="411"/>
      <c r="Z15" s="411"/>
      <c r="AA15" s="411"/>
      <c r="AB15" s="401"/>
      <c r="AC15" s="445">
        <v>458</v>
      </c>
      <c r="AD15" s="446"/>
      <c r="AE15" s="446"/>
      <c r="AF15" s="446"/>
      <c r="AG15" s="488"/>
      <c r="AH15" s="445">
        <v>434</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327204</v>
      </c>
      <c r="BO15" s="358"/>
      <c r="BP15" s="358"/>
      <c r="BQ15" s="358"/>
      <c r="BR15" s="358"/>
      <c r="BS15" s="358"/>
      <c r="BT15" s="358"/>
      <c r="BU15" s="359"/>
      <c r="BV15" s="357">
        <v>311181</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35.200000000000003</v>
      </c>
      <c r="AD16" s="482"/>
      <c r="AE16" s="482"/>
      <c r="AF16" s="482"/>
      <c r="AG16" s="483"/>
      <c r="AH16" s="481">
        <v>34.4</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2277994</v>
      </c>
      <c r="BO16" s="395"/>
      <c r="BP16" s="395"/>
      <c r="BQ16" s="395"/>
      <c r="BR16" s="395"/>
      <c r="BS16" s="395"/>
      <c r="BT16" s="395"/>
      <c r="BU16" s="396"/>
      <c r="BV16" s="394">
        <v>2186165</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82"/>
      <c r="M17" s="505" t="s">
        <v>143</v>
      </c>
      <c r="N17" s="506"/>
      <c r="O17" s="506"/>
      <c r="P17" s="506"/>
      <c r="Q17" s="507"/>
      <c r="R17" s="500" t="s">
        <v>141</v>
      </c>
      <c r="S17" s="501"/>
      <c r="T17" s="501"/>
      <c r="U17" s="501"/>
      <c r="V17" s="502"/>
      <c r="W17" s="410" t="s">
        <v>144</v>
      </c>
      <c r="X17" s="411"/>
      <c r="Y17" s="411"/>
      <c r="Z17" s="411"/>
      <c r="AA17" s="411"/>
      <c r="AB17" s="401"/>
      <c r="AC17" s="445">
        <v>719</v>
      </c>
      <c r="AD17" s="446"/>
      <c r="AE17" s="446"/>
      <c r="AF17" s="446"/>
      <c r="AG17" s="488"/>
      <c r="AH17" s="445">
        <v>681</v>
      </c>
      <c r="AI17" s="446"/>
      <c r="AJ17" s="446"/>
      <c r="AK17" s="446"/>
      <c r="AL17" s="447"/>
      <c r="AM17" s="423"/>
      <c r="AN17" s="424"/>
      <c r="AO17" s="424"/>
      <c r="AP17" s="424"/>
      <c r="AQ17" s="424"/>
      <c r="AR17" s="424"/>
      <c r="AS17" s="424"/>
      <c r="AT17" s="425"/>
      <c r="AU17" s="426"/>
      <c r="AV17" s="427"/>
      <c r="AW17" s="427"/>
      <c r="AX17" s="427"/>
      <c r="AY17" s="428" t="s">
        <v>145</v>
      </c>
      <c r="AZ17" s="429"/>
      <c r="BA17" s="429"/>
      <c r="BB17" s="429"/>
      <c r="BC17" s="429"/>
      <c r="BD17" s="429"/>
      <c r="BE17" s="429"/>
      <c r="BF17" s="429"/>
      <c r="BG17" s="429"/>
      <c r="BH17" s="429"/>
      <c r="BI17" s="429"/>
      <c r="BJ17" s="429"/>
      <c r="BK17" s="429"/>
      <c r="BL17" s="429"/>
      <c r="BM17" s="430"/>
      <c r="BN17" s="394">
        <v>391709</v>
      </c>
      <c r="BO17" s="395"/>
      <c r="BP17" s="395"/>
      <c r="BQ17" s="395"/>
      <c r="BR17" s="395"/>
      <c r="BS17" s="395"/>
      <c r="BT17" s="395"/>
      <c r="BU17" s="396"/>
      <c r="BV17" s="394">
        <v>375576</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146</v>
      </c>
      <c r="C18" s="437"/>
      <c r="D18" s="437"/>
      <c r="E18" s="517"/>
      <c r="F18" s="517"/>
      <c r="G18" s="517"/>
      <c r="H18" s="517"/>
      <c r="I18" s="517"/>
      <c r="J18" s="517"/>
      <c r="K18" s="517"/>
      <c r="L18" s="518">
        <v>194.65</v>
      </c>
      <c r="M18" s="518"/>
      <c r="N18" s="518"/>
      <c r="O18" s="518"/>
      <c r="P18" s="518"/>
      <c r="Q18" s="518"/>
      <c r="R18" s="519"/>
      <c r="S18" s="519"/>
      <c r="T18" s="519"/>
      <c r="U18" s="519"/>
      <c r="V18" s="520"/>
      <c r="W18" s="412"/>
      <c r="X18" s="413"/>
      <c r="Y18" s="413"/>
      <c r="Z18" s="413"/>
      <c r="AA18" s="413"/>
      <c r="AB18" s="404"/>
      <c r="AC18" s="521">
        <v>55.3</v>
      </c>
      <c r="AD18" s="522"/>
      <c r="AE18" s="522"/>
      <c r="AF18" s="522"/>
      <c r="AG18" s="523"/>
      <c r="AH18" s="521">
        <v>53.9</v>
      </c>
      <c r="AI18" s="522"/>
      <c r="AJ18" s="522"/>
      <c r="AK18" s="522"/>
      <c r="AL18" s="524"/>
      <c r="AM18" s="423"/>
      <c r="AN18" s="424"/>
      <c r="AO18" s="424"/>
      <c r="AP18" s="424"/>
      <c r="AQ18" s="424"/>
      <c r="AR18" s="424"/>
      <c r="AS18" s="424"/>
      <c r="AT18" s="425"/>
      <c r="AU18" s="426"/>
      <c r="AV18" s="427"/>
      <c r="AW18" s="427"/>
      <c r="AX18" s="427"/>
      <c r="AY18" s="428" t="s">
        <v>147</v>
      </c>
      <c r="AZ18" s="429"/>
      <c r="BA18" s="429"/>
      <c r="BB18" s="429"/>
      <c r="BC18" s="429"/>
      <c r="BD18" s="429"/>
      <c r="BE18" s="429"/>
      <c r="BF18" s="429"/>
      <c r="BG18" s="429"/>
      <c r="BH18" s="429"/>
      <c r="BI18" s="429"/>
      <c r="BJ18" s="429"/>
      <c r="BK18" s="429"/>
      <c r="BL18" s="429"/>
      <c r="BM18" s="430"/>
      <c r="BN18" s="394">
        <v>2062127</v>
      </c>
      <c r="BO18" s="395"/>
      <c r="BP18" s="395"/>
      <c r="BQ18" s="395"/>
      <c r="BR18" s="395"/>
      <c r="BS18" s="395"/>
      <c r="BT18" s="395"/>
      <c r="BU18" s="396"/>
      <c r="BV18" s="394">
        <v>1832020</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148</v>
      </c>
      <c r="C19" s="437"/>
      <c r="D19" s="437"/>
      <c r="E19" s="517"/>
      <c r="F19" s="517"/>
      <c r="G19" s="517"/>
      <c r="H19" s="517"/>
      <c r="I19" s="517"/>
      <c r="J19" s="517"/>
      <c r="K19" s="517"/>
      <c r="L19" s="525">
        <v>12</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149</v>
      </c>
      <c r="AZ19" s="429"/>
      <c r="BA19" s="429"/>
      <c r="BB19" s="429"/>
      <c r="BC19" s="429"/>
      <c r="BD19" s="429"/>
      <c r="BE19" s="429"/>
      <c r="BF19" s="429"/>
      <c r="BG19" s="429"/>
      <c r="BH19" s="429"/>
      <c r="BI19" s="429"/>
      <c r="BJ19" s="429"/>
      <c r="BK19" s="429"/>
      <c r="BL19" s="429"/>
      <c r="BM19" s="430"/>
      <c r="BN19" s="394">
        <v>3421864</v>
      </c>
      <c r="BO19" s="395"/>
      <c r="BP19" s="395"/>
      <c r="BQ19" s="395"/>
      <c r="BR19" s="395"/>
      <c r="BS19" s="395"/>
      <c r="BT19" s="395"/>
      <c r="BU19" s="396"/>
      <c r="BV19" s="394">
        <v>3324252</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150</v>
      </c>
      <c r="C20" s="437"/>
      <c r="D20" s="437"/>
      <c r="E20" s="517"/>
      <c r="F20" s="517"/>
      <c r="G20" s="517"/>
      <c r="H20" s="517"/>
      <c r="I20" s="517"/>
      <c r="J20" s="517"/>
      <c r="K20" s="517"/>
      <c r="L20" s="525">
        <v>948</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151</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152</v>
      </c>
      <c r="C22" s="538"/>
      <c r="D22" s="539"/>
      <c r="E22" s="406" t="s">
        <v>1</v>
      </c>
      <c r="F22" s="411"/>
      <c r="G22" s="411"/>
      <c r="H22" s="411"/>
      <c r="I22" s="411"/>
      <c r="J22" s="411"/>
      <c r="K22" s="401"/>
      <c r="L22" s="406" t="s">
        <v>153</v>
      </c>
      <c r="M22" s="411"/>
      <c r="N22" s="411"/>
      <c r="O22" s="411"/>
      <c r="P22" s="401"/>
      <c r="Q22" s="569" t="s">
        <v>154</v>
      </c>
      <c r="R22" s="570"/>
      <c r="S22" s="570"/>
      <c r="T22" s="570"/>
      <c r="U22" s="570"/>
      <c r="V22" s="571"/>
      <c r="W22" s="537" t="s">
        <v>155</v>
      </c>
      <c r="X22" s="538"/>
      <c r="Y22" s="539"/>
      <c r="Z22" s="406" t="s">
        <v>1</v>
      </c>
      <c r="AA22" s="411"/>
      <c r="AB22" s="411"/>
      <c r="AC22" s="411"/>
      <c r="AD22" s="411"/>
      <c r="AE22" s="411"/>
      <c r="AF22" s="411"/>
      <c r="AG22" s="401"/>
      <c r="AH22" s="575" t="s">
        <v>156</v>
      </c>
      <c r="AI22" s="411"/>
      <c r="AJ22" s="411"/>
      <c r="AK22" s="411"/>
      <c r="AL22" s="401"/>
      <c r="AM22" s="575" t="s">
        <v>157</v>
      </c>
      <c r="AN22" s="576"/>
      <c r="AO22" s="576"/>
      <c r="AP22" s="576"/>
      <c r="AQ22" s="576"/>
      <c r="AR22" s="577"/>
      <c r="AS22" s="569" t="s">
        <v>154</v>
      </c>
      <c r="AT22" s="570"/>
      <c r="AU22" s="570"/>
      <c r="AV22" s="570"/>
      <c r="AW22" s="570"/>
      <c r="AX22" s="581"/>
      <c r="AY22" s="354" t="s">
        <v>158</v>
      </c>
      <c r="AZ22" s="355"/>
      <c r="BA22" s="355"/>
      <c r="BB22" s="355"/>
      <c r="BC22" s="355"/>
      <c r="BD22" s="355"/>
      <c r="BE22" s="355"/>
      <c r="BF22" s="355"/>
      <c r="BG22" s="355"/>
      <c r="BH22" s="355"/>
      <c r="BI22" s="355"/>
      <c r="BJ22" s="355"/>
      <c r="BK22" s="355"/>
      <c r="BL22" s="355"/>
      <c r="BM22" s="356"/>
      <c r="BN22" s="357">
        <v>4020258</v>
      </c>
      <c r="BO22" s="358"/>
      <c r="BP22" s="358"/>
      <c r="BQ22" s="358"/>
      <c r="BR22" s="358"/>
      <c r="BS22" s="358"/>
      <c r="BT22" s="358"/>
      <c r="BU22" s="359"/>
      <c r="BV22" s="357">
        <v>4063724</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159</v>
      </c>
      <c r="AZ23" s="429"/>
      <c r="BA23" s="429"/>
      <c r="BB23" s="429"/>
      <c r="BC23" s="429"/>
      <c r="BD23" s="429"/>
      <c r="BE23" s="429"/>
      <c r="BF23" s="429"/>
      <c r="BG23" s="429"/>
      <c r="BH23" s="429"/>
      <c r="BI23" s="429"/>
      <c r="BJ23" s="429"/>
      <c r="BK23" s="429"/>
      <c r="BL23" s="429"/>
      <c r="BM23" s="430"/>
      <c r="BN23" s="394">
        <v>3775197</v>
      </c>
      <c r="BO23" s="395"/>
      <c r="BP23" s="395"/>
      <c r="BQ23" s="395"/>
      <c r="BR23" s="395"/>
      <c r="BS23" s="395"/>
      <c r="BT23" s="395"/>
      <c r="BU23" s="396"/>
      <c r="BV23" s="394">
        <v>3752763</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160</v>
      </c>
      <c r="F24" s="424"/>
      <c r="G24" s="424"/>
      <c r="H24" s="424"/>
      <c r="I24" s="424"/>
      <c r="J24" s="424"/>
      <c r="K24" s="425"/>
      <c r="L24" s="445">
        <v>1</v>
      </c>
      <c r="M24" s="446"/>
      <c r="N24" s="446"/>
      <c r="O24" s="446"/>
      <c r="P24" s="488"/>
      <c r="Q24" s="445">
        <v>8200</v>
      </c>
      <c r="R24" s="446"/>
      <c r="S24" s="446"/>
      <c r="T24" s="446"/>
      <c r="U24" s="446"/>
      <c r="V24" s="488"/>
      <c r="W24" s="540"/>
      <c r="X24" s="541"/>
      <c r="Y24" s="542"/>
      <c r="Z24" s="444" t="s">
        <v>161</v>
      </c>
      <c r="AA24" s="424"/>
      <c r="AB24" s="424"/>
      <c r="AC24" s="424"/>
      <c r="AD24" s="424"/>
      <c r="AE24" s="424"/>
      <c r="AF24" s="424"/>
      <c r="AG24" s="425"/>
      <c r="AH24" s="445">
        <v>54</v>
      </c>
      <c r="AI24" s="446"/>
      <c r="AJ24" s="446"/>
      <c r="AK24" s="446"/>
      <c r="AL24" s="488"/>
      <c r="AM24" s="445">
        <v>151362</v>
      </c>
      <c r="AN24" s="446"/>
      <c r="AO24" s="446"/>
      <c r="AP24" s="446"/>
      <c r="AQ24" s="446"/>
      <c r="AR24" s="488"/>
      <c r="AS24" s="445">
        <v>2803</v>
      </c>
      <c r="AT24" s="446"/>
      <c r="AU24" s="446"/>
      <c r="AV24" s="446"/>
      <c r="AW24" s="446"/>
      <c r="AX24" s="447"/>
      <c r="AY24" s="510" t="s">
        <v>162</v>
      </c>
      <c r="AZ24" s="511"/>
      <c r="BA24" s="511"/>
      <c r="BB24" s="511"/>
      <c r="BC24" s="511"/>
      <c r="BD24" s="511"/>
      <c r="BE24" s="511"/>
      <c r="BF24" s="511"/>
      <c r="BG24" s="511"/>
      <c r="BH24" s="511"/>
      <c r="BI24" s="511"/>
      <c r="BJ24" s="511"/>
      <c r="BK24" s="511"/>
      <c r="BL24" s="511"/>
      <c r="BM24" s="512"/>
      <c r="BN24" s="394">
        <v>3722654</v>
      </c>
      <c r="BO24" s="395"/>
      <c r="BP24" s="395"/>
      <c r="BQ24" s="395"/>
      <c r="BR24" s="395"/>
      <c r="BS24" s="395"/>
      <c r="BT24" s="395"/>
      <c r="BU24" s="396"/>
      <c r="BV24" s="394">
        <v>3705580</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163</v>
      </c>
      <c r="F25" s="424"/>
      <c r="G25" s="424"/>
      <c r="H25" s="424"/>
      <c r="I25" s="424"/>
      <c r="J25" s="424"/>
      <c r="K25" s="425"/>
      <c r="L25" s="445">
        <v>1</v>
      </c>
      <c r="M25" s="446"/>
      <c r="N25" s="446"/>
      <c r="O25" s="446"/>
      <c r="P25" s="488"/>
      <c r="Q25" s="445">
        <v>6500</v>
      </c>
      <c r="R25" s="446"/>
      <c r="S25" s="446"/>
      <c r="T25" s="446"/>
      <c r="U25" s="446"/>
      <c r="V25" s="488"/>
      <c r="W25" s="540"/>
      <c r="X25" s="541"/>
      <c r="Y25" s="542"/>
      <c r="Z25" s="444" t="s">
        <v>164</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165</v>
      </c>
      <c r="AZ25" s="355"/>
      <c r="BA25" s="355"/>
      <c r="BB25" s="355"/>
      <c r="BC25" s="355"/>
      <c r="BD25" s="355"/>
      <c r="BE25" s="355"/>
      <c r="BF25" s="355"/>
      <c r="BG25" s="355"/>
      <c r="BH25" s="355"/>
      <c r="BI25" s="355"/>
      <c r="BJ25" s="355"/>
      <c r="BK25" s="355"/>
      <c r="BL25" s="355"/>
      <c r="BM25" s="356"/>
      <c r="BN25" s="357">
        <v>78988</v>
      </c>
      <c r="BO25" s="358"/>
      <c r="BP25" s="358"/>
      <c r="BQ25" s="358"/>
      <c r="BR25" s="358"/>
      <c r="BS25" s="358"/>
      <c r="BT25" s="358"/>
      <c r="BU25" s="359"/>
      <c r="BV25" s="357" t="s">
        <v>122</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166</v>
      </c>
      <c r="F26" s="424"/>
      <c r="G26" s="424"/>
      <c r="H26" s="424"/>
      <c r="I26" s="424"/>
      <c r="J26" s="424"/>
      <c r="K26" s="425"/>
      <c r="L26" s="445">
        <v>1</v>
      </c>
      <c r="M26" s="446"/>
      <c r="N26" s="446"/>
      <c r="O26" s="446"/>
      <c r="P26" s="488"/>
      <c r="Q26" s="445">
        <v>5600</v>
      </c>
      <c r="R26" s="446"/>
      <c r="S26" s="446"/>
      <c r="T26" s="446"/>
      <c r="U26" s="446"/>
      <c r="V26" s="488"/>
      <c r="W26" s="540"/>
      <c r="X26" s="541"/>
      <c r="Y26" s="542"/>
      <c r="Z26" s="444" t="s">
        <v>167</v>
      </c>
      <c r="AA26" s="546"/>
      <c r="AB26" s="546"/>
      <c r="AC26" s="546"/>
      <c r="AD26" s="546"/>
      <c r="AE26" s="546"/>
      <c r="AF26" s="546"/>
      <c r="AG26" s="547"/>
      <c r="AH26" s="445">
        <v>1</v>
      </c>
      <c r="AI26" s="446"/>
      <c r="AJ26" s="446"/>
      <c r="AK26" s="446"/>
      <c r="AL26" s="488"/>
      <c r="AM26" s="445" t="s">
        <v>168</v>
      </c>
      <c r="AN26" s="446"/>
      <c r="AO26" s="446"/>
      <c r="AP26" s="446"/>
      <c r="AQ26" s="446"/>
      <c r="AR26" s="488"/>
      <c r="AS26" s="445" t="s">
        <v>168</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3100</v>
      </c>
      <c r="R27" s="446"/>
      <c r="S27" s="446"/>
      <c r="T27" s="446"/>
      <c r="U27" s="446"/>
      <c r="V27" s="488"/>
      <c r="W27" s="540"/>
      <c r="X27" s="541"/>
      <c r="Y27" s="542"/>
      <c r="Z27" s="444" t="s">
        <v>171</v>
      </c>
      <c r="AA27" s="424"/>
      <c r="AB27" s="424"/>
      <c r="AC27" s="424"/>
      <c r="AD27" s="424"/>
      <c r="AE27" s="424"/>
      <c r="AF27" s="424"/>
      <c r="AG27" s="425"/>
      <c r="AH27" s="445">
        <v>3</v>
      </c>
      <c r="AI27" s="446"/>
      <c r="AJ27" s="446"/>
      <c r="AK27" s="446"/>
      <c r="AL27" s="488"/>
      <c r="AM27" s="445">
        <v>8055</v>
      </c>
      <c r="AN27" s="446"/>
      <c r="AO27" s="446"/>
      <c r="AP27" s="446"/>
      <c r="AQ27" s="446"/>
      <c r="AR27" s="488"/>
      <c r="AS27" s="445">
        <v>2685</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v>46079</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173</v>
      </c>
      <c r="F28" s="424"/>
      <c r="G28" s="424"/>
      <c r="H28" s="424"/>
      <c r="I28" s="424"/>
      <c r="J28" s="424"/>
      <c r="K28" s="425"/>
      <c r="L28" s="445">
        <v>1</v>
      </c>
      <c r="M28" s="446"/>
      <c r="N28" s="446"/>
      <c r="O28" s="446"/>
      <c r="P28" s="488"/>
      <c r="Q28" s="445">
        <v>2700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1448063</v>
      </c>
      <c r="BO28" s="358"/>
      <c r="BP28" s="358"/>
      <c r="BQ28" s="358"/>
      <c r="BR28" s="358"/>
      <c r="BS28" s="358"/>
      <c r="BT28" s="358"/>
      <c r="BU28" s="359"/>
      <c r="BV28" s="357">
        <v>1379021</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176</v>
      </c>
      <c r="F29" s="424"/>
      <c r="G29" s="424"/>
      <c r="H29" s="424"/>
      <c r="I29" s="424"/>
      <c r="J29" s="424"/>
      <c r="K29" s="425"/>
      <c r="L29" s="445">
        <v>6</v>
      </c>
      <c r="M29" s="446"/>
      <c r="N29" s="446"/>
      <c r="O29" s="446"/>
      <c r="P29" s="488"/>
      <c r="Q29" s="445">
        <v>2550</v>
      </c>
      <c r="R29" s="446"/>
      <c r="S29" s="446"/>
      <c r="T29" s="446"/>
      <c r="U29" s="446"/>
      <c r="V29" s="488"/>
      <c r="W29" s="543"/>
      <c r="X29" s="544"/>
      <c r="Y29" s="545"/>
      <c r="Z29" s="444" t="s">
        <v>177</v>
      </c>
      <c r="AA29" s="424"/>
      <c r="AB29" s="424"/>
      <c r="AC29" s="424"/>
      <c r="AD29" s="424"/>
      <c r="AE29" s="424"/>
      <c r="AF29" s="424"/>
      <c r="AG29" s="425"/>
      <c r="AH29" s="445">
        <v>57</v>
      </c>
      <c r="AI29" s="446"/>
      <c r="AJ29" s="446"/>
      <c r="AK29" s="446"/>
      <c r="AL29" s="488"/>
      <c r="AM29" s="445">
        <v>159417</v>
      </c>
      <c r="AN29" s="446"/>
      <c r="AO29" s="446"/>
      <c r="AP29" s="446"/>
      <c r="AQ29" s="446"/>
      <c r="AR29" s="488"/>
      <c r="AS29" s="445">
        <v>2797</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596939</v>
      </c>
      <c r="BO29" s="395"/>
      <c r="BP29" s="395"/>
      <c r="BQ29" s="395"/>
      <c r="BR29" s="395"/>
      <c r="BS29" s="395"/>
      <c r="BT29" s="395"/>
      <c r="BU29" s="396"/>
      <c r="BV29" s="394">
        <v>412181</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92.8</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1641318</v>
      </c>
      <c r="BO30" s="514"/>
      <c r="BP30" s="514"/>
      <c r="BQ30" s="514"/>
      <c r="BR30" s="514"/>
      <c r="BS30" s="514"/>
      <c r="BT30" s="514"/>
      <c r="BU30" s="515"/>
      <c r="BV30" s="513">
        <v>1801519</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15">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15">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池田町国民健康保険特別会計</v>
      </c>
      <c r="X34" s="585"/>
      <c r="Y34" s="585"/>
      <c r="Z34" s="585"/>
      <c r="AA34" s="585"/>
      <c r="AB34" s="585"/>
      <c r="AC34" s="585"/>
      <c r="AD34" s="585"/>
      <c r="AE34" s="585"/>
      <c r="AF34" s="585"/>
      <c r="AG34" s="585"/>
      <c r="AH34" s="585"/>
      <c r="AI34" s="585"/>
      <c r="AJ34" s="585"/>
      <c r="AK34" s="585"/>
      <c r="AL34" s="163"/>
      <c r="AM34" s="584">
        <f>IF(AO34="","",MAX(C34:D43,U34:V43)+1)</f>
        <v>7</v>
      </c>
      <c r="AN34" s="584"/>
      <c r="AO34" s="585" t="str">
        <f>IF('各会計、関係団体の財政状況及び健全化判断比率'!B33="","",'各会計、関係団体の財政状況及び健全化判断比率'!B33)</f>
        <v>池田町簡易水道事業会計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9</v>
      </c>
      <c r="BX34" s="584"/>
      <c r="BY34" s="585" t="str">
        <f>IF('各会計、関係団体の財政状況及び健全化判断比率'!B68="","",'各会計、関係団体の財政状況及び健全化判断比率'!B68)</f>
        <v>福井県市町総合事務組合（普通会計分）</v>
      </c>
      <c r="BZ34" s="585"/>
      <c r="CA34" s="585"/>
      <c r="CB34" s="585"/>
      <c r="CC34" s="585"/>
      <c r="CD34" s="585"/>
      <c r="CE34" s="585"/>
      <c r="CF34" s="585"/>
      <c r="CG34" s="585"/>
      <c r="CH34" s="585"/>
      <c r="CI34" s="585"/>
      <c r="CJ34" s="585"/>
      <c r="CK34" s="585"/>
      <c r="CL34" s="585"/>
      <c r="CM34" s="585"/>
      <c r="CN34" s="163"/>
      <c r="CO34" s="584">
        <f>IF(CQ34="","",MAX(C34:D43,U34:V43,AM34:AN43,BE34:BF43,BW34:BX43)+1)</f>
        <v>19</v>
      </c>
      <c r="CP34" s="584"/>
      <c r="CQ34" s="585" t="str">
        <f>IF('各会計、関係団体の財政状況及び健全化判断比率'!BS7="","",'各会計、関係団体の財政状況及び健全化判断比率'!BS7)</f>
        <v>いけだ農村観光公社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15">
      <c r="A35" s="163"/>
      <c r="B35" s="190"/>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池田町国民健康保険診療施設特別会計</v>
      </c>
      <c r="X35" s="585"/>
      <c r="Y35" s="585"/>
      <c r="Z35" s="585"/>
      <c r="AA35" s="585"/>
      <c r="AB35" s="585"/>
      <c r="AC35" s="585"/>
      <c r="AD35" s="585"/>
      <c r="AE35" s="585"/>
      <c r="AF35" s="585"/>
      <c r="AG35" s="585"/>
      <c r="AH35" s="585"/>
      <c r="AI35" s="585"/>
      <c r="AJ35" s="585"/>
      <c r="AK35" s="585"/>
      <c r="AL35" s="163"/>
      <c r="AM35" s="584">
        <f t="shared" ref="AM35:AM43" si="0">IF(AO35="","",AM34+1)</f>
        <v>8</v>
      </c>
      <c r="AN35" s="584"/>
      <c r="AO35" s="585" t="str">
        <f>IF('各会計、関係団体の財政状況及び健全化判断比率'!B34="","",'各会計、関係団体の財政状況及び健全化判断比率'!B34)</f>
        <v>池田町下水道事業会計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10</v>
      </c>
      <c r="BX35" s="584"/>
      <c r="BY35" s="585" t="str">
        <f>IF('各会計、関係団体の財政状況及び健全化判断比率'!B69="","",'各会計、関係団体の財政状況及び健全化判断比率'!B69)</f>
        <v>福井県市町総合事務組合（事業会計分）</v>
      </c>
      <c r="BZ35" s="585"/>
      <c r="CA35" s="585"/>
      <c r="CB35" s="585"/>
      <c r="CC35" s="585"/>
      <c r="CD35" s="585"/>
      <c r="CE35" s="585"/>
      <c r="CF35" s="585"/>
      <c r="CG35" s="585"/>
      <c r="CH35" s="585"/>
      <c r="CI35" s="585"/>
      <c r="CJ35" s="585"/>
      <c r="CK35" s="585"/>
      <c r="CL35" s="585"/>
      <c r="CM35" s="585"/>
      <c r="CN35" s="163"/>
      <c r="CO35" s="584">
        <f t="shared" ref="CO35:CO43" si="3">IF(CQ35="","",CO34+1)</f>
        <v>20</v>
      </c>
      <c r="CP35" s="584"/>
      <c r="CQ35" s="585" t="str">
        <f>IF('各会計、関係団体の財政状況及び健全化判断比率'!BS8="","",'各会計、関係団体の財政状況及び健全化判断比率'!BS8)</f>
        <v>池田町農業公社</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15">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池田町介護保険特別会計（保険事業勘定）</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11</v>
      </c>
      <c r="BX36" s="584"/>
      <c r="BY36" s="585" t="str">
        <f>IF('各会計、関係団体の財政状況及び健全化判断比率'!B70="","",'各会計、関係団体の財政状況及び健全化判断比率'!B70)</f>
        <v>南越消防組合</v>
      </c>
      <c r="BZ36" s="585"/>
      <c r="CA36" s="585"/>
      <c r="CB36" s="585"/>
      <c r="CC36" s="585"/>
      <c r="CD36" s="585"/>
      <c r="CE36" s="585"/>
      <c r="CF36" s="585"/>
      <c r="CG36" s="585"/>
      <c r="CH36" s="585"/>
      <c r="CI36" s="585"/>
      <c r="CJ36" s="585"/>
      <c r="CK36" s="585"/>
      <c r="CL36" s="585"/>
      <c r="CM36" s="585"/>
      <c r="CN36" s="163"/>
      <c r="CO36" s="584">
        <f t="shared" si="3"/>
        <v>21</v>
      </c>
      <c r="CP36" s="584"/>
      <c r="CQ36" s="585" t="str">
        <f>IF('各会計、関係団体の財政状況及び健全化判断比率'!BS9="","",'各会計、関係団体の財政状況及び健全化判断比率'!BS9)</f>
        <v>まちUPいけだ</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15">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f t="shared" si="4"/>
        <v>5</v>
      </c>
      <c r="V37" s="584"/>
      <c r="W37" s="585" t="str">
        <f>IF('各会計、関係団体の財政状況及び健全化判断比率'!B31="","",'各会計、関係団体の財政状況及び健全化判断比率'!B31)</f>
        <v>池田町介護保険特別会計（介護サービス事業勘定）</v>
      </c>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12</v>
      </c>
      <c r="BX37" s="584"/>
      <c r="BY37" s="585" t="str">
        <f>IF('各会計、関係団体の財政状況及び健全化判断比率'!B71="","",'各会計、関係団体の財政状況及び健全化判断比率'!B71)</f>
        <v>南越清掃組合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15">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f t="shared" si="4"/>
        <v>6</v>
      </c>
      <c r="V38" s="584"/>
      <c r="W38" s="585" t="str">
        <f>IF('各会計、関係団体の財政状況及び健全化判断比率'!B32="","",'各会計、関係団体の財政状況及び健全化判断比率'!B32)</f>
        <v>池田町後期高齢者医療特別会計</v>
      </c>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13</v>
      </c>
      <c r="BX38" s="584"/>
      <c r="BY38" s="585" t="str">
        <f>IF('各会計、関係団体の財政状況及び健全化判断比率'!B72="","",'各会計、関係団体の財政状況及び健全化判断比率'!B72)</f>
        <v>鯖江広域衛生施設組合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15">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14</v>
      </c>
      <c r="BX39" s="584"/>
      <c r="BY39" s="585" t="str">
        <f>IF('各会計、関係団体の財政状況及び健全化判断比率'!B73="","",'各会計、関係団体の財政状況及び健全化判断比率'!B73)</f>
        <v>福井県丹南広域組合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15">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15</v>
      </c>
      <c r="BX40" s="584"/>
      <c r="BY40" s="585" t="str">
        <f>IF('各会計、関係団体の財政状況及び健全化判断比率'!B74="","",'各会計、関係団体の財政状況及び健全化判断比率'!B74)</f>
        <v>福井県自治会館組合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15">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16</v>
      </c>
      <c r="BX41" s="584"/>
      <c r="BY41" s="585" t="str">
        <f>IF('各会計、関係団体の財政状況及び健全化判断比率'!B75="","",'各会計、関係団体の財政状況及び健全化判断比率'!B75)</f>
        <v>福井県後期高齢者医療広域連合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15">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17</v>
      </c>
      <c r="BX42" s="584"/>
      <c r="BY42" s="585" t="str">
        <f>IF('各会計、関係団体の財政状況及び健全化判断比率'!B76="","",'各会計、関係団体の財政状況及び健全化判断比率'!B76)</f>
        <v>福井県後期高齢者医療広域連合（事業会計）</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15">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f t="shared" si="2"/>
        <v>18</v>
      </c>
      <c r="BX43" s="584"/>
      <c r="BY43" s="585" t="str">
        <f>IF('各会計、関係団体の財政状況及び健全化判断比率'!B77="","",'各会計、関係団体の財政状況及び健全化判断比率'!B77)</f>
        <v>公立丹南病院組合</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tWyqJwMS7aWgn7f1ukJVZ8BoNerBXpO0wahM+E38/86cQUpyzOyyqMLdJ7OjNfOiHvon10UIJY0VWyx4FVPm5w==" saltValue="kkYwuTcCda3/LBRssk8fz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36" t="s">
        <v>533</v>
      </c>
      <c r="D34" s="1136"/>
      <c r="E34" s="1137"/>
      <c r="F34" s="32">
        <v>18.97</v>
      </c>
      <c r="G34" s="33">
        <v>25.23</v>
      </c>
      <c r="H34" s="33">
        <v>24.4</v>
      </c>
      <c r="I34" s="33">
        <v>21.75</v>
      </c>
      <c r="J34" s="34">
        <v>21.47</v>
      </c>
      <c r="K34" s="22"/>
      <c r="L34" s="22"/>
      <c r="M34" s="22"/>
      <c r="N34" s="22"/>
      <c r="O34" s="22"/>
      <c r="P34" s="22"/>
    </row>
    <row r="35" spans="1:16" ht="39" customHeight="1" x14ac:dyDescent="0.15">
      <c r="A35" s="22"/>
      <c r="B35" s="35"/>
      <c r="C35" s="1132" t="s">
        <v>534</v>
      </c>
      <c r="D35" s="1132"/>
      <c r="E35" s="1133"/>
      <c r="F35" s="36" t="s">
        <v>487</v>
      </c>
      <c r="G35" s="37" t="s">
        <v>487</v>
      </c>
      <c r="H35" s="37" t="s">
        <v>487</v>
      </c>
      <c r="I35" s="37" t="s">
        <v>487</v>
      </c>
      <c r="J35" s="38">
        <v>11.54</v>
      </c>
      <c r="K35" s="22"/>
      <c r="L35" s="22"/>
      <c r="M35" s="22"/>
      <c r="N35" s="22"/>
      <c r="O35" s="22"/>
      <c r="P35" s="22"/>
    </row>
    <row r="36" spans="1:16" ht="39" customHeight="1" x14ac:dyDescent="0.15">
      <c r="A36" s="22"/>
      <c r="B36" s="35"/>
      <c r="C36" s="1132" t="s">
        <v>535</v>
      </c>
      <c r="D36" s="1132"/>
      <c r="E36" s="1133"/>
      <c r="F36" s="36">
        <v>1.64</v>
      </c>
      <c r="G36" s="37">
        <v>1.94</v>
      </c>
      <c r="H36" s="37">
        <v>2.84</v>
      </c>
      <c r="I36" s="37">
        <v>3.36</v>
      </c>
      <c r="J36" s="38">
        <v>3.23</v>
      </c>
      <c r="K36" s="22"/>
      <c r="L36" s="22"/>
      <c r="M36" s="22"/>
      <c r="N36" s="22"/>
      <c r="O36" s="22"/>
      <c r="P36" s="22"/>
    </row>
    <row r="37" spans="1:16" ht="39" customHeight="1" x14ac:dyDescent="0.15">
      <c r="A37" s="22"/>
      <c r="B37" s="35"/>
      <c r="C37" s="1132" t="s">
        <v>536</v>
      </c>
      <c r="D37" s="1132"/>
      <c r="E37" s="1133"/>
      <c r="F37" s="36" t="s">
        <v>487</v>
      </c>
      <c r="G37" s="37" t="s">
        <v>487</v>
      </c>
      <c r="H37" s="37" t="s">
        <v>487</v>
      </c>
      <c r="I37" s="37" t="s">
        <v>487</v>
      </c>
      <c r="J37" s="38">
        <v>2.71</v>
      </c>
      <c r="K37" s="22"/>
      <c r="L37" s="22"/>
      <c r="M37" s="22"/>
      <c r="N37" s="22"/>
      <c r="O37" s="22"/>
      <c r="P37" s="22"/>
    </row>
    <row r="38" spans="1:16" ht="39" customHeight="1" x14ac:dyDescent="0.15">
      <c r="A38" s="22"/>
      <c r="B38" s="35"/>
      <c r="C38" s="1132" t="s">
        <v>537</v>
      </c>
      <c r="D38" s="1132"/>
      <c r="E38" s="1133"/>
      <c r="F38" s="36">
        <v>0.4</v>
      </c>
      <c r="G38" s="37">
        <v>0.68</v>
      </c>
      <c r="H38" s="37">
        <v>1.0900000000000001</v>
      </c>
      <c r="I38" s="37">
        <v>0.67</v>
      </c>
      <c r="J38" s="38">
        <v>7.0000000000000007E-2</v>
      </c>
      <c r="K38" s="22"/>
      <c r="L38" s="22"/>
      <c r="M38" s="22"/>
      <c r="N38" s="22"/>
      <c r="O38" s="22"/>
      <c r="P38" s="22"/>
    </row>
    <row r="39" spans="1:16" ht="39" customHeight="1" x14ac:dyDescent="0.15">
      <c r="A39" s="22"/>
      <c r="B39" s="35"/>
      <c r="C39" s="1132" t="s">
        <v>538</v>
      </c>
      <c r="D39" s="1132"/>
      <c r="E39" s="1133"/>
      <c r="F39" s="36">
        <v>7.0000000000000007E-2</v>
      </c>
      <c r="G39" s="37">
        <v>0.56000000000000005</v>
      </c>
      <c r="H39" s="37">
        <v>0.22</v>
      </c>
      <c r="I39" s="37">
        <v>0.01</v>
      </c>
      <c r="J39" s="38">
        <v>0.02</v>
      </c>
      <c r="K39" s="22"/>
      <c r="L39" s="22"/>
      <c r="M39" s="22"/>
      <c r="N39" s="22"/>
      <c r="O39" s="22"/>
      <c r="P39" s="22"/>
    </row>
    <row r="40" spans="1:16" ht="39" customHeight="1" x14ac:dyDescent="0.15">
      <c r="A40" s="22"/>
      <c r="B40" s="35"/>
      <c r="C40" s="1132" t="s">
        <v>539</v>
      </c>
      <c r="D40" s="1132"/>
      <c r="E40" s="1133"/>
      <c r="F40" s="36">
        <v>0.01</v>
      </c>
      <c r="G40" s="37">
        <v>0.02</v>
      </c>
      <c r="H40" s="37">
        <v>0.02</v>
      </c>
      <c r="I40" s="37">
        <v>0.01</v>
      </c>
      <c r="J40" s="38">
        <v>0.02</v>
      </c>
      <c r="K40" s="22"/>
      <c r="L40" s="22"/>
      <c r="M40" s="22"/>
      <c r="N40" s="22"/>
      <c r="O40" s="22"/>
      <c r="P40" s="22"/>
    </row>
    <row r="41" spans="1:16" ht="39" customHeight="1" x14ac:dyDescent="0.15">
      <c r="A41" s="22"/>
      <c r="B41" s="35"/>
      <c r="C41" s="1132" t="s">
        <v>540</v>
      </c>
      <c r="D41" s="1132"/>
      <c r="E41" s="1133"/>
      <c r="F41" s="36">
        <v>0</v>
      </c>
      <c r="G41" s="37">
        <v>0</v>
      </c>
      <c r="H41" s="37">
        <v>0</v>
      </c>
      <c r="I41" s="37">
        <v>0</v>
      </c>
      <c r="J41" s="38">
        <v>0</v>
      </c>
      <c r="K41" s="22"/>
      <c r="L41" s="22"/>
      <c r="M41" s="22"/>
      <c r="N41" s="22"/>
      <c r="O41" s="22"/>
      <c r="P41" s="22"/>
    </row>
    <row r="42" spans="1:16" ht="39" customHeight="1" x14ac:dyDescent="0.15">
      <c r="A42" s="22"/>
      <c r="B42" s="39"/>
      <c r="C42" s="1132" t="s">
        <v>541</v>
      </c>
      <c r="D42" s="1132"/>
      <c r="E42" s="1133"/>
      <c r="F42" s="36" t="s">
        <v>487</v>
      </c>
      <c r="G42" s="37" t="s">
        <v>487</v>
      </c>
      <c r="H42" s="37" t="s">
        <v>487</v>
      </c>
      <c r="I42" s="37" t="s">
        <v>542</v>
      </c>
      <c r="J42" s="38" t="s">
        <v>487</v>
      </c>
      <c r="K42" s="22"/>
      <c r="L42" s="22"/>
      <c r="M42" s="22"/>
      <c r="N42" s="22"/>
      <c r="O42" s="22"/>
      <c r="P42" s="22"/>
    </row>
    <row r="43" spans="1:16" ht="39" customHeight="1" thickBot="1" x14ac:dyDescent="0.2">
      <c r="A43" s="22"/>
      <c r="B43" s="40"/>
      <c r="C43" s="1134" t="s">
        <v>543</v>
      </c>
      <c r="D43" s="1134"/>
      <c r="E43" s="1135"/>
      <c r="F43" s="41">
        <v>0.06</v>
      </c>
      <c r="G43" s="42">
        <v>0.01</v>
      </c>
      <c r="H43" s="42">
        <v>0.03</v>
      </c>
      <c r="I43" s="42">
        <v>0.73</v>
      </c>
      <c r="J43" s="43" t="s">
        <v>487</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wcl5EHlq2tXMFgHBf2h+wL2JoENA15Hf2ikBPOftRcXE4f8edMLMkbw1nLvhmyemeIudqz6hluhLlc5TApypug==" saltValue="EjTxhGn3KsItA2N0pVyTR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406</v>
      </c>
      <c r="L45" s="58">
        <v>433</v>
      </c>
      <c r="M45" s="58">
        <v>476</v>
      </c>
      <c r="N45" s="58">
        <v>471</v>
      </c>
      <c r="O45" s="59">
        <v>519</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487</v>
      </c>
      <c r="L46" s="62" t="s">
        <v>487</v>
      </c>
      <c r="M46" s="62" t="s">
        <v>487</v>
      </c>
      <c r="N46" s="62" t="s">
        <v>487</v>
      </c>
      <c r="O46" s="63" t="s">
        <v>487</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487</v>
      </c>
      <c r="L47" s="62" t="s">
        <v>487</v>
      </c>
      <c r="M47" s="62" t="s">
        <v>487</v>
      </c>
      <c r="N47" s="62" t="s">
        <v>487</v>
      </c>
      <c r="O47" s="63" t="s">
        <v>487</v>
      </c>
      <c r="P47" s="46"/>
      <c r="Q47" s="46"/>
      <c r="R47" s="46"/>
      <c r="S47" s="46"/>
      <c r="T47" s="46"/>
      <c r="U47" s="46"/>
    </row>
    <row r="48" spans="1:21" ht="30.75" customHeight="1" x14ac:dyDescent="0.15">
      <c r="A48" s="46"/>
      <c r="B48" s="1140"/>
      <c r="C48" s="1141"/>
      <c r="D48" s="60"/>
      <c r="E48" s="1146" t="s">
        <v>13</v>
      </c>
      <c r="F48" s="1146"/>
      <c r="G48" s="1146"/>
      <c r="H48" s="1146"/>
      <c r="I48" s="1146"/>
      <c r="J48" s="1147"/>
      <c r="K48" s="61">
        <v>136</v>
      </c>
      <c r="L48" s="62">
        <v>144</v>
      </c>
      <c r="M48" s="62">
        <v>165</v>
      </c>
      <c r="N48" s="62">
        <v>159</v>
      </c>
      <c r="O48" s="63">
        <v>201</v>
      </c>
      <c r="P48" s="46"/>
      <c r="Q48" s="46"/>
      <c r="R48" s="46"/>
      <c r="S48" s="46"/>
      <c r="T48" s="46"/>
      <c r="U48" s="46"/>
    </row>
    <row r="49" spans="1:21" ht="30.75" customHeight="1" x14ac:dyDescent="0.15">
      <c r="A49" s="46"/>
      <c r="B49" s="1140"/>
      <c r="C49" s="1141"/>
      <c r="D49" s="60"/>
      <c r="E49" s="1146" t="s">
        <v>14</v>
      </c>
      <c r="F49" s="1146"/>
      <c r="G49" s="1146"/>
      <c r="H49" s="1146"/>
      <c r="I49" s="1146"/>
      <c r="J49" s="1147"/>
      <c r="K49" s="61">
        <v>12</v>
      </c>
      <c r="L49" s="62">
        <v>13</v>
      </c>
      <c r="M49" s="62">
        <v>16</v>
      </c>
      <c r="N49" s="62">
        <v>21</v>
      </c>
      <c r="O49" s="63">
        <v>30</v>
      </c>
      <c r="P49" s="46"/>
      <c r="Q49" s="46"/>
      <c r="R49" s="46"/>
      <c r="S49" s="46"/>
      <c r="T49" s="46"/>
      <c r="U49" s="46"/>
    </row>
    <row r="50" spans="1:21" ht="30.75" customHeight="1" x14ac:dyDescent="0.15">
      <c r="A50" s="46"/>
      <c r="B50" s="1140"/>
      <c r="C50" s="1141"/>
      <c r="D50" s="60"/>
      <c r="E50" s="1146" t="s">
        <v>15</v>
      </c>
      <c r="F50" s="1146"/>
      <c r="G50" s="1146"/>
      <c r="H50" s="1146"/>
      <c r="I50" s="1146"/>
      <c r="J50" s="1147"/>
      <c r="K50" s="61" t="s">
        <v>487</v>
      </c>
      <c r="L50" s="62" t="s">
        <v>487</v>
      </c>
      <c r="M50" s="62" t="s">
        <v>487</v>
      </c>
      <c r="N50" s="62" t="s">
        <v>487</v>
      </c>
      <c r="O50" s="63" t="s">
        <v>487</v>
      </c>
      <c r="P50" s="46"/>
      <c r="Q50" s="46"/>
      <c r="R50" s="46"/>
      <c r="S50" s="46"/>
      <c r="T50" s="46"/>
      <c r="U50" s="46"/>
    </row>
    <row r="51" spans="1:21" ht="30.75" customHeight="1" x14ac:dyDescent="0.15">
      <c r="A51" s="46"/>
      <c r="B51" s="1142"/>
      <c r="C51" s="1143"/>
      <c r="D51" s="64"/>
      <c r="E51" s="1146" t="s">
        <v>16</v>
      </c>
      <c r="F51" s="1146"/>
      <c r="G51" s="1146"/>
      <c r="H51" s="1146"/>
      <c r="I51" s="1146"/>
      <c r="J51" s="1147"/>
      <c r="K51" s="61" t="s">
        <v>487</v>
      </c>
      <c r="L51" s="62" t="s">
        <v>487</v>
      </c>
      <c r="M51" s="62" t="s">
        <v>487</v>
      </c>
      <c r="N51" s="62" t="s">
        <v>487</v>
      </c>
      <c r="O51" s="63" t="s">
        <v>487</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455</v>
      </c>
      <c r="L52" s="62">
        <v>474</v>
      </c>
      <c r="M52" s="62">
        <v>500</v>
      </c>
      <c r="N52" s="62">
        <v>491</v>
      </c>
      <c r="O52" s="63">
        <v>544</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99</v>
      </c>
      <c r="L53" s="67">
        <v>116</v>
      </c>
      <c r="M53" s="67">
        <v>157</v>
      </c>
      <c r="N53" s="67">
        <v>160</v>
      </c>
      <c r="O53" s="68">
        <v>206</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Ag/cg0JeCEZvkLy3kmf2lYZVC1l77nPQz7yKt/9DBUxDzQC9P2y7m7CY/CGytde7QJLzsbZ3bSU6wc1p3pjYdg==" saltValue="AYK93dDw8l3YCEQ4bS1mQ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526</v>
      </c>
      <c r="J40" s="101" t="s">
        <v>527</v>
      </c>
      <c r="K40" s="101" t="s">
        <v>528</v>
      </c>
      <c r="L40" s="101" t="s">
        <v>529</v>
      </c>
      <c r="M40" s="102" t="s">
        <v>530</v>
      </c>
    </row>
    <row r="41" spans="2:13" ht="27.75" customHeight="1" x14ac:dyDescent="0.15">
      <c r="B41" s="1169" t="s">
        <v>30</v>
      </c>
      <c r="C41" s="1170"/>
      <c r="D41" s="103"/>
      <c r="E41" s="1175" t="s">
        <v>31</v>
      </c>
      <c r="F41" s="1175"/>
      <c r="G41" s="1175"/>
      <c r="H41" s="1176"/>
      <c r="I41" s="330">
        <v>3385</v>
      </c>
      <c r="J41" s="331">
        <v>3089</v>
      </c>
      <c r="K41" s="331">
        <v>3584</v>
      </c>
      <c r="L41" s="331">
        <v>4064</v>
      </c>
      <c r="M41" s="332">
        <v>4020</v>
      </c>
    </row>
    <row r="42" spans="2:13" ht="27.75" customHeight="1" x14ac:dyDescent="0.15">
      <c r="B42" s="1171"/>
      <c r="C42" s="1172"/>
      <c r="D42" s="104"/>
      <c r="E42" s="1177" t="s">
        <v>32</v>
      </c>
      <c r="F42" s="1177"/>
      <c r="G42" s="1177"/>
      <c r="H42" s="1178"/>
      <c r="I42" s="333" t="s">
        <v>487</v>
      </c>
      <c r="J42" s="334" t="s">
        <v>487</v>
      </c>
      <c r="K42" s="334" t="s">
        <v>487</v>
      </c>
      <c r="L42" s="334" t="s">
        <v>487</v>
      </c>
      <c r="M42" s="335" t="s">
        <v>487</v>
      </c>
    </row>
    <row r="43" spans="2:13" ht="27.75" customHeight="1" x14ac:dyDescent="0.15">
      <c r="B43" s="1171"/>
      <c r="C43" s="1172"/>
      <c r="D43" s="104"/>
      <c r="E43" s="1177" t="s">
        <v>33</v>
      </c>
      <c r="F43" s="1177"/>
      <c r="G43" s="1177"/>
      <c r="H43" s="1178"/>
      <c r="I43" s="333">
        <v>1087</v>
      </c>
      <c r="J43" s="334">
        <v>1116</v>
      </c>
      <c r="K43" s="334">
        <v>1185</v>
      </c>
      <c r="L43" s="334">
        <v>1142</v>
      </c>
      <c r="M43" s="335">
        <v>1258</v>
      </c>
    </row>
    <row r="44" spans="2:13" ht="27.75" customHeight="1" x14ac:dyDescent="0.15">
      <c r="B44" s="1171"/>
      <c r="C44" s="1172"/>
      <c r="D44" s="104"/>
      <c r="E44" s="1177" t="s">
        <v>34</v>
      </c>
      <c r="F44" s="1177"/>
      <c r="G44" s="1177"/>
      <c r="H44" s="1178"/>
      <c r="I44" s="333">
        <v>254</v>
      </c>
      <c r="J44" s="334">
        <v>246</v>
      </c>
      <c r="K44" s="334">
        <v>254</v>
      </c>
      <c r="L44" s="334">
        <v>254</v>
      </c>
      <c r="M44" s="335">
        <v>237</v>
      </c>
    </row>
    <row r="45" spans="2:13" ht="27.75" customHeight="1" x14ac:dyDescent="0.15">
      <c r="B45" s="1171"/>
      <c r="C45" s="1172"/>
      <c r="D45" s="104"/>
      <c r="E45" s="1177" t="s">
        <v>35</v>
      </c>
      <c r="F45" s="1177"/>
      <c r="G45" s="1177"/>
      <c r="H45" s="1178"/>
      <c r="I45" s="333">
        <v>615</v>
      </c>
      <c r="J45" s="334">
        <v>589</v>
      </c>
      <c r="K45" s="334">
        <v>563</v>
      </c>
      <c r="L45" s="334">
        <v>551</v>
      </c>
      <c r="M45" s="335">
        <v>567</v>
      </c>
    </row>
    <row r="46" spans="2:13" ht="27.75" customHeight="1" x14ac:dyDescent="0.15">
      <c r="B46" s="1171"/>
      <c r="C46" s="1172"/>
      <c r="D46" s="105"/>
      <c r="E46" s="1177" t="s">
        <v>36</v>
      </c>
      <c r="F46" s="1177"/>
      <c r="G46" s="1177"/>
      <c r="H46" s="1178"/>
      <c r="I46" s="333" t="s">
        <v>487</v>
      </c>
      <c r="J46" s="334" t="s">
        <v>487</v>
      </c>
      <c r="K46" s="334" t="s">
        <v>487</v>
      </c>
      <c r="L46" s="334" t="s">
        <v>487</v>
      </c>
      <c r="M46" s="335" t="s">
        <v>487</v>
      </c>
    </row>
    <row r="47" spans="2:13" ht="27.75" customHeight="1" x14ac:dyDescent="0.15">
      <c r="B47" s="1171"/>
      <c r="C47" s="1172"/>
      <c r="D47" s="106"/>
      <c r="E47" s="1179" t="s">
        <v>37</v>
      </c>
      <c r="F47" s="1180"/>
      <c r="G47" s="1180"/>
      <c r="H47" s="1181"/>
      <c r="I47" s="333" t="s">
        <v>487</v>
      </c>
      <c r="J47" s="334" t="s">
        <v>487</v>
      </c>
      <c r="K47" s="334" t="s">
        <v>487</v>
      </c>
      <c r="L47" s="334" t="s">
        <v>487</v>
      </c>
      <c r="M47" s="335" t="s">
        <v>487</v>
      </c>
    </row>
    <row r="48" spans="2:13" ht="27.75" customHeight="1" x14ac:dyDescent="0.15">
      <c r="B48" s="1171"/>
      <c r="C48" s="1172"/>
      <c r="D48" s="104"/>
      <c r="E48" s="1177" t="s">
        <v>38</v>
      </c>
      <c r="F48" s="1177"/>
      <c r="G48" s="1177"/>
      <c r="H48" s="1178"/>
      <c r="I48" s="333" t="s">
        <v>487</v>
      </c>
      <c r="J48" s="334" t="s">
        <v>487</v>
      </c>
      <c r="K48" s="334" t="s">
        <v>487</v>
      </c>
      <c r="L48" s="334" t="s">
        <v>487</v>
      </c>
      <c r="M48" s="335" t="s">
        <v>487</v>
      </c>
    </row>
    <row r="49" spans="2:13" ht="27.75" customHeight="1" x14ac:dyDescent="0.15">
      <c r="B49" s="1173"/>
      <c r="C49" s="1174"/>
      <c r="D49" s="104"/>
      <c r="E49" s="1177" t="s">
        <v>39</v>
      </c>
      <c r="F49" s="1177"/>
      <c r="G49" s="1177"/>
      <c r="H49" s="1178"/>
      <c r="I49" s="333" t="s">
        <v>487</v>
      </c>
      <c r="J49" s="334" t="s">
        <v>487</v>
      </c>
      <c r="K49" s="334" t="s">
        <v>487</v>
      </c>
      <c r="L49" s="334" t="s">
        <v>487</v>
      </c>
      <c r="M49" s="335" t="s">
        <v>487</v>
      </c>
    </row>
    <row r="50" spans="2:13" ht="27.75" customHeight="1" x14ac:dyDescent="0.15">
      <c r="B50" s="1182" t="s">
        <v>40</v>
      </c>
      <c r="C50" s="1183"/>
      <c r="D50" s="107"/>
      <c r="E50" s="1177" t="s">
        <v>41</v>
      </c>
      <c r="F50" s="1177"/>
      <c r="G50" s="1177"/>
      <c r="H50" s="1178"/>
      <c r="I50" s="333">
        <v>3367</v>
      </c>
      <c r="J50" s="334">
        <v>3498</v>
      </c>
      <c r="K50" s="334">
        <v>3577</v>
      </c>
      <c r="L50" s="334">
        <v>3734</v>
      </c>
      <c r="M50" s="335">
        <v>3811</v>
      </c>
    </row>
    <row r="51" spans="2:13" ht="27.75" customHeight="1" x14ac:dyDescent="0.15">
      <c r="B51" s="1171"/>
      <c r="C51" s="1172"/>
      <c r="D51" s="104"/>
      <c r="E51" s="1177" t="s">
        <v>42</v>
      </c>
      <c r="F51" s="1177"/>
      <c r="G51" s="1177"/>
      <c r="H51" s="1178"/>
      <c r="I51" s="333">
        <v>85</v>
      </c>
      <c r="J51" s="334">
        <v>71</v>
      </c>
      <c r="K51" s="334">
        <v>215</v>
      </c>
      <c r="L51" s="334">
        <v>187</v>
      </c>
      <c r="M51" s="335">
        <v>176</v>
      </c>
    </row>
    <row r="52" spans="2:13" ht="27.75" customHeight="1" x14ac:dyDescent="0.15">
      <c r="B52" s="1173"/>
      <c r="C52" s="1174"/>
      <c r="D52" s="104"/>
      <c r="E52" s="1177" t="s">
        <v>43</v>
      </c>
      <c r="F52" s="1177"/>
      <c r="G52" s="1177"/>
      <c r="H52" s="1178"/>
      <c r="I52" s="333">
        <v>3960</v>
      </c>
      <c r="J52" s="334">
        <v>3754</v>
      </c>
      <c r="K52" s="334">
        <v>4148</v>
      </c>
      <c r="L52" s="334">
        <v>4481</v>
      </c>
      <c r="M52" s="335">
        <v>4355</v>
      </c>
    </row>
    <row r="53" spans="2:13" ht="27.75" customHeight="1" thickBot="1" x14ac:dyDescent="0.2">
      <c r="B53" s="1184" t="s">
        <v>19</v>
      </c>
      <c r="C53" s="1185"/>
      <c r="D53" s="108"/>
      <c r="E53" s="1186" t="s">
        <v>44</v>
      </c>
      <c r="F53" s="1186"/>
      <c r="G53" s="1186"/>
      <c r="H53" s="1187"/>
      <c r="I53" s="336">
        <v>-2072</v>
      </c>
      <c r="J53" s="337">
        <v>-2282</v>
      </c>
      <c r="K53" s="337">
        <v>-2355</v>
      </c>
      <c r="L53" s="337">
        <v>-2391</v>
      </c>
      <c r="M53" s="338">
        <v>-2260</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NH9Zhdhe8XAQ/zegoJpm0hRL5Y2WEYTLzoKTIeTcCPQ6NLcF3lE2GCRmj55t6sF0k/dZYO/XgVzf4+iHuEl5tQ==" saltValue="Ni3wcC4WqD0UEs0jmK1CA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6"/>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528</v>
      </c>
      <c r="G54" s="117" t="s">
        <v>529</v>
      </c>
      <c r="H54" s="118" t="s">
        <v>530</v>
      </c>
    </row>
    <row r="55" spans="2:8" ht="52.5" customHeight="1" x14ac:dyDescent="0.15">
      <c r="B55" s="119"/>
      <c r="C55" s="1196" t="s">
        <v>46</v>
      </c>
      <c r="D55" s="1196"/>
      <c r="E55" s="1197"/>
      <c r="F55" s="339">
        <v>1368</v>
      </c>
      <c r="G55" s="339">
        <v>1379</v>
      </c>
      <c r="H55" s="340">
        <v>1448</v>
      </c>
    </row>
    <row r="56" spans="2:8" ht="52.5" customHeight="1" x14ac:dyDescent="0.15">
      <c r="B56" s="120"/>
      <c r="C56" s="1198" t="s">
        <v>47</v>
      </c>
      <c r="D56" s="1198"/>
      <c r="E56" s="1199"/>
      <c r="F56" s="341">
        <v>280</v>
      </c>
      <c r="G56" s="341">
        <v>412</v>
      </c>
      <c r="H56" s="342">
        <v>597</v>
      </c>
    </row>
    <row r="57" spans="2:8" ht="53.25" customHeight="1" x14ac:dyDescent="0.15">
      <c r="B57" s="120"/>
      <c r="C57" s="1200" t="s">
        <v>48</v>
      </c>
      <c r="D57" s="1200"/>
      <c r="E57" s="1201"/>
      <c r="F57" s="343">
        <v>1787</v>
      </c>
      <c r="G57" s="343">
        <v>1802</v>
      </c>
      <c r="H57" s="344">
        <v>1641</v>
      </c>
    </row>
    <row r="58" spans="2:8" ht="45.75" customHeight="1" x14ac:dyDescent="0.15">
      <c r="B58" s="121"/>
      <c r="C58" s="1188" t="s">
        <v>563</v>
      </c>
      <c r="D58" s="1189"/>
      <c r="E58" s="1190"/>
      <c r="F58" s="345">
        <v>678</v>
      </c>
      <c r="G58" s="345">
        <v>724</v>
      </c>
      <c r="H58" s="346">
        <v>791</v>
      </c>
    </row>
    <row r="59" spans="2:8" ht="45.75" customHeight="1" x14ac:dyDescent="0.15">
      <c r="B59" s="121"/>
      <c r="C59" s="1188" t="s">
        <v>564</v>
      </c>
      <c r="D59" s="1189"/>
      <c r="E59" s="1190"/>
      <c r="F59" s="345">
        <v>325</v>
      </c>
      <c r="G59" s="345">
        <v>414</v>
      </c>
      <c r="H59" s="346">
        <v>385</v>
      </c>
    </row>
    <row r="60" spans="2:8" ht="45.75" customHeight="1" x14ac:dyDescent="0.15">
      <c r="B60" s="121"/>
      <c r="C60" s="1188" t="s">
        <v>565</v>
      </c>
      <c r="D60" s="1189"/>
      <c r="E60" s="1190"/>
      <c r="F60" s="345">
        <v>500</v>
      </c>
      <c r="G60" s="345">
        <v>379</v>
      </c>
      <c r="H60" s="346">
        <v>196</v>
      </c>
    </row>
    <row r="61" spans="2:8" ht="45.75" customHeight="1" x14ac:dyDescent="0.15">
      <c r="B61" s="121"/>
      <c r="C61" s="1188" t="s">
        <v>566</v>
      </c>
      <c r="D61" s="1189"/>
      <c r="E61" s="1190"/>
      <c r="F61" s="345">
        <v>198</v>
      </c>
      <c r="G61" s="345">
        <v>198</v>
      </c>
      <c r="H61" s="346">
        <v>187</v>
      </c>
    </row>
    <row r="62" spans="2:8" ht="45.75" customHeight="1" thickBot="1" x14ac:dyDescent="0.2">
      <c r="B62" s="122"/>
      <c r="C62" s="1191" t="s">
        <v>567</v>
      </c>
      <c r="D62" s="1192"/>
      <c r="E62" s="1193"/>
      <c r="F62" s="347">
        <v>36</v>
      </c>
      <c r="G62" s="347">
        <v>36</v>
      </c>
      <c r="H62" s="348">
        <v>36</v>
      </c>
    </row>
    <row r="63" spans="2:8" ht="52.5" customHeight="1" thickBot="1" x14ac:dyDescent="0.2">
      <c r="B63" s="123"/>
      <c r="C63" s="1194" t="s">
        <v>49</v>
      </c>
      <c r="D63" s="1194"/>
      <c r="E63" s="1195"/>
      <c r="F63" s="349">
        <v>3435</v>
      </c>
      <c r="G63" s="349">
        <v>3593</v>
      </c>
      <c r="H63" s="350">
        <v>3686</v>
      </c>
    </row>
    <row r="64" spans="2:8" x14ac:dyDescent="0.15"/>
    <row r="65" s="1" customFormat="1" ht="13.5" hidden="1" customHeight="1" x14ac:dyDescent="0.15"/>
    <row r="66" s="1" customFormat="1" ht="13.5" hidden="1" customHeight="1" x14ac:dyDescent="0.15"/>
    <row r="67" s="1" customFormat="1" ht="13.5" hidden="1" customHeight="1" x14ac:dyDescent="0.15"/>
    <row r="68" s="1" customFormat="1" ht="13.5" hidden="1" customHeight="1" x14ac:dyDescent="0.15"/>
    <row r="69" s="1" customFormat="1" ht="13.5" hidden="1" customHeight="1" x14ac:dyDescent="0.15"/>
    <row r="70" s="1" customFormat="1" ht="13.5" hidden="1" customHeight="1" x14ac:dyDescent="0.15"/>
    <row r="71" s="1" customFormat="1" ht="13.5" hidden="1" customHeight="1" x14ac:dyDescent="0.15"/>
    <row r="72" s="1" customFormat="1" ht="13.5" hidden="1" customHeight="1" x14ac:dyDescent="0.15"/>
    <row r="73" s="1" customFormat="1" ht="13.5" hidden="1" customHeight="1" x14ac:dyDescent="0.15"/>
    <row r="74" s="1" customFormat="1" ht="13.5" hidden="1" customHeight="1" x14ac:dyDescent="0.15"/>
    <row r="75" s="1" customFormat="1" ht="13.5" hidden="1" customHeight="1" x14ac:dyDescent="0.15"/>
    <row r="76" s="1" customFormat="1" ht="13.5" hidden="1" customHeight="1" x14ac:dyDescent="0.15"/>
  </sheetData>
  <sheetProtection algorithmName="SHA-512" hashValue="UFAZLvJtkeIHTdME3bYM4lYC2O+WkNfRAtuSf+sAqgdwEheOdMNkCQAKQ/QJ3PBsGvuWrpheuvEGUruCl7OTnA==" saltValue="scfAcksvG3daWeYtvpi+L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525</v>
      </c>
      <c r="G2" s="137"/>
      <c r="H2" s="138"/>
    </row>
    <row r="3" spans="1:8" x14ac:dyDescent="0.15">
      <c r="A3" s="134" t="s">
        <v>518</v>
      </c>
      <c r="B3" s="139"/>
      <c r="C3" s="140"/>
      <c r="D3" s="141">
        <v>331505</v>
      </c>
      <c r="E3" s="142"/>
      <c r="F3" s="143">
        <v>263613</v>
      </c>
      <c r="G3" s="144"/>
      <c r="H3" s="145"/>
    </row>
    <row r="4" spans="1:8" x14ac:dyDescent="0.15">
      <c r="A4" s="146"/>
      <c r="B4" s="147"/>
      <c r="C4" s="148"/>
      <c r="D4" s="149">
        <v>210760</v>
      </c>
      <c r="E4" s="150"/>
      <c r="F4" s="151">
        <v>128823</v>
      </c>
      <c r="G4" s="152"/>
      <c r="H4" s="153"/>
    </row>
    <row r="5" spans="1:8" x14ac:dyDescent="0.15">
      <c r="A5" s="134" t="s">
        <v>520</v>
      </c>
      <c r="B5" s="139"/>
      <c r="C5" s="140"/>
      <c r="D5" s="141">
        <v>205575</v>
      </c>
      <c r="E5" s="142"/>
      <c r="F5" s="143">
        <v>330026</v>
      </c>
      <c r="G5" s="144"/>
      <c r="H5" s="145"/>
    </row>
    <row r="6" spans="1:8" x14ac:dyDescent="0.15">
      <c r="A6" s="146"/>
      <c r="B6" s="147"/>
      <c r="C6" s="148"/>
      <c r="D6" s="149">
        <v>88653</v>
      </c>
      <c r="E6" s="150"/>
      <c r="F6" s="151">
        <v>141075</v>
      </c>
      <c r="G6" s="152"/>
      <c r="H6" s="153"/>
    </row>
    <row r="7" spans="1:8" x14ac:dyDescent="0.15">
      <c r="A7" s="134" t="s">
        <v>521</v>
      </c>
      <c r="B7" s="139"/>
      <c r="C7" s="140"/>
      <c r="D7" s="141">
        <v>588600</v>
      </c>
      <c r="E7" s="142"/>
      <c r="F7" s="143">
        <v>278179</v>
      </c>
      <c r="G7" s="144"/>
      <c r="H7" s="145"/>
    </row>
    <row r="8" spans="1:8" x14ac:dyDescent="0.15">
      <c r="A8" s="146"/>
      <c r="B8" s="147"/>
      <c r="C8" s="148"/>
      <c r="D8" s="149">
        <v>480764</v>
      </c>
      <c r="E8" s="150"/>
      <c r="F8" s="151">
        <v>122182</v>
      </c>
      <c r="G8" s="152"/>
      <c r="H8" s="153"/>
    </row>
    <row r="9" spans="1:8" x14ac:dyDescent="0.15">
      <c r="A9" s="134" t="s">
        <v>522</v>
      </c>
      <c r="B9" s="139"/>
      <c r="C9" s="140"/>
      <c r="D9" s="141">
        <v>663752</v>
      </c>
      <c r="E9" s="142"/>
      <c r="F9" s="143">
        <v>283153</v>
      </c>
      <c r="G9" s="144"/>
      <c r="H9" s="145"/>
    </row>
    <row r="10" spans="1:8" x14ac:dyDescent="0.15">
      <c r="A10" s="146"/>
      <c r="B10" s="147"/>
      <c r="C10" s="148"/>
      <c r="D10" s="149">
        <v>551445</v>
      </c>
      <c r="E10" s="150"/>
      <c r="F10" s="151">
        <v>127593</v>
      </c>
      <c r="G10" s="152"/>
      <c r="H10" s="153"/>
    </row>
    <row r="11" spans="1:8" x14ac:dyDescent="0.15">
      <c r="A11" s="134" t="s">
        <v>523</v>
      </c>
      <c r="B11" s="139"/>
      <c r="C11" s="140"/>
      <c r="D11" s="141">
        <v>407452</v>
      </c>
      <c r="E11" s="142"/>
      <c r="F11" s="143">
        <v>262169</v>
      </c>
      <c r="G11" s="144"/>
      <c r="H11" s="145"/>
    </row>
    <row r="12" spans="1:8" x14ac:dyDescent="0.15">
      <c r="A12" s="146"/>
      <c r="B12" s="147"/>
      <c r="C12" s="154"/>
      <c r="D12" s="149">
        <v>278194</v>
      </c>
      <c r="E12" s="150"/>
      <c r="F12" s="151">
        <v>152658</v>
      </c>
      <c r="G12" s="152"/>
      <c r="H12" s="153"/>
    </row>
    <row r="13" spans="1:8" x14ac:dyDescent="0.15">
      <c r="A13" s="134"/>
      <c r="B13" s="139"/>
      <c r="C13" s="140"/>
      <c r="D13" s="141">
        <v>439377</v>
      </c>
      <c r="E13" s="142"/>
      <c r="F13" s="143">
        <v>283428</v>
      </c>
      <c r="G13" s="155"/>
      <c r="H13" s="145"/>
    </row>
    <row r="14" spans="1:8" x14ac:dyDescent="0.15">
      <c r="A14" s="146"/>
      <c r="B14" s="147"/>
      <c r="C14" s="148"/>
      <c r="D14" s="149">
        <v>321963</v>
      </c>
      <c r="E14" s="150"/>
      <c r="F14" s="151">
        <v>134466</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18.97</v>
      </c>
      <c r="C19" s="156">
        <f>ROUND(VALUE(SUBSTITUTE(実質収支比率等に係る経年分析!G$48,"▲","-")),2)</f>
        <v>25.24</v>
      </c>
      <c r="D19" s="156">
        <f>ROUND(VALUE(SUBSTITUTE(実質収支比率等に係る経年分析!H$48,"▲","-")),2)</f>
        <v>24.4</v>
      </c>
      <c r="E19" s="156">
        <f>ROUND(VALUE(SUBSTITUTE(実質収支比率等に係る経年分析!I$48,"▲","-")),2)</f>
        <v>21.76</v>
      </c>
      <c r="F19" s="156">
        <f>ROUND(VALUE(SUBSTITUTE(実質収支比率等に係る経年分析!J$48,"▲","-")),2)</f>
        <v>21.48</v>
      </c>
    </row>
    <row r="20" spans="1:11" x14ac:dyDescent="0.15">
      <c r="A20" s="156" t="s">
        <v>53</v>
      </c>
      <c r="B20" s="156">
        <f>ROUND(VALUE(SUBSTITUTE(実質収支比率等に係る経年分析!F$47,"▲","-")),2)</f>
        <v>65.02</v>
      </c>
      <c r="C20" s="156">
        <f>ROUND(VALUE(SUBSTITUTE(実質収支比率等に係る経年分析!G$47,"▲","-")),2)</f>
        <v>59.19</v>
      </c>
      <c r="D20" s="156">
        <f>ROUND(VALUE(SUBSTITUTE(実質収支比率等に係る経年分析!H$47,"▲","-")),2)</f>
        <v>60.38</v>
      </c>
      <c r="E20" s="156">
        <f>ROUND(VALUE(SUBSTITUTE(実質収支比率等に係る経年分析!I$47,"▲","-")),2)</f>
        <v>61.01</v>
      </c>
      <c r="F20" s="156">
        <f>ROUND(VALUE(SUBSTITUTE(実質収支比率等に係る経年分析!J$47,"▲","-")),2)</f>
        <v>61.71</v>
      </c>
    </row>
    <row r="21" spans="1:11" x14ac:dyDescent="0.15">
      <c r="A21" s="156" t="s">
        <v>54</v>
      </c>
      <c r="B21" s="156">
        <f>IF(ISNUMBER(VALUE(SUBSTITUTE(実質収支比率等に係る経年分析!F$49,"▲","-"))),ROUND(VALUE(SUBSTITUTE(実質収支比率等に係る経年分析!F$49,"▲","-")),2),NA())</f>
        <v>2.82</v>
      </c>
      <c r="C21" s="156">
        <f>IF(ISNUMBER(VALUE(SUBSTITUTE(実質収支比率等に係る経年分析!G$49,"▲","-"))),ROUND(VALUE(SUBSTITUTE(実質収支比率等に係る経年分析!G$49,"▲","-")),2),NA())</f>
        <v>8.61</v>
      </c>
      <c r="D21" s="156">
        <f>IF(ISNUMBER(VALUE(SUBSTITUTE(実質収支比率等に係る経年分析!H$49,"▲","-"))),ROUND(VALUE(SUBSTITUTE(実質収支比率等に係る経年分析!H$49,"▲","-")),2),NA())</f>
        <v>-0.63</v>
      </c>
      <c r="E21" s="156">
        <f>IF(ISNUMBER(VALUE(SUBSTITUTE(実質収支比率等に係る経年分析!I$49,"▲","-"))),ROUND(VALUE(SUBSTITUTE(実質収支比率等に係る経年分析!I$49,"▲","-")),2),NA())</f>
        <v>-2.2000000000000002</v>
      </c>
      <c r="F21" s="156">
        <f>IF(ISNUMBER(VALUE(SUBSTITUTE(実質収支比率等に係る経年分析!J$49,"▲","-"))),ROUND(VALUE(SUBSTITUTE(実質収支比率等に係る経年分析!J$49,"▲","-")),2),NA())</f>
        <v>3.46</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0.06</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0.01</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0.03</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0.73</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f>IF(ROUND(VALUE(SUBSTITUTE(連結実質赤字比率に係る赤字・黒字の構成分析!I$42,"▲", "-")), 2) &lt; 0, ABS(ROUND(VALUE(SUBSTITUTE(連結実質赤字比率に係る赤字・黒字の構成分析!I$42,"▲", "-")), 2)), NA())</f>
        <v>0.14000000000000001</v>
      </c>
      <c r="I28" s="157" t="e">
        <f>IF(ROUND(VALUE(SUBSTITUTE(連結実質赤字比率に係る赤字・黒字の構成分析!I$42,"▲", "-")), 2) &gt;= 0, ABS(ROUND(VALUE(SUBSTITUTE(連結実質赤字比率に係る赤字・黒字の構成分析!I$42,"▲", "-")), 2)), NA())</f>
        <v>#N/A</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池田町介護保険特別会計（介護サービス事業勘定）</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15">
      <c r="A30" s="157" t="str">
        <f>IF(連結実質赤字比率に係る赤字・黒字の構成分析!C$40="",NA(),連結実質赤字比率に係る赤字・黒字の構成分析!C$40)</f>
        <v>池田町後期高齢者医療特別会計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0.01</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0.02</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0.02</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0.01</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0.02</v>
      </c>
    </row>
    <row r="31" spans="1:11" x14ac:dyDescent="0.15">
      <c r="A31" s="157" t="str">
        <f>IF(連結実質赤字比率に係る赤字・黒字の構成分析!C$39="",NA(),連結実質赤字比率に係る赤字・黒字の構成分析!C$39)</f>
        <v>池田町国民健康保険特別会計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7.0000000000000007E-2</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0.56000000000000005</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0.22</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0.01</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0.02</v>
      </c>
    </row>
    <row r="32" spans="1:11" x14ac:dyDescent="0.15">
      <c r="A32" s="157" t="str">
        <f>IF(連結実質赤字比率に係る赤字・黒字の構成分析!C$38="",NA(),連結実質赤字比率に係る赤字・黒字の構成分析!C$38)</f>
        <v>池田町国民健康保険診療施設特別会計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0.4</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0.68</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1.0900000000000001</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0.67</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7.0000000000000007E-2</v>
      </c>
    </row>
    <row r="33" spans="1:16" x14ac:dyDescent="0.15">
      <c r="A33" s="157" t="str">
        <f>IF(連結実質赤字比率に係る赤字・黒字の構成分析!C$37="",NA(),連結実質赤字比率に係る赤字・黒字の構成分析!C$37)</f>
        <v>池田町簡易水道事業会計</v>
      </c>
      <c r="B33" s="157" t="e">
        <f>IF(ROUND(VALUE(SUBSTITUTE(連結実質赤字比率に係る赤字・黒字の構成分析!F$37,"▲", "-")), 2) &lt; 0, ABS(ROUND(VALUE(SUBSTITUTE(連結実質赤字比率に係る赤字・黒字の構成分析!F$37,"▲", "-")), 2)), NA())</f>
        <v>#VALUE!</v>
      </c>
      <c r="C33" s="157" t="e">
        <f>IF(ROUND(VALUE(SUBSTITUTE(連結実質赤字比率に係る赤字・黒字の構成分析!F$37,"▲", "-")), 2) &gt;= 0, ABS(ROUND(VALUE(SUBSTITUTE(連結実質赤字比率に係る赤字・黒字の構成分析!F$37,"▲", "-")), 2)), NA())</f>
        <v>#VALUE!</v>
      </c>
      <c r="D33" s="157" t="e">
        <f>IF(ROUND(VALUE(SUBSTITUTE(連結実質赤字比率に係る赤字・黒字の構成分析!G$37,"▲", "-")), 2) &lt; 0, ABS(ROUND(VALUE(SUBSTITUTE(連結実質赤字比率に係る赤字・黒字の構成分析!G$37,"▲", "-")), 2)), NA())</f>
        <v>#VALUE!</v>
      </c>
      <c r="E33" s="157" t="e">
        <f>IF(ROUND(VALUE(SUBSTITUTE(連結実質赤字比率に係る赤字・黒字の構成分析!G$37,"▲", "-")), 2) &gt;= 0, ABS(ROUND(VALUE(SUBSTITUTE(連結実質赤字比率に係る赤字・黒字の構成分析!G$37,"▲", "-")), 2)), NA())</f>
        <v>#VALUE!</v>
      </c>
      <c r="F33" s="157" t="e">
        <f>IF(ROUND(VALUE(SUBSTITUTE(連結実質赤字比率に係る赤字・黒字の構成分析!H$37,"▲", "-")), 2) &lt; 0, ABS(ROUND(VALUE(SUBSTITUTE(連結実質赤字比率に係る赤字・黒字の構成分析!H$37,"▲", "-")), 2)), NA())</f>
        <v>#VALUE!</v>
      </c>
      <c r="G33" s="157" t="e">
        <f>IF(ROUND(VALUE(SUBSTITUTE(連結実質赤字比率に係る赤字・黒字の構成分析!H$37,"▲", "-")), 2) &gt;= 0, ABS(ROUND(VALUE(SUBSTITUTE(連結実質赤字比率に係る赤字・黒字の構成分析!H$37,"▲", "-")), 2)), NA())</f>
        <v>#VALUE!</v>
      </c>
      <c r="H33" s="157" t="e">
        <f>IF(ROUND(VALUE(SUBSTITUTE(連結実質赤字比率に係る赤字・黒字の構成分析!I$37,"▲", "-")), 2) &lt; 0, ABS(ROUND(VALUE(SUBSTITUTE(連結実質赤字比率に係る赤字・黒字の構成分析!I$37,"▲", "-")), 2)), NA())</f>
        <v>#VALUE!</v>
      </c>
      <c r="I33" s="157" t="e">
        <f>IF(ROUND(VALUE(SUBSTITUTE(連結実質赤字比率に係る赤字・黒字の構成分析!I$37,"▲", "-")), 2) &gt;= 0, ABS(ROUND(VALUE(SUBSTITUTE(連結実質赤字比率に係る赤字・黒字の構成分析!I$37,"▲", "-")), 2)), NA())</f>
        <v>#VALUE!</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2.71</v>
      </c>
    </row>
    <row r="34" spans="1:16" x14ac:dyDescent="0.15">
      <c r="A34" s="157" t="str">
        <f>IF(連結実質赤字比率に係る赤字・黒字の構成分析!C$36="",NA(),連結実質赤字比率に係る赤字・黒字の構成分析!C$36)</f>
        <v>池田町介護保険特別会計（保険事業勘定）</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1.64</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1.94</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2.84</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3.36</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3.23</v>
      </c>
    </row>
    <row r="35" spans="1:16" x14ac:dyDescent="0.15">
      <c r="A35" s="157" t="str">
        <f>IF(連結実質赤字比率に係る赤字・黒字の構成分析!C$35="",NA(),連結実質赤字比率に係る赤字・黒字の構成分析!C$35)</f>
        <v>池田町下水道事業会計</v>
      </c>
      <c r="B35" s="157" t="e">
        <f>IF(ROUND(VALUE(SUBSTITUTE(連結実質赤字比率に係る赤字・黒字の構成分析!F$35,"▲", "-")), 2) &lt; 0, ABS(ROUND(VALUE(SUBSTITUTE(連結実質赤字比率に係る赤字・黒字の構成分析!F$35,"▲", "-")), 2)), NA())</f>
        <v>#VALUE!</v>
      </c>
      <c r="C35" s="157" t="e">
        <f>IF(ROUND(VALUE(SUBSTITUTE(連結実質赤字比率に係る赤字・黒字の構成分析!F$35,"▲", "-")), 2) &gt;= 0, ABS(ROUND(VALUE(SUBSTITUTE(連結実質赤字比率に係る赤字・黒字の構成分析!F$35,"▲", "-")), 2)), NA())</f>
        <v>#VALUE!</v>
      </c>
      <c r="D35" s="157" t="e">
        <f>IF(ROUND(VALUE(SUBSTITUTE(連結実質赤字比率に係る赤字・黒字の構成分析!G$35,"▲", "-")), 2) &lt; 0, ABS(ROUND(VALUE(SUBSTITUTE(連結実質赤字比率に係る赤字・黒字の構成分析!G$35,"▲", "-")), 2)), NA())</f>
        <v>#VALUE!</v>
      </c>
      <c r="E35" s="157" t="e">
        <f>IF(ROUND(VALUE(SUBSTITUTE(連結実質赤字比率に係る赤字・黒字の構成分析!G$35,"▲", "-")), 2) &gt;= 0, ABS(ROUND(VALUE(SUBSTITUTE(連結実質赤字比率に係る赤字・黒字の構成分析!G$35,"▲", "-")), 2)), NA())</f>
        <v>#VALUE!</v>
      </c>
      <c r="F35" s="157" t="e">
        <f>IF(ROUND(VALUE(SUBSTITUTE(連結実質赤字比率に係る赤字・黒字の構成分析!H$35,"▲", "-")), 2) &lt; 0, ABS(ROUND(VALUE(SUBSTITUTE(連結実質赤字比率に係る赤字・黒字の構成分析!H$35,"▲", "-")), 2)), NA())</f>
        <v>#VALUE!</v>
      </c>
      <c r="G35" s="157" t="e">
        <f>IF(ROUND(VALUE(SUBSTITUTE(連結実質赤字比率に係る赤字・黒字の構成分析!H$35,"▲", "-")), 2) &gt;= 0, ABS(ROUND(VALUE(SUBSTITUTE(連結実質赤字比率に係る赤字・黒字の構成分析!H$35,"▲", "-")), 2)), NA())</f>
        <v>#VALUE!</v>
      </c>
      <c r="H35" s="157" t="e">
        <f>IF(ROUND(VALUE(SUBSTITUTE(連結実質赤字比率に係る赤字・黒字の構成分析!I$35,"▲", "-")), 2) &lt; 0, ABS(ROUND(VALUE(SUBSTITUTE(連結実質赤字比率に係る赤字・黒字の構成分析!I$35,"▲", "-")), 2)), NA())</f>
        <v>#VALUE!</v>
      </c>
      <c r="I35" s="157" t="e">
        <f>IF(ROUND(VALUE(SUBSTITUTE(連結実質赤字比率に係る赤字・黒字の構成分析!I$35,"▲", "-")), 2) &gt;= 0, ABS(ROUND(VALUE(SUBSTITUTE(連結実質赤字比率に係る赤字・黒字の構成分析!I$35,"▲", "-")), 2)), NA())</f>
        <v>#VALUE!</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11.54</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18.97</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25.23</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24.4</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21.75</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21.47</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455</v>
      </c>
      <c r="E42" s="158"/>
      <c r="F42" s="158"/>
      <c r="G42" s="158">
        <f>'実質公債費比率（分子）の構造'!L$52</f>
        <v>474</v>
      </c>
      <c r="H42" s="158"/>
      <c r="I42" s="158"/>
      <c r="J42" s="158">
        <f>'実質公債費比率（分子）の構造'!M$52</f>
        <v>500</v>
      </c>
      <c r="K42" s="158"/>
      <c r="L42" s="158"/>
      <c r="M42" s="158">
        <f>'実質公債費比率（分子）の構造'!N$52</f>
        <v>491</v>
      </c>
      <c r="N42" s="158"/>
      <c r="O42" s="158"/>
      <c r="P42" s="158">
        <f>'実質公債費比率（分子）の構造'!O$52</f>
        <v>544</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12</v>
      </c>
      <c r="C45" s="158"/>
      <c r="D45" s="158"/>
      <c r="E45" s="158">
        <f>'実質公債費比率（分子）の構造'!L$49</f>
        <v>13</v>
      </c>
      <c r="F45" s="158"/>
      <c r="G45" s="158"/>
      <c r="H45" s="158">
        <f>'実質公債費比率（分子）の構造'!M$49</f>
        <v>16</v>
      </c>
      <c r="I45" s="158"/>
      <c r="J45" s="158"/>
      <c r="K45" s="158">
        <f>'実質公債費比率（分子）の構造'!N$49</f>
        <v>21</v>
      </c>
      <c r="L45" s="158"/>
      <c r="M45" s="158"/>
      <c r="N45" s="158">
        <f>'実質公債費比率（分子）の構造'!O$49</f>
        <v>30</v>
      </c>
      <c r="O45" s="158"/>
      <c r="P45" s="158"/>
    </row>
    <row r="46" spans="1:16" x14ac:dyDescent="0.15">
      <c r="A46" s="158" t="s">
        <v>64</v>
      </c>
      <c r="B46" s="158">
        <f>'実質公債費比率（分子）の構造'!K$48</f>
        <v>136</v>
      </c>
      <c r="C46" s="158"/>
      <c r="D46" s="158"/>
      <c r="E46" s="158">
        <f>'実質公債費比率（分子）の構造'!L$48</f>
        <v>144</v>
      </c>
      <c r="F46" s="158"/>
      <c r="G46" s="158"/>
      <c r="H46" s="158">
        <f>'実質公債費比率（分子）の構造'!M$48</f>
        <v>165</v>
      </c>
      <c r="I46" s="158"/>
      <c r="J46" s="158"/>
      <c r="K46" s="158">
        <f>'実質公債費比率（分子）の構造'!N$48</f>
        <v>159</v>
      </c>
      <c r="L46" s="158"/>
      <c r="M46" s="158"/>
      <c r="N46" s="158">
        <f>'実質公債費比率（分子）の構造'!O$48</f>
        <v>201</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406</v>
      </c>
      <c r="C49" s="158"/>
      <c r="D49" s="158"/>
      <c r="E49" s="158">
        <f>'実質公債費比率（分子）の構造'!L$45</f>
        <v>433</v>
      </c>
      <c r="F49" s="158"/>
      <c r="G49" s="158"/>
      <c r="H49" s="158">
        <f>'実質公債費比率（分子）の構造'!M$45</f>
        <v>476</v>
      </c>
      <c r="I49" s="158"/>
      <c r="J49" s="158"/>
      <c r="K49" s="158">
        <f>'実質公債費比率（分子）の構造'!N$45</f>
        <v>471</v>
      </c>
      <c r="L49" s="158"/>
      <c r="M49" s="158"/>
      <c r="N49" s="158">
        <f>'実質公債費比率（分子）の構造'!O$45</f>
        <v>519</v>
      </c>
      <c r="O49" s="158"/>
      <c r="P49" s="158"/>
    </row>
    <row r="50" spans="1:16" x14ac:dyDescent="0.15">
      <c r="A50" s="158" t="s">
        <v>67</v>
      </c>
      <c r="B50" s="158" t="e">
        <f>NA()</f>
        <v>#N/A</v>
      </c>
      <c r="C50" s="158">
        <f>IF(ISNUMBER('実質公債費比率（分子）の構造'!K$53),'実質公債費比率（分子）の構造'!K$53,NA())</f>
        <v>99</v>
      </c>
      <c r="D50" s="158" t="e">
        <f>NA()</f>
        <v>#N/A</v>
      </c>
      <c r="E50" s="158" t="e">
        <f>NA()</f>
        <v>#N/A</v>
      </c>
      <c r="F50" s="158">
        <f>IF(ISNUMBER('実質公債費比率（分子）の構造'!L$53),'実質公債費比率（分子）の構造'!L$53,NA())</f>
        <v>116</v>
      </c>
      <c r="G50" s="158" t="e">
        <f>NA()</f>
        <v>#N/A</v>
      </c>
      <c r="H50" s="158" t="e">
        <f>NA()</f>
        <v>#N/A</v>
      </c>
      <c r="I50" s="158">
        <f>IF(ISNUMBER('実質公債費比率（分子）の構造'!M$53),'実質公債費比率（分子）の構造'!M$53,NA())</f>
        <v>157</v>
      </c>
      <c r="J50" s="158" t="e">
        <f>NA()</f>
        <v>#N/A</v>
      </c>
      <c r="K50" s="158" t="e">
        <f>NA()</f>
        <v>#N/A</v>
      </c>
      <c r="L50" s="158">
        <f>IF(ISNUMBER('実質公債費比率（分子）の構造'!N$53),'実質公債費比率（分子）の構造'!N$53,NA())</f>
        <v>160</v>
      </c>
      <c r="M50" s="158" t="e">
        <f>NA()</f>
        <v>#N/A</v>
      </c>
      <c r="N50" s="158" t="e">
        <f>NA()</f>
        <v>#N/A</v>
      </c>
      <c r="O50" s="158">
        <f>IF(ISNUMBER('実質公債費比率（分子）の構造'!O$53),'実質公債費比率（分子）の構造'!O$53,NA())</f>
        <v>206</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3960</v>
      </c>
      <c r="E56" s="157"/>
      <c r="F56" s="157"/>
      <c r="G56" s="157">
        <f>'将来負担比率（分子）の構造'!J$52</f>
        <v>3754</v>
      </c>
      <c r="H56" s="157"/>
      <c r="I56" s="157"/>
      <c r="J56" s="157">
        <f>'将来負担比率（分子）の構造'!K$52</f>
        <v>4148</v>
      </c>
      <c r="K56" s="157"/>
      <c r="L56" s="157"/>
      <c r="M56" s="157">
        <f>'将来負担比率（分子）の構造'!L$52</f>
        <v>4481</v>
      </c>
      <c r="N56" s="157"/>
      <c r="O56" s="157"/>
      <c r="P56" s="157">
        <f>'将来負担比率（分子）の構造'!M$52</f>
        <v>4355</v>
      </c>
    </row>
    <row r="57" spans="1:16" x14ac:dyDescent="0.15">
      <c r="A57" s="157" t="s">
        <v>42</v>
      </c>
      <c r="B57" s="157"/>
      <c r="C57" s="157"/>
      <c r="D57" s="157">
        <f>'将来負担比率（分子）の構造'!I$51</f>
        <v>85</v>
      </c>
      <c r="E57" s="157"/>
      <c r="F57" s="157"/>
      <c r="G57" s="157">
        <f>'将来負担比率（分子）の構造'!J$51</f>
        <v>71</v>
      </c>
      <c r="H57" s="157"/>
      <c r="I57" s="157"/>
      <c r="J57" s="157">
        <f>'将来負担比率（分子）の構造'!K$51</f>
        <v>215</v>
      </c>
      <c r="K57" s="157"/>
      <c r="L57" s="157"/>
      <c r="M57" s="157">
        <f>'将来負担比率（分子）の構造'!L$51</f>
        <v>187</v>
      </c>
      <c r="N57" s="157"/>
      <c r="O57" s="157"/>
      <c r="P57" s="157">
        <f>'将来負担比率（分子）の構造'!M$51</f>
        <v>176</v>
      </c>
    </row>
    <row r="58" spans="1:16" x14ac:dyDescent="0.15">
      <c r="A58" s="157" t="s">
        <v>41</v>
      </c>
      <c r="B58" s="157"/>
      <c r="C58" s="157"/>
      <c r="D58" s="157">
        <f>'将来負担比率（分子）の構造'!I$50</f>
        <v>3367</v>
      </c>
      <c r="E58" s="157"/>
      <c r="F58" s="157"/>
      <c r="G58" s="157">
        <f>'将来負担比率（分子）の構造'!J$50</f>
        <v>3498</v>
      </c>
      <c r="H58" s="157"/>
      <c r="I58" s="157"/>
      <c r="J58" s="157">
        <f>'将来負担比率（分子）の構造'!K$50</f>
        <v>3577</v>
      </c>
      <c r="K58" s="157"/>
      <c r="L58" s="157"/>
      <c r="M58" s="157">
        <f>'将来負担比率（分子）の構造'!L$50</f>
        <v>3734</v>
      </c>
      <c r="N58" s="157"/>
      <c r="O58" s="157"/>
      <c r="P58" s="157">
        <f>'将来負担比率（分子）の構造'!M$50</f>
        <v>3811</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615</v>
      </c>
      <c r="C62" s="157"/>
      <c r="D62" s="157"/>
      <c r="E62" s="157">
        <f>'将来負担比率（分子）の構造'!J$45</f>
        <v>589</v>
      </c>
      <c r="F62" s="157"/>
      <c r="G62" s="157"/>
      <c r="H62" s="157">
        <f>'将来負担比率（分子）の構造'!K$45</f>
        <v>563</v>
      </c>
      <c r="I62" s="157"/>
      <c r="J62" s="157"/>
      <c r="K62" s="157">
        <f>'将来負担比率（分子）の構造'!L$45</f>
        <v>551</v>
      </c>
      <c r="L62" s="157"/>
      <c r="M62" s="157"/>
      <c r="N62" s="157">
        <f>'将来負担比率（分子）の構造'!M$45</f>
        <v>567</v>
      </c>
      <c r="O62" s="157"/>
      <c r="P62" s="157"/>
    </row>
    <row r="63" spans="1:16" x14ac:dyDescent="0.15">
      <c r="A63" s="157" t="s">
        <v>34</v>
      </c>
      <c r="B63" s="157">
        <f>'将来負担比率（分子）の構造'!I$44</f>
        <v>254</v>
      </c>
      <c r="C63" s="157"/>
      <c r="D63" s="157"/>
      <c r="E63" s="157">
        <f>'将来負担比率（分子）の構造'!J$44</f>
        <v>246</v>
      </c>
      <c r="F63" s="157"/>
      <c r="G63" s="157"/>
      <c r="H63" s="157">
        <f>'将来負担比率（分子）の構造'!K$44</f>
        <v>254</v>
      </c>
      <c r="I63" s="157"/>
      <c r="J63" s="157"/>
      <c r="K63" s="157">
        <f>'将来負担比率（分子）の構造'!L$44</f>
        <v>254</v>
      </c>
      <c r="L63" s="157"/>
      <c r="M63" s="157"/>
      <c r="N63" s="157">
        <f>'将来負担比率（分子）の構造'!M$44</f>
        <v>237</v>
      </c>
      <c r="O63" s="157"/>
      <c r="P63" s="157"/>
    </row>
    <row r="64" spans="1:16" x14ac:dyDescent="0.15">
      <c r="A64" s="157" t="s">
        <v>33</v>
      </c>
      <c r="B64" s="157">
        <f>'将来負担比率（分子）の構造'!I$43</f>
        <v>1087</v>
      </c>
      <c r="C64" s="157"/>
      <c r="D64" s="157"/>
      <c r="E64" s="157">
        <f>'将来負担比率（分子）の構造'!J$43</f>
        <v>1116</v>
      </c>
      <c r="F64" s="157"/>
      <c r="G64" s="157"/>
      <c r="H64" s="157">
        <f>'将来負担比率（分子）の構造'!K$43</f>
        <v>1185</v>
      </c>
      <c r="I64" s="157"/>
      <c r="J64" s="157"/>
      <c r="K64" s="157">
        <f>'将来負担比率（分子）の構造'!L$43</f>
        <v>1142</v>
      </c>
      <c r="L64" s="157"/>
      <c r="M64" s="157"/>
      <c r="N64" s="157">
        <f>'将来負担比率（分子）の構造'!M$43</f>
        <v>1258</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3385</v>
      </c>
      <c r="C66" s="157"/>
      <c r="D66" s="157"/>
      <c r="E66" s="157">
        <f>'将来負担比率（分子）の構造'!J$41</f>
        <v>3089</v>
      </c>
      <c r="F66" s="157"/>
      <c r="G66" s="157"/>
      <c r="H66" s="157">
        <f>'将来負担比率（分子）の構造'!K$41</f>
        <v>3584</v>
      </c>
      <c r="I66" s="157"/>
      <c r="J66" s="157"/>
      <c r="K66" s="157">
        <f>'将来負担比率（分子）の構造'!L$41</f>
        <v>4064</v>
      </c>
      <c r="L66" s="157"/>
      <c r="M66" s="157"/>
      <c r="N66" s="157">
        <f>'将来負担比率（分子）の構造'!M$41</f>
        <v>4020</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1368</v>
      </c>
      <c r="C72" s="161">
        <f>基金残高に係る経年分析!G55</f>
        <v>1379</v>
      </c>
      <c r="D72" s="161">
        <f>基金残高に係る経年分析!H55</f>
        <v>1448</v>
      </c>
    </row>
    <row r="73" spans="1:16" x14ac:dyDescent="0.15">
      <c r="A73" s="160" t="s">
        <v>74</v>
      </c>
      <c r="B73" s="161">
        <f>基金残高に係る経年分析!F56</f>
        <v>280</v>
      </c>
      <c r="C73" s="161">
        <f>基金残高に係る経年分析!G56</f>
        <v>412</v>
      </c>
      <c r="D73" s="161">
        <f>基金残高に係る経年分析!H56</f>
        <v>597</v>
      </c>
    </row>
    <row r="74" spans="1:16" x14ac:dyDescent="0.15">
      <c r="A74" s="160" t="s">
        <v>75</v>
      </c>
      <c r="B74" s="161">
        <f>基金残高に係る経年分析!F57</f>
        <v>1787</v>
      </c>
      <c r="C74" s="161">
        <f>基金残高に係る経年分析!G57</f>
        <v>1802</v>
      </c>
      <c r="D74" s="161">
        <f>基金残高に係る経年分析!H57</f>
        <v>1641</v>
      </c>
    </row>
  </sheetData>
  <sheetProtection algorithmName="SHA-512" hashValue="CRZafNNM1oRWrP/E30f6hAsd682ySZwtABHMYqYDi9S4MDp13kD/FZq/TsgVXuILWu1UTPb+Spe6N/5nMWFMug==" saltValue="ILUaXsTm8BsSMvIDIoYbd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246344</v>
      </c>
      <c r="S5" s="600"/>
      <c r="T5" s="600"/>
      <c r="U5" s="600"/>
      <c r="V5" s="600"/>
      <c r="W5" s="600"/>
      <c r="X5" s="600"/>
      <c r="Y5" s="601"/>
      <c r="Z5" s="602">
        <v>5</v>
      </c>
      <c r="AA5" s="602"/>
      <c r="AB5" s="602"/>
      <c r="AC5" s="602"/>
      <c r="AD5" s="603">
        <v>246344</v>
      </c>
      <c r="AE5" s="603"/>
      <c r="AF5" s="603"/>
      <c r="AG5" s="603"/>
      <c r="AH5" s="603"/>
      <c r="AI5" s="603"/>
      <c r="AJ5" s="603"/>
      <c r="AK5" s="603"/>
      <c r="AL5" s="604">
        <v>10.4</v>
      </c>
      <c r="AM5" s="605"/>
      <c r="AN5" s="605"/>
      <c r="AO5" s="606"/>
      <c r="AP5" s="596" t="s">
        <v>216</v>
      </c>
      <c r="AQ5" s="597"/>
      <c r="AR5" s="597"/>
      <c r="AS5" s="597"/>
      <c r="AT5" s="597"/>
      <c r="AU5" s="597"/>
      <c r="AV5" s="597"/>
      <c r="AW5" s="597"/>
      <c r="AX5" s="597"/>
      <c r="AY5" s="597"/>
      <c r="AZ5" s="597"/>
      <c r="BA5" s="597"/>
      <c r="BB5" s="597"/>
      <c r="BC5" s="597"/>
      <c r="BD5" s="597"/>
      <c r="BE5" s="597"/>
      <c r="BF5" s="598"/>
      <c r="BG5" s="610">
        <v>241477</v>
      </c>
      <c r="BH5" s="611"/>
      <c r="BI5" s="611"/>
      <c r="BJ5" s="611"/>
      <c r="BK5" s="611"/>
      <c r="BL5" s="611"/>
      <c r="BM5" s="611"/>
      <c r="BN5" s="612"/>
      <c r="BO5" s="613">
        <v>98</v>
      </c>
      <c r="BP5" s="613"/>
      <c r="BQ5" s="613"/>
      <c r="BR5" s="613"/>
      <c r="BS5" s="614">
        <v>6133</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71728</v>
      </c>
      <c r="S6" s="611"/>
      <c r="T6" s="611"/>
      <c r="U6" s="611"/>
      <c r="V6" s="611"/>
      <c r="W6" s="611"/>
      <c r="X6" s="611"/>
      <c r="Y6" s="612"/>
      <c r="Z6" s="613">
        <v>1.5</v>
      </c>
      <c r="AA6" s="613"/>
      <c r="AB6" s="613"/>
      <c r="AC6" s="613"/>
      <c r="AD6" s="614">
        <v>71728</v>
      </c>
      <c r="AE6" s="614"/>
      <c r="AF6" s="614"/>
      <c r="AG6" s="614"/>
      <c r="AH6" s="614"/>
      <c r="AI6" s="614"/>
      <c r="AJ6" s="614"/>
      <c r="AK6" s="614"/>
      <c r="AL6" s="615">
        <v>3</v>
      </c>
      <c r="AM6" s="616"/>
      <c r="AN6" s="616"/>
      <c r="AO6" s="617"/>
      <c r="AP6" s="607" t="s">
        <v>221</v>
      </c>
      <c r="AQ6" s="608"/>
      <c r="AR6" s="608"/>
      <c r="AS6" s="608"/>
      <c r="AT6" s="608"/>
      <c r="AU6" s="608"/>
      <c r="AV6" s="608"/>
      <c r="AW6" s="608"/>
      <c r="AX6" s="608"/>
      <c r="AY6" s="608"/>
      <c r="AZ6" s="608"/>
      <c r="BA6" s="608"/>
      <c r="BB6" s="608"/>
      <c r="BC6" s="608"/>
      <c r="BD6" s="608"/>
      <c r="BE6" s="608"/>
      <c r="BF6" s="609"/>
      <c r="BG6" s="610">
        <v>241477</v>
      </c>
      <c r="BH6" s="611"/>
      <c r="BI6" s="611"/>
      <c r="BJ6" s="611"/>
      <c r="BK6" s="611"/>
      <c r="BL6" s="611"/>
      <c r="BM6" s="611"/>
      <c r="BN6" s="612"/>
      <c r="BO6" s="613">
        <v>98</v>
      </c>
      <c r="BP6" s="613"/>
      <c r="BQ6" s="613"/>
      <c r="BR6" s="613"/>
      <c r="BS6" s="614">
        <v>6133</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52185</v>
      </c>
      <c r="CS6" s="611"/>
      <c r="CT6" s="611"/>
      <c r="CU6" s="611"/>
      <c r="CV6" s="611"/>
      <c r="CW6" s="611"/>
      <c r="CX6" s="611"/>
      <c r="CY6" s="612"/>
      <c r="CZ6" s="604">
        <v>1.2</v>
      </c>
      <c r="DA6" s="605"/>
      <c r="DB6" s="605"/>
      <c r="DC6" s="621"/>
      <c r="DD6" s="619" t="s">
        <v>122</v>
      </c>
      <c r="DE6" s="611"/>
      <c r="DF6" s="611"/>
      <c r="DG6" s="611"/>
      <c r="DH6" s="611"/>
      <c r="DI6" s="611"/>
      <c r="DJ6" s="611"/>
      <c r="DK6" s="611"/>
      <c r="DL6" s="611"/>
      <c r="DM6" s="611"/>
      <c r="DN6" s="611"/>
      <c r="DO6" s="611"/>
      <c r="DP6" s="612"/>
      <c r="DQ6" s="619">
        <v>52145</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114</v>
      </c>
      <c r="S7" s="611"/>
      <c r="T7" s="611"/>
      <c r="U7" s="611"/>
      <c r="V7" s="611"/>
      <c r="W7" s="611"/>
      <c r="X7" s="611"/>
      <c r="Y7" s="612"/>
      <c r="Z7" s="613">
        <v>0</v>
      </c>
      <c r="AA7" s="613"/>
      <c r="AB7" s="613"/>
      <c r="AC7" s="613"/>
      <c r="AD7" s="614">
        <v>114</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113993</v>
      </c>
      <c r="BH7" s="611"/>
      <c r="BI7" s="611"/>
      <c r="BJ7" s="611"/>
      <c r="BK7" s="611"/>
      <c r="BL7" s="611"/>
      <c r="BM7" s="611"/>
      <c r="BN7" s="612"/>
      <c r="BO7" s="613">
        <v>46.3</v>
      </c>
      <c r="BP7" s="613"/>
      <c r="BQ7" s="613"/>
      <c r="BR7" s="613"/>
      <c r="BS7" s="614">
        <v>6133</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1053580</v>
      </c>
      <c r="CS7" s="611"/>
      <c r="CT7" s="611"/>
      <c r="CU7" s="611"/>
      <c r="CV7" s="611"/>
      <c r="CW7" s="611"/>
      <c r="CX7" s="611"/>
      <c r="CY7" s="612"/>
      <c r="CZ7" s="613">
        <v>24.4</v>
      </c>
      <c r="DA7" s="613"/>
      <c r="DB7" s="613"/>
      <c r="DC7" s="613"/>
      <c r="DD7" s="619">
        <v>74684</v>
      </c>
      <c r="DE7" s="611"/>
      <c r="DF7" s="611"/>
      <c r="DG7" s="611"/>
      <c r="DH7" s="611"/>
      <c r="DI7" s="611"/>
      <c r="DJ7" s="611"/>
      <c r="DK7" s="611"/>
      <c r="DL7" s="611"/>
      <c r="DM7" s="611"/>
      <c r="DN7" s="611"/>
      <c r="DO7" s="611"/>
      <c r="DP7" s="612"/>
      <c r="DQ7" s="619">
        <v>627863</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2455</v>
      </c>
      <c r="S8" s="611"/>
      <c r="T8" s="611"/>
      <c r="U8" s="611"/>
      <c r="V8" s="611"/>
      <c r="W8" s="611"/>
      <c r="X8" s="611"/>
      <c r="Y8" s="612"/>
      <c r="Z8" s="613">
        <v>0</v>
      </c>
      <c r="AA8" s="613"/>
      <c r="AB8" s="613"/>
      <c r="AC8" s="613"/>
      <c r="AD8" s="614">
        <v>2455</v>
      </c>
      <c r="AE8" s="614"/>
      <c r="AF8" s="614"/>
      <c r="AG8" s="614"/>
      <c r="AH8" s="614"/>
      <c r="AI8" s="614"/>
      <c r="AJ8" s="614"/>
      <c r="AK8" s="614"/>
      <c r="AL8" s="615">
        <v>0.1</v>
      </c>
      <c r="AM8" s="616"/>
      <c r="AN8" s="616"/>
      <c r="AO8" s="617"/>
      <c r="AP8" s="607" t="s">
        <v>227</v>
      </c>
      <c r="AQ8" s="608"/>
      <c r="AR8" s="608"/>
      <c r="AS8" s="608"/>
      <c r="AT8" s="608"/>
      <c r="AU8" s="608"/>
      <c r="AV8" s="608"/>
      <c r="AW8" s="608"/>
      <c r="AX8" s="608"/>
      <c r="AY8" s="608"/>
      <c r="AZ8" s="608"/>
      <c r="BA8" s="608"/>
      <c r="BB8" s="608"/>
      <c r="BC8" s="608"/>
      <c r="BD8" s="608"/>
      <c r="BE8" s="608"/>
      <c r="BF8" s="609"/>
      <c r="BG8" s="610">
        <v>4256</v>
      </c>
      <c r="BH8" s="611"/>
      <c r="BI8" s="611"/>
      <c r="BJ8" s="611"/>
      <c r="BK8" s="611"/>
      <c r="BL8" s="611"/>
      <c r="BM8" s="611"/>
      <c r="BN8" s="612"/>
      <c r="BO8" s="613">
        <v>1.7</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508518</v>
      </c>
      <c r="CS8" s="611"/>
      <c r="CT8" s="611"/>
      <c r="CU8" s="611"/>
      <c r="CV8" s="611"/>
      <c r="CW8" s="611"/>
      <c r="CX8" s="611"/>
      <c r="CY8" s="612"/>
      <c r="CZ8" s="613">
        <v>11.8</v>
      </c>
      <c r="DA8" s="613"/>
      <c r="DB8" s="613"/>
      <c r="DC8" s="613"/>
      <c r="DD8" s="619">
        <v>12214</v>
      </c>
      <c r="DE8" s="611"/>
      <c r="DF8" s="611"/>
      <c r="DG8" s="611"/>
      <c r="DH8" s="611"/>
      <c r="DI8" s="611"/>
      <c r="DJ8" s="611"/>
      <c r="DK8" s="611"/>
      <c r="DL8" s="611"/>
      <c r="DM8" s="611"/>
      <c r="DN8" s="611"/>
      <c r="DO8" s="611"/>
      <c r="DP8" s="612"/>
      <c r="DQ8" s="619">
        <v>348128</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3273</v>
      </c>
      <c r="S9" s="611"/>
      <c r="T9" s="611"/>
      <c r="U9" s="611"/>
      <c r="V9" s="611"/>
      <c r="W9" s="611"/>
      <c r="X9" s="611"/>
      <c r="Y9" s="612"/>
      <c r="Z9" s="613">
        <v>0.1</v>
      </c>
      <c r="AA9" s="613"/>
      <c r="AB9" s="613"/>
      <c r="AC9" s="613"/>
      <c r="AD9" s="614">
        <v>3273</v>
      </c>
      <c r="AE9" s="614"/>
      <c r="AF9" s="614"/>
      <c r="AG9" s="614"/>
      <c r="AH9" s="614"/>
      <c r="AI9" s="614"/>
      <c r="AJ9" s="614"/>
      <c r="AK9" s="614"/>
      <c r="AL9" s="615">
        <v>0.1</v>
      </c>
      <c r="AM9" s="616"/>
      <c r="AN9" s="616"/>
      <c r="AO9" s="617"/>
      <c r="AP9" s="607" t="s">
        <v>230</v>
      </c>
      <c r="AQ9" s="608"/>
      <c r="AR9" s="608"/>
      <c r="AS9" s="608"/>
      <c r="AT9" s="608"/>
      <c r="AU9" s="608"/>
      <c r="AV9" s="608"/>
      <c r="AW9" s="608"/>
      <c r="AX9" s="608"/>
      <c r="AY9" s="608"/>
      <c r="AZ9" s="608"/>
      <c r="BA9" s="608"/>
      <c r="BB9" s="608"/>
      <c r="BC9" s="608"/>
      <c r="BD9" s="608"/>
      <c r="BE9" s="608"/>
      <c r="BF9" s="609"/>
      <c r="BG9" s="610">
        <v>88272</v>
      </c>
      <c r="BH9" s="611"/>
      <c r="BI9" s="611"/>
      <c r="BJ9" s="611"/>
      <c r="BK9" s="611"/>
      <c r="BL9" s="611"/>
      <c r="BM9" s="611"/>
      <c r="BN9" s="612"/>
      <c r="BO9" s="613">
        <v>35.799999999999997</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199746</v>
      </c>
      <c r="CS9" s="611"/>
      <c r="CT9" s="611"/>
      <c r="CU9" s="611"/>
      <c r="CV9" s="611"/>
      <c r="CW9" s="611"/>
      <c r="CX9" s="611"/>
      <c r="CY9" s="612"/>
      <c r="CZ9" s="613">
        <v>4.5999999999999996</v>
      </c>
      <c r="DA9" s="613"/>
      <c r="DB9" s="613"/>
      <c r="DC9" s="613"/>
      <c r="DD9" s="619" t="s">
        <v>122</v>
      </c>
      <c r="DE9" s="611"/>
      <c r="DF9" s="611"/>
      <c r="DG9" s="611"/>
      <c r="DH9" s="611"/>
      <c r="DI9" s="611"/>
      <c r="DJ9" s="611"/>
      <c r="DK9" s="611"/>
      <c r="DL9" s="611"/>
      <c r="DM9" s="611"/>
      <c r="DN9" s="611"/>
      <c r="DO9" s="611"/>
      <c r="DP9" s="612"/>
      <c r="DQ9" s="619">
        <v>187037</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9826</v>
      </c>
      <c r="BH10" s="611"/>
      <c r="BI10" s="611"/>
      <c r="BJ10" s="611"/>
      <c r="BK10" s="611"/>
      <c r="BL10" s="611"/>
      <c r="BM10" s="611"/>
      <c r="BN10" s="612"/>
      <c r="BO10" s="613">
        <v>4</v>
      </c>
      <c r="BP10" s="613"/>
      <c r="BQ10" s="613"/>
      <c r="BR10" s="613"/>
      <c r="BS10" s="614">
        <v>2808</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2050</v>
      </c>
      <c r="CS10" s="611"/>
      <c r="CT10" s="611"/>
      <c r="CU10" s="611"/>
      <c r="CV10" s="611"/>
      <c r="CW10" s="611"/>
      <c r="CX10" s="611"/>
      <c r="CY10" s="612"/>
      <c r="CZ10" s="613">
        <v>0</v>
      </c>
      <c r="DA10" s="613"/>
      <c r="DB10" s="613"/>
      <c r="DC10" s="613"/>
      <c r="DD10" s="619" t="s">
        <v>122</v>
      </c>
      <c r="DE10" s="611"/>
      <c r="DF10" s="611"/>
      <c r="DG10" s="611"/>
      <c r="DH10" s="611"/>
      <c r="DI10" s="611"/>
      <c r="DJ10" s="611"/>
      <c r="DK10" s="611"/>
      <c r="DL10" s="611"/>
      <c r="DM10" s="611"/>
      <c r="DN10" s="611"/>
      <c r="DO10" s="611"/>
      <c r="DP10" s="612"/>
      <c r="DQ10" s="619" t="s">
        <v>122</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64317</v>
      </c>
      <c r="S11" s="611"/>
      <c r="T11" s="611"/>
      <c r="U11" s="611"/>
      <c r="V11" s="611"/>
      <c r="W11" s="611"/>
      <c r="X11" s="611"/>
      <c r="Y11" s="612"/>
      <c r="Z11" s="615">
        <v>1.3</v>
      </c>
      <c r="AA11" s="616"/>
      <c r="AB11" s="616"/>
      <c r="AC11" s="622"/>
      <c r="AD11" s="619">
        <v>64317</v>
      </c>
      <c r="AE11" s="611"/>
      <c r="AF11" s="611"/>
      <c r="AG11" s="611"/>
      <c r="AH11" s="611"/>
      <c r="AI11" s="611"/>
      <c r="AJ11" s="611"/>
      <c r="AK11" s="612"/>
      <c r="AL11" s="615">
        <v>2.7</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11639</v>
      </c>
      <c r="BH11" s="611"/>
      <c r="BI11" s="611"/>
      <c r="BJ11" s="611"/>
      <c r="BK11" s="611"/>
      <c r="BL11" s="611"/>
      <c r="BM11" s="611"/>
      <c r="BN11" s="612"/>
      <c r="BO11" s="613">
        <v>4.7</v>
      </c>
      <c r="BP11" s="613"/>
      <c r="BQ11" s="613"/>
      <c r="BR11" s="613"/>
      <c r="BS11" s="614">
        <v>3325</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613275</v>
      </c>
      <c r="CS11" s="611"/>
      <c r="CT11" s="611"/>
      <c r="CU11" s="611"/>
      <c r="CV11" s="611"/>
      <c r="CW11" s="611"/>
      <c r="CX11" s="611"/>
      <c r="CY11" s="612"/>
      <c r="CZ11" s="613">
        <v>14.2</v>
      </c>
      <c r="DA11" s="613"/>
      <c r="DB11" s="613"/>
      <c r="DC11" s="613"/>
      <c r="DD11" s="619">
        <v>239195</v>
      </c>
      <c r="DE11" s="611"/>
      <c r="DF11" s="611"/>
      <c r="DG11" s="611"/>
      <c r="DH11" s="611"/>
      <c r="DI11" s="611"/>
      <c r="DJ11" s="611"/>
      <c r="DK11" s="611"/>
      <c r="DL11" s="611"/>
      <c r="DM11" s="611"/>
      <c r="DN11" s="611"/>
      <c r="DO11" s="611"/>
      <c r="DP11" s="612"/>
      <c r="DQ11" s="619">
        <v>335156</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107118</v>
      </c>
      <c r="BH12" s="611"/>
      <c r="BI12" s="611"/>
      <c r="BJ12" s="611"/>
      <c r="BK12" s="611"/>
      <c r="BL12" s="611"/>
      <c r="BM12" s="611"/>
      <c r="BN12" s="612"/>
      <c r="BO12" s="613">
        <v>43.5</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180687</v>
      </c>
      <c r="CS12" s="611"/>
      <c r="CT12" s="611"/>
      <c r="CU12" s="611"/>
      <c r="CV12" s="611"/>
      <c r="CW12" s="611"/>
      <c r="CX12" s="611"/>
      <c r="CY12" s="612"/>
      <c r="CZ12" s="613">
        <v>4.2</v>
      </c>
      <c r="DA12" s="613"/>
      <c r="DB12" s="613"/>
      <c r="DC12" s="613"/>
      <c r="DD12" s="619">
        <v>45900</v>
      </c>
      <c r="DE12" s="611"/>
      <c r="DF12" s="611"/>
      <c r="DG12" s="611"/>
      <c r="DH12" s="611"/>
      <c r="DI12" s="611"/>
      <c r="DJ12" s="611"/>
      <c r="DK12" s="611"/>
      <c r="DL12" s="611"/>
      <c r="DM12" s="611"/>
      <c r="DN12" s="611"/>
      <c r="DO12" s="611"/>
      <c r="DP12" s="612"/>
      <c r="DQ12" s="619">
        <v>108514</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105681</v>
      </c>
      <c r="BH13" s="611"/>
      <c r="BI13" s="611"/>
      <c r="BJ13" s="611"/>
      <c r="BK13" s="611"/>
      <c r="BL13" s="611"/>
      <c r="BM13" s="611"/>
      <c r="BN13" s="612"/>
      <c r="BO13" s="613">
        <v>42.9</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488219</v>
      </c>
      <c r="CS13" s="611"/>
      <c r="CT13" s="611"/>
      <c r="CU13" s="611"/>
      <c r="CV13" s="611"/>
      <c r="CW13" s="611"/>
      <c r="CX13" s="611"/>
      <c r="CY13" s="612"/>
      <c r="CZ13" s="613">
        <v>11.3</v>
      </c>
      <c r="DA13" s="613"/>
      <c r="DB13" s="613"/>
      <c r="DC13" s="613"/>
      <c r="DD13" s="619">
        <v>145210</v>
      </c>
      <c r="DE13" s="611"/>
      <c r="DF13" s="611"/>
      <c r="DG13" s="611"/>
      <c r="DH13" s="611"/>
      <c r="DI13" s="611"/>
      <c r="DJ13" s="611"/>
      <c r="DK13" s="611"/>
      <c r="DL13" s="611"/>
      <c r="DM13" s="611"/>
      <c r="DN13" s="611"/>
      <c r="DO13" s="611"/>
      <c r="DP13" s="612"/>
      <c r="DQ13" s="619">
        <v>330492</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11542</v>
      </c>
      <c r="BH14" s="611"/>
      <c r="BI14" s="611"/>
      <c r="BJ14" s="611"/>
      <c r="BK14" s="611"/>
      <c r="BL14" s="611"/>
      <c r="BM14" s="611"/>
      <c r="BN14" s="612"/>
      <c r="BO14" s="613">
        <v>4.7</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107728</v>
      </c>
      <c r="CS14" s="611"/>
      <c r="CT14" s="611"/>
      <c r="CU14" s="611"/>
      <c r="CV14" s="611"/>
      <c r="CW14" s="611"/>
      <c r="CX14" s="611"/>
      <c r="CY14" s="612"/>
      <c r="CZ14" s="613">
        <v>2.5</v>
      </c>
      <c r="DA14" s="613"/>
      <c r="DB14" s="613"/>
      <c r="DC14" s="613"/>
      <c r="DD14" s="619" t="s">
        <v>122</v>
      </c>
      <c r="DE14" s="611"/>
      <c r="DF14" s="611"/>
      <c r="DG14" s="611"/>
      <c r="DH14" s="611"/>
      <c r="DI14" s="611"/>
      <c r="DJ14" s="611"/>
      <c r="DK14" s="611"/>
      <c r="DL14" s="611"/>
      <c r="DM14" s="611"/>
      <c r="DN14" s="611"/>
      <c r="DO14" s="611"/>
      <c r="DP14" s="612"/>
      <c r="DQ14" s="619">
        <v>107528</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v>3688</v>
      </c>
      <c r="S15" s="611"/>
      <c r="T15" s="611"/>
      <c r="U15" s="611"/>
      <c r="V15" s="611"/>
      <c r="W15" s="611"/>
      <c r="X15" s="611"/>
      <c r="Y15" s="612"/>
      <c r="Z15" s="613">
        <v>0.1</v>
      </c>
      <c r="AA15" s="613"/>
      <c r="AB15" s="613"/>
      <c r="AC15" s="613"/>
      <c r="AD15" s="614">
        <v>3688</v>
      </c>
      <c r="AE15" s="614"/>
      <c r="AF15" s="614"/>
      <c r="AG15" s="614"/>
      <c r="AH15" s="614"/>
      <c r="AI15" s="614"/>
      <c r="AJ15" s="614"/>
      <c r="AK15" s="614"/>
      <c r="AL15" s="615">
        <v>0.2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8824</v>
      </c>
      <c r="BH15" s="611"/>
      <c r="BI15" s="611"/>
      <c r="BJ15" s="611"/>
      <c r="BK15" s="611"/>
      <c r="BL15" s="611"/>
      <c r="BM15" s="611"/>
      <c r="BN15" s="612"/>
      <c r="BO15" s="613">
        <v>3.6</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600491</v>
      </c>
      <c r="CS15" s="611"/>
      <c r="CT15" s="611"/>
      <c r="CU15" s="611"/>
      <c r="CV15" s="611"/>
      <c r="CW15" s="611"/>
      <c r="CX15" s="611"/>
      <c r="CY15" s="612"/>
      <c r="CZ15" s="613">
        <v>13.9</v>
      </c>
      <c r="DA15" s="613"/>
      <c r="DB15" s="613"/>
      <c r="DC15" s="613"/>
      <c r="DD15" s="619">
        <v>373488</v>
      </c>
      <c r="DE15" s="611"/>
      <c r="DF15" s="611"/>
      <c r="DG15" s="611"/>
      <c r="DH15" s="611"/>
      <c r="DI15" s="611"/>
      <c r="DJ15" s="611"/>
      <c r="DK15" s="611"/>
      <c r="DL15" s="611"/>
      <c r="DM15" s="611"/>
      <c r="DN15" s="611"/>
      <c r="DO15" s="611"/>
      <c r="DP15" s="612"/>
      <c r="DQ15" s="619">
        <v>211963</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8122</v>
      </c>
      <c r="S16" s="611"/>
      <c r="T16" s="611"/>
      <c r="U16" s="611"/>
      <c r="V16" s="611"/>
      <c r="W16" s="611"/>
      <c r="X16" s="611"/>
      <c r="Y16" s="612"/>
      <c r="Z16" s="613">
        <v>0.2</v>
      </c>
      <c r="AA16" s="613"/>
      <c r="AB16" s="613"/>
      <c r="AC16" s="613"/>
      <c r="AD16" s="614">
        <v>8122</v>
      </c>
      <c r="AE16" s="614"/>
      <c r="AF16" s="614"/>
      <c r="AG16" s="614"/>
      <c r="AH16" s="614"/>
      <c r="AI16" s="614"/>
      <c r="AJ16" s="614"/>
      <c r="AK16" s="614"/>
      <c r="AL16" s="615">
        <v>0.3</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9333</v>
      </c>
      <c r="S17" s="611"/>
      <c r="T17" s="611"/>
      <c r="U17" s="611"/>
      <c r="V17" s="611"/>
      <c r="W17" s="611"/>
      <c r="X17" s="611"/>
      <c r="Y17" s="612"/>
      <c r="Z17" s="613">
        <v>0.2</v>
      </c>
      <c r="AA17" s="613"/>
      <c r="AB17" s="613"/>
      <c r="AC17" s="613"/>
      <c r="AD17" s="614">
        <v>9333</v>
      </c>
      <c r="AE17" s="614"/>
      <c r="AF17" s="614"/>
      <c r="AG17" s="614"/>
      <c r="AH17" s="614"/>
      <c r="AI17" s="614"/>
      <c r="AJ17" s="614"/>
      <c r="AK17" s="614"/>
      <c r="AL17" s="615">
        <v>0.4</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518722</v>
      </c>
      <c r="CS17" s="611"/>
      <c r="CT17" s="611"/>
      <c r="CU17" s="611"/>
      <c r="CV17" s="611"/>
      <c r="CW17" s="611"/>
      <c r="CX17" s="611"/>
      <c r="CY17" s="612"/>
      <c r="CZ17" s="613">
        <v>12</v>
      </c>
      <c r="DA17" s="613"/>
      <c r="DB17" s="613"/>
      <c r="DC17" s="613"/>
      <c r="DD17" s="619" t="s">
        <v>122</v>
      </c>
      <c r="DE17" s="611"/>
      <c r="DF17" s="611"/>
      <c r="DG17" s="611"/>
      <c r="DH17" s="611"/>
      <c r="DI17" s="611"/>
      <c r="DJ17" s="611"/>
      <c r="DK17" s="611"/>
      <c r="DL17" s="611"/>
      <c r="DM17" s="611"/>
      <c r="DN17" s="611"/>
      <c r="DO17" s="611"/>
      <c r="DP17" s="612"/>
      <c r="DQ17" s="619">
        <v>502154</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346</v>
      </c>
      <c r="S18" s="611"/>
      <c r="T18" s="611"/>
      <c r="U18" s="611"/>
      <c r="V18" s="611"/>
      <c r="W18" s="611"/>
      <c r="X18" s="611"/>
      <c r="Y18" s="612"/>
      <c r="Z18" s="613">
        <v>0</v>
      </c>
      <c r="AA18" s="613"/>
      <c r="AB18" s="613"/>
      <c r="AC18" s="613"/>
      <c r="AD18" s="614">
        <v>346</v>
      </c>
      <c r="AE18" s="614"/>
      <c r="AF18" s="614"/>
      <c r="AG18" s="614"/>
      <c r="AH18" s="614"/>
      <c r="AI18" s="614"/>
      <c r="AJ18" s="614"/>
      <c r="AK18" s="614"/>
      <c r="AL18" s="615">
        <v>0</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8987</v>
      </c>
      <c r="S19" s="611"/>
      <c r="T19" s="611"/>
      <c r="U19" s="611"/>
      <c r="V19" s="611"/>
      <c r="W19" s="611"/>
      <c r="X19" s="611"/>
      <c r="Y19" s="612"/>
      <c r="Z19" s="613">
        <v>0.2</v>
      </c>
      <c r="AA19" s="613"/>
      <c r="AB19" s="613"/>
      <c r="AC19" s="613"/>
      <c r="AD19" s="614">
        <v>8987</v>
      </c>
      <c r="AE19" s="614"/>
      <c r="AF19" s="614"/>
      <c r="AG19" s="614"/>
      <c r="AH19" s="614"/>
      <c r="AI19" s="614"/>
      <c r="AJ19" s="614"/>
      <c r="AK19" s="614"/>
      <c r="AL19" s="615">
        <v>0.4</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4867</v>
      </c>
      <c r="BH19" s="611"/>
      <c r="BI19" s="611"/>
      <c r="BJ19" s="611"/>
      <c r="BK19" s="611"/>
      <c r="BL19" s="611"/>
      <c r="BM19" s="611"/>
      <c r="BN19" s="612"/>
      <c r="BO19" s="613">
        <v>2</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t="s">
        <v>122</v>
      </c>
      <c r="S20" s="611"/>
      <c r="T20" s="611"/>
      <c r="U20" s="611"/>
      <c r="V20" s="611"/>
      <c r="W20" s="611"/>
      <c r="X20" s="611"/>
      <c r="Y20" s="612"/>
      <c r="Z20" s="613" t="s">
        <v>122</v>
      </c>
      <c r="AA20" s="613"/>
      <c r="AB20" s="613"/>
      <c r="AC20" s="613"/>
      <c r="AD20" s="614" t="s">
        <v>122</v>
      </c>
      <c r="AE20" s="614"/>
      <c r="AF20" s="614"/>
      <c r="AG20" s="614"/>
      <c r="AH20" s="614"/>
      <c r="AI20" s="614"/>
      <c r="AJ20" s="614"/>
      <c r="AK20" s="614"/>
      <c r="AL20" s="615" t="s">
        <v>122</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4867</v>
      </c>
      <c r="BH20" s="611"/>
      <c r="BI20" s="611"/>
      <c r="BJ20" s="611"/>
      <c r="BK20" s="611"/>
      <c r="BL20" s="611"/>
      <c r="BM20" s="611"/>
      <c r="BN20" s="612"/>
      <c r="BO20" s="613">
        <v>2</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4325201</v>
      </c>
      <c r="CS20" s="611"/>
      <c r="CT20" s="611"/>
      <c r="CU20" s="611"/>
      <c r="CV20" s="611"/>
      <c r="CW20" s="611"/>
      <c r="CX20" s="611"/>
      <c r="CY20" s="612"/>
      <c r="CZ20" s="613">
        <v>100</v>
      </c>
      <c r="DA20" s="613"/>
      <c r="DB20" s="613"/>
      <c r="DC20" s="613"/>
      <c r="DD20" s="619">
        <v>890691</v>
      </c>
      <c r="DE20" s="611"/>
      <c r="DF20" s="611"/>
      <c r="DG20" s="611"/>
      <c r="DH20" s="611"/>
      <c r="DI20" s="611"/>
      <c r="DJ20" s="611"/>
      <c r="DK20" s="611"/>
      <c r="DL20" s="611"/>
      <c r="DM20" s="611"/>
      <c r="DN20" s="611"/>
      <c r="DO20" s="611"/>
      <c r="DP20" s="612"/>
      <c r="DQ20" s="619">
        <v>2810980</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2376584</v>
      </c>
      <c r="S21" s="611"/>
      <c r="T21" s="611"/>
      <c r="U21" s="611"/>
      <c r="V21" s="611"/>
      <c r="W21" s="611"/>
      <c r="X21" s="611"/>
      <c r="Y21" s="612"/>
      <c r="Z21" s="613">
        <v>48.1</v>
      </c>
      <c r="AA21" s="613"/>
      <c r="AB21" s="613"/>
      <c r="AC21" s="613"/>
      <c r="AD21" s="614">
        <v>1950790</v>
      </c>
      <c r="AE21" s="614"/>
      <c r="AF21" s="614"/>
      <c r="AG21" s="614"/>
      <c r="AH21" s="614"/>
      <c r="AI21" s="614"/>
      <c r="AJ21" s="614"/>
      <c r="AK21" s="614"/>
      <c r="AL21" s="615">
        <v>82.6</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4867</v>
      </c>
      <c r="BH21" s="611"/>
      <c r="BI21" s="611"/>
      <c r="BJ21" s="611"/>
      <c r="BK21" s="611"/>
      <c r="BL21" s="611"/>
      <c r="BM21" s="611"/>
      <c r="BN21" s="612"/>
      <c r="BO21" s="613">
        <v>2</v>
      </c>
      <c r="BP21" s="613"/>
      <c r="BQ21" s="613"/>
      <c r="BR21" s="613"/>
      <c r="BS21" s="614" t="s">
        <v>122</v>
      </c>
      <c r="BT21" s="614"/>
      <c r="BU21" s="614"/>
      <c r="BV21" s="614"/>
      <c r="BW21" s="614"/>
      <c r="BX21" s="614"/>
      <c r="BY21" s="614"/>
      <c r="BZ21" s="614"/>
      <c r="CA21" s="614"/>
      <c r="CB21" s="618"/>
      <c r="CD21" s="633"/>
      <c r="CE21" s="634"/>
      <c r="CF21" s="634"/>
      <c r="CG21" s="634"/>
      <c r="CH21" s="634"/>
      <c r="CI21" s="634"/>
      <c r="CJ21" s="634"/>
      <c r="CK21" s="634"/>
      <c r="CL21" s="634"/>
      <c r="CM21" s="634"/>
      <c r="CN21" s="634"/>
      <c r="CO21" s="634"/>
      <c r="CP21" s="634"/>
      <c r="CQ21" s="635"/>
      <c r="CR21" s="636"/>
      <c r="CS21" s="629"/>
      <c r="CT21" s="629"/>
      <c r="CU21" s="629"/>
      <c r="CV21" s="629"/>
      <c r="CW21" s="629"/>
      <c r="CX21" s="629"/>
      <c r="CY21" s="637"/>
      <c r="CZ21" s="638"/>
      <c r="DA21" s="638"/>
      <c r="DB21" s="638"/>
      <c r="DC21" s="638"/>
      <c r="DD21" s="628"/>
      <c r="DE21" s="629"/>
      <c r="DF21" s="629"/>
      <c r="DG21" s="629"/>
      <c r="DH21" s="629"/>
      <c r="DI21" s="629"/>
      <c r="DJ21" s="629"/>
      <c r="DK21" s="629"/>
      <c r="DL21" s="629"/>
      <c r="DM21" s="629"/>
      <c r="DN21" s="629"/>
      <c r="DO21" s="629"/>
      <c r="DP21" s="637"/>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1950790</v>
      </c>
      <c r="S22" s="611"/>
      <c r="T22" s="611"/>
      <c r="U22" s="611"/>
      <c r="V22" s="611"/>
      <c r="W22" s="611"/>
      <c r="X22" s="611"/>
      <c r="Y22" s="612"/>
      <c r="Z22" s="613">
        <v>39.5</v>
      </c>
      <c r="AA22" s="613"/>
      <c r="AB22" s="613"/>
      <c r="AC22" s="613"/>
      <c r="AD22" s="614">
        <v>1950790</v>
      </c>
      <c r="AE22" s="614"/>
      <c r="AF22" s="614"/>
      <c r="AG22" s="614"/>
      <c r="AH22" s="614"/>
      <c r="AI22" s="614"/>
      <c r="AJ22" s="614"/>
      <c r="AK22" s="614"/>
      <c r="AL22" s="615">
        <v>82.6</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425794</v>
      </c>
      <c r="S23" s="611"/>
      <c r="T23" s="611"/>
      <c r="U23" s="611"/>
      <c r="V23" s="611"/>
      <c r="W23" s="611"/>
      <c r="X23" s="611"/>
      <c r="Y23" s="612"/>
      <c r="Z23" s="613">
        <v>8.6</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9" t="s">
        <v>275</v>
      </c>
      <c r="DM23" s="640"/>
      <c r="DN23" s="640"/>
      <c r="DO23" s="640"/>
      <c r="DP23" s="640"/>
      <c r="DQ23" s="640"/>
      <c r="DR23" s="640"/>
      <c r="DS23" s="640"/>
      <c r="DT23" s="640"/>
      <c r="DU23" s="640"/>
      <c r="DV23" s="641"/>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1375962</v>
      </c>
      <c r="CS24" s="600"/>
      <c r="CT24" s="600"/>
      <c r="CU24" s="600"/>
      <c r="CV24" s="600"/>
      <c r="CW24" s="600"/>
      <c r="CX24" s="600"/>
      <c r="CY24" s="601"/>
      <c r="CZ24" s="604">
        <v>31.8</v>
      </c>
      <c r="DA24" s="605"/>
      <c r="DB24" s="605"/>
      <c r="DC24" s="621"/>
      <c r="DD24" s="642">
        <v>1211030</v>
      </c>
      <c r="DE24" s="600"/>
      <c r="DF24" s="600"/>
      <c r="DG24" s="600"/>
      <c r="DH24" s="600"/>
      <c r="DI24" s="600"/>
      <c r="DJ24" s="600"/>
      <c r="DK24" s="601"/>
      <c r="DL24" s="642">
        <v>1188006</v>
      </c>
      <c r="DM24" s="600"/>
      <c r="DN24" s="600"/>
      <c r="DO24" s="600"/>
      <c r="DP24" s="600"/>
      <c r="DQ24" s="600"/>
      <c r="DR24" s="600"/>
      <c r="DS24" s="600"/>
      <c r="DT24" s="600"/>
      <c r="DU24" s="600"/>
      <c r="DV24" s="601"/>
      <c r="DW24" s="604">
        <v>50.3</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2785958</v>
      </c>
      <c r="S25" s="611"/>
      <c r="T25" s="611"/>
      <c r="U25" s="611"/>
      <c r="V25" s="611"/>
      <c r="W25" s="611"/>
      <c r="X25" s="611"/>
      <c r="Y25" s="612"/>
      <c r="Z25" s="613">
        <v>56.4</v>
      </c>
      <c r="AA25" s="613"/>
      <c r="AB25" s="613"/>
      <c r="AC25" s="613"/>
      <c r="AD25" s="614">
        <v>2360164</v>
      </c>
      <c r="AE25" s="614"/>
      <c r="AF25" s="614"/>
      <c r="AG25" s="614"/>
      <c r="AH25" s="614"/>
      <c r="AI25" s="614"/>
      <c r="AJ25" s="614"/>
      <c r="AK25" s="614"/>
      <c r="AL25" s="615">
        <v>100</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673782</v>
      </c>
      <c r="CS25" s="631"/>
      <c r="CT25" s="631"/>
      <c r="CU25" s="631"/>
      <c r="CV25" s="631"/>
      <c r="CW25" s="631"/>
      <c r="CX25" s="631"/>
      <c r="CY25" s="632"/>
      <c r="CZ25" s="615">
        <v>15.6</v>
      </c>
      <c r="DA25" s="643"/>
      <c r="DB25" s="643"/>
      <c r="DC25" s="645"/>
      <c r="DD25" s="619">
        <v>629673</v>
      </c>
      <c r="DE25" s="631"/>
      <c r="DF25" s="631"/>
      <c r="DG25" s="631"/>
      <c r="DH25" s="631"/>
      <c r="DI25" s="631"/>
      <c r="DJ25" s="631"/>
      <c r="DK25" s="632"/>
      <c r="DL25" s="619">
        <v>629596</v>
      </c>
      <c r="DM25" s="631"/>
      <c r="DN25" s="631"/>
      <c r="DO25" s="631"/>
      <c r="DP25" s="631"/>
      <c r="DQ25" s="631"/>
      <c r="DR25" s="631"/>
      <c r="DS25" s="631"/>
      <c r="DT25" s="631"/>
      <c r="DU25" s="631"/>
      <c r="DV25" s="632"/>
      <c r="DW25" s="615">
        <v>26.7</v>
      </c>
      <c r="DX25" s="643"/>
      <c r="DY25" s="643"/>
      <c r="DZ25" s="643"/>
      <c r="EA25" s="643"/>
      <c r="EB25" s="643"/>
      <c r="EC25" s="644"/>
    </row>
    <row r="26" spans="2:133" ht="11.25" customHeight="1" x14ac:dyDescent="0.15">
      <c r="B26" s="607" t="s">
        <v>283</v>
      </c>
      <c r="C26" s="608"/>
      <c r="D26" s="608"/>
      <c r="E26" s="608"/>
      <c r="F26" s="608"/>
      <c r="G26" s="608"/>
      <c r="H26" s="608"/>
      <c r="I26" s="608"/>
      <c r="J26" s="608"/>
      <c r="K26" s="608"/>
      <c r="L26" s="608"/>
      <c r="M26" s="608"/>
      <c r="N26" s="608"/>
      <c r="O26" s="608"/>
      <c r="P26" s="608"/>
      <c r="Q26" s="609"/>
      <c r="R26" s="610" t="s">
        <v>122</v>
      </c>
      <c r="S26" s="611"/>
      <c r="T26" s="611"/>
      <c r="U26" s="611"/>
      <c r="V26" s="611"/>
      <c r="W26" s="611"/>
      <c r="X26" s="611"/>
      <c r="Y26" s="612"/>
      <c r="Z26" s="613" t="s">
        <v>122</v>
      </c>
      <c r="AA26" s="613"/>
      <c r="AB26" s="613"/>
      <c r="AC26" s="613"/>
      <c r="AD26" s="614" t="s">
        <v>122</v>
      </c>
      <c r="AE26" s="614"/>
      <c r="AF26" s="614"/>
      <c r="AG26" s="614"/>
      <c r="AH26" s="614"/>
      <c r="AI26" s="614"/>
      <c r="AJ26" s="614"/>
      <c r="AK26" s="614"/>
      <c r="AL26" s="615" t="s">
        <v>122</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416457</v>
      </c>
      <c r="CS26" s="611"/>
      <c r="CT26" s="611"/>
      <c r="CU26" s="611"/>
      <c r="CV26" s="611"/>
      <c r="CW26" s="611"/>
      <c r="CX26" s="611"/>
      <c r="CY26" s="612"/>
      <c r="CZ26" s="615">
        <v>9.6</v>
      </c>
      <c r="DA26" s="643"/>
      <c r="DB26" s="643"/>
      <c r="DC26" s="645"/>
      <c r="DD26" s="619">
        <v>389335</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3"/>
      <c r="DY26" s="643"/>
      <c r="DZ26" s="643"/>
      <c r="EA26" s="643"/>
      <c r="EB26" s="643"/>
      <c r="EC26" s="644"/>
    </row>
    <row r="27" spans="2:133" ht="11.25" customHeight="1" x14ac:dyDescent="0.15">
      <c r="B27" s="607" t="s">
        <v>286</v>
      </c>
      <c r="C27" s="608"/>
      <c r="D27" s="608"/>
      <c r="E27" s="608"/>
      <c r="F27" s="608"/>
      <c r="G27" s="608"/>
      <c r="H27" s="608"/>
      <c r="I27" s="608"/>
      <c r="J27" s="608"/>
      <c r="K27" s="608"/>
      <c r="L27" s="608"/>
      <c r="M27" s="608"/>
      <c r="N27" s="608"/>
      <c r="O27" s="608"/>
      <c r="P27" s="608"/>
      <c r="Q27" s="609"/>
      <c r="R27" s="610">
        <v>4975</v>
      </c>
      <c r="S27" s="611"/>
      <c r="T27" s="611"/>
      <c r="U27" s="611"/>
      <c r="V27" s="611"/>
      <c r="W27" s="611"/>
      <c r="X27" s="611"/>
      <c r="Y27" s="612"/>
      <c r="Z27" s="613">
        <v>0.1</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246344</v>
      </c>
      <c r="BH27" s="611"/>
      <c r="BI27" s="611"/>
      <c r="BJ27" s="611"/>
      <c r="BK27" s="611"/>
      <c r="BL27" s="611"/>
      <c r="BM27" s="611"/>
      <c r="BN27" s="612"/>
      <c r="BO27" s="613">
        <v>100</v>
      </c>
      <c r="BP27" s="613"/>
      <c r="BQ27" s="613"/>
      <c r="BR27" s="613"/>
      <c r="BS27" s="614">
        <v>6133</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183458</v>
      </c>
      <c r="CS27" s="631"/>
      <c r="CT27" s="631"/>
      <c r="CU27" s="631"/>
      <c r="CV27" s="631"/>
      <c r="CW27" s="631"/>
      <c r="CX27" s="631"/>
      <c r="CY27" s="632"/>
      <c r="CZ27" s="615">
        <v>4.2</v>
      </c>
      <c r="DA27" s="643"/>
      <c r="DB27" s="643"/>
      <c r="DC27" s="645"/>
      <c r="DD27" s="619">
        <v>79203</v>
      </c>
      <c r="DE27" s="631"/>
      <c r="DF27" s="631"/>
      <c r="DG27" s="631"/>
      <c r="DH27" s="631"/>
      <c r="DI27" s="631"/>
      <c r="DJ27" s="631"/>
      <c r="DK27" s="632"/>
      <c r="DL27" s="619">
        <v>56256</v>
      </c>
      <c r="DM27" s="631"/>
      <c r="DN27" s="631"/>
      <c r="DO27" s="631"/>
      <c r="DP27" s="631"/>
      <c r="DQ27" s="631"/>
      <c r="DR27" s="631"/>
      <c r="DS27" s="631"/>
      <c r="DT27" s="631"/>
      <c r="DU27" s="631"/>
      <c r="DV27" s="632"/>
      <c r="DW27" s="615">
        <v>2.4</v>
      </c>
      <c r="DX27" s="643"/>
      <c r="DY27" s="643"/>
      <c r="DZ27" s="643"/>
      <c r="EA27" s="643"/>
      <c r="EB27" s="643"/>
      <c r="EC27" s="644"/>
    </row>
    <row r="28" spans="2:133" ht="11.25" customHeight="1" x14ac:dyDescent="0.15">
      <c r="B28" s="607" t="s">
        <v>289</v>
      </c>
      <c r="C28" s="608"/>
      <c r="D28" s="608"/>
      <c r="E28" s="608"/>
      <c r="F28" s="608"/>
      <c r="G28" s="608"/>
      <c r="H28" s="608"/>
      <c r="I28" s="608"/>
      <c r="J28" s="608"/>
      <c r="K28" s="608"/>
      <c r="L28" s="608"/>
      <c r="M28" s="608"/>
      <c r="N28" s="608"/>
      <c r="O28" s="608"/>
      <c r="P28" s="608"/>
      <c r="Q28" s="609"/>
      <c r="R28" s="610">
        <v>51521</v>
      </c>
      <c r="S28" s="611"/>
      <c r="T28" s="611"/>
      <c r="U28" s="611"/>
      <c r="V28" s="611"/>
      <c r="W28" s="611"/>
      <c r="X28" s="611"/>
      <c r="Y28" s="612"/>
      <c r="Z28" s="613">
        <v>1</v>
      </c>
      <c r="AA28" s="613"/>
      <c r="AB28" s="613"/>
      <c r="AC28" s="613"/>
      <c r="AD28" s="614" t="s">
        <v>122</v>
      </c>
      <c r="AE28" s="614"/>
      <c r="AF28" s="614"/>
      <c r="AG28" s="614"/>
      <c r="AH28" s="614"/>
      <c r="AI28" s="614"/>
      <c r="AJ28" s="614"/>
      <c r="AK28" s="614"/>
      <c r="AL28" s="615" t="s">
        <v>122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518722</v>
      </c>
      <c r="CS28" s="611"/>
      <c r="CT28" s="611"/>
      <c r="CU28" s="611"/>
      <c r="CV28" s="611"/>
      <c r="CW28" s="611"/>
      <c r="CX28" s="611"/>
      <c r="CY28" s="612"/>
      <c r="CZ28" s="615">
        <v>12</v>
      </c>
      <c r="DA28" s="643"/>
      <c r="DB28" s="643"/>
      <c r="DC28" s="645"/>
      <c r="DD28" s="619">
        <v>502154</v>
      </c>
      <c r="DE28" s="611"/>
      <c r="DF28" s="611"/>
      <c r="DG28" s="611"/>
      <c r="DH28" s="611"/>
      <c r="DI28" s="611"/>
      <c r="DJ28" s="611"/>
      <c r="DK28" s="612"/>
      <c r="DL28" s="619">
        <v>502154</v>
      </c>
      <c r="DM28" s="611"/>
      <c r="DN28" s="611"/>
      <c r="DO28" s="611"/>
      <c r="DP28" s="611"/>
      <c r="DQ28" s="611"/>
      <c r="DR28" s="611"/>
      <c r="DS28" s="611"/>
      <c r="DT28" s="611"/>
      <c r="DU28" s="611"/>
      <c r="DV28" s="612"/>
      <c r="DW28" s="615">
        <v>21.3</v>
      </c>
      <c r="DX28" s="643"/>
      <c r="DY28" s="643"/>
      <c r="DZ28" s="643"/>
      <c r="EA28" s="643"/>
      <c r="EB28" s="643"/>
      <c r="EC28" s="644"/>
    </row>
    <row r="29" spans="2:133" ht="11.25" customHeight="1" x14ac:dyDescent="0.15">
      <c r="B29" s="607" t="s">
        <v>291</v>
      </c>
      <c r="C29" s="608"/>
      <c r="D29" s="608"/>
      <c r="E29" s="608"/>
      <c r="F29" s="608"/>
      <c r="G29" s="608"/>
      <c r="H29" s="608"/>
      <c r="I29" s="608"/>
      <c r="J29" s="608"/>
      <c r="K29" s="608"/>
      <c r="L29" s="608"/>
      <c r="M29" s="608"/>
      <c r="N29" s="608"/>
      <c r="O29" s="608"/>
      <c r="P29" s="608"/>
      <c r="Q29" s="609"/>
      <c r="R29" s="610">
        <v>1412</v>
      </c>
      <c r="S29" s="611"/>
      <c r="T29" s="611"/>
      <c r="U29" s="611"/>
      <c r="V29" s="611"/>
      <c r="W29" s="611"/>
      <c r="X29" s="611"/>
      <c r="Y29" s="612"/>
      <c r="Z29" s="613">
        <v>0</v>
      </c>
      <c r="AA29" s="613"/>
      <c r="AB29" s="613"/>
      <c r="AC29" s="613"/>
      <c r="AD29" s="614" t="s">
        <v>122</v>
      </c>
      <c r="AE29" s="614"/>
      <c r="AF29" s="614"/>
      <c r="AG29" s="614"/>
      <c r="AH29" s="614"/>
      <c r="AI29" s="614"/>
      <c r="AJ29" s="614"/>
      <c r="AK29" s="614"/>
      <c r="AL29" s="615" t="s">
        <v>122</v>
      </c>
      <c r="AM29" s="616"/>
      <c r="AN29" s="616"/>
      <c r="AO29" s="617"/>
      <c r="AP29" s="633"/>
      <c r="AQ29" s="634"/>
      <c r="AR29" s="634"/>
      <c r="AS29" s="634"/>
      <c r="AT29" s="634"/>
      <c r="AU29" s="634"/>
      <c r="AV29" s="634"/>
      <c r="AW29" s="634"/>
      <c r="AX29" s="634"/>
      <c r="AY29" s="634"/>
      <c r="AZ29" s="634"/>
      <c r="BA29" s="634"/>
      <c r="BB29" s="634"/>
      <c r="BC29" s="634"/>
      <c r="BD29" s="634"/>
      <c r="BE29" s="634"/>
      <c r="BF29" s="635"/>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518722</v>
      </c>
      <c r="CS29" s="631"/>
      <c r="CT29" s="631"/>
      <c r="CU29" s="631"/>
      <c r="CV29" s="631"/>
      <c r="CW29" s="631"/>
      <c r="CX29" s="631"/>
      <c r="CY29" s="632"/>
      <c r="CZ29" s="615">
        <v>12</v>
      </c>
      <c r="DA29" s="643"/>
      <c r="DB29" s="643"/>
      <c r="DC29" s="645"/>
      <c r="DD29" s="619">
        <v>502154</v>
      </c>
      <c r="DE29" s="631"/>
      <c r="DF29" s="631"/>
      <c r="DG29" s="631"/>
      <c r="DH29" s="631"/>
      <c r="DI29" s="631"/>
      <c r="DJ29" s="631"/>
      <c r="DK29" s="632"/>
      <c r="DL29" s="619">
        <v>502154</v>
      </c>
      <c r="DM29" s="631"/>
      <c r="DN29" s="631"/>
      <c r="DO29" s="631"/>
      <c r="DP29" s="631"/>
      <c r="DQ29" s="631"/>
      <c r="DR29" s="631"/>
      <c r="DS29" s="631"/>
      <c r="DT29" s="631"/>
      <c r="DU29" s="631"/>
      <c r="DV29" s="632"/>
      <c r="DW29" s="615">
        <v>21.3</v>
      </c>
      <c r="DX29" s="643"/>
      <c r="DY29" s="643"/>
      <c r="DZ29" s="643"/>
      <c r="EA29" s="643"/>
      <c r="EB29" s="643"/>
      <c r="EC29" s="644"/>
    </row>
    <row r="30" spans="2:133" ht="11.25" customHeight="1" x14ac:dyDescent="0.15">
      <c r="B30" s="607" t="s">
        <v>293</v>
      </c>
      <c r="C30" s="608"/>
      <c r="D30" s="608"/>
      <c r="E30" s="608"/>
      <c r="F30" s="608"/>
      <c r="G30" s="608"/>
      <c r="H30" s="608"/>
      <c r="I30" s="608"/>
      <c r="J30" s="608"/>
      <c r="K30" s="608"/>
      <c r="L30" s="608"/>
      <c r="M30" s="608"/>
      <c r="N30" s="608"/>
      <c r="O30" s="608"/>
      <c r="P30" s="608"/>
      <c r="Q30" s="609"/>
      <c r="R30" s="610">
        <v>224143</v>
      </c>
      <c r="S30" s="611"/>
      <c r="T30" s="611"/>
      <c r="U30" s="611"/>
      <c r="V30" s="611"/>
      <c r="W30" s="611"/>
      <c r="X30" s="611"/>
      <c r="Y30" s="612"/>
      <c r="Z30" s="613">
        <v>4.5</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505566</v>
      </c>
      <c r="CS30" s="611"/>
      <c r="CT30" s="611"/>
      <c r="CU30" s="611"/>
      <c r="CV30" s="611"/>
      <c r="CW30" s="611"/>
      <c r="CX30" s="611"/>
      <c r="CY30" s="612"/>
      <c r="CZ30" s="615">
        <v>11.7</v>
      </c>
      <c r="DA30" s="643"/>
      <c r="DB30" s="643"/>
      <c r="DC30" s="645"/>
      <c r="DD30" s="619">
        <v>488998</v>
      </c>
      <c r="DE30" s="611"/>
      <c r="DF30" s="611"/>
      <c r="DG30" s="611"/>
      <c r="DH30" s="611"/>
      <c r="DI30" s="611"/>
      <c r="DJ30" s="611"/>
      <c r="DK30" s="612"/>
      <c r="DL30" s="619">
        <v>488998</v>
      </c>
      <c r="DM30" s="611"/>
      <c r="DN30" s="611"/>
      <c r="DO30" s="611"/>
      <c r="DP30" s="611"/>
      <c r="DQ30" s="611"/>
      <c r="DR30" s="611"/>
      <c r="DS30" s="611"/>
      <c r="DT30" s="611"/>
      <c r="DU30" s="611"/>
      <c r="DV30" s="612"/>
      <c r="DW30" s="615">
        <v>20.7</v>
      </c>
      <c r="DX30" s="643"/>
      <c r="DY30" s="643"/>
      <c r="DZ30" s="643"/>
      <c r="EA30" s="643"/>
      <c r="EB30" s="643"/>
      <c r="EC30" s="644"/>
    </row>
    <row r="31" spans="2:133" ht="11.25" customHeight="1" x14ac:dyDescent="0.15">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298</v>
      </c>
      <c r="AQ31" s="659"/>
      <c r="AR31" s="659"/>
      <c r="AS31" s="659"/>
      <c r="AT31" s="664" t="s">
        <v>299</v>
      </c>
      <c r="AU31" s="200"/>
      <c r="AV31" s="200"/>
      <c r="AW31" s="200"/>
      <c r="AX31" s="596" t="s">
        <v>177</v>
      </c>
      <c r="AY31" s="597"/>
      <c r="AZ31" s="597"/>
      <c r="BA31" s="597"/>
      <c r="BB31" s="597"/>
      <c r="BC31" s="597"/>
      <c r="BD31" s="597"/>
      <c r="BE31" s="597"/>
      <c r="BF31" s="598"/>
      <c r="BG31" s="657">
        <v>99</v>
      </c>
      <c r="BH31" s="654"/>
      <c r="BI31" s="654"/>
      <c r="BJ31" s="654"/>
      <c r="BK31" s="654"/>
      <c r="BL31" s="654"/>
      <c r="BM31" s="605">
        <v>96.1</v>
      </c>
      <c r="BN31" s="654"/>
      <c r="BO31" s="654"/>
      <c r="BP31" s="654"/>
      <c r="BQ31" s="655"/>
      <c r="BR31" s="657">
        <v>99.2</v>
      </c>
      <c r="BS31" s="654"/>
      <c r="BT31" s="654"/>
      <c r="BU31" s="654"/>
      <c r="BV31" s="654"/>
      <c r="BW31" s="654"/>
      <c r="BX31" s="605">
        <v>96.4</v>
      </c>
      <c r="BY31" s="654"/>
      <c r="BZ31" s="654"/>
      <c r="CA31" s="654"/>
      <c r="CB31" s="655"/>
      <c r="CD31" s="650"/>
      <c r="CE31" s="651"/>
      <c r="CF31" s="607" t="s">
        <v>300</v>
      </c>
      <c r="CG31" s="608"/>
      <c r="CH31" s="608"/>
      <c r="CI31" s="608"/>
      <c r="CJ31" s="608"/>
      <c r="CK31" s="608"/>
      <c r="CL31" s="608"/>
      <c r="CM31" s="608"/>
      <c r="CN31" s="608"/>
      <c r="CO31" s="608"/>
      <c r="CP31" s="608"/>
      <c r="CQ31" s="609"/>
      <c r="CR31" s="610">
        <v>13156</v>
      </c>
      <c r="CS31" s="631"/>
      <c r="CT31" s="631"/>
      <c r="CU31" s="631"/>
      <c r="CV31" s="631"/>
      <c r="CW31" s="631"/>
      <c r="CX31" s="631"/>
      <c r="CY31" s="632"/>
      <c r="CZ31" s="615">
        <v>0.3</v>
      </c>
      <c r="DA31" s="643"/>
      <c r="DB31" s="643"/>
      <c r="DC31" s="645"/>
      <c r="DD31" s="619">
        <v>13156</v>
      </c>
      <c r="DE31" s="631"/>
      <c r="DF31" s="631"/>
      <c r="DG31" s="631"/>
      <c r="DH31" s="631"/>
      <c r="DI31" s="631"/>
      <c r="DJ31" s="631"/>
      <c r="DK31" s="632"/>
      <c r="DL31" s="619">
        <v>13156</v>
      </c>
      <c r="DM31" s="631"/>
      <c r="DN31" s="631"/>
      <c r="DO31" s="631"/>
      <c r="DP31" s="631"/>
      <c r="DQ31" s="631"/>
      <c r="DR31" s="631"/>
      <c r="DS31" s="631"/>
      <c r="DT31" s="631"/>
      <c r="DU31" s="631"/>
      <c r="DV31" s="632"/>
      <c r="DW31" s="615">
        <v>0.6</v>
      </c>
      <c r="DX31" s="643"/>
      <c r="DY31" s="643"/>
      <c r="DZ31" s="643"/>
      <c r="EA31" s="643"/>
      <c r="EB31" s="643"/>
      <c r="EC31" s="644"/>
    </row>
    <row r="32" spans="2:133" ht="11.25" customHeight="1" x14ac:dyDescent="0.15">
      <c r="B32" s="607" t="s">
        <v>301</v>
      </c>
      <c r="C32" s="608"/>
      <c r="D32" s="608"/>
      <c r="E32" s="608"/>
      <c r="F32" s="608"/>
      <c r="G32" s="608"/>
      <c r="H32" s="608"/>
      <c r="I32" s="608"/>
      <c r="J32" s="608"/>
      <c r="K32" s="608"/>
      <c r="L32" s="608"/>
      <c r="M32" s="608"/>
      <c r="N32" s="608"/>
      <c r="O32" s="608"/>
      <c r="P32" s="608"/>
      <c r="Q32" s="609"/>
      <c r="R32" s="610">
        <v>286418</v>
      </c>
      <c r="S32" s="611"/>
      <c r="T32" s="611"/>
      <c r="U32" s="611"/>
      <c r="V32" s="611"/>
      <c r="W32" s="611"/>
      <c r="X32" s="611"/>
      <c r="Y32" s="612"/>
      <c r="Z32" s="613">
        <v>5.8</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302</v>
      </c>
      <c r="AX32" s="607" t="s">
        <v>303</v>
      </c>
      <c r="AY32" s="608"/>
      <c r="AZ32" s="608"/>
      <c r="BA32" s="608"/>
      <c r="BB32" s="608"/>
      <c r="BC32" s="608"/>
      <c r="BD32" s="608"/>
      <c r="BE32" s="608"/>
      <c r="BF32" s="609"/>
      <c r="BG32" s="667">
        <v>98.9</v>
      </c>
      <c r="BH32" s="631"/>
      <c r="BI32" s="631"/>
      <c r="BJ32" s="631"/>
      <c r="BK32" s="631"/>
      <c r="BL32" s="631"/>
      <c r="BM32" s="616">
        <v>96.9</v>
      </c>
      <c r="BN32" s="631"/>
      <c r="BO32" s="631"/>
      <c r="BP32" s="631"/>
      <c r="BQ32" s="656"/>
      <c r="BR32" s="667">
        <v>99.5</v>
      </c>
      <c r="BS32" s="631"/>
      <c r="BT32" s="631"/>
      <c r="BU32" s="631"/>
      <c r="BV32" s="631"/>
      <c r="BW32" s="631"/>
      <c r="BX32" s="616">
        <v>97.4</v>
      </c>
      <c r="BY32" s="631"/>
      <c r="BZ32" s="631"/>
      <c r="CA32" s="631"/>
      <c r="CB32" s="656"/>
      <c r="CD32" s="652"/>
      <c r="CE32" s="653"/>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3"/>
      <c r="DB32" s="643"/>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3"/>
      <c r="DY32" s="643"/>
      <c r="DZ32" s="643"/>
      <c r="EA32" s="643"/>
      <c r="EB32" s="643"/>
      <c r="EC32" s="644"/>
    </row>
    <row r="33" spans="2:133" ht="11.25" customHeight="1" x14ac:dyDescent="0.15">
      <c r="B33" s="607" t="s">
        <v>305</v>
      </c>
      <c r="C33" s="608"/>
      <c r="D33" s="608"/>
      <c r="E33" s="608"/>
      <c r="F33" s="608"/>
      <c r="G33" s="608"/>
      <c r="H33" s="608"/>
      <c r="I33" s="608"/>
      <c r="J33" s="608"/>
      <c r="K33" s="608"/>
      <c r="L33" s="608"/>
      <c r="M33" s="608"/>
      <c r="N33" s="608"/>
      <c r="O33" s="608"/>
      <c r="P33" s="608"/>
      <c r="Q33" s="609"/>
      <c r="R33" s="610">
        <v>26509</v>
      </c>
      <c r="S33" s="611"/>
      <c r="T33" s="611"/>
      <c r="U33" s="611"/>
      <c r="V33" s="611"/>
      <c r="W33" s="611"/>
      <c r="X33" s="611"/>
      <c r="Y33" s="612"/>
      <c r="Z33" s="613">
        <v>0.5</v>
      </c>
      <c r="AA33" s="613"/>
      <c r="AB33" s="613"/>
      <c r="AC33" s="613"/>
      <c r="AD33" s="614" t="s">
        <v>122</v>
      </c>
      <c r="AE33" s="614"/>
      <c r="AF33" s="614"/>
      <c r="AG33" s="614"/>
      <c r="AH33" s="614"/>
      <c r="AI33" s="614"/>
      <c r="AJ33" s="614"/>
      <c r="AK33" s="614"/>
      <c r="AL33" s="615" t="s">
        <v>122</v>
      </c>
      <c r="AM33" s="616"/>
      <c r="AN33" s="616"/>
      <c r="AO33" s="617"/>
      <c r="AP33" s="662"/>
      <c r="AQ33" s="663"/>
      <c r="AR33" s="663"/>
      <c r="AS33" s="663"/>
      <c r="AT33" s="666"/>
      <c r="AU33" s="201"/>
      <c r="AV33" s="201"/>
      <c r="AW33" s="201"/>
      <c r="AX33" s="633" t="s">
        <v>306</v>
      </c>
      <c r="AY33" s="634"/>
      <c r="AZ33" s="634"/>
      <c r="BA33" s="634"/>
      <c r="BB33" s="634"/>
      <c r="BC33" s="634"/>
      <c r="BD33" s="634"/>
      <c r="BE33" s="634"/>
      <c r="BF33" s="635"/>
      <c r="BG33" s="668">
        <v>99</v>
      </c>
      <c r="BH33" s="669"/>
      <c r="BI33" s="669"/>
      <c r="BJ33" s="669"/>
      <c r="BK33" s="669"/>
      <c r="BL33" s="669"/>
      <c r="BM33" s="670">
        <v>95.1</v>
      </c>
      <c r="BN33" s="669"/>
      <c r="BO33" s="669"/>
      <c r="BP33" s="669"/>
      <c r="BQ33" s="671"/>
      <c r="BR33" s="668">
        <v>98.9</v>
      </c>
      <c r="BS33" s="669"/>
      <c r="BT33" s="669"/>
      <c r="BU33" s="669"/>
      <c r="BV33" s="669"/>
      <c r="BW33" s="669"/>
      <c r="BX33" s="670">
        <v>95.2</v>
      </c>
      <c r="BY33" s="669"/>
      <c r="BZ33" s="669"/>
      <c r="CA33" s="669"/>
      <c r="CB33" s="671"/>
      <c r="CD33" s="607" t="s">
        <v>307</v>
      </c>
      <c r="CE33" s="608"/>
      <c r="CF33" s="608"/>
      <c r="CG33" s="608"/>
      <c r="CH33" s="608"/>
      <c r="CI33" s="608"/>
      <c r="CJ33" s="608"/>
      <c r="CK33" s="608"/>
      <c r="CL33" s="608"/>
      <c r="CM33" s="608"/>
      <c r="CN33" s="608"/>
      <c r="CO33" s="608"/>
      <c r="CP33" s="608"/>
      <c r="CQ33" s="609"/>
      <c r="CR33" s="610">
        <v>2058548</v>
      </c>
      <c r="CS33" s="631"/>
      <c r="CT33" s="631"/>
      <c r="CU33" s="631"/>
      <c r="CV33" s="631"/>
      <c r="CW33" s="631"/>
      <c r="CX33" s="631"/>
      <c r="CY33" s="632"/>
      <c r="CZ33" s="615">
        <v>47.6</v>
      </c>
      <c r="DA33" s="643"/>
      <c r="DB33" s="643"/>
      <c r="DC33" s="645"/>
      <c r="DD33" s="619">
        <v>1451500</v>
      </c>
      <c r="DE33" s="631"/>
      <c r="DF33" s="631"/>
      <c r="DG33" s="631"/>
      <c r="DH33" s="631"/>
      <c r="DI33" s="631"/>
      <c r="DJ33" s="631"/>
      <c r="DK33" s="632"/>
      <c r="DL33" s="619">
        <v>874121</v>
      </c>
      <c r="DM33" s="631"/>
      <c r="DN33" s="631"/>
      <c r="DO33" s="631"/>
      <c r="DP33" s="631"/>
      <c r="DQ33" s="631"/>
      <c r="DR33" s="631"/>
      <c r="DS33" s="631"/>
      <c r="DT33" s="631"/>
      <c r="DU33" s="631"/>
      <c r="DV33" s="632"/>
      <c r="DW33" s="615">
        <v>37</v>
      </c>
      <c r="DX33" s="643"/>
      <c r="DY33" s="643"/>
      <c r="DZ33" s="643"/>
      <c r="EA33" s="643"/>
      <c r="EB33" s="643"/>
      <c r="EC33" s="644"/>
    </row>
    <row r="34" spans="2:133" ht="11.25" customHeight="1" x14ac:dyDescent="0.15">
      <c r="B34" s="607" t="s">
        <v>308</v>
      </c>
      <c r="C34" s="608"/>
      <c r="D34" s="608"/>
      <c r="E34" s="608"/>
      <c r="F34" s="608"/>
      <c r="G34" s="608"/>
      <c r="H34" s="608"/>
      <c r="I34" s="608"/>
      <c r="J34" s="608"/>
      <c r="K34" s="608"/>
      <c r="L34" s="608"/>
      <c r="M34" s="608"/>
      <c r="N34" s="608"/>
      <c r="O34" s="608"/>
      <c r="P34" s="608"/>
      <c r="Q34" s="609"/>
      <c r="R34" s="610">
        <v>7161</v>
      </c>
      <c r="S34" s="611"/>
      <c r="T34" s="611"/>
      <c r="U34" s="611"/>
      <c r="V34" s="611"/>
      <c r="W34" s="611"/>
      <c r="X34" s="611"/>
      <c r="Y34" s="612"/>
      <c r="Z34" s="613">
        <v>0.1</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436394</v>
      </c>
      <c r="CS34" s="611"/>
      <c r="CT34" s="611"/>
      <c r="CU34" s="611"/>
      <c r="CV34" s="611"/>
      <c r="CW34" s="611"/>
      <c r="CX34" s="611"/>
      <c r="CY34" s="612"/>
      <c r="CZ34" s="615">
        <v>10.1</v>
      </c>
      <c r="DA34" s="643"/>
      <c r="DB34" s="643"/>
      <c r="DC34" s="645"/>
      <c r="DD34" s="619">
        <v>323444</v>
      </c>
      <c r="DE34" s="611"/>
      <c r="DF34" s="611"/>
      <c r="DG34" s="611"/>
      <c r="DH34" s="611"/>
      <c r="DI34" s="611"/>
      <c r="DJ34" s="611"/>
      <c r="DK34" s="612"/>
      <c r="DL34" s="619">
        <v>213352</v>
      </c>
      <c r="DM34" s="611"/>
      <c r="DN34" s="611"/>
      <c r="DO34" s="611"/>
      <c r="DP34" s="611"/>
      <c r="DQ34" s="611"/>
      <c r="DR34" s="611"/>
      <c r="DS34" s="611"/>
      <c r="DT34" s="611"/>
      <c r="DU34" s="611"/>
      <c r="DV34" s="612"/>
      <c r="DW34" s="615">
        <v>9</v>
      </c>
      <c r="DX34" s="643"/>
      <c r="DY34" s="643"/>
      <c r="DZ34" s="643"/>
      <c r="EA34" s="643"/>
      <c r="EB34" s="643"/>
      <c r="EC34" s="644"/>
    </row>
    <row r="35" spans="2:133" ht="11.25" customHeight="1" x14ac:dyDescent="0.15">
      <c r="B35" s="607" t="s">
        <v>310</v>
      </c>
      <c r="C35" s="608"/>
      <c r="D35" s="608"/>
      <c r="E35" s="608"/>
      <c r="F35" s="608"/>
      <c r="G35" s="608"/>
      <c r="H35" s="608"/>
      <c r="I35" s="608"/>
      <c r="J35" s="608"/>
      <c r="K35" s="608"/>
      <c r="L35" s="608"/>
      <c r="M35" s="608"/>
      <c r="N35" s="608"/>
      <c r="O35" s="608"/>
      <c r="P35" s="608"/>
      <c r="Q35" s="609"/>
      <c r="R35" s="610">
        <v>363911</v>
      </c>
      <c r="S35" s="611"/>
      <c r="T35" s="611"/>
      <c r="U35" s="611"/>
      <c r="V35" s="611"/>
      <c r="W35" s="611"/>
      <c r="X35" s="611"/>
      <c r="Y35" s="612"/>
      <c r="Z35" s="613">
        <v>7.4</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218707</v>
      </c>
      <c r="CS35" s="631"/>
      <c r="CT35" s="631"/>
      <c r="CU35" s="631"/>
      <c r="CV35" s="631"/>
      <c r="CW35" s="631"/>
      <c r="CX35" s="631"/>
      <c r="CY35" s="632"/>
      <c r="CZ35" s="615">
        <v>5.0999999999999996</v>
      </c>
      <c r="DA35" s="643"/>
      <c r="DB35" s="643"/>
      <c r="DC35" s="645"/>
      <c r="DD35" s="619">
        <v>152118</v>
      </c>
      <c r="DE35" s="631"/>
      <c r="DF35" s="631"/>
      <c r="DG35" s="631"/>
      <c r="DH35" s="631"/>
      <c r="DI35" s="631"/>
      <c r="DJ35" s="631"/>
      <c r="DK35" s="632"/>
      <c r="DL35" s="619">
        <v>117417</v>
      </c>
      <c r="DM35" s="631"/>
      <c r="DN35" s="631"/>
      <c r="DO35" s="631"/>
      <c r="DP35" s="631"/>
      <c r="DQ35" s="631"/>
      <c r="DR35" s="631"/>
      <c r="DS35" s="631"/>
      <c r="DT35" s="631"/>
      <c r="DU35" s="631"/>
      <c r="DV35" s="632"/>
      <c r="DW35" s="615">
        <v>5</v>
      </c>
      <c r="DX35" s="643"/>
      <c r="DY35" s="643"/>
      <c r="DZ35" s="643"/>
      <c r="EA35" s="643"/>
      <c r="EB35" s="643"/>
      <c r="EC35" s="644"/>
    </row>
    <row r="36" spans="2:133" ht="11.25" customHeight="1" x14ac:dyDescent="0.15">
      <c r="B36" s="607" t="s">
        <v>314</v>
      </c>
      <c r="C36" s="608"/>
      <c r="D36" s="608"/>
      <c r="E36" s="608"/>
      <c r="F36" s="608"/>
      <c r="G36" s="608"/>
      <c r="H36" s="608"/>
      <c r="I36" s="608"/>
      <c r="J36" s="608"/>
      <c r="K36" s="608"/>
      <c r="L36" s="608"/>
      <c r="M36" s="608"/>
      <c r="N36" s="608"/>
      <c r="O36" s="608"/>
      <c r="P36" s="608"/>
      <c r="Q36" s="609"/>
      <c r="R36" s="610">
        <v>633122</v>
      </c>
      <c r="S36" s="611"/>
      <c r="T36" s="611"/>
      <c r="U36" s="611"/>
      <c r="V36" s="611"/>
      <c r="W36" s="611"/>
      <c r="X36" s="611"/>
      <c r="Y36" s="612"/>
      <c r="Z36" s="613">
        <v>12.8</v>
      </c>
      <c r="AA36" s="613"/>
      <c r="AB36" s="613"/>
      <c r="AC36" s="613"/>
      <c r="AD36" s="614" t="s">
        <v>122</v>
      </c>
      <c r="AE36" s="614"/>
      <c r="AF36" s="614"/>
      <c r="AG36" s="614"/>
      <c r="AH36" s="614"/>
      <c r="AI36" s="614"/>
      <c r="AJ36" s="614"/>
      <c r="AK36" s="614"/>
      <c r="AL36" s="615" t="s">
        <v>122</v>
      </c>
      <c r="AM36" s="616"/>
      <c r="AN36" s="616"/>
      <c r="AO36" s="617"/>
      <c r="AP36" s="206"/>
      <c r="AQ36" s="676" t="s">
        <v>315</v>
      </c>
      <c r="AR36" s="677"/>
      <c r="AS36" s="677"/>
      <c r="AT36" s="677"/>
      <c r="AU36" s="677"/>
      <c r="AV36" s="677"/>
      <c r="AW36" s="677"/>
      <c r="AX36" s="677"/>
      <c r="AY36" s="678"/>
      <c r="AZ36" s="599">
        <v>447455</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568</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826840</v>
      </c>
      <c r="CS36" s="611"/>
      <c r="CT36" s="611"/>
      <c r="CU36" s="611"/>
      <c r="CV36" s="611"/>
      <c r="CW36" s="611"/>
      <c r="CX36" s="611"/>
      <c r="CY36" s="612"/>
      <c r="CZ36" s="615">
        <v>19.100000000000001</v>
      </c>
      <c r="DA36" s="643"/>
      <c r="DB36" s="643"/>
      <c r="DC36" s="645"/>
      <c r="DD36" s="619">
        <v>718071</v>
      </c>
      <c r="DE36" s="611"/>
      <c r="DF36" s="611"/>
      <c r="DG36" s="611"/>
      <c r="DH36" s="611"/>
      <c r="DI36" s="611"/>
      <c r="DJ36" s="611"/>
      <c r="DK36" s="612"/>
      <c r="DL36" s="619">
        <v>423194</v>
      </c>
      <c r="DM36" s="611"/>
      <c r="DN36" s="611"/>
      <c r="DO36" s="611"/>
      <c r="DP36" s="611"/>
      <c r="DQ36" s="611"/>
      <c r="DR36" s="611"/>
      <c r="DS36" s="611"/>
      <c r="DT36" s="611"/>
      <c r="DU36" s="611"/>
      <c r="DV36" s="612"/>
      <c r="DW36" s="615">
        <v>17.899999999999999</v>
      </c>
      <c r="DX36" s="643"/>
      <c r="DY36" s="643"/>
      <c r="DZ36" s="643"/>
      <c r="EA36" s="643"/>
      <c r="EB36" s="643"/>
      <c r="EC36" s="644"/>
    </row>
    <row r="37" spans="2:133" ht="11.25" customHeight="1" x14ac:dyDescent="0.15">
      <c r="B37" s="607" t="s">
        <v>318</v>
      </c>
      <c r="C37" s="608"/>
      <c r="D37" s="608"/>
      <c r="E37" s="608"/>
      <c r="F37" s="608"/>
      <c r="G37" s="608"/>
      <c r="H37" s="608"/>
      <c r="I37" s="608"/>
      <c r="J37" s="608"/>
      <c r="K37" s="608"/>
      <c r="L37" s="608"/>
      <c r="M37" s="608"/>
      <c r="N37" s="608"/>
      <c r="O37" s="608"/>
      <c r="P37" s="608"/>
      <c r="Q37" s="609"/>
      <c r="R37" s="610">
        <v>88855</v>
      </c>
      <c r="S37" s="611"/>
      <c r="T37" s="611"/>
      <c r="U37" s="611"/>
      <c r="V37" s="611"/>
      <c r="W37" s="611"/>
      <c r="X37" s="611"/>
      <c r="Y37" s="612"/>
      <c r="Z37" s="613">
        <v>1.8</v>
      </c>
      <c r="AA37" s="613"/>
      <c r="AB37" s="613"/>
      <c r="AC37" s="613"/>
      <c r="AD37" s="614">
        <v>218</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186348</v>
      </c>
      <c r="BA37" s="611"/>
      <c r="BB37" s="611"/>
      <c r="BC37" s="611"/>
      <c r="BD37" s="631"/>
      <c r="BE37" s="631"/>
      <c r="BF37" s="656"/>
      <c r="BG37" s="607" t="s">
        <v>320</v>
      </c>
      <c r="BH37" s="608"/>
      <c r="BI37" s="608"/>
      <c r="BJ37" s="608"/>
      <c r="BK37" s="608"/>
      <c r="BL37" s="608"/>
      <c r="BM37" s="608"/>
      <c r="BN37" s="608"/>
      <c r="BO37" s="608"/>
      <c r="BP37" s="608"/>
      <c r="BQ37" s="608"/>
      <c r="BR37" s="608"/>
      <c r="BS37" s="608"/>
      <c r="BT37" s="608"/>
      <c r="BU37" s="609"/>
      <c r="BV37" s="610">
        <v>-521</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214450</v>
      </c>
      <c r="CS37" s="631"/>
      <c r="CT37" s="631"/>
      <c r="CU37" s="631"/>
      <c r="CV37" s="631"/>
      <c r="CW37" s="631"/>
      <c r="CX37" s="631"/>
      <c r="CY37" s="632"/>
      <c r="CZ37" s="615">
        <v>5</v>
      </c>
      <c r="DA37" s="643"/>
      <c r="DB37" s="643"/>
      <c r="DC37" s="645"/>
      <c r="DD37" s="619">
        <v>200096</v>
      </c>
      <c r="DE37" s="631"/>
      <c r="DF37" s="631"/>
      <c r="DG37" s="631"/>
      <c r="DH37" s="631"/>
      <c r="DI37" s="631"/>
      <c r="DJ37" s="631"/>
      <c r="DK37" s="632"/>
      <c r="DL37" s="619">
        <v>198669</v>
      </c>
      <c r="DM37" s="631"/>
      <c r="DN37" s="631"/>
      <c r="DO37" s="631"/>
      <c r="DP37" s="631"/>
      <c r="DQ37" s="631"/>
      <c r="DR37" s="631"/>
      <c r="DS37" s="631"/>
      <c r="DT37" s="631"/>
      <c r="DU37" s="631"/>
      <c r="DV37" s="632"/>
      <c r="DW37" s="615">
        <v>8.4</v>
      </c>
      <c r="DX37" s="643"/>
      <c r="DY37" s="643"/>
      <c r="DZ37" s="643"/>
      <c r="EA37" s="643"/>
      <c r="EB37" s="643"/>
      <c r="EC37" s="644"/>
    </row>
    <row r="38" spans="2:133" ht="11.25" customHeight="1" x14ac:dyDescent="0.15">
      <c r="B38" s="607" t="s">
        <v>322</v>
      </c>
      <c r="C38" s="608"/>
      <c r="D38" s="608"/>
      <c r="E38" s="608"/>
      <c r="F38" s="608"/>
      <c r="G38" s="608"/>
      <c r="H38" s="608"/>
      <c r="I38" s="608"/>
      <c r="J38" s="608"/>
      <c r="K38" s="608"/>
      <c r="L38" s="608"/>
      <c r="M38" s="608"/>
      <c r="N38" s="608"/>
      <c r="O38" s="608"/>
      <c r="P38" s="608"/>
      <c r="Q38" s="609"/>
      <c r="R38" s="610">
        <v>462100</v>
      </c>
      <c r="S38" s="611"/>
      <c r="T38" s="611"/>
      <c r="U38" s="611"/>
      <c r="V38" s="611"/>
      <c r="W38" s="611"/>
      <c r="X38" s="611"/>
      <c r="Y38" s="612"/>
      <c r="Z38" s="613">
        <v>9.4</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91331</v>
      </c>
      <c r="BA38" s="611"/>
      <c r="BB38" s="611"/>
      <c r="BC38" s="611"/>
      <c r="BD38" s="631"/>
      <c r="BE38" s="631"/>
      <c r="BF38" s="656"/>
      <c r="BG38" s="607" t="s">
        <v>324</v>
      </c>
      <c r="BH38" s="608"/>
      <c r="BI38" s="608"/>
      <c r="BJ38" s="608"/>
      <c r="BK38" s="608"/>
      <c r="BL38" s="608"/>
      <c r="BM38" s="608"/>
      <c r="BN38" s="608"/>
      <c r="BO38" s="608"/>
      <c r="BP38" s="608"/>
      <c r="BQ38" s="608"/>
      <c r="BR38" s="608"/>
      <c r="BS38" s="608"/>
      <c r="BT38" s="608"/>
      <c r="BU38" s="609"/>
      <c r="BV38" s="610">
        <v>298</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169776</v>
      </c>
      <c r="CS38" s="611"/>
      <c r="CT38" s="611"/>
      <c r="CU38" s="611"/>
      <c r="CV38" s="611"/>
      <c r="CW38" s="611"/>
      <c r="CX38" s="611"/>
      <c r="CY38" s="612"/>
      <c r="CZ38" s="615">
        <v>3.9</v>
      </c>
      <c r="DA38" s="643"/>
      <c r="DB38" s="643"/>
      <c r="DC38" s="645"/>
      <c r="DD38" s="619">
        <v>135982</v>
      </c>
      <c r="DE38" s="611"/>
      <c r="DF38" s="611"/>
      <c r="DG38" s="611"/>
      <c r="DH38" s="611"/>
      <c r="DI38" s="611"/>
      <c r="DJ38" s="611"/>
      <c r="DK38" s="612"/>
      <c r="DL38" s="619">
        <v>120158</v>
      </c>
      <c r="DM38" s="611"/>
      <c r="DN38" s="611"/>
      <c r="DO38" s="611"/>
      <c r="DP38" s="611"/>
      <c r="DQ38" s="611"/>
      <c r="DR38" s="611"/>
      <c r="DS38" s="611"/>
      <c r="DT38" s="611"/>
      <c r="DU38" s="611"/>
      <c r="DV38" s="612"/>
      <c r="DW38" s="615">
        <v>5.0999999999999996</v>
      </c>
      <c r="DX38" s="643"/>
      <c r="DY38" s="643"/>
      <c r="DZ38" s="643"/>
      <c r="EA38" s="643"/>
      <c r="EB38" s="643"/>
      <c r="EC38" s="644"/>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t="s">
        <v>122</v>
      </c>
      <c r="BA39" s="611"/>
      <c r="BB39" s="611"/>
      <c r="BC39" s="611"/>
      <c r="BD39" s="631"/>
      <c r="BE39" s="631"/>
      <c r="BF39" s="656"/>
      <c r="BG39" s="607" t="s">
        <v>328</v>
      </c>
      <c r="BH39" s="608"/>
      <c r="BI39" s="608"/>
      <c r="BJ39" s="608"/>
      <c r="BK39" s="608"/>
      <c r="BL39" s="608"/>
      <c r="BM39" s="608"/>
      <c r="BN39" s="608"/>
      <c r="BO39" s="608"/>
      <c r="BP39" s="608"/>
      <c r="BQ39" s="608"/>
      <c r="BR39" s="608"/>
      <c r="BS39" s="608"/>
      <c r="BT39" s="608"/>
      <c r="BU39" s="609"/>
      <c r="BV39" s="610">
        <v>415</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404781</v>
      </c>
      <c r="CS39" s="631"/>
      <c r="CT39" s="631"/>
      <c r="CU39" s="631"/>
      <c r="CV39" s="631"/>
      <c r="CW39" s="631"/>
      <c r="CX39" s="631"/>
      <c r="CY39" s="632"/>
      <c r="CZ39" s="615">
        <v>9.4</v>
      </c>
      <c r="DA39" s="643"/>
      <c r="DB39" s="643"/>
      <c r="DC39" s="645"/>
      <c r="DD39" s="619">
        <v>121885</v>
      </c>
      <c r="DE39" s="631"/>
      <c r="DF39" s="631"/>
      <c r="DG39" s="631"/>
      <c r="DH39" s="631"/>
      <c r="DI39" s="631"/>
      <c r="DJ39" s="631"/>
      <c r="DK39" s="632"/>
      <c r="DL39" s="619" t="s">
        <v>122</v>
      </c>
      <c r="DM39" s="631"/>
      <c r="DN39" s="631"/>
      <c r="DO39" s="631"/>
      <c r="DP39" s="631"/>
      <c r="DQ39" s="631"/>
      <c r="DR39" s="631"/>
      <c r="DS39" s="631"/>
      <c r="DT39" s="631"/>
      <c r="DU39" s="631"/>
      <c r="DV39" s="632"/>
      <c r="DW39" s="615" t="s">
        <v>122</v>
      </c>
      <c r="DX39" s="643"/>
      <c r="DY39" s="643"/>
      <c r="DZ39" s="643"/>
      <c r="EA39" s="643"/>
      <c r="EB39" s="643"/>
      <c r="EC39" s="644"/>
    </row>
    <row r="40" spans="2:133" ht="11.25" customHeight="1" x14ac:dyDescent="0.15">
      <c r="B40" s="607" t="s">
        <v>330</v>
      </c>
      <c r="C40" s="608"/>
      <c r="D40" s="608"/>
      <c r="E40" s="608"/>
      <c r="F40" s="608"/>
      <c r="G40" s="608"/>
      <c r="H40" s="608"/>
      <c r="I40" s="608"/>
      <c r="J40" s="608"/>
      <c r="K40" s="608"/>
      <c r="L40" s="608"/>
      <c r="M40" s="608"/>
      <c r="N40" s="608"/>
      <c r="O40" s="608"/>
      <c r="P40" s="608"/>
      <c r="Q40" s="609"/>
      <c r="R40" s="610" t="s">
        <v>122</v>
      </c>
      <c r="S40" s="611"/>
      <c r="T40" s="611"/>
      <c r="U40" s="611"/>
      <c r="V40" s="611"/>
      <c r="W40" s="611"/>
      <c r="X40" s="611"/>
      <c r="Y40" s="612"/>
      <c r="Z40" s="613" t="s">
        <v>122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31"/>
      <c r="BE40" s="631"/>
      <c r="BF40" s="656"/>
      <c r="BG40" s="660" t="s">
        <v>332</v>
      </c>
      <c r="BH40" s="661"/>
      <c r="BI40" s="661"/>
      <c r="BJ40" s="661"/>
      <c r="BK40" s="661"/>
      <c r="BL40" s="202"/>
      <c r="BM40" s="608" t="s">
        <v>333</v>
      </c>
      <c r="BN40" s="608"/>
      <c r="BO40" s="608"/>
      <c r="BP40" s="608"/>
      <c r="BQ40" s="608"/>
      <c r="BR40" s="608"/>
      <c r="BS40" s="608"/>
      <c r="BT40" s="608"/>
      <c r="BU40" s="609"/>
      <c r="BV40" s="610">
        <v>98</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2050</v>
      </c>
      <c r="CS40" s="611"/>
      <c r="CT40" s="611"/>
      <c r="CU40" s="611"/>
      <c r="CV40" s="611"/>
      <c r="CW40" s="611"/>
      <c r="CX40" s="611"/>
      <c r="CY40" s="612"/>
      <c r="CZ40" s="615">
        <v>0</v>
      </c>
      <c r="DA40" s="643"/>
      <c r="DB40" s="643"/>
      <c r="DC40" s="645"/>
      <c r="DD40" s="619" t="s">
        <v>122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3"/>
      <c r="DY40" s="643"/>
      <c r="DZ40" s="643"/>
      <c r="EA40" s="643"/>
      <c r="EB40" s="643"/>
      <c r="EC40" s="644"/>
    </row>
    <row r="41" spans="2:133" ht="11.25" customHeight="1" x14ac:dyDescent="0.15">
      <c r="B41" s="633" t="s">
        <v>335</v>
      </c>
      <c r="C41" s="634"/>
      <c r="D41" s="634"/>
      <c r="E41" s="634"/>
      <c r="F41" s="634"/>
      <c r="G41" s="634"/>
      <c r="H41" s="634"/>
      <c r="I41" s="634"/>
      <c r="J41" s="634"/>
      <c r="K41" s="634"/>
      <c r="L41" s="634"/>
      <c r="M41" s="634"/>
      <c r="N41" s="634"/>
      <c r="O41" s="634"/>
      <c r="P41" s="634"/>
      <c r="Q41" s="635"/>
      <c r="R41" s="682">
        <v>4936085</v>
      </c>
      <c r="S41" s="683"/>
      <c r="T41" s="683"/>
      <c r="U41" s="683"/>
      <c r="V41" s="683"/>
      <c r="W41" s="683"/>
      <c r="X41" s="683"/>
      <c r="Y41" s="687"/>
      <c r="Z41" s="688">
        <v>100</v>
      </c>
      <c r="AA41" s="688"/>
      <c r="AB41" s="688"/>
      <c r="AC41" s="688"/>
      <c r="AD41" s="689">
        <v>2360382</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43398</v>
      </c>
      <c r="BA41" s="611"/>
      <c r="BB41" s="611"/>
      <c r="BC41" s="611"/>
      <c r="BD41" s="631"/>
      <c r="BE41" s="631"/>
      <c r="BF41" s="656"/>
      <c r="BG41" s="660"/>
      <c r="BH41" s="661"/>
      <c r="BI41" s="661"/>
      <c r="BJ41" s="661"/>
      <c r="BK41" s="661"/>
      <c r="BL41" s="202"/>
      <c r="BM41" s="608" t="s">
        <v>337</v>
      </c>
      <c r="BN41" s="608"/>
      <c r="BO41" s="608"/>
      <c r="BP41" s="608"/>
      <c r="BQ41" s="608"/>
      <c r="BR41" s="608"/>
      <c r="BS41" s="608"/>
      <c r="BT41" s="608"/>
      <c r="BU41" s="609"/>
      <c r="BV41" s="610">
        <v>1</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31"/>
      <c r="CT41" s="631"/>
      <c r="CU41" s="631"/>
      <c r="CV41" s="631"/>
      <c r="CW41" s="631"/>
      <c r="CX41" s="631"/>
      <c r="CY41" s="632"/>
      <c r="CZ41" s="615" t="s">
        <v>122</v>
      </c>
      <c r="DA41" s="643"/>
      <c r="DB41" s="643"/>
      <c r="DC41" s="645"/>
      <c r="DD41" s="619" t="s">
        <v>122</v>
      </c>
      <c r="DE41" s="631"/>
      <c r="DF41" s="631"/>
      <c r="DG41" s="631"/>
      <c r="DH41" s="631"/>
      <c r="DI41" s="631"/>
      <c r="DJ41" s="631"/>
      <c r="DK41" s="632"/>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339</v>
      </c>
      <c r="AR42" s="680"/>
      <c r="AS42" s="680"/>
      <c r="AT42" s="680"/>
      <c r="AU42" s="680"/>
      <c r="AV42" s="680"/>
      <c r="AW42" s="680"/>
      <c r="AX42" s="680"/>
      <c r="AY42" s="681"/>
      <c r="AZ42" s="682">
        <v>126378</v>
      </c>
      <c r="BA42" s="683"/>
      <c r="BB42" s="683"/>
      <c r="BC42" s="683"/>
      <c r="BD42" s="669"/>
      <c r="BE42" s="669"/>
      <c r="BF42" s="671"/>
      <c r="BG42" s="662"/>
      <c r="BH42" s="663"/>
      <c r="BI42" s="663"/>
      <c r="BJ42" s="663"/>
      <c r="BK42" s="663"/>
      <c r="BL42" s="203"/>
      <c r="BM42" s="634" t="s">
        <v>340</v>
      </c>
      <c r="BN42" s="634"/>
      <c r="BO42" s="634"/>
      <c r="BP42" s="634"/>
      <c r="BQ42" s="634"/>
      <c r="BR42" s="634"/>
      <c r="BS42" s="634"/>
      <c r="BT42" s="634"/>
      <c r="BU42" s="635"/>
      <c r="BV42" s="682">
        <v>482</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890691</v>
      </c>
      <c r="CS42" s="631"/>
      <c r="CT42" s="631"/>
      <c r="CU42" s="631"/>
      <c r="CV42" s="631"/>
      <c r="CW42" s="631"/>
      <c r="CX42" s="631"/>
      <c r="CY42" s="632"/>
      <c r="CZ42" s="615">
        <v>20.6</v>
      </c>
      <c r="DA42" s="643"/>
      <c r="DB42" s="643"/>
      <c r="DC42" s="645"/>
      <c r="DD42" s="619">
        <v>148450</v>
      </c>
      <c r="DE42" s="631"/>
      <c r="DF42" s="631"/>
      <c r="DG42" s="631"/>
      <c r="DH42" s="631"/>
      <c r="DI42" s="631"/>
      <c r="DJ42" s="631"/>
      <c r="DK42" s="632"/>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342</v>
      </c>
      <c r="CD43" s="607" t="s">
        <v>343</v>
      </c>
      <c r="CE43" s="608"/>
      <c r="CF43" s="608"/>
      <c r="CG43" s="608"/>
      <c r="CH43" s="608"/>
      <c r="CI43" s="608"/>
      <c r="CJ43" s="608"/>
      <c r="CK43" s="608"/>
      <c r="CL43" s="608"/>
      <c r="CM43" s="608"/>
      <c r="CN43" s="608"/>
      <c r="CO43" s="608"/>
      <c r="CP43" s="608"/>
      <c r="CQ43" s="609"/>
      <c r="CR43" s="610">
        <v>13932</v>
      </c>
      <c r="CS43" s="631"/>
      <c r="CT43" s="631"/>
      <c r="CU43" s="631"/>
      <c r="CV43" s="631"/>
      <c r="CW43" s="631"/>
      <c r="CX43" s="631"/>
      <c r="CY43" s="632"/>
      <c r="CZ43" s="615">
        <v>0.3</v>
      </c>
      <c r="DA43" s="643"/>
      <c r="DB43" s="643"/>
      <c r="DC43" s="645"/>
      <c r="DD43" s="619">
        <v>13932</v>
      </c>
      <c r="DE43" s="631"/>
      <c r="DF43" s="631"/>
      <c r="DG43" s="631"/>
      <c r="DH43" s="631"/>
      <c r="DI43" s="631"/>
      <c r="DJ43" s="631"/>
      <c r="DK43" s="632"/>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890691</v>
      </c>
      <c r="CS44" s="611"/>
      <c r="CT44" s="611"/>
      <c r="CU44" s="611"/>
      <c r="CV44" s="611"/>
      <c r="CW44" s="611"/>
      <c r="CX44" s="611"/>
      <c r="CY44" s="612"/>
      <c r="CZ44" s="615">
        <v>20.6</v>
      </c>
      <c r="DA44" s="616"/>
      <c r="DB44" s="616"/>
      <c r="DC44" s="622"/>
      <c r="DD44" s="619">
        <v>148450</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257820</v>
      </c>
      <c r="CS45" s="631"/>
      <c r="CT45" s="631"/>
      <c r="CU45" s="631"/>
      <c r="CV45" s="631"/>
      <c r="CW45" s="631"/>
      <c r="CX45" s="631"/>
      <c r="CY45" s="632"/>
      <c r="CZ45" s="615">
        <v>6</v>
      </c>
      <c r="DA45" s="643"/>
      <c r="DB45" s="643"/>
      <c r="DC45" s="645"/>
      <c r="DD45" s="619">
        <v>18904</v>
      </c>
      <c r="DE45" s="631"/>
      <c r="DF45" s="631"/>
      <c r="DG45" s="631"/>
      <c r="DH45" s="631"/>
      <c r="DI45" s="631"/>
      <c r="DJ45" s="631"/>
      <c r="DK45" s="632"/>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50"/>
      <c r="CE46" s="651"/>
      <c r="CF46" s="607" t="s">
        <v>348</v>
      </c>
      <c r="CG46" s="608"/>
      <c r="CH46" s="608"/>
      <c r="CI46" s="608"/>
      <c r="CJ46" s="608"/>
      <c r="CK46" s="608"/>
      <c r="CL46" s="608"/>
      <c r="CM46" s="608"/>
      <c r="CN46" s="608"/>
      <c r="CO46" s="608"/>
      <c r="CP46" s="608"/>
      <c r="CQ46" s="609"/>
      <c r="CR46" s="610">
        <v>608131</v>
      </c>
      <c r="CS46" s="611"/>
      <c r="CT46" s="611"/>
      <c r="CU46" s="611"/>
      <c r="CV46" s="611"/>
      <c r="CW46" s="611"/>
      <c r="CX46" s="611"/>
      <c r="CY46" s="612"/>
      <c r="CZ46" s="615">
        <v>14.1</v>
      </c>
      <c r="DA46" s="616"/>
      <c r="DB46" s="616"/>
      <c r="DC46" s="622"/>
      <c r="DD46" s="619">
        <v>125506</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50"/>
      <c r="CE47" s="651"/>
      <c r="CF47" s="607" t="s">
        <v>349</v>
      </c>
      <c r="CG47" s="608"/>
      <c r="CH47" s="608"/>
      <c r="CI47" s="608"/>
      <c r="CJ47" s="608"/>
      <c r="CK47" s="608"/>
      <c r="CL47" s="608"/>
      <c r="CM47" s="608"/>
      <c r="CN47" s="608"/>
      <c r="CO47" s="608"/>
      <c r="CP47" s="608"/>
      <c r="CQ47" s="609"/>
      <c r="CR47" s="610" t="s">
        <v>122</v>
      </c>
      <c r="CS47" s="631"/>
      <c r="CT47" s="631"/>
      <c r="CU47" s="631"/>
      <c r="CV47" s="631"/>
      <c r="CW47" s="631"/>
      <c r="CX47" s="631"/>
      <c r="CY47" s="632"/>
      <c r="CZ47" s="615" t="s">
        <v>122</v>
      </c>
      <c r="DA47" s="643"/>
      <c r="DB47" s="643"/>
      <c r="DC47" s="645"/>
      <c r="DD47" s="619" t="s">
        <v>122</v>
      </c>
      <c r="DE47" s="631"/>
      <c r="DF47" s="631"/>
      <c r="DG47" s="631"/>
      <c r="DH47" s="631"/>
      <c r="DI47" s="631"/>
      <c r="DJ47" s="631"/>
      <c r="DK47" s="632"/>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2"/>
      <c r="CE48" s="653"/>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3" t="s">
        <v>351</v>
      </c>
      <c r="CE49" s="634"/>
      <c r="CF49" s="634"/>
      <c r="CG49" s="634"/>
      <c r="CH49" s="634"/>
      <c r="CI49" s="634"/>
      <c r="CJ49" s="634"/>
      <c r="CK49" s="634"/>
      <c r="CL49" s="634"/>
      <c r="CM49" s="634"/>
      <c r="CN49" s="634"/>
      <c r="CO49" s="634"/>
      <c r="CP49" s="634"/>
      <c r="CQ49" s="635"/>
      <c r="CR49" s="682">
        <v>4325201</v>
      </c>
      <c r="CS49" s="669"/>
      <c r="CT49" s="669"/>
      <c r="CU49" s="669"/>
      <c r="CV49" s="669"/>
      <c r="CW49" s="669"/>
      <c r="CX49" s="669"/>
      <c r="CY49" s="698"/>
      <c r="CZ49" s="690">
        <v>100</v>
      </c>
      <c r="DA49" s="699"/>
      <c r="DB49" s="699"/>
      <c r="DC49" s="700"/>
      <c r="DD49" s="701">
        <v>2810980</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BIhE/iDTPaP9sAB9HuMd3Ho/dFul3rv9axk6FABNrO56/yiaNx8od6lkm9oNWnAwhXMU+ZdRodRRJHNGrPO+xA==" saltValue="1tafe7vLBwMSc2CD0/Wcz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15">
      <c r="A7" s="219">
        <v>1</v>
      </c>
      <c r="B7" s="736" t="s">
        <v>374</v>
      </c>
      <c r="C7" s="737"/>
      <c r="D7" s="737"/>
      <c r="E7" s="737"/>
      <c r="F7" s="737"/>
      <c r="G7" s="737"/>
      <c r="H7" s="737"/>
      <c r="I7" s="737"/>
      <c r="J7" s="737"/>
      <c r="K7" s="737"/>
      <c r="L7" s="737"/>
      <c r="M7" s="737"/>
      <c r="N7" s="737"/>
      <c r="O7" s="737"/>
      <c r="P7" s="738"/>
      <c r="Q7" s="739">
        <v>4938</v>
      </c>
      <c r="R7" s="740"/>
      <c r="S7" s="740"/>
      <c r="T7" s="740"/>
      <c r="U7" s="740"/>
      <c r="V7" s="740">
        <v>4327</v>
      </c>
      <c r="W7" s="740"/>
      <c r="X7" s="740"/>
      <c r="Y7" s="740"/>
      <c r="Z7" s="740"/>
      <c r="AA7" s="740">
        <v>611</v>
      </c>
      <c r="AB7" s="740"/>
      <c r="AC7" s="740"/>
      <c r="AD7" s="740"/>
      <c r="AE7" s="741"/>
      <c r="AF7" s="742">
        <v>504</v>
      </c>
      <c r="AG7" s="743"/>
      <c r="AH7" s="743"/>
      <c r="AI7" s="743"/>
      <c r="AJ7" s="744"/>
      <c r="AK7" s="745">
        <v>364</v>
      </c>
      <c r="AL7" s="746"/>
      <c r="AM7" s="746"/>
      <c r="AN7" s="746"/>
      <c r="AO7" s="746"/>
      <c r="AP7" s="746">
        <v>4020</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552</v>
      </c>
      <c r="BT7" s="734"/>
      <c r="BU7" s="734"/>
      <c r="BV7" s="734"/>
      <c r="BW7" s="734"/>
      <c r="BX7" s="734"/>
      <c r="BY7" s="734"/>
      <c r="BZ7" s="734"/>
      <c r="CA7" s="734"/>
      <c r="CB7" s="734"/>
      <c r="CC7" s="734"/>
      <c r="CD7" s="734"/>
      <c r="CE7" s="734"/>
      <c r="CF7" s="734"/>
      <c r="CG7" s="749"/>
      <c r="CH7" s="730">
        <v>7</v>
      </c>
      <c r="CI7" s="731"/>
      <c r="CJ7" s="731"/>
      <c r="CK7" s="731"/>
      <c r="CL7" s="732"/>
      <c r="CM7" s="730">
        <v>66</v>
      </c>
      <c r="CN7" s="731"/>
      <c r="CO7" s="731"/>
      <c r="CP7" s="731"/>
      <c r="CQ7" s="732"/>
      <c r="CR7" s="730">
        <v>41</v>
      </c>
      <c r="CS7" s="731"/>
      <c r="CT7" s="731"/>
      <c r="CU7" s="731"/>
      <c r="CV7" s="732"/>
      <c r="CW7" s="730">
        <v>28</v>
      </c>
      <c r="CX7" s="731"/>
      <c r="CY7" s="731"/>
      <c r="CZ7" s="731"/>
      <c r="DA7" s="732"/>
      <c r="DB7" s="730">
        <v>0</v>
      </c>
      <c r="DC7" s="731"/>
      <c r="DD7" s="731"/>
      <c r="DE7" s="731"/>
      <c r="DF7" s="732"/>
      <c r="DG7" s="730">
        <v>0</v>
      </c>
      <c r="DH7" s="731"/>
      <c r="DI7" s="731"/>
      <c r="DJ7" s="731"/>
      <c r="DK7" s="732"/>
      <c r="DL7" s="730">
        <v>0</v>
      </c>
      <c r="DM7" s="731"/>
      <c r="DN7" s="731"/>
      <c r="DO7" s="731"/>
      <c r="DP7" s="732"/>
      <c r="DQ7" s="730">
        <v>0</v>
      </c>
      <c r="DR7" s="731"/>
      <c r="DS7" s="731"/>
      <c r="DT7" s="731"/>
      <c r="DU7" s="732"/>
      <c r="DV7" s="733"/>
      <c r="DW7" s="734"/>
      <c r="DX7" s="734"/>
      <c r="DY7" s="734"/>
      <c r="DZ7" s="735"/>
      <c r="EA7" s="217"/>
    </row>
    <row r="8" spans="1:131" s="218" customFormat="1" ht="26.25" customHeight="1" x14ac:dyDescent="0.15">
      <c r="A8" s="221">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t="s">
        <v>549</v>
      </c>
      <c r="BT8" s="761"/>
      <c r="BU8" s="761"/>
      <c r="BV8" s="761"/>
      <c r="BW8" s="761"/>
      <c r="BX8" s="761"/>
      <c r="BY8" s="761"/>
      <c r="BZ8" s="761"/>
      <c r="CA8" s="761"/>
      <c r="CB8" s="761"/>
      <c r="CC8" s="761"/>
      <c r="CD8" s="761"/>
      <c r="CE8" s="761"/>
      <c r="CF8" s="761"/>
      <c r="CG8" s="762"/>
      <c r="CH8" s="763">
        <v>-2</v>
      </c>
      <c r="CI8" s="764"/>
      <c r="CJ8" s="764"/>
      <c r="CK8" s="764"/>
      <c r="CL8" s="765"/>
      <c r="CM8" s="763">
        <v>157</v>
      </c>
      <c r="CN8" s="764"/>
      <c r="CO8" s="764"/>
      <c r="CP8" s="764"/>
      <c r="CQ8" s="765"/>
      <c r="CR8" s="763">
        <v>50</v>
      </c>
      <c r="CS8" s="764"/>
      <c r="CT8" s="764"/>
      <c r="CU8" s="764"/>
      <c r="CV8" s="765"/>
      <c r="CW8" s="763">
        <v>55</v>
      </c>
      <c r="CX8" s="764"/>
      <c r="CY8" s="764"/>
      <c r="CZ8" s="764"/>
      <c r="DA8" s="765"/>
      <c r="DB8" s="763">
        <v>0</v>
      </c>
      <c r="DC8" s="764"/>
      <c r="DD8" s="764"/>
      <c r="DE8" s="764"/>
      <c r="DF8" s="765"/>
      <c r="DG8" s="763">
        <v>0</v>
      </c>
      <c r="DH8" s="764"/>
      <c r="DI8" s="764"/>
      <c r="DJ8" s="764"/>
      <c r="DK8" s="765"/>
      <c r="DL8" s="763">
        <v>0</v>
      </c>
      <c r="DM8" s="764"/>
      <c r="DN8" s="764"/>
      <c r="DO8" s="764"/>
      <c r="DP8" s="765"/>
      <c r="DQ8" s="763">
        <v>0</v>
      </c>
      <c r="DR8" s="764"/>
      <c r="DS8" s="764"/>
      <c r="DT8" s="764"/>
      <c r="DU8" s="765"/>
      <c r="DV8" s="760"/>
      <c r="DW8" s="761"/>
      <c r="DX8" s="761"/>
      <c r="DY8" s="761"/>
      <c r="DZ8" s="766"/>
      <c r="EA8" s="217"/>
    </row>
    <row r="9" spans="1:131" s="218" customFormat="1" ht="26.25" customHeight="1" x14ac:dyDescent="0.15">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t="s">
        <v>550</v>
      </c>
      <c r="BT9" s="761"/>
      <c r="BU9" s="761"/>
      <c r="BV9" s="761"/>
      <c r="BW9" s="761"/>
      <c r="BX9" s="761"/>
      <c r="BY9" s="761"/>
      <c r="BZ9" s="761"/>
      <c r="CA9" s="761"/>
      <c r="CB9" s="761"/>
      <c r="CC9" s="761"/>
      <c r="CD9" s="761"/>
      <c r="CE9" s="761"/>
      <c r="CF9" s="761"/>
      <c r="CG9" s="762"/>
      <c r="CH9" s="763">
        <v>-21</v>
      </c>
      <c r="CI9" s="764"/>
      <c r="CJ9" s="764"/>
      <c r="CK9" s="764"/>
      <c r="CL9" s="765"/>
      <c r="CM9" s="763">
        <v>42</v>
      </c>
      <c r="CN9" s="764"/>
      <c r="CO9" s="764"/>
      <c r="CP9" s="764"/>
      <c r="CQ9" s="765"/>
      <c r="CR9" s="763">
        <v>99</v>
      </c>
      <c r="CS9" s="764"/>
      <c r="CT9" s="764"/>
      <c r="CU9" s="764"/>
      <c r="CV9" s="765"/>
      <c r="CW9" s="763">
        <v>3</v>
      </c>
      <c r="CX9" s="764"/>
      <c r="CY9" s="764"/>
      <c r="CZ9" s="764"/>
      <c r="DA9" s="765"/>
      <c r="DB9" s="763">
        <v>0</v>
      </c>
      <c r="DC9" s="764"/>
      <c r="DD9" s="764"/>
      <c r="DE9" s="764"/>
      <c r="DF9" s="765"/>
      <c r="DG9" s="763">
        <v>0</v>
      </c>
      <c r="DH9" s="764"/>
      <c r="DI9" s="764"/>
      <c r="DJ9" s="764"/>
      <c r="DK9" s="765"/>
      <c r="DL9" s="763">
        <v>0</v>
      </c>
      <c r="DM9" s="764"/>
      <c r="DN9" s="764"/>
      <c r="DO9" s="764"/>
      <c r="DP9" s="765"/>
      <c r="DQ9" s="763">
        <v>0</v>
      </c>
      <c r="DR9" s="764"/>
      <c r="DS9" s="764"/>
      <c r="DT9" s="764"/>
      <c r="DU9" s="765"/>
      <c r="DV9" s="760"/>
      <c r="DW9" s="761"/>
      <c r="DX9" s="761"/>
      <c r="DY9" s="761"/>
      <c r="DZ9" s="766"/>
      <c r="EA9" s="217"/>
    </row>
    <row r="10" spans="1:131" s="218" customFormat="1" ht="26.25" customHeight="1" x14ac:dyDescent="0.15">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15">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15">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15">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15">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15">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15">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15">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15">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15">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15">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15">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
      <c r="A23" s="223" t="s">
        <v>376</v>
      </c>
      <c r="B23" s="776" t="s">
        <v>377</v>
      </c>
      <c r="C23" s="777"/>
      <c r="D23" s="777"/>
      <c r="E23" s="777"/>
      <c r="F23" s="777"/>
      <c r="G23" s="777"/>
      <c r="H23" s="777"/>
      <c r="I23" s="777"/>
      <c r="J23" s="777"/>
      <c r="K23" s="777"/>
      <c r="L23" s="777"/>
      <c r="M23" s="777"/>
      <c r="N23" s="777"/>
      <c r="O23" s="777"/>
      <c r="P23" s="778"/>
      <c r="Q23" s="779">
        <v>4936</v>
      </c>
      <c r="R23" s="780"/>
      <c r="S23" s="780"/>
      <c r="T23" s="780"/>
      <c r="U23" s="780"/>
      <c r="V23" s="780">
        <v>4325</v>
      </c>
      <c r="W23" s="780"/>
      <c r="X23" s="780"/>
      <c r="Y23" s="780"/>
      <c r="Z23" s="780"/>
      <c r="AA23" s="780">
        <v>611</v>
      </c>
      <c r="AB23" s="780"/>
      <c r="AC23" s="780"/>
      <c r="AD23" s="780"/>
      <c r="AE23" s="781"/>
      <c r="AF23" s="782">
        <v>504</v>
      </c>
      <c r="AG23" s="780"/>
      <c r="AH23" s="780"/>
      <c r="AI23" s="780"/>
      <c r="AJ23" s="783"/>
      <c r="AK23" s="784"/>
      <c r="AL23" s="785"/>
      <c r="AM23" s="785"/>
      <c r="AN23" s="785"/>
      <c r="AO23" s="785"/>
      <c r="AP23" s="780">
        <v>4020</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15">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5">
        <v>1</v>
      </c>
      <c r="B28" s="736" t="s">
        <v>388</v>
      </c>
      <c r="C28" s="737"/>
      <c r="D28" s="737"/>
      <c r="E28" s="737"/>
      <c r="F28" s="737"/>
      <c r="G28" s="737"/>
      <c r="H28" s="737"/>
      <c r="I28" s="737"/>
      <c r="J28" s="737"/>
      <c r="K28" s="737"/>
      <c r="L28" s="737"/>
      <c r="M28" s="737"/>
      <c r="N28" s="737"/>
      <c r="O28" s="737"/>
      <c r="P28" s="738"/>
      <c r="Q28" s="809">
        <v>345</v>
      </c>
      <c r="R28" s="810"/>
      <c r="S28" s="810"/>
      <c r="T28" s="810"/>
      <c r="U28" s="810"/>
      <c r="V28" s="810">
        <v>340</v>
      </c>
      <c r="W28" s="810"/>
      <c r="X28" s="810"/>
      <c r="Y28" s="810"/>
      <c r="Z28" s="810"/>
      <c r="AA28" s="810">
        <v>5</v>
      </c>
      <c r="AB28" s="810"/>
      <c r="AC28" s="810"/>
      <c r="AD28" s="810"/>
      <c r="AE28" s="811"/>
      <c r="AF28" s="812">
        <v>1</v>
      </c>
      <c r="AG28" s="810"/>
      <c r="AH28" s="810"/>
      <c r="AI28" s="810"/>
      <c r="AJ28" s="813"/>
      <c r="AK28" s="814">
        <v>51</v>
      </c>
      <c r="AL28" s="815"/>
      <c r="AM28" s="815"/>
      <c r="AN28" s="815"/>
      <c r="AO28" s="815"/>
      <c r="AP28" s="815">
        <v>23</v>
      </c>
      <c r="AQ28" s="815"/>
      <c r="AR28" s="815"/>
      <c r="AS28" s="815"/>
      <c r="AT28" s="815"/>
      <c r="AU28" s="815">
        <v>0</v>
      </c>
      <c r="AV28" s="815"/>
      <c r="AW28" s="815"/>
      <c r="AX28" s="815"/>
      <c r="AY28" s="815"/>
      <c r="AZ28" s="816" t="s">
        <v>551</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5">
        <v>2</v>
      </c>
      <c r="B29" s="767" t="s">
        <v>389</v>
      </c>
      <c r="C29" s="768"/>
      <c r="D29" s="768"/>
      <c r="E29" s="768"/>
      <c r="F29" s="768"/>
      <c r="G29" s="768"/>
      <c r="H29" s="768"/>
      <c r="I29" s="768"/>
      <c r="J29" s="768"/>
      <c r="K29" s="768"/>
      <c r="L29" s="768"/>
      <c r="M29" s="768"/>
      <c r="N29" s="768"/>
      <c r="O29" s="768"/>
      <c r="P29" s="769"/>
      <c r="Q29" s="770">
        <v>165</v>
      </c>
      <c r="R29" s="771"/>
      <c r="S29" s="771"/>
      <c r="T29" s="771"/>
      <c r="U29" s="771"/>
      <c r="V29" s="771">
        <v>163</v>
      </c>
      <c r="W29" s="771"/>
      <c r="X29" s="771"/>
      <c r="Y29" s="771"/>
      <c r="Z29" s="771"/>
      <c r="AA29" s="771">
        <v>2</v>
      </c>
      <c r="AB29" s="771"/>
      <c r="AC29" s="771"/>
      <c r="AD29" s="771"/>
      <c r="AE29" s="772"/>
      <c r="AF29" s="773">
        <v>2</v>
      </c>
      <c r="AG29" s="774"/>
      <c r="AH29" s="774"/>
      <c r="AI29" s="774"/>
      <c r="AJ29" s="775"/>
      <c r="AK29" s="821">
        <v>5</v>
      </c>
      <c r="AL29" s="817"/>
      <c r="AM29" s="817"/>
      <c r="AN29" s="817"/>
      <c r="AO29" s="817"/>
      <c r="AP29" s="817">
        <v>7</v>
      </c>
      <c r="AQ29" s="817"/>
      <c r="AR29" s="817"/>
      <c r="AS29" s="817"/>
      <c r="AT29" s="817"/>
      <c r="AU29" s="817">
        <v>0</v>
      </c>
      <c r="AV29" s="817"/>
      <c r="AW29" s="817"/>
      <c r="AX29" s="817"/>
      <c r="AY29" s="817"/>
      <c r="AZ29" s="818" t="s">
        <v>551</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5">
        <v>3</v>
      </c>
      <c r="B30" s="767" t="s">
        <v>390</v>
      </c>
      <c r="C30" s="768"/>
      <c r="D30" s="768"/>
      <c r="E30" s="768"/>
      <c r="F30" s="768"/>
      <c r="G30" s="768"/>
      <c r="H30" s="768"/>
      <c r="I30" s="768"/>
      <c r="J30" s="768"/>
      <c r="K30" s="768"/>
      <c r="L30" s="768"/>
      <c r="M30" s="768"/>
      <c r="N30" s="768"/>
      <c r="O30" s="768"/>
      <c r="P30" s="769"/>
      <c r="Q30" s="770">
        <v>495</v>
      </c>
      <c r="R30" s="771"/>
      <c r="S30" s="771"/>
      <c r="T30" s="771"/>
      <c r="U30" s="771"/>
      <c r="V30" s="771">
        <v>419</v>
      </c>
      <c r="W30" s="771"/>
      <c r="X30" s="771"/>
      <c r="Y30" s="771"/>
      <c r="Z30" s="771"/>
      <c r="AA30" s="771">
        <v>76</v>
      </c>
      <c r="AB30" s="771"/>
      <c r="AC30" s="771"/>
      <c r="AD30" s="771"/>
      <c r="AE30" s="772"/>
      <c r="AF30" s="773">
        <v>76</v>
      </c>
      <c r="AG30" s="774"/>
      <c r="AH30" s="774"/>
      <c r="AI30" s="774"/>
      <c r="AJ30" s="775"/>
      <c r="AK30" s="821">
        <v>63</v>
      </c>
      <c r="AL30" s="817"/>
      <c r="AM30" s="817"/>
      <c r="AN30" s="817"/>
      <c r="AO30" s="817"/>
      <c r="AP30" s="817">
        <v>0</v>
      </c>
      <c r="AQ30" s="817"/>
      <c r="AR30" s="817"/>
      <c r="AS30" s="817"/>
      <c r="AT30" s="817"/>
      <c r="AU30" s="817">
        <v>0</v>
      </c>
      <c r="AV30" s="817"/>
      <c r="AW30" s="817"/>
      <c r="AX30" s="817"/>
      <c r="AY30" s="817"/>
      <c r="AZ30" s="818" t="s">
        <v>551</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5">
        <v>4</v>
      </c>
      <c r="B31" s="767" t="s">
        <v>391</v>
      </c>
      <c r="C31" s="768"/>
      <c r="D31" s="768"/>
      <c r="E31" s="768"/>
      <c r="F31" s="768"/>
      <c r="G31" s="768"/>
      <c r="H31" s="768"/>
      <c r="I31" s="768"/>
      <c r="J31" s="768"/>
      <c r="K31" s="768"/>
      <c r="L31" s="768"/>
      <c r="M31" s="768"/>
      <c r="N31" s="768"/>
      <c r="O31" s="768"/>
      <c r="P31" s="769"/>
      <c r="Q31" s="770">
        <v>4</v>
      </c>
      <c r="R31" s="771"/>
      <c r="S31" s="771"/>
      <c r="T31" s="771"/>
      <c r="U31" s="771"/>
      <c r="V31" s="771">
        <v>4</v>
      </c>
      <c r="W31" s="771"/>
      <c r="X31" s="771"/>
      <c r="Y31" s="771"/>
      <c r="Z31" s="771"/>
      <c r="AA31" s="771">
        <v>0</v>
      </c>
      <c r="AB31" s="771"/>
      <c r="AC31" s="771"/>
      <c r="AD31" s="771"/>
      <c r="AE31" s="772"/>
      <c r="AF31" s="773" t="s">
        <v>122</v>
      </c>
      <c r="AG31" s="774"/>
      <c r="AH31" s="774"/>
      <c r="AI31" s="774"/>
      <c r="AJ31" s="775"/>
      <c r="AK31" s="821">
        <v>2</v>
      </c>
      <c r="AL31" s="817"/>
      <c r="AM31" s="817"/>
      <c r="AN31" s="817"/>
      <c r="AO31" s="817"/>
      <c r="AP31" s="817">
        <v>0</v>
      </c>
      <c r="AQ31" s="817"/>
      <c r="AR31" s="817"/>
      <c r="AS31" s="817"/>
      <c r="AT31" s="817"/>
      <c r="AU31" s="817">
        <v>0</v>
      </c>
      <c r="AV31" s="817"/>
      <c r="AW31" s="817"/>
      <c r="AX31" s="817"/>
      <c r="AY31" s="817"/>
      <c r="AZ31" s="818" t="s">
        <v>551</v>
      </c>
      <c r="BA31" s="818"/>
      <c r="BB31" s="818"/>
      <c r="BC31" s="818"/>
      <c r="BD31" s="818"/>
      <c r="BE31" s="819"/>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5">
        <v>5</v>
      </c>
      <c r="B32" s="767" t="s">
        <v>392</v>
      </c>
      <c r="C32" s="768"/>
      <c r="D32" s="768"/>
      <c r="E32" s="768"/>
      <c r="F32" s="768"/>
      <c r="G32" s="768"/>
      <c r="H32" s="768"/>
      <c r="I32" s="768"/>
      <c r="J32" s="768"/>
      <c r="K32" s="768"/>
      <c r="L32" s="768"/>
      <c r="M32" s="768"/>
      <c r="N32" s="768"/>
      <c r="O32" s="768"/>
      <c r="P32" s="769"/>
      <c r="Q32" s="770">
        <v>54</v>
      </c>
      <c r="R32" s="771"/>
      <c r="S32" s="771"/>
      <c r="T32" s="771"/>
      <c r="U32" s="771"/>
      <c r="V32" s="771">
        <v>54</v>
      </c>
      <c r="W32" s="771"/>
      <c r="X32" s="771"/>
      <c r="Y32" s="771"/>
      <c r="Z32" s="771"/>
      <c r="AA32" s="771">
        <v>0</v>
      </c>
      <c r="AB32" s="771"/>
      <c r="AC32" s="771"/>
      <c r="AD32" s="771"/>
      <c r="AE32" s="772"/>
      <c r="AF32" s="773">
        <v>0</v>
      </c>
      <c r="AG32" s="774"/>
      <c r="AH32" s="774"/>
      <c r="AI32" s="774"/>
      <c r="AJ32" s="775"/>
      <c r="AK32" s="821">
        <v>12</v>
      </c>
      <c r="AL32" s="817"/>
      <c r="AM32" s="817"/>
      <c r="AN32" s="817"/>
      <c r="AO32" s="817"/>
      <c r="AP32" s="817">
        <v>0</v>
      </c>
      <c r="AQ32" s="817"/>
      <c r="AR32" s="817"/>
      <c r="AS32" s="817"/>
      <c r="AT32" s="817"/>
      <c r="AU32" s="817">
        <v>0</v>
      </c>
      <c r="AV32" s="817"/>
      <c r="AW32" s="817"/>
      <c r="AX32" s="817"/>
      <c r="AY32" s="817"/>
      <c r="AZ32" s="818" t="s">
        <v>551</v>
      </c>
      <c r="BA32" s="818"/>
      <c r="BB32" s="818"/>
      <c r="BC32" s="818"/>
      <c r="BD32" s="818"/>
      <c r="BE32" s="819"/>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5">
        <v>6</v>
      </c>
      <c r="B33" s="767" t="s">
        <v>393</v>
      </c>
      <c r="C33" s="768"/>
      <c r="D33" s="768"/>
      <c r="E33" s="768"/>
      <c r="F33" s="768"/>
      <c r="G33" s="768"/>
      <c r="H33" s="768"/>
      <c r="I33" s="768"/>
      <c r="J33" s="768"/>
      <c r="K33" s="768"/>
      <c r="L33" s="768"/>
      <c r="M33" s="768"/>
      <c r="N33" s="768"/>
      <c r="O33" s="768"/>
      <c r="P33" s="769"/>
      <c r="Q33" s="770">
        <v>110</v>
      </c>
      <c r="R33" s="771"/>
      <c r="S33" s="771"/>
      <c r="T33" s="771"/>
      <c r="U33" s="771"/>
      <c r="V33" s="771">
        <v>120</v>
      </c>
      <c r="W33" s="771"/>
      <c r="X33" s="771"/>
      <c r="Y33" s="771"/>
      <c r="Z33" s="771"/>
      <c r="AA33" s="771">
        <v>-10</v>
      </c>
      <c r="AB33" s="771"/>
      <c r="AC33" s="771"/>
      <c r="AD33" s="771"/>
      <c r="AE33" s="772"/>
      <c r="AF33" s="773">
        <v>64</v>
      </c>
      <c r="AG33" s="774"/>
      <c r="AH33" s="774"/>
      <c r="AI33" s="774"/>
      <c r="AJ33" s="775"/>
      <c r="AK33" s="821">
        <v>91</v>
      </c>
      <c r="AL33" s="817"/>
      <c r="AM33" s="817"/>
      <c r="AN33" s="817"/>
      <c r="AO33" s="817"/>
      <c r="AP33" s="817">
        <v>786</v>
      </c>
      <c r="AQ33" s="817"/>
      <c r="AR33" s="817"/>
      <c r="AS33" s="817"/>
      <c r="AT33" s="817"/>
      <c r="AU33" s="817">
        <v>718</v>
      </c>
      <c r="AV33" s="817"/>
      <c r="AW33" s="817"/>
      <c r="AX33" s="817"/>
      <c r="AY33" s="817"/>
      <c r="AZ33" s="818" t="s">
        <v>551</v>
      </c>
      <c r="BA33" s="818"/>
      <c r="BB33" s="818"/>
      <c r="BC33" s="818"/>
      <c r="BD33" s="818"/>
      <c r="BE33" s="819" t="s">
        <v>394</v>
      </c>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5">
        <v>7</v>
      </c>
      <c r="B34" s="767" t="s">
        <v>395</v>
      </c>
      <c r="C34" s="768"/>
      <c r="D34" s="768"/>
      <c r="E34" s="768"/>
      <c r="F34" s="768"/>
      <c r="G34" s="768"/>
      <c r="H34" s="768"/>
      <c r="I34" s="768"/>
      <c r="J34" s="768"/>
      <c r="K34" s="768"/>
      <c r="L34" s="768"/>
      <c r="M34" s="768"/>
      <c r="N34" s="768"/>
      <c r="O34" s="768"/>
      <c r="P34" s="769"/>
      <c r="Q34" s="770">
        <v>253</v>
      </c>
      <c r="R34" s="771"/>
      <c r="S34" s="771"/>
      <c r="T34" s="771"/>
      <c r="U34" s="771"/>
      <c r="V34" s="771">
        <v>229</v>
      </c>
      <c r="W34" s="771"/>
      <c r="X34" s="771"/>
      <c r="Y34" s="771"/>
      <c r="Z34" s="771"/>
      <c r="AA34" s="771">
        <v>24</v>
      </c>
      <c r="AB34" s="771"/>
      <c r="AC34" s="771"/>
      <c r="AD34" s="771"/>
      <c r="AE34" s="772"/>
      <c r="AF34" s="773">
        <v>271</v>
      </c>
      <c r="AG34" s="774"/>
      <c r="AH34" s="774"/>
      <c r="AI34" s="774"/>
      <c r="AJ34" s="775"/>
      <c r="AK34" s="821">
        <v>186</v>
      </c>
      <c r="AL34" s="817"/>
      <c r="AM34" s="817"/>
      <c r="AN34" s="817"/>
      <c r="AO34" s="817"/>
      <c r="AP34" s="817">
        <v>548</v>
      </c>
      <c r="AQ34" s="817"/>
      <c r="AR34" s="817"/>
      <c r="AS34" s="817"/>
      <c r="AT34" s="817"/>
      <c r="AU34" s="817">
        <v>529</v>
      </c>
      <c r="AV34" s="817"/>
      <c r="AW34" s="817"/>
      <c r="AX34" s="817"/>
      <c r="AY34" s="817"/>
      <c r="AZ34" s="818" t="s">
        <v>551</v>
      </c>
      <c r="BA34" s="818"/>
      <c r="BB34" s="818"/>
      <c r="BC34" s="818"/>
      <c r="BD34" s="818"/>
      <c r="BE34" s="819" t="s">
        <v>394</v>
      </c>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396</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3" t="s">
        <v>376</v>
      </c>
      <c r="B63" s="776" t="s">
        <v>397</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413</v>
      </c>
      <c r="AG63" s="831"/>
      <c r="AH63" s="831"/>
      <c r="AI63" s="831"/>
      <c r="AJ63" s="832"/>
      <c r="AK63" s="833"/>
      <c r="AL63" s="828"/>
      <c r="AM63" s="828"/>
      <c r="AN63" s="828"/>
      <c r="AO63" s="828"/>
      <c r="AP63" s="831">
        <v>1364</v>
      </c>
      <c r="AQ63" s="831"/>
      <c r="AR63" s="831"/>
      <c r="AS63" s="831"/>
      <c r="AT63" s="831"/>
      <c r="AU63" s="831">
        <v>1247</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398</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399</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400</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9">
        <v>1</v>
      </c>
      <c r="B68" s="856" t="s">
        <v>553</v>
      </c>
      <c r="C68" s="857"/>
      <c r="D68" s="857"/>
      <c r="E68" s="857"/>
      <c r="F68" s="857"/>
      <c r="G68" s="857"/>
      <c r="H68" s="857"/>
      <c r="I68" s="857"/>
      <c r="J68" s="857"/>
      <c r="K68" s="857"/>
      <c r="L68" s="857"/>
      <c r="M68" s="857"/>
      <c r="N68" s="857"/>
      <c r="O68" s="857"/>
      <c r="P68" s="858"/>
      <c r="Q68" s="859">
        <v>4388</v>
      </c>
      <c r="R68" s="853"/>
      <c r="S68" s="853"/>
      <c r="T68" s="853"/>
      <c r="U68" s="853"/>
      <c r="V68" s="853">
        <v>3798</v>
      </c>
      <c r="W68" s="853"/>
      <c r="X68" s="853"/>
      <c r="Y68" s="853"/>
      <c r="Z68" s="853"/>
      <c r="AA68" s="853">
        <v>590</v>
      </c>
      <c r="AB68" s="853"/>
      <c r="AC68" s="853"/>
      <c r="AD68" s="853"/>
      <c r="AE68" s="853"/>
      <c r="AF68" s="853">
        <v>590</v>
      </c>
      <c r="AG68" s="853"/>
      <c r="AH68" s="853"/>
      <c r="AI68" s="853"/>
      <c r="AJ68" s="853"/>
      <c r="AK68" s="853">
        <v>0</v>
      </c>
      <c r="AL68" s="853"/>
      <c r="AM68" s="853"/>
      <c r="AN68" s="853"/>
      <c r="AO68" s="853"/>
      <c r="AP68" s="853">
        <v>0</v>
      </c>
      <c r="AQ68" s="853"/>
      <c r="AR68" s="853"/>
      <c r="AS68" s="853"/>
      <c r="AT68" s="853"/>
      <c r="AU68" s="853">
        <v>0</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1">
        <v>2</v>
      </c>
      <c r="B69" s="860" t="s">
        <v>554</v>
      </c>
      <c r="C69" s="861"/>
      <c r="D69" s="861"/>
      <c r="E69" s="861"/>
      <c r="F69" s="861"/>
      <c r="G69" s="861"/>
      <c r="H69" s="861"/>
      <c r="I69" s="861"/>
      <c r="J69" s="861"/>
      <c r="K69" s="861"/>
      <c r="L69" s="861"/>
      <c r="M69" s="861"/>
      <c r="N69" s="861"/>
      <c r="O69" s="861"/>
      <c r="P69" s="862"/>
      <c r="Q69" s="863">
        <v>81</v>
      </c>
      <c r="R69" s="817"/>
      <c r="S69" s="817"/>
      <c r="T69" s="817"/>
      <c r="U69" s="817"/>
      <c r="V69" s="817">
        <v>77</v>
      </c>
      <c r="W69" s="817"/>
      <c r="X69" s="817"/>
      <c r="Y69" s="817"/>
      <c r="Z69" s="817"/>
      <c r="AA69" s="817">
        <v>4</v>
      </c>
      <c r="AB69" s="817"/>
      <c r="AC69" s="817"/>
      <c r="AD69" s="817"/>
      <c r="AE69" s="817"/>
      <c r="AF69" s="817">
        <v>4</v>
      </c>
      <c r="AG69" s="817"/>
      <c r="AH69" s="817"/>
      <c r="AI69" s="817"/>
      <c r="AJ69" s="817"/>
      <c r="AK69" s="817">
        <v>18</v>
      </c>
      <c r="AL69" s="817"/>
      <c r="AM69" s="817"/>
      <c r="AN69" s="817"/>
      <c r="AO69" s="817"/>
      <c r="AP69" s="817">
        <v>0</v>
      </c>
      <c r="AQ69" s="817"/>
      <c r="AR69" s="817"/>
      <c r="AS69" s="817"/>
      <c r="AT69" s="817"/>
      <c r="AU69" s="817">
        <v>0</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1">
        <v>3</v>
      </c>
      <c r="B70" s="860" t="s">
        <v>555</v>
      </c>
      <c r="C70" s="861"/>
      <c r="D70" s="861"/>
      <c r="E70" s="861"/>
      <c r="F70" s="861"/>
      <c r="G70" s="861"/>
      <c r="H70" s="861"/>
      <c r="I70" s="861"/>
      <c r="J70" s="861"/>
      <c r="K70" s="861"/>
      <c r="L70" s="861"/>
      <c r="M70" s="861"/>
      <c r="N70" s="861"/>
      <c r="O70" s="861"/>
      <c r="P70" s="862"/>
      <c r="Q70" s="863">
        <v>2107</v>
      </c>
      <c r="R70" s="817"/>
      <c r="S70" s="817"/>
      <c r="T70" s="817"/>
      <c r="U70" s="817"/>
      <c r="V70" s="817">
        <v>2047</v>
      </c>
      <c r="W70" s="817"/>
      <c r="X70" s="817"/>
      <c r="Y70" s="817"/>
      <c r="Z70" s="817"/>
      <c r="AA70" s="817">
        <v>60</v>
      </c>
      <c r="AB70" s="817"/>
      <c r="AC70" s="817"/>
      <c r="AD70" s="817"/>
      <c r="AE70" s="817"/>
      <c r="AF70" s="817">
        <v>60</v>
      </c>
      <c r="AG70" s="817"/>
      <c r="AH70" s="817"/>
      <c r="AI70" s="817"/>
      <c r="AJ70" s="817"/>
      <c r="AK70" s="817">
        <v>0</v>
      </c>
      <c r="AL70" s="817"/>
      <c r="AM70" s="817"/>
      <c r="AN70" s="817"/>
      <c r="AO70" s="817"/>
      <c r="AP70" s="817">
        <v>1149</v>
      </c>
      <c r="AQ70" s="817"/>
      <c r="AR70" s="817"/>
      <c r="AS70" s="817"/>
      <c r="AT70" s="817"/>
      <c r="AU70" s="817">
        <v>84</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1">
        <v>4</v>
      </c>
      <c r="B71" s="860" t="s">
        <v>556</v>
      </c>
      <c r="C71" s="861"/>
      <c r="D71" s="861"/>
      <c r="E71" s="861"/>
      <c r="F71" s="861"/>
      <c r="G71" s="861"/>
      <c r="H71" s="861"/>
      <c r="I71" s="861"/>
      <c r="J71" s="861"/>
      <c r="K71" s="861"/>
      <c r="L71" s="861"/>
      <c r="M71" s="861"/>
      <c r="N71" s="861"/>
      <c r="O71" s="861"/>
      <c r="P71" s="862"/>
      <c r="Q71" s="863">
        <v>2126</v>
      </c>
      <c r="R71" s="817"/>
      <c r="S71" s="817"/>
      <c r="T71" s="817"/>
      <c r="U71" s="817"/>
      <c r="V71" s="817">
        <v>2071</v>
      </c>
      <c r="W71" s="817"/>
      <c r="X71" s="817"/>
      <c r="Y71" s="817"/>
      <c r="Z71" s="817"/>
      <c r="AA71" s="817">
        <v>55</v>
      </c>
      <c r="AB71" s="817"/>
      <c r="AC71" s="817"/>
      <c r="AD71" s="817"/>
      <c r="AE71" s="817"/>
      <c r="AF71" s="817">
        <v>55</v>
      </c>
      <c r="AG71" s="817"/>
      <c r="AH71" s="817"/>
      <c r="AI71" s="817"/>
      <c r="AJ71" s="817"/>
      <c r="AK71" s="817">
        <v>3</v>
      </c>
      <c r="AL71" s="817"/>
      <c r="AM71" s="817"/>
      <c r="AN71" s="817"/>
      <c r="AO71" s="817"/>
      <c r="AP71" s="817">
        <v>5988</v>
      </c>
      <c r="AQ71" s="817"/>
      <c r="AR71" s="817"/>
      <c r="AS71" s="817"/>
      <c r="AT71" s="817"/>
      <c r="AU71" s="817">
        <v>152</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1">
        <v>5</v>
      </c>
      <c r="B72" s="860" t="s">
        <v>557</v>
      </c>
      <c r="C72" s="861"/>
      <c r="D72" s="861"/>
      <c r="E72" s="861"/>
      <c r="F72" s="861"/>
      <c r="G72" s="861"/>
      <c r="H72" s="861"/>
      <c r="I72" s="861"/>
      <c r="J72" s="861"/>
      <c r="K72" s="861"/>
      <c r="L72" s="861"/>
      <c r="M72" s="861"/>
      <c r="N72" s="861"/>
      <c r="O72" s="861"/>
      <c r="P72" s="862"/>
      <c r="Q72" s="863">
        <v>6443</v>
      </c>
      <c r="R72" s="817"/>
      <c r="S72" s="817"/>
      <c r="T72" s="817"/>
      <c r="U72" s="817"/>
      <c r="V72" s="817">
        <v>6379</v>
      </c>
      <c r="W72" s="817"/>
      <c r="X72" s="817"/>
      <c r="Y72" s="817"/>
      <c r="Z72" s="817"/>
      <c r="AA72" s="817">
        <v>64</v>
      </c>
      <c r="AB72" s="817"/>
      <c r="AC72" s="817"/>
      <c r="AD72" s="817"/>
      <c r="AE72" s="817"/>
      <c r="AF72" s="817">
        <v>64</v>
      </c>
      <c r="AG72" s="817"/>
      <c r="AH72" s="817"/>
      <c r="AI72" s="817"/>
      <c r="AJ72" s="817"/>
      <c r="AK72" s="817">
        <v>350</v>
      </c>
      <c r="AL72" s="817"/>
      <c r="AM72" s="817"/>
      <c r="AN72" s="817"/>
      <c r="AO72" s="817"/>
      <c r="AP72" s="817">
        <v>3436</v>
      </c>
      <c r="AQ72" s="817"/>
      <c r="AR72" s="817"/>
      <c r="AS72" s="817"/>
      <c r="AT72" s="817"/>
      <c r="AU72" s="817">
        <v>1</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1">
        <v>6</v>
      </c>
      <c r="B73" s="860" t="s">
        <v>558</v>
      </c>
      <c r="C73" s="861"/>
      <c r="D73" s="861"/>
      <c r="E73" s="861"/>
      <c r="F73" s="861"/>
      <c r="G73" s="861"/>
      <c r="H73" s="861"/>
      <c r="I73" s="861"/>
      <c r="J73" s="861"/>
      <c r="K73" s="861"/>
      <c r="L73" s="861"/>
      <c r="M73" s="861"/>
      <c r="N73" s="861"/>
      <c r="O73" s="861"/>
      <c r="P73" s="862"/>
      <c r="Q73" s="863">
        <v>1244</v>
      </c>
      <c r="R73" s="817"/>
      <c r="S73" s="817"/>
      <c r="T73" s="817"/>
      <c r="U73" s="817"/>
      <c r="V73" s="817">
        <v>1162</v>
      </c>
      <c r="W73" s="817"/>
      <c r="X73" s="817"/>
      <c r="Y73" s="817"/>
      <c r="Z73" s="817"/>
      <c r="AA73" s="817">
        <v>82</v>
      </c>
      <c r="AB73" s="817"/>
      <c r="AC73" s="817"/>
      <c r="AD73" s="817"/>
      <c r="AE73" s="817"/>
      <c r="AF73" s="817">
        <v>73</v>
      </c>
      <c r="AG73" s="817"/>
      <c r="AH73" s="817"/>
      <c r="AI73" s="817"/>
      <c r="AJ73" s="817"/>
      <c r="AK73" s="817">
        <v>0</v>
      </c>
      <c r="AL73" s="817"/>
      <c r="AM73" s="817"/>
      <c r="AN73" s="817"/>
      <c r="AO73" s="817"/>
      <c r="AP73" s="817">
        <v>0</v>
      </c>
      <c r="AQ73" s="817"/>
      <c r="AR73" s="817"/>
      <c r="AS73" s="817"/>
      <c r="AT73" s="817"/>
      <c r="AU73" s="817">
        <v>0</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1">
        <v>7</v>
      </c>
      <c r="B74" s="860" t="s">
        <v>559</v>
      </c>
      <c r="C74" s="861"/>
      <c r="D74" s="861"/>
      <c r="E74" s="861"/>
      <c r="F74" s="861"/>
      <c r="G74" s="861"/>
      <c r="H74" s="861"/>
      <c r="I74" s="861"/>
      <c r="J74" s="861"/>
      <c r="K74" s="861"/>
      <c r="L74" s="861"/>
      <c r="M74" s="861"/>
      <c r="N74" s="861"/>
      <c r="O74" s="861"/>
      <c r="P74" s="862"/>
      <c r="Q74" s="863">
        <v>182</v>
      </c>
      <c r="R74" s="817"/>
      <c r="S74" s="817"/>
      <c r="T74" s="817"/>
      <c r="U74" s="817"/>
      <c r="V74" s="817">
        <v>175</v>
      </c>
      <c r="W74" s="817"/>
      <c r="X74" s="817"/>
      <c r="Y74" s="817"/>
      <c r="Z74" s="817"/>
      <c r="AA74" s="817">
        <v>7</v>
      </c>
      <c r="AB74" s="817"/>
      <c r="AC74" s="817"/>
      <c r="AD74" s="817"/>
      <c r="AE74" s="817"/>
      <c r="AF74" s="817">
        <v>7</v>
      </c>
      <c r="AG74" s="817"/>
      <c r="AH74" s="817"/>
      <c r="AI74" s="817"/>
      <c r="AJ74" s="817"/>
      <c r="AK74" s="817">
        <v>25</v>
      </c>
      <c r="AL74" s="817"/>
      <c r="AM74" s="817"/>
      <c r="AN74" s="817"/>
      <c r="AO74" s="817"/>
      <c r="AP74" s="817">
        <v>0</v>
      </c>
      <c r="AQ74" s="817"/>
      <c r="AR74" s="817"/>
      <c r="AS74" s="817"/>
      <c r="AT74" s="817"/>
      <c r="AU74" s="817">
        <v>0</v>
      </c>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1">
        <v>8</v>
      </c>
      <c r="B75" s="860" t="s">
        <v>560</v>
      </c>
      <c r="C75" s="861"/>
      <c r="D75" s="861"/>
      <c r="E75" s="861"/>
      <c r="F75" s="861"/>
      <c r="G75" s="861"/>
      <c r="H75" s="861"/>
      <c r="I75" s="861"/>
      <c r="J75" s="861"/>
      <c r="K75" s="861"/>
      <c r="L75" s="861"/>
      <c r="M75" s="861"/>
      <c r="N75" s="861"/>
      <c r="O75" s="861"/>
      <c r="P75" s="862"/>
      <c r="Q75" s="864">
        <v>675</v>
      </c>
      <c r="R75" s="865"/>
      <c r="S75" s="865"/>
      <c r="T75" s="865"/>
      <c r="U75" s="821"/>
      <c r="V75" s="866">
        <v>592</v>
      </c>
      <c r="W75" s="865"/>
      <c r="X75" s="865"/>
      <c r="Y75" s="865"/>
      <c r="Z75" s="821"/>
      <c r="AA75" s="866">
        <v>83</v>
      </c>
      <c r="AB75" s="865"/>
      <c r="AC75" s="865"/>
      <c r="AD75" s="865"/>
      <c r="AE75" s="821"/>
      <c r="AF75" s="866">
        <v>83</v>
      </c>
      <c r="AG75" s="865"/>
      <c r="AH75" s="865"/>
      <c r="AI75" s="865"/>
      <c r="AJ75" s="821"/>
      <c r="AK75" s="866">
        <v>0</v>
      </c>
      <c r="AL75" s="865"/>
      <c r="AM75" s="865"/>
      <c r="AN75" s="865"/>
      <c r="AO75" s="821"/>
      <c r="AP75" s="866">
        <v>0</v>
      </c>
      <c r="AQ75" s="865"/>
      <c r="AR75" s="865"/>
      <c r="AS75" s="865"/>
      <c r="AT75" s="821"/>
      <c r="AU75" s="866">
        <v>0</v>
      </c>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1">
        <v>9</v>
      </c>
      <c r="B76" s="860" t="s">
        <v>561</v>
      </c>
      <c r="C76" s="861"/>
      <c r="D76" s="861"/>
      <c r="E76" s="861"/>
      <c r="F76" s="861"/>
      <c r="G76" s="861"/>
      <c r="H76" s="861"/>
      <c r="I76" s="861"/>
      <c r="J76" s="861"/>
      <c r="K76" s="861"/>
      <c r="L76" s="861"/>
      <c r="M76" s="861"/>
      <c r="N76" s="861"/>
      <c r="O76" s="861"/>
      <c r="P76" s="862"/>
      <c r="Q76" s="864">
        <v>116727</v>
      </c>
      <c r="R76" s="865"/>
      <c r="S76" s="865"/>
      <c r="T76" s="865"/>
      <c r="U76" s="821"/>
      <c r="V76" s="866">
        <v>115370</v>
      </c>
      <c r="W76" s="865"/>
      <c r="X76" s="865"/>
      <c r="Y76" s="865"/>
      <c r="Z76" s="821"/>
      <c r="AA76" s="866">
        <v>1357</v>
      </c>
      <c r="AB76" s="865"/>
      <c r="AC76" s="865"/>
      <c r="AD76" s="865"/>
      <c r="AE76" s="821"/>
      <c r="AF76" s="866">
        <v>1357</v>
      </c>
      <c r="AG76" s="865"/>
      <c r="AH76" s="865"/>
      <c r="AI76" s="865"/>
      <c r="AJ76" s="821"/>
      <c r="AK76" s="866">
        <v>801</v>
      </c>
      <c r="AL76" s="865"/>
      <c r="AM76" s="865"/>
      <c r="AN76" s="865"/>
      <c r="AO76" s="821"/>
      <c r="AP76" s="866">
        <v>0</v>
      </c>
      <c r="AQ76" s="865"/>
      <c r="AR76" s="865"/>
      <c r="AS76" s="865"/>
      <c r="AT76" s="821"/>
      <c r="AU76" s="866">
        <v>0</v>
      </c>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1">
        <v>10</v>
      </c>
      <c r="B77" s="860" t="s">
        <v>562</v>
      </c>
      <c r="C77" s="861"/>
      <c r="D77" s="861"/>
      <c r="E77" s="861"/>
      <c r="F77" s="861"/>
      <c r="G77" s="861"/>
      <c r="H77" s="861"/>
      <c r="I77" s="861"/>
      <c r="J77" s="861"/>
      <c r="K77" s="861"/>
      <c r="L77" s="861"/>
      <c r="M77" s="861"/>
      <c r="N77" s="861"/>
      <c r="O77" s="861"/>
      <c r="P77" s="862"/>
      <c r="Q77" s="864">
        <v>406</v>
      </c>
      <c r="R77" s="865"/>
      <c r="S77" s="865"/>
      <c r="T77" s="865"/>
      <c r="U77" s="821"/>
      <c r="V77" s="866">
        <v>470</v>
      </c>
      <c r="W77" s="865"/>
      <c r="X77" s="865"/>
      <c r="Y77" s="865"/>
      <c r="Z77" s="821"/>
      <c r="AA77" s="866">
        <v>-64</v>
      </c>
      <c r="AB77" s="865"/>
      <c r="AC77" s="865"/>
      <c r="AD77" s="865"/>
      <c r="AE77" s="821"/>
      <c r="AF77" s="866">
        <v>-64</v>
      </c>
      <c r="AG77" s="865"/>
      <c r="AH77" s="865"/>
      <c r="AI77" s="865"/>
      <c r="AJ77" s="821"/>
      <c r="AK77" s="866">
        <v>201</v>
      </c>
      <c r="AL77" s="865"/>
      <c r="AM77" s="865"/>
      <c r="AN77" s="865"/>
      <c r="AO77" s="821"/>
      <c r="AP77" s="866">
        <v>1355</v>
      </c>
      <c r="AQ77" s="865"/>
      <c r="AR77" s="865"/>
      <c r="AS77" s="865"/>
      <c r="AT77" s="821"/>
      <c r="AU77" s="866">
        <v>0</v>
      </c>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3" t="s">
        <v>376</v>
      </c>
      <c r="B88" s="776" t="s">
        <v>401</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2229</v>
      </c>
      <c r="AG88" s="831"/>
      <c r="AH88" s="831"/>
      <c r="AI88" s="831"/>
      <c r="AJ88" s="831"/>
      <c r="AK88" s="828"/>
      <c r="AL88" s="828"/>
      <c r="AM88" s="828"/>
      <c r="AN88" s="828"/>
      <c r="AO88" s="828"/>
      <c r="AP88" s="831">
        <v>11928</v>
      </c>
      <c r="AQ88" s="831"/>
      <c r="AR88" s="831"/>
      <c r="AS88" s="831"/>
      <c r="AT88" s="831"/>
      <c r="AU88" s="831">
        <v>237</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776" t="s">
        <v>402</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190</v>
      </c>
      <c r="CS102" s="839"/>
      <c r="CT102" s="839"/>
      <c r="CU102" s="839"/>
      <c r="CV102" s="878"/>
      <c r="CW102" s="877">
        <v>86</v>
      </c>
      <c r="CX102" s="839"/>
      <c r="CY102" s="839"/>
      <c r="CZ102" s="839"/>
      <c r="DA102" s="878"/>
      <c r="DB102" s="877">
        <v>0</v>
      </c>
      <c r="DC102" s="839"/>
      <c r="DD102" s="839"/>
      <c r="DE102" s="839"/>
      <c r="DF102" s="878"/>
      <c r="DG102" s="877">
        <v>0</v>
      </c>
      <c r="DH102" s="839"/>
      <c r="DI102" s="839"/>
      <c r="DJ102" s="839"/>
      <c r="DK102" s="878"/>
      <c r="DL102" s="877">
        <v>0</v>
      </c>
      <c r="DM102" s="839"/>
      <c r="DN102" s="839"/>
      <c r="DO102" s="839"/>
      <c r="DP102" s="878"/>
      <c r="DQ102" s="877">
        <v>0</v>
      </c>
      <c r="DR102" s="839"/>
      <c r="DS102" s="839"/>
      <c r="DT102" s="839"/>
      <c r="DU102" s="878"/>
      <c r="DV102" s="776"/>
      <c r="DW102" s="777"/>
      <c r="DX102" s="777"/>
      <c r="DY102" s="777"/>
      <c r="DZ102" s="901"/>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403</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404</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407</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408</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409</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410</v>
      </c>
      <c r="AB109" s="880"/>
      <c r="AC109" s="880"/>
      <c r="AD109" s="880"/>
      <c r="AE109" s="881"/>
      <c r="AF109" s="879" t="s">
        <v>411</v>
      </c>
      <c r="AG109" s="880"/>
      <c r="AH109" s="880"/>
      <c r="AI109" s="880"/>
      <c r="AJ109" s="881"/>
      <c r="AK109" s="879" t="s">
        <v>294</v>
      </c>
      <c r="AL109" s="880"/>
      <c r="AM109" s="880"/>
      <c r="AN109" s="880"/>
      <c r="AO109" s="881"/>
      <c r="AP109" s="879" t="s">
        <v>412</v>
      </c>
      <c r="AQ109" s="880"/>
      <c r="AR109" s="880"/>
      <c r="AS109" s="880"/>
      <c r="AT109" s="882"/>
      <c r="AU109" s="899" t="s">
        <v>409</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410</v>
      </c>
      <c r="BR109" s="880"/>
      <c r="BS109" s="880"/>
      <c r="BT109" s="880"/>
      <c r="BU109" s="881"/>
      <c r="BV109" s="879" t="s">
        <v>411</v>
      </c>
      <c r="BW109" s="880"/>
      <c r="BX109" s="880"/>
      <c r="BY109" s="880"/>
      <c r="BZ109" s="881"/>
      <c r="CA109" s="879" t="s">
        <v>294</v>
      </c>
      <c r="CB109" s="880"/>
      <c r="CC109" s="880"/>
      <c r="CD109" s="880"/>
      <c r="CE109" s="881"/>
      <c r="CF109" s="900" t="s">
        <v>412</v>
      </c>
      <c r="CG109" s="900"/>
      <c r="CH109" s="900"/>
      <c r="CI109" s="900"/>
      <c r="CJ109" s="900"/>
      <c r="CK109" s="879" t="s">
        <v>413</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410</v>
      </c>
      <c r="DH109" s="880"/>
      <c r="DI109" s="880"/>
      <c r="DJ109" s="880"/>
      <c r="DK109" s="881"/>
      <c r="DL109" s="879" t="s">
        <v>411</v>
      </c>
      <c r="DM109" s="880"/>
      <c r="DN109" s="880"/>
      <c r="DO109" s="880"/>
      <c r="DP109" s="881"/>
      <c r="DQ109" s="879" t="s">
        <v>294</v>
      </c>
      <c r="DR109" s="880"/>
      <c r="DS109" s="880"/>
      <c r="DT109" s="880"/>
      <c r="DU109" s="881"/>
      <c r="DV109" s="879" t="s">
        <v>412</v>
      </c>
      <c r="DW109" s="880"/>
      <c r="DX109" s="880"/>
      <c r="DY109" s="880"/>
      <c r="DZ109" s="882"/>
    </row>
    <row r="110" spans="1:131" s="212" customFormat="1" ht="26.25" customHeight="1" x14ac:dyDescent="0.15">
      <c r="A110" s="883" t="s">
        <v>414</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476441</v>
      </c>
      <c r="AB110" s="887"/>
      <c r="AC110" s="887"/>
      <c r="AD110" s="887"/>
      <c r="AE110" s="888"/>
      <c r="AF110" s="889">
        <v>471359</v>
      </c>
      <c r="AG110" s="887"/>
      <c r="AH110" s="887"/>
      <c r="AI110" s="887"/>
      <c r="AJ110" s="888"/>
      <c r="AK110" s="889">
        <v>518722</v>
      </c>
      <c r="AL110" s="887"/>
      <c r="AM110" s="887"/>
      <c r="AN110" s="887"/>
      <c r="AO110" s="888"/>
      <c r="AP110" s="890">
        <v>28.5</v>
      </c>
      <c r="AQ110" s="891"/>
      <c r="AR110" s="891"/>
      <c r="AS110" s="891"/>
      <c r="AT110" s="892"/>
      <c r="AU110" s="893" t="s">
        <v>69</v>
      </c>
      <c r="AV110" s="894"/>
      <c r="AW110" s="894"/>
      <c r="AX110" s="894"/>
      <c r="AY110" s="894"/>
      <c r="AZ110" s="916" t="s">
        <v>415</v>
      </c>
      <c r="BA110" s="884"/>
      <c r="BB110" s="884"/>
      <c r="BC110" s="884"/>
      <c r="BD110" s="884"/>
      <c r="BE110" s="884"/>
      <c r="BF110" s="884"/>
      <c r="BG110" s="884"/>
      <c r="BH110" s="884"/>
      <c r="BI110" s="884"/>
      <c r="BJ110" s="884"/>
      <c r="BK110" s="884"/>
      <c r="BL110" s="884"/>
      <c r="BM110" s="884"/>
      <c r="BN110" s="884"/>
      <c r="BO110" s="884"/>
      <c r="BP110" s="885"/>
      <c r="BQ110" s="917">
        <v>3583626</v>
      </c>
      <c r="BR110" s="918"/>
      <c r="BS110" s="918"/>
      <c r="BT110" s="918"/>
      <c r="BU110" s="918"/>
      <c r="BV110" s="918">
        <v>4063724</v>
      </c>
      <c r="BW110" s="918"/>
      <c r="BX110" s="918"/>
      <c r="BY110" s="918"/>
      <c r="BZ110" s="918"/>
      <c r="CA110" s="918">
        <v>4020258</v>
      </c>
      <c r="CB110" s="918"/>
      <c r="CC110" s="918"/>
      <c r="CD110" s="918"/>
      <c r="CE110" s="918"/>
      <c r="CF110" s="931">
        <v>221</v>
      </c>
      <c r="CG110" s="932"/>
      <c r="CH110" s="932"/>
      <c r="CI110" s="932"/>
      <c r="CJ110" s="932"/>
      <c r="CK110" s="933" t="s">
        <v>416</v>
      </c>
      <c r="CL110" s="934"/>
      <c r="CM110" s="916" t="s">
        <v>417</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15">
      <c r="A111" s="921" t="s">
        <v>418</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419</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420</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15">
      <c r="A112" s="939" t="s">
        <v>421</v>
      </c>
      <c r="B112" s="940"/>
      <c r="C112" s="910" t="s">
        <v>422</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423</v>
      </c>
      <c r="BA112" s="910"/>
      <c r="BB112" s="910"/>
      <c r="BC112" s="910"/>
      <c r="BD112" s="910"/>
      <c r="BE112" s="910"/>
      <c r="BF112" s="910"/>
      <c r="BG112" s="910"/>
      <c r="BH112" s="910"/>
      <c r="BI112" s="910"/>
      <c r="BJ112" s="910"/>
      <c r="BK112" s="910"/>
      <c r="BL112" s="910"/>
      <c r="BM112" s="910"/>
      <c r="BN112" s="910"/>
      <c r="BO112" s="910"/>
      <c r="BP112" s="911"/>
      <c r="BQ112" s="912">
        <v>1185029</v>
      </c>
      <c r="BR112" s="913"/>
      <c r="BS112" s="913"/>
      <c r="BT112" s="913"/>
      <c r="BU112" s="913"/>
      <c r="BV112" s="913">
        <v>1141846</v>
      </c>
      <c r="BW112" s="913"/>
      <c r="BX112" s="913"/>
      <c r="BY112" s="913"/>
      <c r="BZ112" s="913"/>
      <c r="CA112" s="913">
        <v>1257700</v>
      </c>
      <c r="CB112" s="913"/>
      <c r="CC112" s="913"/>
      <c r="CD112" s="913"/>
      <c r="CE112" s="913"/>
      <c r="CF112" s="907">
        <v>69.099999999999994</v>
      </c>
      <c r="CG112" s="908"/>
      <c r="CH112" s="908"/>
      <c r="CI112" s="908"/>
      <c r="CJ112" s="908"/>
      <c r="CK112" s="935"/>
      <c r="CL112" s="936"/>
      <c r="CM112" s="909" t="s">
        <v>424</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15">
      <c r="A113" s="941"/>
      <c r="B113" s="942"/>
      <c r="C113" s="910" t="s">
        <v>425</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165091</v>
      </c>
      <c r="AB113" s="925"/>
      <c r="AC113" s="925"/>
      <c r="AD113" s="925"/>
      <c r="AE113" s="926"/>
      <c r="AF113" s="927">
        <v>158588</v>
      </c>
      <c r="AG113" s="925"/>
      <c r="AH113" s="925"/>
      <c r="AI113" s="925"/>
      <c r="AJ113" s="926"/>
      <c r="AK113" s="927">
        <v>200648</v>
      </c>
      <c r="AL113" s="925"/>
      <c r="AM113" s="925"/>
      <c r="AN113" s="925"/>
      <c r="AO113" s="926"/>
      <c r="AP113" s="928">
        <v>11</v>
      </c>
      <c r="AQ113" s="929"/>
      <c r="AR113" s="929"/>
      <c r="AS113" s="929"/>
      <c r="AT113" s="930"/>
      <c r="AU113" s="895"/>
      <c r="AV113" s="896"/>
      <c r="AW113" s="896"/>
      <c r="AX113" s="896"/>
      <c r="AY113" s="896"/>
      <c r="AZ113" s="909" t="s">
        <v>426</v>
      </c>
      <c r="BA113" s="910"/>
      <c r="BB113" s="910"/>
      <c r="BC113" s="910"/>
      <c r="BD113" s="910"/>
      <c r="BE113" s="910"/>
      <c r="BF113" s="910"/>
      <c r="BG113" s="910"/>
      <c r="BH113" s="910"/>
      <c r="BI113" s="910"/>
      <c r="BJ113" s="910"/>
      <c r="BK113" s="910"/>
      <c r="BL113" s="910"/>
      <c r="BM113" s="910"/>
      <c r="BN113" s="910"/>
      <c r="BO113" s="910"/>
      <c r="BP113" s="911"/>
      <c r="BQ113" s="912">
        <v>253602</v>
      </c>
      <c r="BR113" s="913"/>
      <c r="BS113" s="913"/>
      <c r="BT113" s="913"/>
      <c r="BU113" s="913"/>
      <c r="BV113" s="913">
        <v>253567</v>
      </c>
      <c r="BW113" s="913"/>
      <c r="BX113" s="913"/>
      <c r="BY113" s="913"/>
      <c r="BZ113" s="913"/>
      <c r="CA113" s="913">
        <v>236880</v>
      </c>
      <c r="CB113" s="913"/>
      <c r="CC113" s="913"/>
      <c r="CD113" s="913"/>
      <c r="CE113" s="913"/>
      <c r="CF113" s="907">
        <v>13</v>
      </c>
      <c r="CG113" s="908"/>
      <c r="CH113" s="908"/>
      <c r="CI113" s="908"/>
      <c r="CJ113" s="908"/>
      <c r="CK113" s="935"/>
      <c r="CL113" s="936"/>
      <c r="CM113" s="909" t="s">
        <v>427</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15">
      <c r="A114" s="941"/>
      <c r="B114" s="942"/>
      <c r="C114" s="910" t="s">
        <v>428</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16415</v>
      </c>
      <c r="AB114" s="946"/>
      <c r="AC114" s="946"/>
      <c r="AD114" s="946"/>
      <c r="AE114" s="947"/>
      <c r="AF114" s="948">
        <v>20731</v>
      </c>
      <c r="AG114" s="946"/>
      <c r="AH114" s="946"/>
      <c r="AI114" s="946"/>
      <c r="AJ114" s="947"/>
      <c r="AK114" s="948">
        <v>29830</v>
      </c>
      <c r="AL114" s="946"/>
      <c r="AM114" s="946"/>
      <c r="AN114" s="946"/>
      <c r="AO114" s="947"/>
      <c r="AP114" s="949">
        <v>1.6</v>
      </c>
      <c r="AQ114" s="950"/>
      <c r="AR114" s="950"/>
      <c r="AS114" s="950"/>
      <c r="AT114" s="951"/>
      <c r="AU114" s="895"/>
      <c r="AV114" s="896"/>
      <c r="AW114" s="896"/>
      <c r="AX114" s="896"/>
      <c r="AY114" s="896"/>
      <c r="AZ114" s="909" t="s">
        <v>429</v>
      </c>
      <c r="BA114" s="910"/>
      <c r="BB114" s="910"/>
      <c r="BC114" s="910"/>
      <c r="BD114" s="910"/>
      <c r="BE114" s="910"/>
      <c r="BF114" s="910"/>
      <c r="BG114" s="910"/>
      <c r="BH114" s="910"/>
      <c r="BI114" s="910"/>
      <c r="BJ114" s="910"/>
      <c r="BK114" s="910"/>
      <c r="BL114" s="910"/>
      <c r="BM114" s="910"/>
      <c r="BN114" s="910"/>
      <c r="BO114" s="910"/>
      <c r="BP114" s="911"/>
      <c r="BQ114" s="912">
        <v>562719</v>
      </c>
      <c r="BR114" s="913"/>
      <c r="BS114" s="913"/>
      <c r="BT114" s="913"/>
      <c r="BU114" s="913"/>
      <c r="BV114" s="913">
        <v>551315</v>
      </c>
      <c r="BW114" s="913"/>
      <c r="BX114" s="913"/>
      <c r="BY114" s="913"/>
      <c r="BZ114" s="913"/>
      <c r="CA114" s="913">
        <v>566819</v>
      </c>
      <c r="CB114" s="913"/>
      <c r="CC114" s="913"/>
      <c r="CD114" s="913"/>
      <c r="CE114" s="913"/>
      <c r="CF114" s="907">
        <v>31.2</v>
      </c>
      <c r="CG114" s="908"/>
      <c r="CH114" s="908"/>
      <c r="CI114" s="908"/>
      <c r="CJ114" s="908"/>
      <c r="CK114" s="935"/>
      <c r="CL114" s="936"/>
      <c r="CM114" s="909" t="s">
        <v>430</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15">
      <c r="A115" s="941"/>
      <c r="B115" s="942"/>
      <c r="C115" s="910" t="s">
        <v>431</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122</v>
      </c>
      <c r="AB115" s="925"/>
      <c r="AC115" s="925"/>
      <c r="AD115" s="925"/>
      <c r="AE115" s="926"/>
      <c r="AF115" s="927" t="s">
        <v>122</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432</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433</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15">
      <c r="A116" s="943"/>
      <c r="B116" s="944"/>
      <c r="C116" s="952" t="s">
        <v>434</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435</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436</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15">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437</v>
      </c>
      <c r="Z117" s="881"/>
      <c r="AA117" s="965">
        <v>657947</v>
      </c>
      <c r="AB117" s="966"/>
      <c r="AC117" s="966"/>
      <c r="AD117" s="966"/>
      <c r="AE117" s="967"/>
      <c r="AF117" s="968">
        <v>650678</v>
      </c>
      <c r="AG117" s="966"/>
      <c r="AH117" s="966"/>
      <c r="AI117" s="966"/>
      <c r="AJ117" s="967"/>
      <c r="AK117" s="968">
        <v>749200</v>
      </c>
      <c r="AL117" s="966"/>
      <c r="AM117" s="966"/>
      <c r="AN117" s="966"/>
      <c r="AO117" s="967"/>
      <c r="AP117" s="969"/>
      <c r="AQ117" s="970"/>
      <c r="AR117" s="970"/>
      <c r="AS117" s="970"/>
      <c r="AT117" s="971"/>
      <c r="AU117" s="895"/>
      <c r="AV117" s="896"/>
      <c r="AW117" s="896"/>
      <c r="AX117" s="896"/>
      <c r="AY117" s="896"/>
      <c r="AZ117" s="961" t="s">
        <v>438</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439</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15">
      <c r="A118" s="899" t="s">
        <v>413</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410</v>
      </c>
      <c r="AB118" s="880"/>
      <c r="AC118" s="880"/>
      <c r="AD118" s="880"/>
      <c r="AE118" s="881"/>
      <c r="AF118" s="879" t="s">
        <v>411</v>
      </c>
      <c r="AG118" s="880"/>
      <c r="AH118" s="880"/>
      <c r="AI118" s="880"/>
      <c r="AJ118" s="881"/>
      <c r="AK118" s="879" t="s">
        <v>294</v>
      </c>
      <c r="AL118" s="880"/>
      <c r="AM118" s="880"/>
      <c r="AN118" s="880"/>
      <c r="AO118" s="881"/>
      <c r="AP118" s="957" t="s">
        <v>412</v>
      </c>
      <c r="AQ118" s="958"/>
      <c r="AR118" s="958"/>
      <c r="AS118" s="958"/>
      <c r="AT118" s="959"/>
      <c r="AU118" s="895"/>
      <c r="AV118" s="896"/>
      <c r="AW118" s="896"/>
      <c r="AX118" s="896"/>
      <c r="AY118" s="896"/>
      <c r="AZ118" s="960" t="s">
        <v>440</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441</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15">
      <c r="A119" s="1043" t="s">
        <v>416</v>
      </c>
      <c r="B119" s="934"/>
      <c r="C119" s="916" t="s">
        <v>417</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442</v>
      </c>
      <c r="BP119" s="992"/>
      <c r="BQ119" s="986">
        <v>5584976</v>
      </c>
      <c r="BR119" s="987"/>
      <c r="BS119" s="987"/>
      <c r="BT119" s="987"/>
      <c r="BU119" s="987"/>
      <c r="BV119" s="987">
        <v>6010452</v>
      </c>
      <c r="BW119" s="987"/>
      <c r="BX119" s="987"/>
      <c r="BY119" s="987"/>
      <c r="BZ119" s="987"/>
      <c r="CA119" s="987">
        <v>6081657</v>
      </c>
      <c r="CB119" s="987"/>
      <c r="CC119" s="987"/>
      <c r="CD119" s="987"/>
      <c r="CE119" s="987"/>
      <c r="CF119" s="988"/>
      <c r="CG119" s="989"/>
      <c r="CH119" s="989"/>
      <c r="CI119" s="989"/>
      <c r="CJ119" s="990"/>
      <c r="CK119" s="937"/>
      <c r="CL119" s="938"/>
      <c r="CM119" s="960" t="s">
        <v>443</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15">
      <c r="A120" s="1044"/>
      <c r="B120" s="936"/>
      <c r="C120" s="909" t="s">
        <v>420</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444</v>
      </c>
      <c r="AV120" s="979"/>
      <c r="AW120" s="979"/>
      <c r="AX120" s="979"/>
      <c r="AY120" s="980"/>
      <c r="AZ120" s="916" t="s">
        <v>445</v>
      </c>
      <c r="BA120" s="884"/>
      <c r="BB120" s="884"/>
      <c r="BC120" s="884"/>
      <c r="BD120" s="884"/>
      <c r="BE120" s="884"/>
      <c r="BF120" s="884"/>
      <c r="BG120" s="884"/>
      <c r="BH120" s="884"/>
      <c r="BI120" s="884"/>
      <c r="BJ120" s="884"/>
      <c r="BK120" s="884"/>
      <c r="BL120" s="884"/>
      <c r="BM120" s="884"/>
      <c r="BN120" s="884"/>
      <c r="BO120" s="884"/>
      <c r="BP120" s="885"/>
      <c r="BQ120" s="917">
        <v>3576575</v>
      </c>
      <c r="BR120" s="918"/>
      <c r="BS120" s="918"/>
      <c r="BT120" s="918"/>
      <c r="BU120" s="918"/>
      <c r="BV120" s="918">
        <v>3733662</v>
      </c>
      <c r="BW120" s="918"/>
      <c r="BX120" s="918"/>
      <c r="BY120" s="918"/>
      <c r="BZ120" s="918"/>
      <c r="CA120" s="918">
        <v>3811064</v>
      </c>
      <c r="CB120" s="918"/>
      <c r="CC120" s="918"/>
      <c r="CD120" s="918"/>
      <c r="CE120" s="918"/>
      <c r="CF120" s="931">
        <v>209.5</v>
      </c>
      <c r="CG120" s="932"/>
      <c r="CH120" s="932"/>
      <c r="CI120" s="932"/>
      <c r="CJ120" s="932"/>
      <c r="CK120" s="993" t="s">
        <v>446</v>
      </c>
      <c r="CL120" s="994"/>
      <c r="CM120" s="994"/>
      <c r="CN120" s="994"/>
      <c r="CO120" s="995"/>
      <c r="CP120" s="1001" t="s">
        <v>393</v>
      </c>
      <c r="CQ120" s="1002"/>
      <c r="CR120" s="1002"/>
      <c r="CS120" s="1002"/>
      <c r="CT120" s="1002"/>
      <c r="CU120" s="1002"/>
      <c r="CV120" s="1002"/>
      <c r="CW120" s="1002"/>
      <c r="CX120" s="1002"/>
      <c r="CY120" s="1002"/>
      <c r="CZ120" s="1002"/>
      <c r="DA120" s="1002"/>
      <c r="DB120" s="1002"/>
      <c r="DC120" s="1002"/>
      <c r="DD120" s="1002"/>
      <c r="DE120" s="1002"/>
      <c r="DF120" s="1003"/>
      <c r="DG120" s="917" t="s">
        <v>122</v>
      </c>
      <c r="DH120" s="918"/>
      <c r="DI120" s="918"/>
      <c r="DJ120" s="918"/>
      <c r="DK120" s="918"/>
      <c r="DL120" s="918" t="s">
        <v>122</v>
      </c>
      <c r="DM120" s="918"/>
      <c r="DN120" s="918"/>
      <c r="DO120" s="918"/>
      <c r="DP120" s="918"/>
      <c r="DQ120" s="918">
        <v>718361</v>
      </c>
      <c r="DR120" s="918"/>
      <c r="DS120" s="918"/>
      <c r="DT120" s="918"/>
      <c r="DU120" s="918"/>
      <c r="DV120" s="919">
        <v>39.5</v>
      </c>
      <c r="DW120" s="919"/>
      <c r="DX120" s="919"/>
      <c r="DY120" s="919"/>
      <c r="DZ120" s="920"/>
    </row>
    <row r="121" spans="1:130" s="212" customFormat="1" ht="26.25" customHeight="1" x14ac:dyDescent="0.15">
      <c r="A121" s="1044"/>
      <c r="B121" s="936"/>
      <c r="C121" s="961" t="s">
        <v>447</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448</v>
      </c>
      <c r="BA121" s="910"/>
      <c r="BB121" s="910"/>
      <c r="BC121" s="910"/>
      <c r="BD121" s="910"/>
      <c r="BE121" s="910"/>
      <c r="BF121" s="910"/>
      <c r="BG121" s="910"/>
      <c r="BH121" s="910"/>
      <c r="BI121" s="910"/>
      <c r="BJ121" s="910"/>
      <c r="BK121" s="910"/>
      <c r="BL121" s="910"/>
      <c r="BM121" s="910"/>
      <c r="BN121" s="910"/>
      <c r="BO121" s="910"/>
      <c r="BP121" s="911"/>
      <c r="BQ121" s="912">
        <v>215294</v>
      </c>
      <c r="BR121" s="913"/>
      <c r="BS121" s="913"/>
      <c r="BT121" s="913"/>
      <c r="BU121" s="913"/>
      <c r="BV121" s="913">
        <v>187463</v>
      </c>
      <c r="BW121" s="913"/>
      <c r="BX121" s="913"/>
      <c r="BY121" s="913"/>
      <c r="BZ121" s="913"/>
      <c r="CA121" s="913">
        <v>176213</v>
      </c>
      <c r="CB121" s="913"/>
      <c r="CC121" s="913"/>
      <c r="CD121" s="913"/>
      <c r="CE121" s="913"/>
      <c r="CF121" s="907">
        <v>9.6999999999999993</v>
      </c>
      <c r="CG121" s="908"/>
      <c r="CH121" s="908"/>
      <c r="CI121" s="908"/>
      <c r="CJ121" s="908"/>
      <c r="CK121" s="996"/>
      <c r="CL121" s="997"/>
      <c r="CM121" s="997"/>
      <c r="CN121" s="997"/>
      <c r="CO121" s="998"/>
      <c r="CP121" s="1006" t="s">
        <v>395</v>
      </c>
      <c r="CQ121" s="1007"/>
      <c r="CR121" s="1007"/>
      <c r="CS121" s="1007"/>
      <c r="CT121" s="1007"/>
      <c r="CU121" s="1007"/>
      <c r="CV121" s="1007"/>
      <c r="CW121" s="1007"/>
      <c r="CX121" s="1007"/>
      <c r="CY121" s="1007"/>
      <c r="CZ121" s="1007"/>
      <c r="DA121" s="1007"/>
      <c r="DB121" s="1007"/>
      <c r="DC121" s="1007"/>
      <c r="DD121" s="1007"/>
      <c r="DE121" s="1007"/>
      <c r="DF121" s="1008"/>
      <c r="DG121" s="912" t="s">
        <v>122</v>
      </c>
      <c r="DH121" s="913"/>
      <c r="DI121" s="913"/>
      <c r="DJ121" s="913"/>
      <c r="DK121" s="913"/>
      <c r="DL121" s="913" t="s">
        <v>122</v>
      </c>
      <c r="DM121" s="913"/>
      <c r="DN121" s="913"/>
      <c r="DO121" s="913"/>
      <c r="DP121" s="913"/>
      <c r="DQ121" s="913">
        <v>529299</v>
      </c>
      <c r="DR121" s="913"/>
      <c r="DS121" s="913"/>
      <c r="DT121" s="913"/>
      <c r="DU121" s="913"/>
      <c r="DV121" s="914">
        <v>29.1</v>
      </c>
      <c r="DW121" s="914"/>
      <c r="DX121" s="914"/>
      <c r="DY121" s="914"/>
      <c r="DZ121" s="915"/>
    </row>
    <row r="122" spans="1:130" s="212" customFormat="1" ht="26.25" customHeight="1" x14ac:dyDescent="0.15">
      <c r="A122" s="1044"/>
      <c r="B122" s="936"/>
      <c r="C122" s="909" t="s">
        <v>430</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449</v>
      </c>
      <c r="BA122" s="952"/>
      <c r="BB122" s="952"/>
      <c r="BC122" s="952"/>
      <c r="BD122" s="952"/>
      <c r="BE122" s="952"/>
      <c r="BF122" s="952"/>
      <c r="BG122" s="952"/>
      <c r="BH122" s="952"/>
      <c r="BI122" s="952"/>
      <c r="BJ122" s="952"/>
      <c r="BK122" s="952"/>
      <c r="BL122" s="952"/>
      <c r="BM122" s="952"/>
      <c r="BN122" s="952"/>
      <c r="BO122" s="952"/>
      <c r="BP122" s="953"/>
      <c r="BQ122" s="986">
        <v>4148265</v>
      </c>
      <c r="BR122" s="987"/>
      <c r="BS122" s="987"/>
      <c r="BT122" s="987"/>
      <c r="BU122" s="987"/>
      <c r="BV122" s="987">
        <v>4480700</v>
      </c>
      <c r="BW122" s="987"/>
      <c r="BX122" s="987"/>
      <c r="BY122" s="987"/>
      <c r="BZ122" s="987"/>
      <c r="CA122" s="987">
        <v>4354645</v>
      </c>
      <c r="CB122" s="987"/>
      <c r="CC122" s="987"/>
      <c r="CD122" s="987"/>
      <c r="CE122" s="987"/>
      <c r="CF122" s="1004">
        <v>239.4</v>
      </c>
      <c r="CG122" s="1005"/>
      <c r="CH122" s="1005"/>
      <c r="CI122" s="1005"/>
      <c r="CJ122" s="1005"/>
      <c r="CK122" s="996"/>
      <c r="CL122" s="997"/>
      <c r="CM122" s="997"/>
      <c r="CN122" s="997"/>
      <c r="CO122" s="998"/>
      <c r="CP122" s="1006" t="s">
        <v>391</v>
      </c>
      <c r="CQ122" s="1007"/>
      <c r="CR122" s="1007"/>
      <c r="CS122" s="1007"/>
      <c r="CT122" s="1007"/>
      <c r="CU122" s="1007"/>
      <c r="CV122" s="1007"/>
      <c r="CW122" s="1007"/>
      <c r="CX122" s="1007"/>
      <c r="CY122" s="1007"/>
      <c r="CZ122" s="1007"/>
      <c r="DA122" s="1007"/>
      <c r="DB122" s="1007"/>
      <c r="DC122" s="1007"/>
      <c r="DD122" s="1007"/>
      <c r="DE122" s="1007"/>
      <c r="DF122" s="1008"/>
      <c r="DG122" s="912">
        <v>20488</v>
      </c>
      <c r="DH122" s="913"/>
      <c r="DI122" s="913"/>
      <c r="DJ122" s="913"/>
      <c r="DK122" s="913"/>
      <c r="DL122" s="913">
        <v>14901</v>
      </c>
      <c r="DM122" s="913"/>
      <c r="DN122" s="913"/>
      <c r="DO122" s="913"/>
      <c r="DP122" s="913"/>
      <c r="DQ122" s="913">
        <v>9973</v>
      </c>
      <c r="DR122" s="913"/>
      <c r="DS122" s="913"/>
      <c r="DT122" s="913"/>
      <c r="DU122" s="913"/>
      <c r="DV122" s="914">
        <v>0.5</v>
      </c>
      <c r="DW122" s="914"/>
      <c r="DX122" s="914"/>
      <c r="DY122" s="914"/>
      <c r="DZ122" s="915"/>
    </row>
    <row r="123" spans="1:130" s="212" customFormat="1" ht="26.25" customHeight="1" x14ac:dyDescent="0.15">
      <c r="A123" s="1044"/>
      <c r="B123" s="936"/>
      <c r="C123" s="909" t="s">
        <v>436</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450</v>
      </c>
      <c r="BP123" s="992"/>
      <c r="BQ123" s="1050">
        <v>7940134</v>
      </c>
      <c r="BR123" s="1051"/>
      <c r="BS123" s="1051"/>
      <c r="BT123" s="1051"/>
      <c r="BU123" s="1051"/>
      <c r="BV123" s="1051">
        <v>8401825</v>
      </c>
      <c r="BW123" s="1051"/>
      <c r="BX123" s="1051"/>
      <c r="BY123" s="1051"/>
      <c r="BZ123" s="1051"/>
      <c r="CA123" s="1051">
        <v>8341922</v>
      </c>
      <c r="CB123" s="1051"/>
      <c r="CC123" s="1051"/>
      <c r="CD123" s="1051"/>
      <c r="CE123" s="1051"/>
      <c r="CF123" s="988"/>
      <c r="CG123" s="989"/>
      <c r="CH123" s="989"/>
      <c r="CI123" s="989"/>
      <c r="CJ123" s="990"/>
      <c r="CK123" s="996"/>
      <c r="CL123" s="997"/>
      <c r="CM123" s="997"/>
      <c r="CN123" s="997"/>
      <c r="CO123" s="998"/>
      <c r="CP123" s="1006" t="s">
        <v>389</v>
      </c>
      <c r="CQ123" s="1007"/>
      <c r="CR123" s="1007"/>
      <c r="CS123" s="1007"/>
      <c r="CT123" s="1007"/>
      <c r="CU123" s="1007"/>
      <c r="CV123" s="1007"/>
      <c r="CW123" s="1007"/>
      <c r="CX123" s="1007"/>
      <c r="CY123" s="1007"/>
      <c r="CZ123" s="1007"/>
      <c r="DA123" s="1007"/>
      <c r="DB123" s="1007"/>
      <c r="DC123" s="1007"/>
      <c r="DD123" s="1007"/>
      <c r="DE123" s="1007"/>
      <c r="DF123" s="1008"/>
      <c r="DG123" s="945">
        <v>56</v>
      </c>
      <c r="DH123" s="946"/>
      <c r="DI123" s="946"/>
      <c r="DJ123" s="946"/>
      <c r="DK123" s="947"/>
      <c r="DL123" s="948">
        <v>75</v>
      </c>
      <c r="DM123" s="946"/>
      <c r="DN123" s="946"/>
      <c r="DO123" s="946"/>
      <c r="DP123" s="947"/>
      <c r="DQ123" s="948">
        <v>67</v>
      </c>
      <c r="DR123" s="946"/>
      <c r="DS123" s="946"/>
      <c r="DT123" s="946"/>
      <c r="DU123" s="947"/>
      <c r="DV123" s="949">
        <v>0</v>
      </c>
      <c r="DW123" s="950"/>
      <c r="DX123" s="950"/>
      <c r="DY123" s="950"/>
      <c r="DZ123" s="951"/>
    </row>
    <row r="124" spans="1:130" s="212" customFormat="1" ht="26.25" customHeight="1" thickBot="1" x14ac:dyDescent="0.2">
      <c r="A124" s="1044"/>
      <c r="B124" s="936"/>
      <c r="C124" s="909" t="s">
        <v>439</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451</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452</v>
      </c>
      <c r="CQ124" s="1007"/>
      <c r="CR124" s="1007"/>
      <c r="CS124" s="1007"/>
      <c r="CT124" s="1007"/>
      <c r="CU124" s="1007"/>
      <c r="CV124" s="1007"/>
      <c r="CW124" s="1007"/>
      <c r="CX124" s="1007"/>
      <c r="CY124" s="1007"/>
      <c r="CZ124" s="1007"/>
      <c r="DA124" s="1007"/>
      <c r="DB124" s="1007"/>
      <c r="DC124" s="1007"/>
      <c r="DD124" s="1007"/>
      <c r="DE124" s="1007"/>
      <c r="DF124" s="1008"/>
      <c r="DG124" s="991">
        <v>1164485</v>
      </c>
      <c r="DH124" s="973"/>
      <c r="DI124" s="973"/>
      <c r="DJ124" s="973"/>
      <c r="DK124" s="974"/>
      <c r="DL124" s="972">
        <v>1126870</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15">
      <c r="A125" s="1044"/>
      <c r="B125" s="936"/>
      <c r="C125" s="909" t="s">
        <v>441</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453</v>
      </c>
      <c r="CL125" s="994"/>
      <c r="CM125" s="994"/>
      <c r="CN125" s="994"/>
      <c r="CO125" s="995"/>
      <c r="CP125" s="916" t="s">
        <v>454</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
      <c r="A126" s="1044"/>
      <c r="B126" s="936"/>
      <c r="C126" s="909" t="s">
        <v>443</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455</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15">
      <c r="A127" s="1045"/>
      <c r="B127" s="938"/>
      <c r="C127" s="960" t="s">
        <v>456</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457</v>
      </c>
      <c r="AY127" s="1019"/>
      <c r="AZ127" s="1019"/>
      <c r="BA127" s="1019"/>
      <c r="BB127" s="1019"/>
      <c r="BC127" s="1019"/>
      <c r="BD127" s="1019"/>
      <c r="BE127" s="1020"/>
      <c r="BF127" s="1021" t="s">
        <v>458</v>
      </c>
      <c r="BG127" s="1019"/>
      <c r="BH127" s="1019"/>
      <c r="BI127" s="1019"/>
      <c r="BJ127" s="1019"/>
      <c r="BK127" s="1019"/>
      <c r="BL127" s="1020"/>
      <c r="BM127" s="1021" t="s">
        <v>459</v>
      </c>
      <c r="BN127" s="1019"/>
      <c r="BO127" s="1019"/>
      <c r="BP127" s="1019"/>
      <c r="BQ127" s="1019"/>
      <c r="BR127" s="1019"/>
      <c r="BS127" s="1020"/>
      <c r="BT127" s="1021" t="s">
        <v>460</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461</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
      <c r="A128" s="1028" t="s">
        <v>462</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463</v>
      </c>
      <c r="X128" s="1030"/>
      <c r="Y128" s="1030"/>
      <c r="Z128" s="1031"/>
      <c r="AA128" s="1032">
        <v>27106</v>
      </c>
      <c r="AB128" s="1033"/>
      <c r="AC128" s="1033"/>
      <c r="AD128" s="1033"/>
      <c r="AE128" s="1034"/>
      <c r="AF128" s="1035">
        <v>17456</v>
      </c>
      <c r="AG128" s="1033"/>
      <c r="AH128" s="1033"/>
      <c r="AI128" s="1033"/>
      <c r="AJ128" s="1034"/>
      <c r="AK128" s="1035">
        <v>16568</v>
      </c>
      <c r="AL128" s="1033"/>
      <c r="AM128" s="1033"/>
      <c r="AN128" s="1033"/>
      <c r="AO128" s="1034"/>
      <c r="AP128" s="1036"/>
      <c r="AQ128" s="1037"/>
      <c r="AR128" s="1037"/>
      <c r="AS128" s="1037"/>
      <c r="AT128" s="1038"/>
      <c r="AU128" s="214"/>
      <c r="AV128" s="214"/>
      <c r="AW128" s="214"/>
      <c r="AX128" s="883" t="s">
        <v>464</v>
      </c>
      <c r="AY128" s="884"/>
      <c r="AZ128" s="884"/>
      <c r="BA128" s="884"/>
      <c r="BB128" s="884"/>
      <c r="BC128" s="884"/>
      <c r="BD128" s="884"/>
      <c r="BE128" s="885"/>
      <c r="BF128" s="1039" t="s">
        <v>122</v>
      </c>
      <c r="BG128" s="1040"/>
      <c r="BH128" s="1040"/>
      <c r="BI128" s="1040"/>
      <c r="BJ128" s="1040"/>
      <c r="BK128" s="1040"/>
      <c r="BL128" s="1041"/>
      <c r="BM128" s="1039">
        <v>15</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465</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466</v>
      </c>
      <c r="X129" s="1058"/>
      <c r="Y129" s="1058"/>
      <c r="Z129" s="1059"/>
      <c r="AA129" s="945">
        <v>2265268</v>
      </c>
      <c r="AB129" s="946"/>
      <c r="AC129" s="946"/>
      <c r="AD129" s="946"/>
      <c r="AE129" s="947"/>
      <c r="AF129" s="948">
        <v>2260432</v>
      </c>
      <c r="AG129" s="946"/>
      <c r="AH129" s="946"/>
      <c r="AI129" s="946"/>
      <c r="AJ129" s="947"/>
      <c r="AK129" s="948">
        <v>2346446</v>
      </c>
      <c r="AL129" s="946"/>
      <c r="AM129" s="946"/>
      <c r="AN129" s="946"/>
      <c r="AO129" s="947"/>
      <c r="AP129" s="1060"/>
      <c r="AQ129" s="1061"/>
      <c r="AR129" s="1061"/>
      <c r="AS129" s="1061"/>
      <c r="AT129" s="1062"/>
      <c r="AU129" s="215"/>
      <c r="AV129" s="215"/>
      <c r="AW129" s="215"/>
      <c r="AX129" s="1052" t="s">
        <v>467</v>
      </c>
      <c r="AY129" s="910"/>
      <c r="AZ129" s="910"/>
      <c r="BA129" s="910"/>
      <c r="BB129" s="910"/>
      <c r="BC129" s="910"/>
      <c r="BD129" s="910"/>
      <c r="BE129" s="911"/>
      <c r="BF129" s="1053" t="s">
        <v>122</v>
      </c>
      <c r="BG129" s="1054"/>
      <c r="BH129" s="1054"/>
      <c r="BI129" s="1054"/>
      <c r="BJ129" s="1054"/>
      <c r="BK129" s="1054"/>
      <c r="BL129" s="1055"/>
      <c r="BM129" s="1053">
        <v>20</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468</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469</v>
      </c>
      <c r="X130" s="1058"/>
      <c r="Y130" s="1058"/>
      <c r="Z130" s="1059"/>
      <c r="AA130" s="945">
        <v>472766</v>
      </c>
      <c r="AB130" s="946"/>
      <c r="AC130" s="946"/>
      <c r="AD130" s="946"/>
      <c r="AE130" s="947"/>
      <c r="AF130" s="948">
        <v>473543</v>
      </c>
      <c r="AG130" s="946"/>
      <c r="AH130" s="946"/>
      <c r="AI130" s="946"/>
      <c r="AJ130" s="947"/>
      <c r="AK130" s="948">
        <v>527251</v>
      </c>
      <c r="AL130" s="946"/>
      <c r="AM130" s="946"/>
      <c r="AN130" s="946"/>
      <c r="AO130" s="947"/>
      <c r="AP130" s="1060"/>
      <c r="AQ130" s="1061"/>
      <c r="AR130" s="1061"/>
      <c r="AS130" s="1061"/>
      <c r="AT130" s="1062"/>
      <c r="AU130" s="215"/>
      <c r="AV130" s="215"/>
      <c r="AW130" s="215"/>
      <c r="AX130" s="1052" t="s">
        <v>470</v>
      </c>
      <c r="AY130" s="910"/>
      <c r="AZ130" s="910"/>
      <c r="BA130" s="910"/>
      <c r="BB130" s="910"/>
      <c r="BC130" s="910"/>
      <c r="BD130" s="910"/>
      <c r="BE130" s="911"/>
      <c r="BF130" s="1088">
        <v>9.6</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471</v>
      </c>
      <c r="X131" s="1095"/>
      <c r="Y131" s="1095"/>
      <c r="Z131" s="1096"/>
      <c r="AA131" s="991">
        <v>1792502</v>
      </c>
      <c r="AB131" s="973"/>
      <c r="AC131" s="973"/>
      <c r="AD131" s="973"/>
      <c r="AE131" s="974"/>
      <c r="AF131" s="972">
        <v>1786889</v>
      </c>
      <c r="AG131" s="973"/>
      <c r="AH131" s="973"/>
      <c r="AI131" s="973"/>
      <c r="AJ131" s="974"/>
      <c r="AK131" s="972">
        <v>1819195</v>
      </c>
      <c r="AL131" s="973"/>
      <c r="AM131" s="973"/>
      <c r="AN131" s="973"/>
      <c r="AO131" s="974"/>
      <c r="AP131" s="1097"/>
      <c r="AQ131" s="1098"/>
      <c r="AR131" s="1098"/>
      <c r="AS131" s="1098"/>
      <c r="AT131" s="1099"/>
      <c r="AU131" s="215"/>
      <c r="AV131" s="215"/>
      <c r="AW131" s="215"/>
      <c r="AX131" s="1070" t="s">
        <v>472</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473</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474</v>
      </c>
      <c r="W132" s="1081"/>
      <c r="X132" s="1081"/>
      <c r="Y132" s="1081"/>
      <c r="Z132" s="1082"/>
      <c r="AA132" s="1083">
        <v>8.8186791420000006</v>
      </c>
      <c r="AB132" s="1084"/>
      <c r="AC132" s="1084"/>
      <c r="AD132" s="1084"/>
      <c r="AE132" s="1085"/>
      <c r="AF132" s="1086">
        <v>8.9361454459999994</v>
      </c>
      <c r="AG132" s="1084"/>
      <c r="AH132" s="1084"/>
      <c r="AI132" s="1084"/>
      <c r="AJ132" s="1085"/>
      <c r="AK132" s="1086">
        <v>11.28966383</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475</v>
      </c>
      <c r="W133" s="1064"/>
      <c r="X133" s="1064"/>
      <c r="Y133" s="1064"/>
      <c r="Z133" s="1065"/>
      <c r="AA133" s="1066">
        <v>7</v>
      </c>
      <c r="AB133" s="1067"/>
      <c r="AC133" s="1067"/>
      <c r="AD133" s="1067"/>
      <c r="AE133" s="1068"/>
      <c r="AF133" s="1066">
        <v>8</v>
      </c>
      <c r="AG133" s="1067"/>
      <c r="AH133" s="1067"/>
      <c r="AI133" s="1067"/>
      <c r="AJ133" s="1068"/>
      <c r="AK133" s="1066">
        <v>9.6</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txKgM6HTlppU1FgJb960/o3fSBrllUawK8R/khMrdUJxqy02rXybOQFCAlwivJx+DbwE/j9QSDMs86JXVJJRuA==" saltValue="KVdU+0UNQV89JfH2e/QRL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476</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UkXG55Hg1X/TfHN1NHPB7ofbQuxohhHWWw3PZ8gAvnxD3ryf2OzE0vP2448lQg7uFqJdQ1qC2WL1nkP5IWD81g==" saltValue="UApt2udjJOb5AVZWYGktu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lh11gvtZ4dTMV85LFBrnQ43BH9vGFcOJQgnvPf9sgNaPbYCF5UNbAkhCoU+rw/prW0y+PMGlfCK8UnsYVI3yXg==" saltValue="J98NP6Zg36Q4fTOczYhYG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477</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478</v>
      </c>
      <c r="AL6" s="248"/>
      <c r="AM6" s="248"/>
      <c r="AN6" s="248"/>
    </row>
    <row r="7" spans="1:46" ht="13.5" customHeight="1" x14ac:dyDescent="0.15">
      <c r="A7" s="247"/>
      <c r="AK7" s="250"/>
      <c r="AL7" s="251"/>
      <c r="AM7" s="251"/>
      <c r="AN7" s="252"/>
      <c r="AO7" s="1101" t="s">
        <v>479</v>
      </c>
      <c r="AP7" s="253"/>
      <c r="AQ7" s="254" t="s">
        <v>480</v>
      </c>
      <c r="AR7" s="255"/>
    </row>
    <row r="8" spans="1:46" x14ac:dyDescent="0.15">
      <c r="A8" s="247"/>
      <c r="AK8" s="256"/>
      <c r="AL8" s="257"/>
      <c r="AM8" s="257"/>
      <c r="AN8" s="258"/>
      <c r="AO8" s="1102"/>
      <c r="AP8" s="259" t="s">
        <v>481</v>
      </c>
      <c r="AQ8" s="260" t="s">
        <v>482</v>
      </c>
      <c r="AR8" s="261" t="s">
        <v>483</v>
      </c>
    </row>
    <row r="9" spans="1:46" x14ac:dyDescent="0.15">
      <c r="A9" s="247"/>
      <c r="AK9" s="1103" t="s">
        <v>484</v>
      </c>
      <c r="AL9" s="1104"/>
      <c r="AM9" s="1104"/>
      <c r="AN9" s="1105"/>
      <c r="AO9" s="262">
        <v>673782</v>
      </c>
      <c r="AP9" s="262">
        <v>308226</v>
      </c>
      <c r="AQ9" s="263">
        <v>239935</v>
      </c>
      <c r="AR9" s="264">
        <v>28.5</v>
      </c>
    </row>
    <row r="10" spans="1:46" ht="13.5" customHeight="1" x14ac:dyDescent="0.15">
      <c r="A10" s="247"/>
      <c r="AK10" s="1103" t="s">
        <v>485</v>
      </c>
      <c r="AL10" s="1104"/>
      <c r="AM10" s="1104"/>
      <c r="AN10" s="1105"/>
      <c r="AO10" s="265">
        <v>81569</v>
      </c>
      <c r="AP10" s="265">
        <v>37314</v>
      </c>
      <c r="AQ10" s="266">
        <v>33021</v>
      </c>
      <c r="AR10" s="267">
        <v>13</v>
      </c>
    </row>
    <row r="11" spans="1:46" ht="13.5" customHeight="1" x14ac:dyDescent="0.15">
      <c r="A11" s="247"/>
      <c r="AK11" s="1103" t="s">
        <v>486</v>
      </c>
      <c r="AL11" s="1104"/>
      <c r="AM11" s="1104"/>
      <c r="AN11" s="1105"/>
      <c r="AO11" s="265" t="s">
        <v>487</v>
      </c>
      <c r="AP11" s="265" t="s">
        <v>487</v>
      </c>
      <c r="AQ11" s="266">
        <v>2306</v>
      </c>
      <c r="AR11" s="267" t="s">
        <v>487</v>
      </c>
    </row>
    <row r="12" spans="1:46" ht="13.5" customHeight="1" x14ac:dyDescent="0.15">
      <c r="A12" s="247"/>
      <c r="AK12" s="1103" t="s">
        <v>488</v>
      </c>
      <c r="AL12" s="1104"/>
      <c r="AM12" s="1104"/>
      <c r="AN12" s="1105"/>
      <c r="AO12" s="265" t="s">
        <v>487</v>
      </c>
      <c r="AP12" s="265" t="s">
        <v>487</v>
      </c>
      <c r="AQ12" s="266" t="s">
        <v>487</v>
      </c>
      <c r="AR12" s="267" t="s">
        <v>487</v>
      </c>
    </row>
    <row r="13" spans="1:46" ht="13.5" customHeight="1" x14ac:dyDescent="0.15">
      <c r="A13" s="247"/>
      <c r="AK13" s="1103" t="s">
        <v>489</v>
      </c>
      <c r="AL13" s="1104"/>
      <c r="AM13" s="1104"/>
      <c r="AN13" s="1105"/>
      <c r="AO13" s="265">
        <v>8142</v>
      </c>
      <c r="AP13" s="265">
        <v>3725</v>
      </c>
      <c r="AQ13" s="266">
        <v>7428</v>
      </c>
      <c r="AR13" s="267">
        <v>-49.9</v>
      </c>
    </row>
    <row r="14" spans="1:46" ht="13.5" customHeight="1" x14ac:dyDescent="0.15">
      <c r="A14" s="247"/>
      <c r="AK14" s="1103" t="s">
        <v>490</v>
      </c>
      <c r="AL14" s="1104"/>
      <c r="AM14" s="1104"/>
      <c r="AN14" s="1105"/>
      <c r="AO14" s="265">
        <v>13932</v>
      </c>
      <c r="AP14" s="265">
        <v>6373</v>
      </c>
      <c r="AQ14" s="266">
        <v>4299</v>
      </c>
      <c r="AR14" s="267">
        <v>48.2</v>
      </c>
    </row>
    <row r="15" spans="1:46" ht="13.5" customHeight="1" x14ac:dyDescent="0.15">
      <c r="A15" s="247"/>
      <c r="AK15" s="1106" t="s">
        <v>491</v>
      </c>
      <c r="AL15" s="1107"/>
      <c r="AM15" s="1107"/>
      <c r="AN15" s="1108"/>
      <c r="AO15" s="265">
        <v>-49879</v>
      </c>
      <c r="AP15" s="265">
        <v>-22817</v>
      </c>
      <c r="AQ15" s="266">
        <v>-13612</v>
      </c>
      <c r="AR15" s="267">
        <v>67.599999999999994</v>
      </c>
    </row>
    <row r="16" spans="1:46" x14ac:dyDescent="0.15">
      <c r="A16" s="247"/>
      <c r="AK16" s="1106" t="s">
        <v>177</v>
      </c>
      <c r="AL16" s="1107"/>
      <c r="AM16" s="1107"/>
      <c r="AN16" s="1108"/>
      <c r="AO16" s="265">
        <v>727546</v>
      </c>
      <c r="AP16" s="265">
        <v>332821</v>
      </c>
      <c r="AQ16" s="266">
        <v>273378</v>
      </c>
      <c r="AR16" s="267">
        <v>21.7</v>
      </c>
    </row>
    <row r="17" spans="1:46" x14ac:dyDescent="0.15">
      <c r="A17" s="247"/>
    </row>
    <row r="18" spans="1:46" x14ac:dyDescent="0.15">
      <c r="A18" s="247"/>
      <c r="AQ18" s="268"/>
      <c r="AR18" s="268"/>
    </row>
    <row r="19" spans="1:46" x14ac:dyDescent="0.15">
      <c r="A19" s="247"/>
      <c r="AK19" s="243" t="s">
        <v>492</v>
      </c>
    </row>
    <row r="20" spans="1:46" x14ac:dyDescent="0.15">
      <c r="A20" s="247"/>
      <c r="AK20" s="269"/>
      <c r="AL20" s="270"/>
      <c r="AM20" s="270"/>
      <c r="AN20" s="271"/>
      <c r="AO20" s="272" t="s">
        <v>493</v>
      </c>
      <c r="AP20" s="273" t="s">
        <v>494</v>
      </c>
      <c r="AQ20" s="274" t="s">
        <v>495</v>
      </c>
      <c r="AR20" s="275"/>
    </row>
    <row r="21" spans="1:46" s="248" customFormat="1" x14ac:dyDescent="0.15">
      <c r="A21" s="276"/>
      <c r="AK21" s="1109" t="s">
        <v>496</v>
      </c>
      <c r="AL21" s="1110"/>
      <c r="AM21" s="1110"/>
      <c r="AN21" s="1111"/>
      <c r="AO21" s="277">
        <v>26.08</v>
      </c>
      <c r="AP21" s="278">
        <v>21.68</v>
      </c>
      <c r="AQ21" s="279">
        <v>4.4000000000000004</v>
      </c>
      <c r="AS21" s="280"/>
      <c r="AT21" s="276"/>
    </row>
    <row r="22" spans="1:46" s="248" customFormat="1" x14ac:dyDescent="0.15">
      <c r="A22" s="276"/>
      <c r="AK22" s="1109" t="s">
        <v>497</v>
      </c>
      <c r="AL22" s="1110"/>
      <c r="AM22" s="1110"/>
      <c r="AN22" s="1111"/>
      <c r="AO22" s="281">
        <v>92.8</v>
      </c>
      <c r="AP22" s="282">
        <v>95.1</v>
      </c>
      <c r="AQ22" s="283">
        <v>-2.2999999999999998</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498</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499</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500</v>
      </c>
      <c r="AL29" s="248"/>
      <c r="AM29" s="248"/>
      <c r="AN29" s="248"/>
      <c r="AS29" s="290"/>
    </row>
    <row r="30" spans="1:46" ht="13.5" customHeight="1" x14ac:dyDescent="0.15">
      <c r="A30" s="247"/>
      <c r="AK30" s="250"/>
      <c r="AL30" s="251"/>
      <c r="AM30" s="251"/>
      <c r="AN30" s="252"/>
      <c r="AO30" s="1101" t="s">
        <v>479</v>
      </c>
      <c r="AP30" s="253"/>
      <c r="AQ30" s="254" t="s">
        <v>480</v>
      </c>
      <c r="AR30" s="255"/>
    </row>
    <row r="31" spans="1:46" x14ac:dyDescent="0.15">
      <c r="A31" s="247"/>
      <c r="AK31" s="256"/>
      <c r="AL31" s="257"/>
      <c r="AM31" s="257"/>
      <c r="AN31" s="258"/>
      <c r="AO31" s="1102"/>
      <c r="AP31" s="259" t="s">
        <v>481</v>
      </c>
      <c r="AQ31" s="260" t="s">
        <v>482</v>
      </c>
      <c r="AR31" s="261" t="s">
        <v>483</v>
      </c>
    </row>
    <row r="32" spans="1:46" ht="27" customHeight="1" x14ac:dyDescent="0.15">
      <c r="A32" s="247"/>
      <c r="AK32" s="1117" t="s">
        <v>501</v>
      </c>
      <c r="AL32" s="1118"/>
      <c r="AM32" s="1118"/>
      <c r="AN32" s="1119"/>
      <c r="AO32" s="291">
        <v>518722</v>
      </c>
      <c r="AP32" s="291">
        <v>237293</v>
      </c>
      <c r="AQ32" s="292">
        <v>143519</v>
      </c>
      <c r="AR32" s="293">
        <v>65.3</v>
      </c>
    </row>
    <row r="33" spans="1:46" ht="13.5" customHeight="1" x14ac:dyDescent="0.15">
      <c r="A33" s="247"/>
      <c r="AK33" s="1117" t="s">
        <v>502</v>
      </c>
      <c r="AL33" s="1118"/>
      <c r="AM33" s="1118"/>
      <c r="AN33" s="1119"/>
      <c r="AO33" s="291" t="s">
        <v>487</v>
      </c>
      <c r="AP33" s="291" t="s">
        <v>487</v>
      </c>
      <c r="AQ33" s="292" t="s">
        <v>487</v>
      </c>
      <c r="AR33" s="293" t="s">
        <v>487</v>
      </c>
    </row>
    <row r="34" spans="1:46" ht="27" customHeight="1" x14ac:dyDescent="0.15">
      <c r="A34" s="247"/>
      <c r="AK34" s="1117" t="s">
        <v>503</v>
      </c>
      <c r="AL34" s="1118"/>
      <c r="AM34" s="1118"/>
      <c r="AN34" s="1119"/>
      <c r="AO34" s="291" t="s">
        <v>487</v>
      </c>
      <c r="AP34" s="291" t="s">
        <v>487</v>
      </c>
      <c r="AQ34" s="292" t="s">
        <v>487</v>
      </c>
      <c r="AR34" s="293" t="s">
        <v>487</v>
      </c>
    </row>
    <row r="35" spans="1:46" ht="27" customHeight="1" x14ac:dyDescent="0.15">
      <c r="A35" s="247"/>
      <c r="AK35" s="1117" t="s">
        <v>504</v>
      </c>
      <c r="AL35" s="1118"/>
      <c r="AM35" s="1118"/>
      <c r="AN35" s="1119"/>
      <c r="AO35" s="291">
        <v>200648</v>
      </c>
      <c r="AP35" s="291">
        <v>91788</v>
      </c>
      <c r="AQ35" s="292">
        <v>32537</v>
      </c>
      <c r="AR35" s="293">
        <v>182.1</v>
      </c>
    </row>
    <row r="36" spans="1:46" ht="27" customHeight="1" x14ac:dyDescent="0.15">
      <c r="A36" s="247"/>
      <c r="AK36" s="1117" t="s">
        <v>505</v>
      </c>
      <c r="AL36" s="1118"/>
      <c r="AM36" s="1118"/>
      <c r="AN36" s="1119"/>
      <c r="AO36" s="291">
        <v>29830</v>
      </c>
      <c r="AP36" s="291">
        <v>13646</v>
      </c>
      <c r="AQ36" s="292">
        <v>3256</v>
      </c>
      <c r="AR36" s="293">
        <v>319.10000000000002</v>
      </c>
    </row>
    <row r="37" spans="1:46" ht="13.5" customHeight="1" x14ac:dyDescent="0.15">
      <c r="A37" s="247"/>
      <c r="AK37" s="1117" t="s">
        <v>506</v>
      </c>
      <c r="AL37" s="1118"/>
      <c r="AM37" s="1118"/>
      <c r="AN37" s="1119"/>
      <c r="AO37" s="291" t="s">
        <v>487</v>
      </c>
      <c r="AP37" s="291" t="s">
        <v>487</v>
      </c>
      <c r="AQ37" s="292">
        <v>244</v>
      </c>
      <c r="AR37" s="293" t="s">
        <v>487</v>
      </c>
    </row>
    <row r="38" spans="1:46" ht="27" customHeight="1" x14ac:dyDescent="0.15">
      <c r="A38" s="247"/>
      <c r="AK38" s="1120" t="s">
        <v>507</v>
      </c>
      <c r="AL38" s="1121"/>
      <c r="AM38" s="1121"/>
      <c r="AN38" s="1122"/>
      <c r="AO38" s="294" t="s">
        <v>487</v>
      </c>
      <c r="AP38" s="294" t="s">
        <v>487</v>
      </c>
      <c r="AQ38" s="295">
        <v>45</v>
      </c>
      <c r="AR38" s="283" t="s">
        <v>487</v>
      </c>
      <c r="AS38" s="290"/>
    </row>
    <row r="39" spans="1:46" x14ac:dyDescent="0.15">
      <c r="A39" s="247"/>
      <c r="AK39" s="1120" t="s">
        <v>508</v>
      </c>
      <c r="AL39" s="1121"/>
      <c r="AM39" s="1121"/>
      <c r="AN39" s="1122"/>
      <c r="AO39" s="291">
        <v>-16568</v>
      </c>
      <c r="AP39" s="291">
        <v>-7579</v>
      </c>
      <c r="AQ39" s="292">
        <v>-3310</v>
      </c>
      <c r="AR39" s="293">
        <v>129</v>
      </c>
      <c r="AS39" s="290"/>
    </row>
    <row r="40" spans="1:46" ht="27" customHeight="1" x14ac:dyDescent="0.15">
      <c r="A40" s="247"/>
      <c r="AK40" s="1117" t="s">
        <v>509</v>
      </c>
      <c r="AL40" s="1118"/>
      <c r="AM40" s="1118"/>
      <c r="AN40" s="1119"/>
      <c r="AO40" s="291">
        <v>-527251</v>
      </c>
      <c r="AP40" s="291">
        <v>-241194</v>
      </c>
      <c r="AQ40" s="292">
        <v>-131495</v>
      </c>
      <c r="AR40" s="293">
        <v>83.4</v>
      </c>
      <c r="AS40" s="290"/>
    </row>
    <row r="41" spans="1:46" x14ac:dyDescent="0.15">
      <c r="A41" s="247"/>
      <c r="AK41" s="1123" t="s">
        <v>287</v>
      </c>
      <c r="AL41" s="1124"/>
      <c r="AM41" s="1124"/>
      <c r="AN41" s="1125"/>
      <c r="AO41" s="291">
        <v>205381</v>
      </c>
      <c r="AP41" s="291">
        <v>93953</v>
      </c>
      <c r="AQ41" s="292">
        <v>44796</v>
      </c>
      <c r="AR41" s="293">
        <v>109.7</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510</v>
      </c>
    </row>
    <row r="48" spans="1:46" x14ac:dyDescent="0.15">
      <c r="A48" s="247"/>
      <c r="AK48" s="301" t="s">
        <v>511</v>
      </c>
      <c r="AL48" s="301"/>
      <c r="AM48" s="301"/>
      <c r="AN48" s="301"/>
      <c r="AO48" s="301"/>
      <c r="AP48" s="301"/>
      <c r="AQ48" s="302"/>
      <c r="AR48" s="301"/>
    </row>
    <row r="49" spans="1:44" ht="13.5" customHeight="1" x14ac:dyDescent="0.15">
      <c r="A49" s="247"/>
      <c r="AK49" s="303"/>
      <c r="AL49" s="304"/>
      <c r="AM49" s="1112" t="s">
        <v>479</v>
      </c>
      <c r="AN49" s="1114" t="s">
        <v>512</v>
      </c>
      <c r="AO49" s="1115"/>
      <c r="AP49" s="1115"/>
      <c r="AQ49" s="1115"/>
      <c r="AR49" s="1116"/>
    </row>
    <row r="50" spans="1:44" x14ac:dyDescent="0.15">
      <c r="A50" s="247"/>
      <c r="AK50" s="305"/>
      <c r="AL50" s="306"/>
      <c r="AM50" s="1113"/>
      <c r="AN50" s="307" t="s">
        <v>513</v>
      </c>
      <c r="AO50" s="308" t="s">
        <v>514</v>
      </c>
      <c r="AP50" s="309" t="s">
        <v>515</v>
      </c>
      <c r="AQ50" s="310" t="s">
        <v>516</v>
      </c>
      <c r="AR50" s="311" t="s">
        <v>517</v>
      </c>
    </row>
    <row r="51" spans="1:44" x14ac:dyDescent="0.15">
      <c r="A51" s="247"/>
      <c r="AK51" s="303" t="s">
        <v>518</v>
      </c>
      <c r="AL51" s="304"/>
      <c r="AM51" s="312">
        <v>814508</v>
      </c>
      <c r="AN51" s="313">
        <v>331505</v>
      </c>
      <c r="AO51" s="314">
        <v>19.8</v>
      </c>
      <c r="AP51" s="315">
        <v>263613</v>
      </c>
      <c r="AQ51" s="316">
        <v>-0.2</v>
      </c>
      <c r="AR51" s="317">
        <v>20</v>
      </c>
    </row>
    <row r="52" spans="1:44" x14ac:dyDescent="0.15">
      <c r="A52" s="247"/>
      <c r="AK52" s="318"/>
      <c r="AL52" s="319" t="s">
        <v>519</v>
      </c>
      <c r="AM52" s="320">
        <v>517837</v>
      </c>
      <c r="AN52" s="321">
        <v>210760</v>
      </c>
      <c r="AO52" s="322">
        <v>10.8</v>
      </c>
      <c r="AP52" s="323">
        <v>128823</v>
      </c>
      <c r="AQ52" s="324">
        <v>-3.8</v>
      </c>
      <c r="AR52" s="325">
        <v>14.6</v>
      </c>
    </row>
    <row r="53" spans="1:44" x14ac:dyDescent="0.15">
      <c r="A53" s="247"/>
      <c r="AK53" s="303" t="s">
        <v>520</v>
      </c>
      <c r="AL53" s="304"/>
      <c r="AM53" s="312">
        <v>492764</v>
      </c>
      <c r="AN53" s="313">
        <v>205575</v>
      </c>
      <c r="AO53" s="314">
        <v>-38</v>
      </c>
      <c r="AP53" s="315">
        <v>330026</v>
      </c>
      <c r="AQ53" s="316">
        <v>25.2</v>
      </c>
      <c r="AR53" s="317">
        <v>-63.2</v>
      </c>
    </row>
    <row r="54" spans="1:44" x14ac:dyDescent="0.15">
      <c r="A54" s="247"/>
      <c r="AK54" s="318"/>
      <c r="AL54" s="319" t="s">
        <v>519</v>
      </c>
      <c r="AM54" s="320">
        <v>212501</v>
      </c>
      <c r="AN54" s="321">
        <v>88653</v>
      </c>
      <c r="AO54" s="322">
        <v>-57.9</v>
      </c>
      <c r="AP54" s="323">
        <v>141075</v>
      </c>
      <c r="AQ54" s="324">
        <v>9.5</v>
      </c>
      <c r="AR54" s="325">
        <v>-67.400000000000006</v>
      </c>
    </row>
    <row r="55" spans="1:44" x14ac:dyDescent="0.15">
      <c r="A55" s="247"/>
      <c r="AK55" s="303" t="s">
        <v>521</v>
      </c>
      <c r="AL55" s="304"/>
      <c r="AM55" s="312">
        <v>1369672</v>
      </c>
      <c r="AN55" s="313">
        <v>588600</v>
      </c>
      <c r="AO55" s="314">
        <v>186.3</v>
      </c>
      <c r="AP55" s="315">
        <v>278179</v>
      </c>
      <c r="AQ55" s="316">
        <v>-15.7</v>
      </c>
      <c r="AR55" s="317">
        <v>202</v>
      </c>
    </row>
    <row r="56" spans="1:44" x14ac:dyDescent="0.15">
      <c r="A56" s="247"/>
      <c r="AK56" s="318"/>
      <c r="AL56" s="319" t="s">
        <v>519</v>
      </c>
      <c r="AM56" s="320">
        <v>1118737</v>
      </c>
      <c r="AN56" s="321">
        <v>480764</v>
      </c>
      <c r="AO56" s="322">
        <v>442.3</v>
      </c>
      <c r="AP56" s="323">
        <v>122182</v>
      </c>
      <c r="AQ56" s="324">
        <v>-13.4</v>
      </c>
      <c r="AR56" s="325">
        <v>455.7</v>
      </c>
    </row>
    <row r="57" spans="1:44" x14ac:dyDescent="0.15">
      <c r="A57" s="247"/>
      <c r="AK57" s="303" t="s">
        <v>522</v>
      </c>
      <c r="AL57" s="304"/>
      <c r="AM57" s="312">
        <v>1485478</v>
      </c>
      <c r="AN57" s="313">
        <v>663752</v>
      </c>
      <c r="AO57" s="314">
        <v>12.8</v>
      </c>
      <c r="AP57" s="315">
        <v>283153</v>
      </c>
      <c r="AQ57" s="316">
        <v>1.8</v>
      </c>
      <c r="AR57" s="317">
        <v>11</v>
      </c>
    </row>
    <row r="58" spans="1:44" x14ac:dyDescent="0.15">
      <c r="A58" s="247"/>
      <c r="AK58" s="318"/>
      <c r="AL58" s="319" t="s">
        <v>519</v>
      </c>
      <c r="AM58" s="320">
        <v>1234134</v>
      </c>
      <c r="AN58" s="321">
        <v>551445</v>
      </c>
      <c r="AO58" s="322">
        <v>14.7</v>
      </c>
      <c r="AP58" s="323">
        <v>127593</v>
      </c>
      <c r="AQ58" s="324">
        <v>4.4000000000000004</v>
      </c>
      <c r="AR58" s="325">
        <v>10.3</v>
      </c>
    </row>
    <row r="59" spans="1:44" x14ac:dyDescent="0.15">
      <c r="A59" s="247"/>
      <c r="AK59" s="303" t="s">
        <v>523</v>
      </c>
      <c r="AL59" s="304"/>
      <c r="AM59" s="312">
        <v>890691</v>
      </c>
      <c r="AN59" s="313">
        <v>407452</v>
      </c>
      <c r="AO59" s="314">
        <v>-38.6</v>
      </c>
      <c r="AP59" s="315">
        <v>262169</v>
      </c>
      <c r="AQ59" s="316">
        <v>-7.4</v>
      </c>
      <c r="AR59" s="317">
        <v>-31.2</v>
      </c>
    </row>
    <row r="60" spans="1:44" x14ac:dyDescent="0.15">
      <c r="A60" s="247"/>
      <c r="AK60" s="318"/>
      <c r="AL60" s="319" t="s">
        <v>519</v>
      </c>
      <c r="AM60" s="320">
        <v>608131</v>
      </c>
      <c r="AN60" s="321">
        <v>278194</v>
      </c>
      <c r="AO60" s="322">
        <v>-49.6</v>
      </c>
      <c r="AP60" s="323">
        <v>152658</v>
      </c>
      <c r="AQ60" s="324">
        <v>19.600000000000001</v>
      </c>
      <c r="AR60" s="325">
        <v>-69.2</v>
      </c>
    </row>
    <row r="61" spans="1:44" x14ac:dyDescent="0.15">
      <c r="A61" s="247"/>
      <c r="AK61" s="303" t="s">
        <v>524</v>
      </c>
      <c r="AL61" s="326"/>
      <c r="AM61" s="312">
        <v>1010623</v>
      </c>
      <c r="AN61" s="313">
        <v>439377</v>
      </c>
      <c r="AO61" s="314">
        <v>28.5</v>
      </c>
      <c r="AP61" s="315">
        <v>283428</v>
      </c>
      <c r="AQ61" s="327">
        <v>0.7</v>
      </c>
      <c r="AR61" s="317">
        <v>27.8</v>
      </c>
    </row>
    <row r="62" spans="1:44" x14ac:dyDescent="0.15">
      <c r="A62" s="247"/>
      <c r="AK62" s="318"/>
      <c r="AL62" s="319" t="s">
        <v>519</v>
      </c>
      <c r="AM62" s="320">
        <v>738268</v>
      </c>
      <c r="AN62" s="321">
        <v>321963</v>
      </c>
      <c r="AO62" s="322">
        <v>72.099999999999994</v>
      </c>
      <c r="AP62" s="323">
        <v>134466</v>
      </c>
      <c r="AQ62" s="324">
        <v>3.3</v>
      </c>
      <c r="AR62" s="325">
        <v>68.8</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3hfsYzK7Mixr1JCM77a0579aGMwCSJadXVWqvxGjN5t3xGj52e3xxiOi8h3DpyynKBhmK69XgrUjq0doDXgVMw==" saltValue="hekF+srmNVMwCeaY4uHiT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476</v>
      </c>
    </row>
    <row r="121" spans="125:125" ht="13.5" hidden="1" customHeight="1" x14ac:dyDescent="0.15">
      <c r="DU121" s="241"/>
    </row>
  </sheetData>
  <sheetProtection algorithmName="SHA-512" hashValue="jNFH1a7GgSDMBda4oFTisQDE7/19zWdPo6O3jonjw7tQBWI/ZtUjG4kLCNvZqGL8TGxJnvRYLHnKHQMXMZX8zA==" saltValue="RuMYP0NJPMSubk06+dn/w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476</v>
      </c>
    </row>
  </sheetData>
  <sheetProtection algorithmName="SHA-512" hashValue="Ccgl6nGIeOC2jlDeN91iU9NwEYdmOoqlFO6dokjcqCG19yQAp2Fi1Fk8OZXr9Q5a+ycPXRKvRRPxJlZu9F8Kvg==" saltValue="vaH4kSts3cRZrCh8IU+HM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26" t="s">
        <v>3</v>
      </c>
      <c r="D47" s="1126"/>
      <c r="E47" s="1127"/>
      <c r="F47" s="11">
        <v>65.02</v>
      </c>
      <c r="G47" s="12">
        <v>59.19</v>
      </c>
      <c r="H47" s="12">
        <v>60.38</v>
      </c>
      <c r="I47" s="12">
        <v>61.01</v>
      </c>
      <c r="J47" s="13">
        <v>61.71</v>
      </c>
    </row>
    <row r="48" spans="2:10" ht="57.75" customHeight="1" x14ac:dyDescent="0.15">
      <c r="B48" s="14"/>
      <c r="C48" s="1128" t="s">
        <v>4</v>
      </c>
      <c r="D48" s="1128"/>
      <c r="E48" s="1129"/>
      <c r="F48" s="15">
        <v>18.97</v>
      </c>
      <c r="G48" s="16">
        <v>25.24</v>
      </c>
      <c r="H48" s="16">
        <v>24.4</v>
      </c>
      <c r="I48" s="16">
        <v>21.76</v>
      </c>
      <c r="J48" s="17">
        <v>21.48</v>
      </c>
    </row>
    <row r="49" spans="2:10" ht="57.75" customHeight="1" thickBot="1" x14ac:dyDescent="0.2">
      <c r="B49" s="18"/>
      <c r="C49" s="1130" t="s">
        <v>5</v>
      </c>
      <c r="D49" s="1130"/>
      <c r="E49" s="1131"/>
      <c r="F49" s="19">
        <v>2.82</v>
      </c>
      <c r="G49" s="20">
        <v>8.61</v>
      </c>
      <c r="H49" s="20" t="s">
        <v>531</v>
      </c>
      <c r="I49" s="20" t="s">
        <v>532</v>
      </c>
      <c r="J49" s="21">
        <v>3.46</v>
      </c>
    </row>
    <row r="50" spans="2:10" x14ac:dyDescent="0.15"/>
  </sheetData>
  <sheetProtection algorithmName="SHA-512" hashValue="AzZ2Ql6aWf9ph3yAZ2t+G3WMBQxQLI468D9BGg5p83m1dnvGeZXNidPdi/4reot5+nO9wBEd3SzkPfcpHJ7P4g==" saltValue="3jeS9umt9QVFxsZJBWKCi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和田 真</cp:lastModifiedBy>
  <cp:lastPrinted>2026-03-13T07:14:10Z</cp:lastPrinted>
  <dcterms:created xsi:type="dcterms:W3CDTF">2026-02-26T09:43:09Z</dcterms:created>
  <dcterms:modified xsi:type="dcterms:W3CDTF">2026-03-13T07:17:32Z</dcterms:modified>
  <cp:category/>
</cp:coreProperties>
</file>