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5_県HP公表データ/"/>
    </mc:Choice>
  </mc:AlternateContent>
  <xr:revisionPtr revIDLastSave="6" documentId="11_9F433BA401B94B3FB794C6090D0C3CF788BE58D2" xr6:coauthVersionLast="47" xr6:coauthVersionMax="47" xr10:uidLastSave="{50AAEF88-AC48-4C5B-A158-4D7B13760F3B}"/>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AU63" i="12"/>
  <c r="AP63" i="12"/>
  <c r="AP23" i="12"/>
  <c r="AA23" i="12"/>
  <c r="V23" i="12"/>
  <c r="Q23" i="12"/>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C36" i="10"/>
  <c r="BE35"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W34" i="10" s="1"/>
  <c r="BW35" i="10" l="1"/>
  <c r="BW36" i="10" s="1"/>
  <c r="BW37" i="10" s="1"/>
  <c r="BW38" i="10" s="1"/>
  <c r="BW39" i="10" s="1"/>
  <c r="BW40" i="10" s="1"/>
  <c r="CO34" i="10"/>
  <c r="CO35" i="10" s="1"/>
  <c r="CO36" i="10" s="1"/>
</calcChain>
</file>

<file path=xl/sharedStrings.xml><?xml version="1.0" encoding="utf-8"?>
<sst xmlns="http://schemas.openxmlformats.org/spreadsheetml/2006/main" count="1102" uniqueCount="567">
  <si>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</si>
  <si>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</si>
  <si>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</si>
  <si>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</si>
  <si>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</si>
  <si>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</si>
  <si>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</si>
  <si>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</si>
  <si>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</si>
  <si>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</si>
  <si>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</si>
  <si>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</si>
  <si>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</si>
  <si>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</si>
  <si>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</si>
  <si>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</si>
  <si>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</si>
  <si>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</si>
  <si>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</si>
  <si>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</si>
  <si>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</si>
  <si>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</si>
  <si>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</si>
  <si>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</si>
  <si>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</si>
  <si>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</si>
  <si>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</si>
  <si>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</si>
  <si>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</si>
  <si>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</si>
  <si>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</si>
  <si>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</si>
  <si>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</si>
  <si>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</si>
  <si>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</si>
  <si>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</si>
  <si>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</si>
  <si>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</si>
  <si>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</si>
  <si>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</si>
  <si>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</si>
  <si>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</si>
  <si>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</si>
  <si>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</si>
  <si>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</si>
  <si>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</si>
  <si>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</si>
  <si>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</si>
  <si>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</si>
  <si>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</si>
  <si>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</si>
  <si>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</si>
  <si>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</si>
  <si>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</si>
  <si>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</si>
  <si>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</si>
  <si>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</si>
  <si>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</si>
  <si>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</si>
  <si>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</si>
  <si>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</si>
  <si>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</si>
  <si>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</si>
  <si>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</si>
  <si>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</si>
  <si>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</si>
  <si>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</si>
  <si>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</si>
  <si>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</si>
  <si>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</si>
  <si>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</si>
  <si>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</si>
  <si>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</si>
  <si>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</si>
  <si>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</si>
  <si>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</si>
  <si>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</si>
  <si>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</si>
  <si>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</si>
  <si>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</si>
  <si>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</si>
  <si>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</si>
  <si>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</si>
  <si>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</si>
  <si>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</si>
  <si>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</si>
  <si>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</si>
  <si>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</si>
  <si>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</si>
  <si>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</si>
  <si>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</si>
  <si>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</si>
  <si>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</si>
  <si>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</si>
  <si>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敦賀市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</si>
  <si>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</si>
  <si>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</si>
  <si>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</si>
  <si>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</si>
  <si>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</si>
  <si>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</si>
  <si>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</si>
  <si>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</si>
  <si>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</si>
  <si>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</si>
  <si>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</si>
  <si>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</si>
  <si>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</si>
  <si>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</si>
  <si>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</si>
  <si>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</si>
  <si>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</si>
  <si>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</si>
  <si>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</si>
  <si>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</si>
  <si>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</si>
  <si>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</si>
  <si>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</si>
  <si>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</si>
  <si>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</si>
  <si>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</si>
  <si>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</si>
  <si>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</si>
  <si>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</si>
  <si>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</si>
  <si>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</si>
  <si>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</si>
  <si>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</si>
  <si>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</si>
  <si>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</si>
  <si>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</si>
  <si>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</si>
  <si>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</si>
  <si>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</si>
  <si>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</si>
  <si>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</si>
  <si>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</si>
  <si>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</si>
  <si>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</si>
  <si>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</si>
  <si>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</si>
  <si>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</si>
  <si>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</si>
  <si>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</si>
  <si>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</si>
  <si>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</si>
  <si>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</si>
  <si>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</si>
  <si>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</si>
  <si>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</si>
  <si>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</si>
  <si>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</si>
  <si>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</si>
  <si>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</si>
  <si>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</si>
  <si>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</si>
  <si>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</si>
  <si>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</si>
  <si>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</si>
  <si>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</si>
  <si>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</si>
  <si>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</si>
  <si>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</si>
  <si>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</si>
  <si>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</si>
  <si>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</si>
  <si>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</si>
  <si>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</si>
  <si>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</si>
  <si>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</si>
  <si>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</si>
  <si>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</si>
  <si>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</si>
  <si>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</si>
  <si>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</si>
  <si>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</si>
  <si>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</si>
  <si>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</si>
  <si>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</si>
  <si>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</si>
  <si>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</si>
  <si>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</si>
  <si>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</si>
  <si>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</si>
  <si>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</si>
  <si>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</si>
  <si>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</si>
  <si>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</si>
  <si>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</si>
  <si>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</si>
  <si>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</si>
  <si>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</si>
  <si>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</si>
  <si>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</si>
  <si>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</si>
  <si>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</si>
  <si>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</si>
  <si>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</si>
  <si>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</si>
  <si>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</si>
  <si>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</si>
  <si>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</si>
  <si>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</si>
  <si>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福井県敦賀市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</si>
  <si>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</si>
  <si>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</si>
  <si>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</si>
  <si>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</si>
  <si>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</si>
  <si>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</si>
  <si>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</si>
  <si>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</si>
  <si>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</si>
  <si>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</si>
  <si>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</si>
  <si>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</si>
  <si>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</si>
  <si>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</si>
  <si>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</si>
  <si>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</si>
  <si>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</si>
  <si>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</si>
  <si>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</si>
  <si>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</si>
  <si>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</si>
  <si>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</si>
  <si>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</si>
  <si>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</si>
  <si>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</si>
  <si>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</si>
  <si>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</si>
  <si>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</si>
  <si>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</si>
  <si>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</si>
  <si>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</si>
  <si>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</si>
  <si>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</si>
  <si>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</si>
  <si>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</si>
  <si>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</si>
  <si>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</si>
  <si>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</si>
  <si>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</si>
  <si>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</si>
  <si>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</si>
  <si>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</si>
  <si>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</si>
  <si>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</si>
  <si>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</si>
  <si>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</si>
  <si>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</si>
  <si>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</si>
  <si>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</si>
  <si>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</si>
  <si>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</si>
  <si>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</si>
  <si>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</si>
  <si>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</si>
  <si>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</si>
  <si>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</si>
  <si>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</si>
  <si>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</si>
  <si>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</si>
  <si>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</si>
  <si>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</si>
  <si>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</si>
  <si>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</si>
  <si>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</si>
  <si>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</si>
  <si>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</si>
  <si>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</si>
  <si>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</si>
  <si>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</si>
  <si>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</si>
  <si>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</si>
  <si>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</si>
  <si>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</si>
  <si>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</si>
  <si>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</si>
  <si>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</si>
  <si>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</si>
  <si>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</si>
  <si>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</si>
  <si>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</si>
  <si>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</si>
  <si>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</si>
  <si>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</si>
  <si>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</si>
  <si>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</si>
  <si>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</si>
  <si>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</si>
  <si>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</si>
  <si>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</si>
  <si>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</si>
  <si>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</si>
  <si>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</si>
  <si>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</si>
  <si>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</si>
  <si>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</si>
  <si>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</si>
  <si>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</si>
  <si>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</si>
  <si>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</si>
  <si>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</si>
  <si>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</si>
  <si>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</si>
  <si>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</si>
  <si>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</si>
  <si>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</si>
  <si>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</si>
  <si>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</si>
  <si>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</si>
  <si>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</si>
  <si>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</si>
  <si>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</si>
  <si>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</si>
  <si>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</si>
  <si>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</si>
  <si>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</si>
  <si>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</si>
  <si>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</si>
  <si>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</si>
  <si>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</si>
  <si>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</si>
  <si>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</si>
  <si>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</si>
  <si>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</si>
  <si>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</si>
  <si>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</si>
  <si>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</si>
  <si>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</si>
  <si>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</si>
  <si>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</si>
  <si>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</si>
  <si>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</si>
  <si>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</si>
  <si>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</si>
  <si>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</si>
  <si>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</si>
  <si>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</si>
  <si>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</si>
  <si>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</si>
  <si>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</si>
  <si>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</si>
  <si>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</si>
  <si>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</si>
  <si>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</si>
  <si>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</si>
  <si>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</si>
  <si>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</si>
  <si>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</si>
  <si>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</si>
  <si>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</si>
  <si>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</si>
  <si>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福井県敦賀市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</si>
  <si>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</si>
  <si>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</si>
  <si>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</si>
  <si>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</si>
  <si>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</si>
  <si>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</si>
  <si>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</si>
  <si>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</si>
  <si>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</si>
  <si>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</si>
  <si>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</si>
  <si>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</si>
  <si>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</si>
  <si>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</si>
  <si>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</si>
  <si>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</si>
  <si>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</si>
  <si>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</si>
  <si>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</si>
  <si>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</si>
  <si>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</si>
  <si>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</si>
  <si>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</si>
  <si>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</si>
  <si>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</si>
  <si>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</si>
  <si>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</si>
  <si>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</si>
  <si>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</si>
  <si>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</si>
  <si>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</si>
  <si>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</si>
  <si>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</si>
  <si>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</si>
  <si>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国民健康保険（事業勘定の部）特別会計</t>
    <phoneticPr fontId="5"/>
  </si>
  <si>
    <t>国民健康保険（施設勘定の部）特別会計</t>
    <phoneticPr fontId="5"/>
  </si>
  <si>
    <t>介護保険特別会計</t>
    <phoneticPr fontId="5"/>
  </si>
  <si>
    <t>後期高齢者医療特別会計</t>
    <phoneticPr fontId="5"/>
  </si>
  <si>
    <t>市立敦賀病院事業会計</t>
    <phoneticPr fontId="5"/>
  </si>
  <si>
    <t>法適用企業</t>
    <phoneticPr fontId="5"/>
  </si>
  <si>
    <t>水道事業会計</t>
    <phoneticPr fontId="5"/>
  </si>
  <si>
    <t>下水道事業会計</t>
    <phoneticPr fontId="5"/>
  </si>
  <si>
    <t>港湾施設事業特別会計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</si>
  <si>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</si>
  <si>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</si>
  <si>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</si>
  <si>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</si>
  <si>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</si>
  <si>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</si>
  <si>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</si>
  <si>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</si>
  <si>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</si>
  <si>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</si>
  <si>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</si>
  <si>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</si>
  <si>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</si>
  <si>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</si>
  <si>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</si>
  <si>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</si>
  <si>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</si>
  <si>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</si>
  <si>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</si>
  <si>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</si>
  <si>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</si>
  <si>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</si>
  <si>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</si>
  <si>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</si>
  <si>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</si>
  <si>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</si>
  <si>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</si>
  <si>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</si>
  <si>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</si>
  <si>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</si>
  <si>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</si>
  <si>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</si>
  <si>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</si>
  <si>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</si>
  <si>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</si>
  <si>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</si>
  <si>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</si>
  <si>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</si>
  <si>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</si>
  <si>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</si>
  <si>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</si>
  <si>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</si>
  <si>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</si>
  <si>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</si>
  <si>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</si>
  <si>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</si>
  <si>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</si>
  <si>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</si>
  <si>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</si>
  <si>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</si>
  <si>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</si>
  <si>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</si>
  <si>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</si>
  <si>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</si>
  <si>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</si>
  <si>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</si>
  <si>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</si>
  <si>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</si>
  <si>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</si>
  <si>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</si>
  <si>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</si>
  <si>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</si>
  <si>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</si>
  <si>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</si>
  <si>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</si>
  <si>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</si>
  <si>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</si>
  <si>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</si>
  <si>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</si>
  <si>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</si>
  <si>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</si>
  <si>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</si>
  <si>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</si>
  <si>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</si>
  <si>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</si>
  <si>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</si>
  <si>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</si>
  <si>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</si>
  <si>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</si>
  <si>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</si>
  <si>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</si>
  <si>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</si>
  <si>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</si>
  <si>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</si>
  <si>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</si>
  <si>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</si>
  <si>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</si>
  <si>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</si>
  <si>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</si>
  <si>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</si>
  <si>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</si>
  <si>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</si>
  <si>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</si>
  <si>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</si>
  <si>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</si>
  <si>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</si>
  <si>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</si>
  <si>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</si>
  <si>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</si>
  <si>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</si>
  <si>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</si>
  <si>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</si>
  <si>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</si>
  <si>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</si>
  <si>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</si>
  <si>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</si>
  <si>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</si>
  <si>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</si>
  <si>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</si>
  <si>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</si>
  <si>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</si>
  <si>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</si>
  <si>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</si>
  <si>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</si>
  <si>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</si>
  <si>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</si>
  <si>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</si>
  <si>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</si>
  <si>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</si>
  <si>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</si>
  <si>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</si>
  <si>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</si>
  <si>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</si>
  <si>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</si>
  <si>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</si>
  <si>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</si>
  <si>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</si>
  <si>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</si>
  <si>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</si>
  <si>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</si>
  <si>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</si>
  <si>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</si>
  <si>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</si>
  <si>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</si>
  <si>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</si>
  <si>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</si>
  <si>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0.51</t>
  </si>
  <si>
    <t>▲ 3.34</t>
  </si>
  <si>
    <t>市立敦賀病院事業会計</t>
  </si>
  <si>
    <t>一般会計</t>
  </si>
  <si>
    <t>水道事業会計</t>
  </si>
  <si>
    <t>下水道事業会計</t>
  </si>
  <si>
    <t>介護保険特別会計</t>
  </si>
  <si>
    <t>国民健康保険（事業勘定の部）特別会計</t>
  </si>
  <si>
    <t>後期高齢者医療特別会計</t>
  </si>
  <si>
    <t>公共用地先行取得事業特別会計</t>
  </si>
  <si>
    <t>その他会計（赤字）</t>
  </si>
  <si>
    <t>その他会計（黒字）</t>
  </si>
  <si>
    <t>R02</t>
    <phoneticPr fontId="5"/>
  </si>
  <si>
    <t>R03</t>
    <phoneticPr fontId="5"/>
  </si>
  <si>
    <t>R04</t>
    <phoneticPr fontId="5"/>
  </si>
  <si>
    <t>R05</t>
    <phoneticPr fontId="5"/>
  </si>
  <si>
    <t>R06</t>
    <phoneticPr fontId="5"/>
  </si>
  <si>
    <t>-</t>
    <phoneticPr fontId="2"/>
  </si>
  <si>
    <t>敦賀美方消防組合</t>
    <rPh sb="0" eb="2">
      <t>ツルガ</t>
    </rPh>
    <rPh sb="2" eb="4">
      <t>ミカタ</t>
    </rPh>
    <rPh sb="4" eb="6">
      <t>ショウボウ</t>
    </rPh>
    <rPh sb="6" eb="8">
      <t>クミアイ</t>
    </rPh>
    <phoneticPr fontId="2"/>
  </si>
  <si>
    <t>嶺南広域行政組合</t>
    <rPh sb="0" eb="8">
      <t>レイナンコウイキギョウセイクミアイ</t>
    </rPh>
    <phoneticPr fontId="2"/>
  </si>
  <si>
    <t>福井県後期高齢者医療広域連合（一般会計）</t>
    <rPh sb="0" eb="14">
      <t>フクイケンコウキコウレイシャイリョウコウイキレンゴウ</t>
    </rPh>
    <rPh sb="15" eb="19">
      <t>イッパンカイケイ</t>
    </rPh>
    <phoneticPr fontId="2"/>
  </si>
  <si>
    <t>福井県後期高齢者医療広域連合（特別会計）</t>
    <rPh sb="0" eb="14">
      <t>フクイケンコウキコウレイシャイリョウコウイキレンゴウ</t>
    </rPh>
    <rPh sb="15" eb="17">
      <t>トクベツ</t>
    </rPh>
    <rPh sb="17" eb="19">
      <t>カイケイ</t>
    </rPh>
    <phoneticPr fontId="2"/>
  </si>
  <si>
    <t>福井県市町総合事務組合（一般会計）</t>
    <rPh sb="0" eb="11">
      <t>フクイケンシマチソウゴウジムクミアイ</t>
    </rPh>
    <rPh sb="12" eb="16">
      <t>イッパンカイケイ</t>
    </rPh>
    <phoneticPr fontId="2"/>
  </si>
  <si>
    <t>福井県市町総合事務組合（特別会計）</t>
    <rPh sb="0" eb="11">
      <t>フクイケンシマチソウゴウジムクミアイ</t>
    </rPh>
    <rPh sb="12" eb="14">
      <t>トクベツ</t>
    </rPh>
    <rPh sb="14" eb="16">
      <t>カイケイ</t>
    </rPh>
    <phoneticPr fontId="2"/>
  </si>
  <si>
    <t>福井県自治会館組合</t>
    <rPh sb="0" eb="9">
      <t>フクイケンジチカイカンクミアイ</t>
    </rPh>
    <phoneticPr fontId="2"/>
  </si>
  <si>
    <t>嶺南ケーブルネットワーク</t>
    <rPh sb="0" eb="2">
      <t>レイナン</t>
    </rPh>
    <phoneticPr fontId="2"/>
  </si>
  <si>
    <t>公立大学法人敦賀市立看護大学</t>
    <rPh sb="0" eb="6">
      <t>コウリツダイガクホウジン</t>
    </rPh>
    <rPh sb="6" eb="14">
      <t>ツルガシリツカンゴダイガク</t>
    </rPh>
    <phoneticPr fontId="2"/>
  </si>
  <si>
    <t>ふるさと応援基金</t>
    <rPh sb="4" eb="8">
      <t>オウエンキキン</t>
    </rPh>
    <phoneticPr fontId="5"/>
  </si>
  <si>
    <t>公共施設等総合管理基金</t>
    <rPh sb="0" eb="11">
      <t>コウキョウシセツトウソウゴウカンリキキン</t>
    </rPh>
    <phoneticPr fontId="38"/>
  </si>
  <si>
    <t>教育・文化振興基金</t>
    <rPh sb="0" eb="2">
      <t>キョウイク</t>
    </rPh>
    <rPh sb="3" eb="9">
      <t>ブンカシンコウキキン</t>
    </rPh>
    <phoneticPr fontId="38"/>
  </si>
  <si>
    <t>子育て等福祉基金</t>
    <rPh sb="0" eb="2">
      <t>コソダ</t>
    </rPh>
    <rPh sb="3" eb="8">
      <t>トウフクシキキン</t>
    </rPh>
    <phoneticPr fontId="38"/>
  </si>
  <si>
    <t>企業立地促進基金</t>
    <rPh sb="0" eb="8">
      <t>キギョウリッチソクシンキキン</t>
    </rPh>
    <phoneticPr fontId="38"/>
  </si>
  <si>
    <t>港都つるが観光協会</t>
    <rPh sb="0" eb="1">
      <t>ミナト</t>
    </rPh>
    <rPh sb="1" eb="2">
      <t>ト</t>
    </rPh>
    <rPh sb="5" eb="9">
      <t>カンコウキョウカイ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</si>
</sst>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C570-44A1-B357-802614B876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127822</c:v>
                </c:pt>
                <c:pt idx="1">
                  <c:v>138201</c:v>
                </c:pt>
                <c:pt idx="2">
                  <c:v>83601</c:v>
                </c:pt>
                <c:pt idx="3">
                  <c:v>115745</c:v>
                </c:pt>
                <c:pt idx="4">
                  <c:v>111666</c:v>
                </c:pt>
              </c:numCache>
            </c:numRef>
          </c:val>
          <c:smooth val="0"/>
          <c:extLst>
            <c:ext xmlns:c16="http://schemas.microsoft.com/office/drawing/2014/chart" uri="{C3380CC4-5D6E-409C-BE32-E72D297353CC}">
              <c16:uniqueId val="{00000001-C570-44A1-B357-802614B876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9.5500000000000007</c:v>
                </c:pt>
                <c:pt idx="1">
                  <c:v>13.68</c:v>
                </c:pt>
                <c:pt idx="2">
                  <c:v>13.05</c:v>
                </c:pt>
                <c:pt idx="3">
                  <c:v>9.93</c:v>
                </c:pt>
                <c:pt idx="4">
                  <c:v>9.1999999999999993</c:v>
                </c:pt>
              </c:numCache>
            </c:numRef>
          </c:val>
          <c:extLst>
            <c:ext xmlns:c16="http://schemas.microsoft.com/office/drawing/2014/chart" uri="{C3380CC4-5D6E-409C-BE32-E72D297353CC}">
              <c16:uniqueId val="{00000000-C422-406B-A4E5-0553238DD5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18.87</c:v>
                </c:pt>
                <c:pt idx="1">
                  <c:v>18.2</c:v>
                </c:pt>
                <c:pt idx="2">
                  <c:v>18.739999999999998</c:v>
                </c:pt>
                <c:pt idx="3">
                  <c:v>22.73</c:v>
                </c:pt>
                <c:pt idx="4">
                  <c:v>18.010000000000002</c:v>
                </c:pt>
              </c:numCache>
            </c:numRef>
          </c:val>
          <c:extLst>
            <c:ext xmlns:c16="http://schemas.microsoft.com/office/drawing/2014/chart" uri="{C3380CC4-5D6E-409C-BE32-E72D297353CC}">
              <c16:uniqueId val="{00000001-C422-406B-A4E5-0553238DD5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-0.51</c:v>
                </c:pt>
                <c:pt idx="1">
                  <c:v>5.82</c:v>
                </c:pt>
                <c:pt idx="2">
                  <c:v>1.31</c:v>
                </c:pt>
                <c:pt idx="3">
                  <c:v>5.16</c:v>
                </c:pt>
                <c:pt idx="4">
                  <c:v>-3.34</c:v>
                </c:pt>
              </c:numCache>
            </c:numRef>
          </c:val>
          <c:smooth val="0"/>
          <c:extLst>
            <c:ext xmlns:c16="http://schemas.microsoft.com/office/drawing/2014/chart" uri="{C3380CC4-5D6E-409C-BE32-E72D297353CC}">
              <c16:uniqueId val="{00000002-C422-406B-A4E5-0553238DD5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0.33</c:v>
                </c:pt>
                <c:pt idx="4">
                  <c:v>#N/A</c:v>
                </c:pt>
                <c:pt idx="5">
                  <c:v>0.37</c:v>
                </c:pt>
                <c:pt idx="6">
                  <c:v>#N/A</c:v>
                </c:pt>
                <c:pt idx="7">
                  <c:v>0</c:v>
                </c:pt>
                <c:pt idx="8">
                  <c:v>#N/A</c:v>
                </c:pt>
                <c:pt idx="9">
                  <c:v>0</c:v>
                </c:pt>
              </c:numCache>
            </c:numRef>
          </c:val>
          <c:extLst>
            <c:ext xmlns:c16="http://schemas.microsoft.com/office/drawing/2014/chart" uri="{C3380CC4-5D6E-409C-BE32-E72D297353CC}">
              <c16:uniqueId val="{00000000-4271-459E-BF82-2E891CD935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71-459E-BF82-2E891CD93519}"/>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271-459E-BF82-2E891CD9351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3-4271-459E-BF82-2E891CD93519}"/>
            </c:ext>
          </c:extLst>
        </c:ser>
        <c:ser>
          <c:idx val="4"/>
          <c:order val="4"/>
          <c:tx>
            <c:strRef>
              <c:f>データシート!$A$31</c:f>
              <c:strCache>
                <c:ptCount val="1"/>
                <c:pt idx="0">
                  <c:v>国民健康保険（事業勘定の部）特別会計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0.33</c:v>
                </c:pt>
                <c:pt idx="6">
                  <c:v>#N/A</c:v>
                </c:pt>
                <c:pt idx="7">
                  <c:v>0.09</c:v>
                </c:pt>
                <c:pt idx="8">
                  <c:v>#N/A</c:v>
                </c:pt>
                <c:pt idx="9">
                  <c:v>0.05</c:v>
                </c:pt>
              </c:numCache>
            </c:numRef>
          </c:val>
          <c:extLst>
            <c:ext xmlns:c16="http://schemas.microsoft.com/office/drawing/2014/chart" uri="{C3380CC4-5D6E-409C-BE32-E72D297353CC}">
              <c16:uniqueId val="{00000004-4271-459E-BF82-2E891CD9351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0.63</c:v>
                </c:pt>
                <c:pt idx="2">
                  <c:v>#N/A</c:v>
                </c:pt>
                <c:pt idx="3">
                  <c:v>0.72</c:v>
                </c:pt>
                <c:pt idx="4">
                  <c:v>#N/A</c:v>
                </c:pt>
                <c:pt idx="5">
                  <c:v>1.08</c:v>
                </c:pt>
                <c:pt idx="6">
                  <c:v>#N/A</c:v>
                </c:pt>
                <c:pt idx="7">
                  <c:v>1.28</c:v>
                </c:pt>
                <c:pt idx="8">
                  <c:v>#N/A</c:v>
                </c:pt>
                <c:pt idx="9">
                  <c:v>0.52</c:v>
                </c:pt>
              </c:numCache>
            </c:numRef>
          </c:val>
          <c:extLst>
            <c:ext xmlns:c16="http://schemas.microsoft.com/office/drawing/2014/chart" uri="{C3380CC4-5D6E-409C-BE32-E72D297353CC}">
              <c16:uniqueId val="{00000005-4271-459E-BF82-2E891CD9351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2.33</c:v>
                </c:pt>
                <c:pt idx="2">
                  <c:v>#N/A</c:v>
                </c:pt>
                <c:pt idx="3">
                  <c:v>2.13</c:v>
                </c:pt>
                <c:pt idx="4">
                  <c:v>#N/A</c:v>
                </c:pt>
                <c:pt idx="5">
                  <c:v>2.34</c:v>
                </c:pt>
                <c:pt idx="6">
                  <c:v>#N/A</c:v>
                </c:pt>
                <c:pt idx="7">
                  <c:v>1.66</c:v>
                </c:pt>
                <c:pt idx="8">
                  <c:v>#N/A</c:v>
                </c:pt>
                <c:pt idx="9">
                  <c:v>3.62</c:v>
                </c:pt>
              </c:numCache>
            </c:numRef>
          </c:val>
          <c:extLst>
            <c:ext xmlns:c16="http://schemas.microsoft.com/office/drawing/2014/chart" uri="{C3380CC4-5D6E-409C-BE32-E72D297353CC}">
              <c16:uniqueId val="{00000006-4271-459E-BF82-2E891CD9351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7.09</c:v>
                </c:pt>
                <c:pt idx="2">
                  <c:v>#N/A</c:v>
                </c:pt>
                <c:pt idx="3">
                  <c:v>8</c:v>
                </c:pt>
                <c:pt idx="4">
                  <c:v>#N/A</c:v>
                </c:pt>
                <c:pt idx="5">
                  <c:v>8.7100000000000009</c:v>
                </c:pt>
                <c:pt idx="6">
                  <c:v>#N/A</c:v>
                </c:pt>
                <c:pt idx="7">
                  <c:v>8.34</c:v>
                </c:pt>
                <c:pt idx="8">
                  <c:v>#N/A</c:v>
                </c:pt>
                <c:pt idx="9">
                  <c:v>8.15</c:v>
                </c:pt>
              </c:numCache>
            </c:numRef>
          </c:val>
          <c:extLst>
            <c:ext xmlns:c16="http://schemas.microsoft.com/office/drawing/2014/chart" uri="{C3380CC4-5D6E-409C-BE32-E72D297353CC}">
              <c16:uniqueId val="{00000007-4271-459E-BF82-2E891CD9351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9.5399999999999991</c:v>
                </c:pt>
                <c:pt idx="2">
                  <c:v>#N/A</c:v>
                </c:pt>
                <c:pt idx="3">
                  <c:v>13.68</c:v>
                </c:pt>
                <c:pt idx="4">
                  <c:v>#N/A</c:v>
                </c:pt>
                <c:pt idx="5">
                  <c:v>13.05</c:v>
                </c:pt>
                <c:pt idx="6">
                  <c:v>#N/A</c:v>
                </c:pt>
                <c:pt idx="7">
                  <c:v>10.029999999999999</c:v>
                </c:pt>
                <c:pt idx="8">
                  <c:v>#N/A</c:v>
                </c:pt>
                <c:pt idx="9">
                  <c:v>9.1999999999999993</c:v>
                </c:pt>
              </c:numCache>
            </c:numRef>
          </c:val>
          <c:extLst>
            <c:ext xmlns:c16="http://schemas.microsoft.com/office/drawing/2014/chart" uri="{C3380CC4-5D6E-409C-BE32-E72D297353CC}">
              <c16:uniqueId val="{00000008-4271-459E-BF82-2E891CD93519}"/>
            </c:ext>
          </c:extLst>
        </c:ser>
        <c:ser>
          <c:idx val="9"/>
          <c:order val="9"/>
          <c:tx>
            <c:strRef>
              <c:f>データシート!$A$36</c:f>
              <c:strCache>
                <c:ptCount val="1"/>
                <c:pt idx="0">
                  <c:v>市立敦賀病院事業会計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23.09</c:v>
                </c:pt>
                <c:pt idx="2">
                  <c:v>#N/A</c:v>
                </c:pt>
                <c:pt idx="3">
                  <c:v>28.52</c:v>
                </c:pt>
                <c:pt idx="4">
                  <c:v>#N/A</c:v>
                </c:pt>
                <c:pt idx="5">
                  <c:v>28.14</c:v>
                </c:pt>
                <c:pt idx="6">
                  <c:v>#N/A</c:v>
                </c:pt>
                <c:pt idx="7">
                  <c:v>23.45</c:v>
                </c:pt>
                <c:pt idx="8">
                  <c:v>#N/A</c:v>
                </c:pt>
                <c:pt idx="9">
                  <c:v>17.75</c:v>
                </c:pt>
              </c:numCache>
            </c:numRef>
          </c:val>
          <c:extLst>
            <c:ext xmlns:c16="http://schemas.microsoft.com/office/drawing/2014/chart" uri="{C3380CC4-5D6E-409C-BE32-E72D297353CC}">
              <c16:uniqueId val="{00000009-4271-459E-BF82-2E891CD935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2206</c:v>
                </c:pt>
                <c:pt idx="5">
                  <c:v>2298</c:v>
                </c:pt>
                <c:pt idx="8">
                  <c:v>2442</c:v>
                </c:pt>
                <c:pt idx="11">
                  <c:v>2492</c:v>
                </c:pt>
                <c:pt idx="14">
                  <c:v>2494</c:v>
                </c:pt>
              </c:numCache>
            </c:numRef>
          </c:val>
          <c:extLst>
            <c:ext xmlns:c16="http://schemas.microsoft.com/office/drawing/2014/chart" uri="{C3380CC4-5D6E-409C-BE32-E72D297353CC}">
              <c16:uniqueId val="{00000000-C5B8-4AAD-9160-5CB6F7EE4A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B8-4AAD-9160-5CB6F7EE4A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5B8-4AAD-9160-5CB6F7EE4A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114</c:v>
                </c:pt>
                <c:pt idx="3">
                  <c:v>107</c:v>
                </c:pt>
                <c:pt idx="6">
                  <c:v>105</c:v>
                </c:pt>
                <c:pt idx="9">
                  <c:v>122</c:v>
                </c:pt>
                <c:pt idx="12">
                  <c:v>140</c:v>
                </c:pt>
              </c:numCache>
            </c:numRef>
          </c:val>
          <c:extLst>
            <c:ext xmlns:c16="http://schemas.microsoft.com/office/drawing/2014/chart" uri="{C3380CC4-5D6E-409C-BE32-E72D297353CC}">
              <c16:uniqueId val="{00000003-C5B8-4AAD-9160-5CB6F7EE4A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1040</c:v>
                </c:pt>
                <c:pt idx="3">
                  <c:v>1028</c:v>
                </c:pt>
                <c:pt idx="6">
                  <c:v>1029</c:v>
                </c:pt>
                <c:pt idx="9">
                  <c:v>974</c:v>
                </c:pt>
                <c:pt idx="12">
                  <c:v>1003</c:v>
                </c:pt>
              </c:numCache>
            </c:numRef>
          </c:val>
          <c:extLst>
            <c:ext xmlns:c16="http://schemas.microsoft.com/office/drawing/2014/chart" uri="{C3380CC4-5D6E-409C-BE32-E72D297353CC}">
              <c16:uniqueId val="{00000004-C5B8-4AAD-9160-5CB6F7EE4A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B8-4AAD-9160-5CB6F7EE4A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B8-4AAD-9160-5CB6F7EE4A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1797</c:v>
                </c:pt>
                <c:pt idx="3">
                  <c:v>1833</c:v>
                </c:pt>
                <c:pt idx="6">
                  <c:v>1885</c:v>
                </c:pt>
                <c:pt idx="9">
                  <c:v>1975</c:v>
                </c:pt>
                <c:pt idx="12">
                  <c:v>2093</c:v>
                </c:pt>
              </c:numCache>
            </c:numRef>
          </c:val>
          <c:extLst>
            <c:ext xmlns:c16="http://schemas.microsoft.com/office/drawing/2014/chart" uri="{C3380CC4-5D6E-409C-BE32-E72D297353CC}">
              <c16:uniqueId val="{00000007-C5B8-4AAD-9160-5CB6F7EE4A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745</c:v>
                </c:pt>
                <c:pt idx="2">
                  <c:v>#N/A</c:v>
                </c:pt>
                <c:pt idx="3">
                  <c:v>#N/A</c:v>
                </c:pt>
                <c:pt idx="4">
                  <c:v>670</c:v>
                </c:pt>
                <c:pt idx="5">
                  <c:v>#N/A</c:v>
                </c:pt>
                <c:pt idx="6">
                  <c:v>#N/A</c:v>
                </c:pt>
                <c:pt idx="7">
                  <c:v>577</c:v>
                </c:pt>
                <c:pt idx="8">
                  <c:v>#N/A</c:v>
                </c:pt>
                <c:pt idx="9">
                  <c:v>#N/A</c:v>
                </c:pt>
                <c:pt idx="10">
                  <c:v>579</c:v>
                </c:pt>
                <c:pt idx="11">
                  <c:v>#N/A</c:v>
                </c:pt>
                <c:pt idx="12">
                  <c:v>#N/A</c:v>
                </c:pt>
                <c:pt idx="13">
                  <c:v>742</c:v>
                </c:pt>
                <c:pt idx="14">
                  <c:v>#N/A</c:v>
                </c:pt>
              </c:numCache>
            </c:numRef>
          </c:val>
          <c:smooth val="0"/>
          <c:extLst>
            <c:ext xmlns:c16="http://schemas.microsoft.com/office/drawing/2014/chart" uri="{C3380CC4-5D6E-409C-BE32-E72D297353CC}">
              <c16:uniqueId val="{00000008-C5B8-4AAD-9160-5CB6F7EE4A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26168</c:v>
                </c:pt>
                <c:pt idx="5">
                  <c:v>26292</c:v>
                </c:pt>
                <c:pt idx="8">
                  <c:v>26253</c:v>
                </c:pt>
                <c:pt idx="11">
                  <c:v>26130</c:v>
                </c:pt>
                <c:pt idx="14">
                  <c:v>26941</c:v>
                </c:pt>
              </c:numCache>
            </c:numRef>
          </c:val>
          <c:extLst>
            <c:ext xmlns:c16="http://schemas.microsoft.com/office/drawing/2014/chart" uri="{C3380CC4-5D6E-409C-BE32-E72D297353CC}">
              <c16:uniqueId val="{00000000-11C6-46BC-8ADC-509432FA54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4038</c:v>
                </c:pt>
                <c:pt idx="5">
                  <c:v>4201</c:v>
                </c:pt>
                <c:pt idx="8">
                  <c:v>4551</c:v>
                </c:pt>
                <c:pt idx="11">
                  <c:v>4707</c:v>
                </c:pt>
                <c:pt idx="14">
                  <c:v>4979</c:v>
                </c:pt>
              </c:numCache>
            </c:numRef>
          </c:val>
          <c:extLst>
            <c:ext xmlns:c16="http://schemas.microsoft.com/office/drawing/2014/chart" uri="{C3380CC4-5D6E-409C-BE32-E72D297353CC}">
              <c16:uniqueId val="{00000001-11C6-46BC-8ADC-509432FA54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13312</c:v>
                </c:pt>
                <c:pt idx="5">
                  <c:v>15867</c:v>
                </c:pt>
                <c:pt idx="8">
                  <c:v>19873</c:v>
                </c:pt>
                <c:pt idx="11">
                  <c:v>22078</c:v>
                </c:pt>
                <c:pt idx="14">
                  <c:v>25097</c:v>
                </c:pt>
              </c:numCache>
            </c:numRef>
          </c:val>
          <c:extLst>
            <c:ext xmlns:c16="http://schemas.microsoft.com/office/drawing/2014/chart" uri="{C3380CC4-5D6E-409C-BE32-E72D297353CC}">
              <c16:uniqueId val="{00000002-11C6-46BC-8ADC-509432FA54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C6-46BC-8ADC-509432FA54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C6-46BC-8ADC-509432FA54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C6-46BC-8ADC-509432FA54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4102</c:v>
                </c:pt>
                <c:pt idx="3">
                  <c:v>4079</c:v>
                </c:pt>
                <c:pt idx="6">
                  <c:v>4124</c:v>
                </c:pt>
                <c:pt idx="9">
                  <c:v>4253</c:v>
                </c:pt>
                <c:pt idx="12">
                  <c:v>4362</c:v>
                </c:pt>
              </c:numCache>
            </c:numRef>
          </c:val>
          <c:extLst>
            <c:ext xmlns:c16="http://schemas.microsoft.com/office/drawing/2014/chart" uri="{C3380CC4-5D6E-409C-BE32-E72D297353CC}">
              <c16:uniqueId val="{00000006-11C6-46BC-8ADC-509432FA54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829</c:v>
                </c:pt>
                <c:pt idx="3">
                  <c:v>1497</c:v>
                </c:pt>
                <c:pt idx="6">
                  <c:v>1606</c:v>
                </c:pt>
                <c:pt idx="9">
                  <c:v>1520</c:v>
                </c:pt>
                <c:pt idx="12">
                  <c:v>1486</c:v>
                </c:pt>
              </c:numCache>
            </c:numRef>
          </c:val>
          <c:extLst>
            <c:ext xmlns:c16="http://schemas.microsoft.com/office/drawing/2014/chart" uri="{C3380CC4-5D6E-409C-BE32-E72D297353CC}">
              <c16:uniqueId val="{00000007-11C6-46BC-8ADC-509432FA54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9864</c:v>
                </c:pt>
                <c:pt idx="3">
                  <c:v>9473</c:v>
                </c:pt>
                <c:pt idx="6">
                  <c:v>9248</c:v>
                </c:pt>
                <c:pt idx="9">
                  <c:v>8735</c:v>
                </c:pt>
                <c:pt idx="12">
                  <c:v>9039</c:v>
                </c:pt>
              </c:numCache>
            </c:numRef>
          </c:val>
          <c:extLst>
            <c:ext xmlns:c16="http://schemas.microsoft.com/office/drawing/2014/chart" uri="{C3380CC4-5D6E-409C-BE32-E72D297353CC}">
              <c16:uniqueId val="{00000008-11C6-46BC-8ADC-509432FA54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1C6-46BC-8ADC-509432FA54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24884</c:v>
                </c:pt>
                <c:pt idx="3">
                  <c:v>27730</c:v>
                </c:pt>
                <c:pt idx="6">
                  <c:v>27858</c:v>
                </c:pt>
                <c:pt idx="9">
                  <c:v>28045</c:v>
                </c:pt>
                <c:pt idx="12">
                  <c:v>28346</c:v>
                </c:pt>
              </c:numCache>
            </c:numRef>
          </c:val>
          <c:extLst>
            <c:ext xmlns:c16="http://schemas.microsoft.com/office/drawing/2014/chart" uri="{C3380CC4-5D6E-409C-BE32-E72D297353CC}">
              <c16:uniqueId val="{0000000A-11C6-46BC-8ADC-509432FA54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C6-46BC-8ADC-509432FA54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3160</c:v>
                </c:pt>
                <c:pt idx="1">
                  <c:v>3874</c:v>
                </c:pt>
                <c:pt idx="2">
                  <c:v>3127</c:v>
                </c:pt>
              </c:numCache>
            </c:numRef>
          </c:val>
          <c:extLst>
            <c:ext xmlns:c16="http://schemas.microsoft.com/office/drawing/2014/chart" uri="{C3380CC4-5D6E-409C-BE32-E72D297353CC}">
              <c16:uniqueId val="{00000000-62E0-4EEB-8C56-97D1B7FBE0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2682</c:v>
                </c:pt>
                <c:pt idx="1">
                  <c:v>2748</c:v>
                </c:pt>
                <c:pt idx="2">
                  <c:v>3637</c:v>
                </c:pt>
              </c:numCache>
            </c:numRef>
          </c:val>
          <c:extLst>
            <c:ext xmlns:c16="http://schemas.microsoft.com/office/drawing/2014/chart" uri="{C3380CC4-5D6E-409C-BE32-E72D297353CC}">
              <c16:uniqueId val="{00000001-62E0-4EEB-8C56-97D1B7FBE0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14279</c:v>
                </c:pt>
                <c:pt idx="1">
                  <c:v>15403</c:v>
                </c:pt>
                <c:pt idx="2">
                  <c:v>18657</c:v>
                </c:pt>
              </c:numCache>
            </c:numRef>
          </c:val>
          <c:extLst>
            <c:ext xmlns:c16="http://schemas.microsoft.com/office/drawing/2014/chart" uri="{C3380CC4-5D6E-409C-BE32-E72D297353CC}">
              <c16:uniqueId val="{00000002-62E0-4EEB-8C56-97D1B7FBE0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各数値とも大きな増減はないことから、実質公債費比率の分子は前年度とほぼ同額となっている。　</a:t>
          </a:r>
        </a:p>
        <a:p>
          <a:r>
            <a:rPr kumimoji="1" lang="ja-JP" altLang="en-US" sz="1400">
              <a:latin typeface="ＭＳ ゴシック" pitchFamily="49" charset="-128"/>
              <a:ea typeface="ＭＳ ゴシック" pitchFamily="49" charset="-128"/>
            </a:rPr>
            <a:t>　今後は、大規模プロジェクトの進捗に伴い、元利償還金等の増加が見込まれるため、単独債及び借換債の発行抑制等による後年度公債費負担の軽減に努める。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将来負担額は同等である一方で、充当可能財源等は増加していることから、将来負担比率の分子は減少している。</a:t>
          </a:r>
        </a:p>
        <a:p>
          <a:r>
            <a:rPr kumimoji="1" lang="ja-JP" altLang="en-US" sz="1400">
              <a:latin typeface="ＭＳ ゴシック" pitchFamily="49" charset="-128"/>
              <a:ea typeface="ＭＳ ゴシック" pitchFamily="49" charset="-128"/>
            </a:rPr>
            <a:t>　充当可能財源等の主な増加要因としては、前年度に引き続き、ふるさと納税寄附金を財源としたふるさと応援基金への積立をはじめとする基金への積立額が増加したことにより、充当可能基金が増加したことが挙げられる。</a:t>
          </a:r>
        </a:p>
        <a:p>
          <a:r>
            <a:rPr kumimoji="1" lang="ja-JP" altLang="en-US" sz="1400">
              <a:latin typeface="ＭＳ ゴシック" pitchFamily="49" charset="-128"/>
              <a:ea typeface="ＭＳ ゴシック" pitchFamily="49" charset="-128"/>
            </a:rPr>
            <a:t>　今後の大規模プロジェクトの進捗に伴い、地方債残高の増加が見込まれるため、引き続き単独債及び借換債の発行抑制等による後年度公債費負担の軽減に努める。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福井県敦賀市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令和５年度末残高と比較して、約３４億円の増加となっている。主な要因としては、減債基金への積立が増加したことが挙げられる。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プロジェクトや単独債の抑制に対しては公共施設等総合管理基金や子育て等福祉基金、借換債に対しては減債基金、その他ふるさと納税に伴うふるさと応援基金を寄附の目的に合わせて繰り入れ、なお不足が生じる場合は財政調整基金から繰入を行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ふるさと応援基金：各政策の取組みを加速させる資源として、ふるさと納税寄附金を原資とし、市の各事業に対して繰入を行う。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公共施設等総合管理基金：公共施設、公用施設その他の建築物及び工作物の整備、更新、改修、維持補修及び除却資金として、主に大規模プロジェクトや単独債の抑制に対して繰入を行う。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教育・文化振興基金：教育の充実及び文化の振興に資する事業に対して繰入を行う。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子育て等福祉基金：福祉の向上及び子育て支援に資する事業に対して繰入を行う。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企業立地促進基金：企業立地の促進に関する事業に対して繰入を行う。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令和５年度末残高と比較して、約３２．５億円の増加となっている。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ふるさと納税寄附金を原資としたふるさと応援基金への積立や、今後の大規模プロジェクトに備えた積立を行ったことから、その他特定目的基金は増加している。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プロジェクトである新清掃センター整備・西公民館建設に対しては公共施設等総合管理基金、認定こども園整備に対しては子育て等福祉基金、給食センター建設に対しては教育・文化振興基金、その他大規模プロジェクト等に対してはふるさと応援基金等を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ホームタウン奨学金積立を行うための年度間調整により、令和５年度末残高と比較して７．５億円の減少となっている。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減債基金、ふるさと納税に伴うふるさと応援基金を繰り入れたうえで、なお不足が生じる場合は財政調整基金から繰入を行っていく。また繰入を行った分について、標準財政規模の２０％を目安に計画的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国の補正に伴う普通交付税の増額分の一部について積立を行い、さらに今後の借換債発行抑制のための財源として積立を行ったことで、令和５年度末残高と比較して８．９億円の増加となっている。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借換債の発行を抑制するため、減債基金の繰入を予定している。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62,382
61,018
251.47
51,251,469
49,160,244
1,597,381
17,359,904
28,345,767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電力事業者等からの固定資産税収入の割合が大きく、昭和６３年の原子力発電所への固定資産税の課税開始から財政力指数が</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を超え不交付団体となっていたが、減価償却による税収入の減少などにより、財政力指数が</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を下回り、平成２２年度から地方交付税の交付団体となっている。</a:t>
          </a:r>
        </a:p>
        <a:p>
          <a:r>
            <a:rPr kumimoji="1" lang="ja-JP" altLang="en-US" sz="1050">
              <a:latin typeface="ＭＳ Ｐゴシック" panose="020B0600070205080204" pitchFamily="50" charset="-128"/>
              <a:ea typeface="ＭＳ Ｐゴシック" panose="020B0600070205080204" pitchFamily="50" charset="-128"/>
            </a:rPr>
            <a:t>　全国平均や類似団体内平均は上回っているが、日本原電敦賀１号機やもんじゅの廃炉決定に加え、日本原電敦賀２号機の再稼働不認可による税収の減少傾向の影響等により、今後も指数の低下が見込まれる。</a:t>
          </a:r>
        </a:p>
        <a:p>
          <a:r>
            <a:rPr kumimoji="1" lang="ja-JP" altLang="en-US" sz="1050">
              <a:latin typeface="ＭＳ Ｐゴシック" panose="020B0600070205080204" pitchFamily="50" charset="-128"/>
              <a:ea typeface="ＭＳ Ｐゴシック" panose="020B0600070205080204" pitchFamily="50" charset="-128"/>
            </a:rPr>
            <a:t>　定員管理をはじめとした組織の見直し、事業コストの削減、市税等の最大限の徴収努力に加え、企業誘致等による産業の複軸化の取組みを通じて、財政基盤の強化に努める。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26458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本年度の経常収支比率は前年度と比較して３．２ポイント悪化し、前年度から全国平均、福井県平均より低い水準となっている。</a:t>
          </a:r>
        </a:p>
        <a:p>
          <a:r>
            <a:rPr kumimoji="1" lang="ja-JP" altLang="en-US" sz="1100">
              <a:latin typeface="ＭＳ Ｐゴシック" panose="020B0600070205080204" pitchFamily="50" charset="-128"/>
              <a:ea typeface="ＭＳ Ｐゴシック" panose="020B0600070205080204" pitchFamily="50" charset="-128"/>
            </a:rPr>
            <a:t>　悪化の要因としては、普通交付税等の増加による計上一般財源等総額が増加した一方で、物価高騰等に起因する指定管理料や電気代増加等に伴う物件費の増加や、最低賃金引上げ・人事院勧告に伴う人件費の増加等により、経常経費が増加したことによる。</a:t>
          </a:r>
        </a:p>
        <a:p>
          <a:r>
            <a:rPr kumimoji="1" lang="ja-JP" altLang="en-US" sz="1100">
              <a:latin typeface="ＭＳ Ｐゴシック" panose="020B0600070205080204" pitchFamily="50" charset="-128"/>
              <a:ea typeface="ＭＳ Ｐゴシック" panose="020B0600070205080204" pitchFamily="50" charset="-128"/>
            </a:rPr>
            <a:t>　今後も老朽化が進む公共施設等の維持管理経費や社会保障関係経費、人件費など、経常経費の増加傾向は続くと考えられるため、公共施設等総合管理計画等に基づく取組みを通じて経常経費の削減に努める。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105728</xdr:rowOff>
    </xdr:from>
    <xdr:to>
      <xdr:col>23</xdr:col>
      <xdr:colOff>133350</xdr:colOff>
      <xdr:row>65</xdr:row>
      <xdr:rowOff>127318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78528"/>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108268</xdr:rowOff>
    </xdr:from>
    <xdr:to>
      <xdr:col>19</xdr:col>
      <xdr:colOff>133350</xdr:colOff>
      <xdr:row>64</xdr:row>
      <xdr:rowOff>105728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0961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108268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6739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99695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6739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76518</xdr:rowOff>
    </xdr:from>
    <xdr:to>
      <xdr:col>23</xdr:col>
      <xdr:colOff>184150</xdr:colOff>
      <xdr:row>66</xdr:row>
      <xdr:rowOff>6668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48595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9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54928</xdr:rowOff>
    </xdr:from>
    <xdr:to>
      <xdr:col>19</xdr:col>
      <xdr:colOff>184150</xdr:colOff>
      <xdr:row>64</xdr:row>
      <xdr:rowOff>156528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141305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1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57468</xdr:rowOff>
    </xdr:from>
    <xdr:to>
      <xdr:col>15</xdr:col>
      <xdr:colOff>133350</xdr:colOff>
      <xdr:row>63</xdr:row>
      <xdr:rowOff>159068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169245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2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本年度の人件費・物件費等の人口１人当たりの金額は前年度と比較して</a:t>
          </a:r>
          <a:r>
            <a:rPr kumimoji="1" lang="en-US" altLang="ja-JP" sz="1100">
              <a:latin typeface="ＭＳ Ｐゴシック" panose="020B0600070205080204" pitchFamily="50" charset="-128"/>
              <a:ea typeface="ＭＳ Ｐゴシック" panose="020B0600070205080204" pitchFamily="50" charset="-128"/>
            </a:rPr>
            <a:t>13,063</a:t>
          </a:r>
          <a:r>
            <a:rPr kumimoji="1" lang="ja-JP" altLang="en-US" sz="1100">
              <a:latin typeface="ＭＳ Ｐゴシック" panose="020B0600070205080204" pitchFamily="50" charset="-128"/>
              <a:ea typeface="ＭＳ Ｐゴシック" panose="020B0600070205080204" pitchFamily="50" charset="-128"/>
            </a:rPr>
            <a:t>円増加し、依然として全国平均、類似団体内平均を上回っている。</a:t>
          </a:r>
        </a:p>
        <a:p>
          <a:r>
            <a:rPr kumimoji="1" lang="ja-JP" altLang="en-US" sz="1100">
              <a:latin typeface="ＭＳ Ｐゴシック" panose="020B0600070205080204" pitchFamily="50" charset="-128"/>
              <a:ea typeface="ＭＳ Ｐゴシック" panose="020B0600070205080204" pitchFamily="50" charset="-128"/>
            </a:rPr>
            <a:t>　増加要因としては、給食費の予算化に伴い、賄材料費が増加したこと等により、物件費が</a:t>
          </a:r>
          <a:r>
            <a:rPr kumimoji="1" lang="ja-JP" altLang="en-US" sz="1100" b="0">
              <a:solidFill>
                <a:schemeClr val="tx1"/>
              </a:solidFill>
              <a:latin typeface="ＭＳ Ｐゴシック" panose="020B0600070205080204" pitchFamily="50" charset="-128"/>
              <a:ea typeface="ＭＳ Ｐゴシック" panose="020B0600070205080204" pitchFamily="50" charset="-128"/>
            </a:rPr>
            <a:t>増加</a:t>
          </a:r>
          <a:r>
            <a:rPr kumimoji="1" lang="ja-JP" altLang="en-US" sz="1100">
              <a:latin typeface="ＭＳ Ｐゴシック" panose="020B0600070205080204" pitchFamily="50" charset="-128"/>
              <a:ea typeface="ＭＳ Ｐゴシック" panose="020B0600070205080204" pitchFamily="50" charset="-128"/>
            </a:rPr>
            <a:t>したことによる。</a:t>
          </a:r>
        </a:p>
        <a:p>
          <a:r>
            <a:rPr kumimoji="1" lang="ja-JP" altLang="en-US" sz="1100">
              <a:latin typeface="ＭＳ Ｐゴシック" panose="020B0600070205080204" pitchFamily="50" charset="-128"/>
              <a:ea typeface="ＭＳ Ｐゴシック" panose="020B0600070205080204" pitchFamily="50" charset="-128"/>
            </a:rPr>
            <a:t>　前年同様、全国平均、類似団体内平均を大きく上回っていることから、今後も行政改革の推進に積極的に取り組み、人件費・物件費等コストの縮減を図る方針である。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5302</xdr:rowOff>
    </xdr:from>
    <xdr:to>
      <xdr:col>23</xdr:col>
      <xdr:colOff>133350</xdr:colOff>
      <xdr:row>83</xdr:row>
      <xdr:rowOff>50332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5652"/>
          <a:ext cx="838200" cy="4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5302</xdr:rowOff>
    </xdr:from>
    <xdr:to>
      <xdr:col>19</xdr:col>
      <xdr:colOff>133350</xdr:colOff>
      <xdr:row>83</xdr:row>
      <xdr:rowOff>16430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35652"/>
          <a:ext cx="889000" cy="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127476</xdr:rowOff>
    </xdr:from>
    <xdr:to>
      <xdr:col>15</xdr:col>
      <xdr:colOff>82550</xdr:colOff>
      <xdr:row>83</xdr:row>
      <xdr:rowOff>16430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6376"/>
          <a:ext cx="889000" cy="6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136123</xdr:rowOff>
    </xdr:from>
    <xdr:to>
      <xdr:col>11</xdr:col>
      <xdr:colOff>31750</xdr:colOff>
      <xdr:row>82</xdr:row>
      <xdr:rowOff>127476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3573"/>
          <a:ext cx="889000" cy="16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170982</xdr:rowOff>
    </xdr:from>
    <xdr:to>
      <xdr:col>23</xdr:col>
      <xdr:colOff>184150</xdr:colOff>
      <xdr:row>83</xdr:row>
      <xdr:rowOff>101132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143059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0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125952</xdr:rowOff>
    </xdr:from>
    <xdr:to>
      <xdr:col>19</xdr:col>
      <xdr:colOff>184150</xdr:colOff>
      <xdr:row>83</xdr:row>
      <xdr:rowOff>56102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40879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7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137080</xdr:rowOff>
    </xdr:from>
    <xdr:to>
      <xdr:col>15</xdr:col>
      <xdr:colOff>133350</xdr:colOff>
      <xdr:row>83</xdr:row>
      <xdr:rowOff>67230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76676</xdr:rowOff>
    </xdr:from>
    <xdr:to>
      <xdr:col>11</xdr:col>
      <xdr:colOff>82550</xdr:colOff>
      <xdr:row>83</xdr:row>
      <xdr:rowOff>6826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163053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2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85323</xdr:rowOff>
    </xdr:from>
    <xdr:to>
      <xdr:col>7</xdr:col>
      <xdr:colOff>31750</xdr:colOff>
      <xdr:row>82</xdr:row>
      <xdr:rowOff>15473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59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国家公務員と同様の給与水準に合わせるため、平成２５年度において給与減額支給措置を行った結果、ラスパイレス指数が１００を下回っている。 </a:t>
          </a:r>
        </a:p>
        <a:p>
          <a:r>
            <a:rPr kumimoji="1" lang="ja-JP" altLang="en-US" sz="1100">
              <a:latin typeface="ＭＳ Ｐゴシック" panose="020B0600070205080204" pitchFamily="50" charset="-128"/>
              <a:ea typeface="ＭＳ Ｐゴシック" panose="020B0600070205080204" pitchFamily="50" charset="-128"/>
            </a:rPr>
            <a:t>　また、これまでの給与体系の見直しにより、類似団体内平均を下回っていることから、今後も引き続き、職務・職責に応じた給与体系を継続する。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39636"/>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84</xdr:row>
      <xdr:rowOff>13607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292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84</xdr:row>
      <xdr:rowOff>13607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119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84</xdr:row>
      <xdr:rowOff>13607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1199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保育園に勤務する職員が多いことが、類似団体内平均を上回っている主な原因の一つとなっている。本市の定員管理の適正化の計画に基づく職員数目標は既に達成しているが、引き続き定数管理を行うとともに、事業や施設ごとの人員配置の見直しと合わせて、人件費の適正化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43921</xdr:rowOff>
    </xdr:from>
    <xdr:to>
      <xdr:col>81</xdr:col>
      <xdr:colOff>44450</xdr:colOff>
      <xdr:row>63</xdr:row>
      <xdr:rowOff>64029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4527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167111</xdr:rowOff>
    </xdr:from>
    <xdr:to>
      <xdr:col>77</xdr:col>
      <xdr:colOff>44450</xdr:colOff>
      <xdr:row>63</xdr:row>
      <xdr:rowOff>43921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9701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144992</xdr:rowOff>
    </xdr:from>
    <xdr:to>
      <xdr:col>72</xdr:col>
      <xdr:colOff>203200</xdr:colOff>
      <xdr:row>62</xdr:row>
      <xdr:rowOff>167111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7489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128905</xdr:rowOff>
    </xdr:from>
    <xdr:to>
      <xdr:col>68</xdr:col>
      <xdr:colOff>152400</xdr:colOff>
      <xdr:row>62</xdr:row>
      <xdr:rowOff>144992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5880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13229</xdr:rowOff>
    </xdr:from>
    <xdr:to>
      <xdr:col>81</xdr:col>
      <xdr:colOff>95250</xdr:colOff>
      <xdr:row>63</xdr:row>
      <xdr:rowOff>114829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156756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8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164571</xdr:rowOff>
    </xdr:from>
    <xdr:to>
      <xdr:col>77</xdr:col>
      <xdr:colOff>95250</xdr:colOff>
      <xdr:row>63</xdr:row>
      <xdr:rowOff>94721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79498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8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116311</xdr:rowOff>
    </xdr:from>
    <xdr:to>
      <xdr:col>73</xdr:col>
      <xdr:colOff>44450</xdr:colOff>
      <xdr:row>63</xdr:row>
      <xdr:rowOff>46461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31238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94192</xdr:rowOff>
    </xdr:from>
    <xdr:to>
      <xdr:col>68</xdr:col>
      <xdr:colOff>203200</xdr:colOff>
      <xdr:row>63</xdr:row>
      <xdr:rowOff>24342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9119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78105</xdr:rowOff>
    </xdr:from>
    <xdr:to>
      <xdr:col>64</xdr:col>
      <xdr:colOff>152400</xdr:colOff>
      <xdr:row>63</xdr:row>
      <xdr:rowOff>8255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164482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実質公債費比率は３カ年平均の数値であり、前年度から０．２ポイント悪化しており、単年度での数値においても１．０６ポイント悪化している。</a:t>
          </a:r>
        </a:p>
        <a:p>
          <a:r>
            <a:rPr kumimoji="1" lang="ja-JP" altLang="en-US" sz="1100">
              <a:latin typeface="ＭＳ Ｐゴシック" panose="020B0600070205080204" pitchFamily="50" charset="-128"/>
              <a:ea typeface="ＭＳ Ｐゴシック" panose="020B0600070205080204" pitchFamily="50" charset="-128"/>
            </a:rPr>
            <a:t>　悪化の要因としては、元利償還金の増加、公営企業の地方債償還の財源に充てた繰入金の増加が挙げられる。</a:t>
          </a:r>
        </a:p>
        <a:p>
          <a:r>
            <a:rPr kumimoji="1" lang="ja-JP" altLang="en-US" sz="1100">
              <a:latin typeface="ＭＳ Ｐゴシック" panose="020B0600070205080204" pitchFamily="50" charset="-128"/>
              <a:ea typeface="ＭＳ Ｐゴシック" panose="020B0600070205080204" pitchFamily="50" charset="-128"/>
            </a:rPr>
            <a:t>　今後も新清掃センター整備、金ヶ崎周辺整備及び小中学校施設長寿命化改修等の大規模プロジェクトによる公債費負担の増加が見込まれており、数値が悪化することが見込まれるため、健全化判断比率に配慮しつつ、単独債及び借換債の発行抑制を行い、適正化を図る。 </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54610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965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70696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151130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286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44027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0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前年度同様、基金残高や特定財源などの充当可能財源が、地方債残高等の将来負担額を上回ったことにより、将来負担率が数値が</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を下回って「－」となっているが、今後の新清掃センター整備、金ヶ崎周辺整備及び小中学校施設長寿命化改修等の大規模プロジェクトに係る建設事業債の発行により、地方債残高の増加が見込まれており、数値が悪化することが見込まれる。そのため、単独債及び借換債の発行抑制による後年度公債費負担の軽減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62,382
61,018
251.47
51,251,469
49,160,244
1,597,381
17,359,904
28,345,767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前の人件費に係る経常収支比率は、全国平均、類似団体内平均と比較して良好な数値であったが、令和２年度以降は会計年度任用職員制度適用により人件費総額は増加し、経常収支比率は悪化し全国平均と同等水準になっている。</a:t>
          </a:r>
        </a:p>
        <a:p>
          <a:r>
            <a:rPr kumimoji="1" lang="ja-JP" altLang="en-US" sz="1100">
              <a:latin typeface="ＭＳ Ｐゴシック" panose="020B0600070205080204" pitchFamily="50" charset="-128"/>
              <a:ea typeface="ＭＳ Ｐゴシック" panose="020B0600070205080204" pitchFamily="50" charset="-128"/>
            </a:rPr>
            <a:t>　一方で、類似団体内平均や福井県平均と比較すると近年やや悪化しつつあり、令和６年度は人事院勧告等の影響により、１．３ポイント悪化していることから、引き続き定数管理を行うとともに、事業や施設ごとの人員配置の見直しと合わせて、人件費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80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52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4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物件費に係る経常収支比率が全国平均、類似団体内平均を上回る要因として、本市は多くの公共施設を保有しており、施設の管理経費や指定管理料等が多額であることが挙げられる。</a:t>
          </a:r>
        </a:p>
        <a:p>
          <a:r>
            <a:rPr kumimoji="1" lang="ja-JP" altLang="en-US" sz="1100">
              <a:latin typeface="ＭＳ Ｐゴシック" panose="020B0600070205080204" pitchFamily="50" charset="-128"/>
              <a:ea typeface="ＭＳ Ｐゴシック" panose="020B0600070205080204" pitchFamily="50" charset="-128"/>
            </a:rPr>
            <a:t>　令和６年度は、物価高騰や人件費の高騰を起因とする指定管理料や電気代増加等に伴う経常的な物件費の増加等により前年度から０．９ポイント悪化している。今後は、指定管理料の見直し及び委託料と人件費とのバランス等を含め経費の圧縮を進めていく。 </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50800</xdr:rowOff>
    </xdr:from>
    <xdr:to>
      <xdr:col>82</xdr:col>
      <xdr:colOff>107950</xdr:colOff>
      <xdr:row>17</xdr:row>
      <xdr:rowOff>136525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654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321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79375</xdr:rowOff>
    </xdr:from>
    <xdr:to>
      <xdr:col>73</xdr:col>
      <xdr:colOff>180975</xdr:colOff>
      <xdr:row>16</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225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79375</xdr:rowOff>
    </xdr:from>
    <xdr:to>
      <xdr:col>69</xdr:col>
      <xdr:colOff>92075</xdr:colOff>
      <xdr:row>16</xdr:row>
      <xdr:rowOff>155575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225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85725</xdr:rowOff>
    </xdr:from>
    <xdr:to>
      <xdr:col>82</xdr:col>
      <xdr:colOff>158750</xdr:colOff>
      <xdr:row>18</xdr:row>
      <xdr:rowOff>15875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57802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0</xdr:rowOff>
    </xdr:from>
    <xdr:to>
      <xdr:col>78</xdr:col>
      <xdr:colOff>120650</xdr:colOff>
      <xdr:row>17</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86377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0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28575</xdr:rowOff>
    </xdr:from>
    <xdr:to>
      <xdr:col>69</xdr:col>
      <xdr:colOff>142875</xdr:colOff>
      <xdr:row>16</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19702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扶助費に係る経常収支比率は、全国平均、類似団体内平均と比較して良好な数値であるが、令和６年度は自立支援給付費等の増加により、前年度から０．７ポイント悪化している。</a:t>
          </a:r>
        </a:p>
        <a:p>
          <a:r>
            <a:rPr kumimoji="1" lang="ja-JP" altLang="en-US" sz="1100">
              <a:latin typeface="ＭＳ Ｐゴシック" panose="020B0600070205080204" pitchFamily="50" charset="-128"/>
              <a:ea typeface="ＭＳ Ｐゴシック" panose="020B0600070205080204" pitchFamily="50" charset="-128"/>
            </a:rPr>
            <a:t>　今後は高齢化の進展や、障がい者（児）への介護支援や施設通所による訓練の支援をはじめとする障害者サービスの充実等により増加傾向となる見込みである。 </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79375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2710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88900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79375</xdr:rowOff>
    </xdr:from>
    <xdr:to>
      <xdr:col>11</xdr:col>
      <xdr:colOff>9525</xdr:colOff>
      <xdr:row>54</xdr:row>
      <xdr:rowOff>88900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337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28575</xdr:rowOff>
    </xdr:from>
    <xdr:to>
      <xdr:col>24</xdr:col>
      <xdr:colOff>76200</xdr:colOff>
      <xdr:row>54</xdr:row>
      <xdr:rowOff>130175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45102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28575</xdr:rowOff>
    </xdr:from>
    <xdr:to>
      <xdr:col>6</xdr:col>
      <xdr:colOff>171450</xdr:colOff>
      <xdr:row>54</xdr:row>
      <xdr:rowOff>130175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140352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その他に係る経常収支比率は前年度から０．１ポイント改善しているものの、全国平均、類似団体内平均とほぼ同水準である。改善の要因としては経常収入の増加等が挙げられる。</a:t>
          </a:r>
        </a:p>
        <a:p>
          <a:r>
            <a:rPr kumimoji="1" lang="ja-JP" altLang="en-US" sz="1100">
              <a:latin typeface="ＭＳ Ｐゴシック" panose="020B0600070205080204" pitchFamily="50" charset="-128"/>
              <a:ea typeface="ＭＳ Ｐゴシック" panose="020B0600070205080204" pitchFamily="50" charset="-128"/>
            </a:rPr>
            <a:t>　今後は各施設の老朽化等に伴い、数値が悪化する見込みであることから、公共施設等総合管理計画等に基づく取組を通じて維持補修費等の適正化を図っていく。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60706</xdr:rowOff>
    </xdr:from>
    <xdr:to>
      <xdr:col>82</xdr:col>
      <xdr:colOff>107950</xdr:colOff>
      <xdr:row>57</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33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42418</xdr:rowOff>
    </xdr:from>
    <xdr:to>
      <xdr:col>78</xdr:col>
      <xdr:colOff>69850</xdr:colOff>
      <xdr:row>57</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15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42418</xdr:rowOff>
    </xdr:from>
    <xdr:to>
      <xdr:col>73</xdr:col>
      <xdr:colOff>180975</xdr:colOff>
      <xdr:row>57</xdr:row>
      <xdr:rowOff>60706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815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60706</xdr:rowOff>
    </xdr:from>
    <xdr:to>
      <xdr:col>69</xdr:col>
      <xdr:colOff>92075</xdr:colOff>
      <xdr:row>57</xdr:row>
      <xdr:rowOff>97282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33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26433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2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163068</xdr:rowOff>
    </xdr:from>
    <xdr:to>
      <xdr:col>74</xdr:col>
      <xdr:colOff>31750</xdr:colOff>
      <xdr:row>57</xdr:row>
      <xdr:rowOff>93218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103395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xdr:rowOff>
    </xdr:from>
    <xdr:to>
      <xdr:col>69</xdr:col>
      <xdr:colOff>142875</xdr:colOff>
      <xdr:row>57</xdr:row>
      <xdr:rowOff>111506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96283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が全国平均、類似団体内平均を大きく上回る要因として、主に病院事業会計への繰出金及び公立大学法人への運営費交付金があることが挙げられる。本市特有の要因である病院事業会計繰出金が約１０．９億円、公立大学法人運営費交付金が約４．２億円であるため、これらを除けば適正な水準と考えられる。</a:t>
          </a:r>
        </a:p>
        <a:p>
          <a:r>
            <a:rPr kumimoji="1" lang="ja-JP" altLang="en-US" sz="1100">
              <a:latin typeface="ＭＳ Ｐゴシック" panose="020B0600070205080204" pitchFamily="50" charset="-128"/>
              <a:ea typeface="ＭＳ Ｐゴシック" panose="020B0600070205080204" pitchFamily="50" charset="-128"/>
            </a:rPr>
            <a:t>　今後は市から法人等各種団体への補助金について、社会情勢や市の補助の在り方を含め見直しを図っていく方針である。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131572</xdr:rowOff>
    </xdr:from>
    <xdr:to>
      <xdr:col>82</xdr:col>
      <xdr:colOff>107950</xdr:colOff>
      <xdr:row>38</xdr:row>
      <xdr:rowOff>136144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6466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38</xdr:row>
      <xdr:rowOff>131572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329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38</xdr:row>
      <xdr:rowOff>117856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6238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108712</xdr:rowOff>
    </xdr:from>
    <xdr:to>
      <xdr:col>69</xdr:col>
      <xdr:colOff>92075</xdr:colOff>
      <xdr:row>39</xdr:row>
      <xdr:rowOff>5842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6238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80772</xdr:rowOff>
    </xdr:from>
    <xdr:to>
      <xdr:col>78</xdr:col>
      <xdr:colOff>120650</xdr:colOff>
      <xdr:row>39</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167149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126492</xdr:rowOff>
    </xdr:from>
    <xdr:to>
      <xdr:col>65</xdr:col>
      <xdr:colOff>53975</xdr:colOff>
      <xdr:row>39</xdr:row>
      <xdr:rowOff>56642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41419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係る経常収支比率は、過去からの起債抑制方針により、全国平均、類似団体内平均と比較して良好な値である一方で、令和６年度は元金（繰上償還を除く）の増加により、前年度から０．３ポイント悪化している。</a:t>
          </a:r>
        </a:p>
        <a:p>
          <a:r>
            <a:rPr kumimoji="1" lang="ja-JP" altLang="en-US" sz="1100">
              <a:latin typeface="ＭＳ Ｐゴシック" panose="020B0600070205080204" pitchFamily="50" charset="-128"/>
              <a:ea typeface="ＭＳ Ｐゴシック" panose="020B0600070205080204" pitchFamily="50" charset="-128"/>
            </a:rPr>
            <a:t>　今後は、新清掃センター整備、金ヶ崎周辺整備及び小中学校施設長寿命化改修等大規模プロジェクトに係る市債の発行に加え、近年大型の整備事業が集中したことによる元利償還金の増加等の影響により、数値が悪化していくと見込まれるため、単独債及び借換債の発行抑制等による後年度公債費負担の軽減に努める。 </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905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46990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867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8890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6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39370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60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100347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類似団体内平均と比較して公債費以外の経常収支比率が高い要因として、本市が多くの公共施設を保有しており、施設の管理経費等が多額であることや、病院事業会計への繰出金及び公立大学法人への運営費交付金等が挙げられる。</a:t>
          </a:r>
        </a:p>
        <a:p>
          <a:r>
            <a:rPr kumimoji="1" lang="ja-JP" altLang="en-US" sz="1100">
              <a:latin typeface="ＭＳ Ｐゴシック" panose="020B0600070205080204" pitchFamily="50" charset="-128"/>
              <a:ea typeface="ＭＳ Ｐゴシック" panose="020B0600070205080204" pitchFamily="50" charset="-128"/>
            </a:rPr>
            <a:t>　また令和６年度は経常経費の増加により２．９ポイント悪化した。　今後は行政改革の推進や公共施設等総合管理計画等に基づく取組等を通じて経常経費の縮減を図っていく。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78</xdr:row>
      <xdr:rowOff>8128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48639"/>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77</xdr:row>
      <xdr:rowOff>46989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43485"/>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76</xdr:row>
      <xdr:rowOff>113285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160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77</xdr:row>
      <xdr:rowOff>46989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16052"/>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100855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67234</xdr:rowOff>
    </xdr:from>
    <xdr:to>
      <xdr:col>29</xdr:col>
      <xdr:colOff>127000</xdr:colOff>
      <xdr:row>17</xdr:row>
      <xdr:rowOff>32360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8059"/>
          <a:ext cx="647700" cy="136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32360</xdr:rowOff>
    </xdr:from>
    <xdr:to>
      <xdr:col>26</xdr:col>
      <xdr:colOff>50800</xdr:colOff>
      <xdr:row>17</xdr:row>
      <xdr:rowOff>97587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4635"/>
          <a:ext cx="698500" cy="6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97587</xdr:rowOff>
    </xdr:from>
    <xdr:to>
      <xdr:col>22</xdr:col>
      <xdr:colOff>114300</xdr:colOff>
      <xdr:row>17</xdr:row>
      <xdr:rowOff>111811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59862"/>
          <a:ext cx="698500" cy="14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111811</xdr:rowOff>
    </xdr:from>
    <xdr:to>
      <xdr:col>18</xdr:col>
      <xdr:colOff>177800</xdr:colOff>
      <xdr:row>17</xdr:row>
      <xdr:rowOff>131737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4086"/>
          <a:ext cx="698500" cy="1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16434</xdr:rowOff>
    </xdr:from>
    <xdr:to>
      <xdr:col>29</xdr:col>
      <xdr:colOff>177800</xdr:colOff>
      <xdr:row>16</xdr:row>
      <xdr:rowOff>118034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7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32961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5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153010</xdr:rowOff>
    </xdr:from>
    <xdr:to>
      <xdr:col>26</xdr:col>
      <xdr:colOff>101600</xdr:colOff>
      <xdr:row>17</xdr:row>
      <xdr:rowOff>83160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93337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2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46787</xdr:rowOff>
    </xdr:from>
    <xdr:to>
      <xdr:col>22</xdr:col>
      <xdr:colOff>165100</xdr:colOff>
      <xdr:row>17</xdr:row>
      <xdr:rowOff>148387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9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158564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7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61011</xdr:rowOff>
    </xdr:from>
    <xdr:to>
      <xdr:col>19</xdr:col>
      <xdr:colOff>38100</xdr:colOff>
      <xdr:row>17</xdr:row>
      <xdr:rowOff>162611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3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9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80937</xdr:rowOff>
    </xdr:from>
    <xdr:to>
      <xdr:col>15</xdr:col>
      <xdr:colOff>101600</xdr:colOff>
      <xdr:row>18</xdr:row>
      <xdr:rowOff>11087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3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21264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1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285452</xdr:rowOff>
    </xdr:from>
    <xdr:to>
      <xdr:col>29</xdr:col>
      <xdr:colOff>127000</xdr:colOff>
      <xdr:row>36</xdr:row>
      <xdr:rowOff>30824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95802"/>
          <a:ext cx="647700" cy="88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30824</xdr:rowOff>
    </xdr:from>
    <xdr:to>
      <xdr:col>26</xdr:col>
      <xdr:colOff>50800</xdr:colOff>
      <xdr:row>36</xdr:row>
      <xdr:rowOff>35201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84074"/>
          <a:ext cx="698500" cy="4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334014</xdr:rowOff>
    </xdr:from>
    <xdr:to>
      <xdr:col>22</xdr:col>
      <xdr:colOff>114300</xdr:colOff>
      <xdr:row>36</xdr:row>
      <xdr:rowOff>35201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44364"/>
          <a:ext cx="698500" cy="4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299560</xdr:rowOff>
    </xdr:from>
    <xdr:to>
      <xdr:col>18</xdr:col>
      <xdr:colOff>177800</xdr:colOff>
      <xdr:row>35</xdr:row>
      <xdr:rowOff>334014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09910"/>
          <a:ext cx="698500" cy="34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234652</xdr:rowOff>
    </xdr:from>
    <xdr:to>
      <xdr:col>29</xdr:col>
      <xdr:colOff>177800</xdr:colOff>
      <xdr:row>35</xdr:row>
      <xdr:rowOff>336252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5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206729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322924</xdr:rowOff>
    </xdr:from>
    <xdr:to>
      <xdr:col>26</xdr:col>
      <xdr:colOff>101600</xdr:colOff>
      <xdr:row>36</xdr:row>
      <xdr:rowOff>81624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33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66401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9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327301</xdr:rowOff>
    </xdr:from>
    <xdr:to>
      <xdr:col>22</xdr:col>
      <xdr:colOff>165100</xdr:colOff>
      <xdr:row>36</xdr:row>
      <xdr:rowOff>86001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37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70778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283214</xdr:rowOff>
    </xdr:from>
    <xdr:to>
      <xdr:col>19</xdr:col>
      <xdr:colOff>38100</xdr:colOff>
      <xdr:row>36</xdr:row>
      <xdr:rowOff>41914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9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26691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7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248760</xdr:rowOff>
    </xdr:from>
    <xdr:to>
      <xdr:col>15</xdr:col>
      <xdr:colOff>101600</xdr:colOff>
      <xdr:row>36</xdr:row>
      <xdr:rowOff>7460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335137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4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62,382
61,018
251.47
51,251,469
49,160,244
1,597,381
17,359,904
28,345,767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163066</xdr:rowOff>
    </xdr:from>
    <xdr:to>
      <xdr:col>24</xdr:col>
      <xdr:colOff>63500</xdr:colOff>
      <xdr:row>35</xdr:row>
      <xdr:rowOff>135242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92366"/>
          <a:ext cx="838200" cy="14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135242</xdr:rowOff>
    </xdr:from>
    <xdr:to>
      <xdr:col>19</xdr:col>
      <xdr:colOff>177800</xdr:colOff>
      <xdr:row>36</xdr:row>
      <xdr:rowOff>11161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35992"/>
          <a:ext cx="889000" cy="4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11161</xdr:rowOff>
    </xdr:from>
    <xdr:to>
      <xdr:col>15</xdr:col>
      <xdr:colOff>50800</xdr:colOff>
      <xdr:row>36</xdr:row>
      <xdr:rowOff>45762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83361"/>
          <a:ext cx="889000" cy="3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45762</xdr:rowOff>
    </xdr:from>
    <xdr:to>
      <xdr:col>10</xdr:col>
      <xdr:colOff>114300</xdr:colOff>
      <xdr:row>36</xdr:row>
      <xdr:rowOff>113166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17962"/>
          <a:ext cx="889000" cy="6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112266</xdr:rowOff>
    </xdr:from>
    <xdr:to>
      <xdr:col>24</xdr:col>
      <xdr:colOff>114300</xdr:colOff>
      <xdr:row>35</xdr:row>
      <xdr:rowOff>42416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135143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9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84442</xdr:rowOff>
    </xdr:from>
    <xdr:to>
      <xdr:col>20</xdr:col>
      <xdr:colOff>38100</xdr:colOff>
      <xdr:row>36</xdr:row>
      <xdr:rowOff>14592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31119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6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131811</xdr:rowOff>
    </xdr:from>
    <xdr:to>
      <xdr:col>15</xdr:col>
      <xdr:colOff>101600</xdr:colOff>
      <xdr:row>36</xdr:row>
      <xdr:rowOff>61961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78488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166412</xdr:rowOff>
    </xdr:from>
    <xdr:to>
      <xdr:col>10</xdr:col>
      <xdr:colOff>165100</xdr:colOff>
      <xdr:row>36</xdr:row>
      <xdr:rowOff>96562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6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113089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62366</xdr:rowOff>
    </xdr:from>
    <xdr:to>
      <xdr:col>6</xdr:col>
      <xdr:colOff>38100</xdr:colOff>
      <xdr:row>36</xdr:row>
      <xdr:rowOff>163966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9043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0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107186</xdr:rowOff>
    </xdr:from>
    <xdr:to>
      <xdr:col>24</xdr:col>
      <xdr:colOff>63500</xdr:colOff>
      <xdr:row>56</xdr:row>
      <xdr:rowOff>113868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708386"/>
          <a:ext cx="838200" cy="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86648</xdr:rowOff>
    </xdr:from>
    <xdr:to>
      <xdr:col>19</xdr:col>
      <xdr:colOff>177800</xdr:colOff>
      <xdr:row>56</xdr:row>
      <xdr:rowOff>113868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687848"/>
          <a:ext cx="889000" cy="2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86648</xdr:rowOff>
    </xdr:from>
    <xdr:to>
      <xdr:col>15</xdr:col>
      <xdr:colOff>50800</xdr:colOff>
      <xdr:row>56</xdr:row>
      <xdr:rowOff>142603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687848"/>
          <a:ext cx="889000" cy="5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142603</xdr:rowOff>
    </xdr:from>
    <xdr:to>
      <xdr:col>10</xdr:col>
      <xdr:colOff>114300</xdr:colOff>
      <xdr:row>57</xdr:row>
      <xdr:rowOff>106351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743803"/>
          <a:ext cx="889000" cy="13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56386</xdr:rowOff>
    </xdr:from>
    <xdr:to>
      <xdr:col>24</xdr:col>
      <xdr:colOff>114300</xdr:colOff>
      <xdr:row>56</xdr:row>
      <xdr:rowOff>157986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6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79263</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50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63068</xdr:rowOff>
    </xdr:from>
    <xdr:to>
      <xdr:col>20</xdr:col>
      <xdr:colOff>38100</xdr:colOff>
      <xdr:row>56</xdr:row>
      <xdr:rowOff>164668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6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9745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43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35848</xdr:rowOff>
    </xdr:from>
    <xdr:to>
      <xdr:col>15</xdr:col>
      <xdr:colOff>101600</xdr:colOff>
      <xdr:row>56</xdr:row>
      <xdr:rowOff>137448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63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153975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41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91803</xdr:rowOff>
    </xdr:from>
    <xdr:to>
      <xdr:col>10</xdr:col>
      <xdr:colOff>165100</xdr:colOff>
      <xdr:row>57</xdr:row>
      <xdr:rowOff>21953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69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38480</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46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55551</xdr:rowOff>
    </xdr:from>
    <xdr:to>
      <xdr:col>6</xdr:col>
      <xdr:colOff>38100</xdr:colOff>
      <xdr:row>57</xdr:row>
      <xdr:rowOff>157151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2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2228</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60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63043</xdr:rowOff>
    </xdr:from>
    <xdr:to>
      <xdr:col>24</xdr:col>
      <xdr:colOff>63500</xdr:colOff>
      <xdr:row>76</xdr:row>
      <xdr:rowOff>163894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093243"/>
          <a:ext cx="838200" cy="1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163894</xdr:rowOff>
    </xdr:from>
    <xdr:to>
      <xdr:col>19</xdr:col>
      <xdr:colOff>177800</xdr:colOff>
      <xdr:row>77</xdr:row>
      <xdr:rowOff>38697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194094"/>
          <a:ext cx="8890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153264</xdr:rowOff>
    </xdr:from>
    <xdr:to>
      <xdr:col>15</xdr:col>
      <xdr:colOff>50800</xdr:colOff>
      <xdr:row>77</xdr:row>
      <xdr:rowOff>38697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183464"/>
          <a:ext cx="8890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153264</xdr:rowOff>
    </xdr:from>
    <xdr:to>
      <xdr:col>10</xdr:col>
      <xdr:colOff>114300</xdr:colOff>
      <xdr:row>77</xdr:row>
      <xdr:rowOff>99504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183464"/>
          <a:ext cx="889000" cy="11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12243</xdr:rowOff>
    </xdr:from>
    <xdr:to>
      <xdr:col>24</xdr:col>
      <xdr:colOff>114300</xdr:colOff>
      <xdr:row>76</xdr:row>
      <xdr:rowOff>113843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35120</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8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113094</xdr:rowOff>
    </xdr:from>
    <xdr:to>
      <xdr:col>20</xdr:col>
      <xdr:colOff>38100</xdr:colOff>
      <xdr:row>77</xdr:row>
      <xdr:rowOff>43244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59771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91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159347</xdr:rowOff>
    </xdr:from>
    <xdr:to>
      <xdr:col>15</xdr:col>
      <xdr:colOff>101600</xdr:colOff>
      <xdr:row>77</xdr:row>
      <xdr:rowOff>89497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1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106024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296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102464</xdr:rowOff>
    </xdr:from>
    <xdr:to>
      <xdr:col>10</xdr:col>
      <xdr:colOff>165100</xdr:colOff>
      <xdr:row>77</xdr:row>
      <xdr:rowOff>32614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13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49141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9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48704</xdr:rowOff>
    </xdr:from>
    <xdr:to>
      <xdr:col>6</xdr:col>
      <xdr:colOff>38100</xdr:colOff>
      <xdr:row>77</xdr:row>
      <xdr:rowOff>150304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166831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02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150727</xdr:rowOff>
    </xdr:from>
    <xdr:to>
      <xdr:col>24</xdr:col>
      <xdr:colOff>63500</xdr:colOff>
      <xdr:row>98</xdr:row>
      <xdr:rowOff>81211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81377"/>
          <a:ext cx="838200" cy="10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81211</xdr:rowOff>
    </xdr:from>
    <xdr:to>
      <xdr:col>19</xdr:col>
      <xdr:colOff>177800</xdr:colOff>
      <xdr:row>99</xdr:row>
      <xdr:rowOff>12435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83311"/>
          <a:ext cx="889000" cy="10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7765</xdr:rowOff>
    </xdr:from>
    <xdr:to>
      <xdr:col>15</xdr:col>
      <xdr:colOff>50800</xdr:colOff>
      <xdr:row>99</xdr:row>
      <xdr:rowOff>12435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809865"/>
          <a:ext cx="889000" cy="17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7765</xdr:rowOff>
    </xdr:from>
    <xdr:to>
      <xdr:col>10</xdr:col>
      <xdr:colOff>114300</xdr:colOff>
      <xdr:row>99</xdr:row>
      <xdr:rowOff>110015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809865"/>
          <a:ext cx="889000" cy="27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99927</xdr:rowOff>
    </xdr:from>
    <xdr:to>
      <xdr:col>24</xdr:col>
      <xdr:colOff>114300</xdr:colOff>
      <xdr:row>98</xdr:row>
      <xdr:rowOff>30077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3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78354</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70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30411</xdr:rowOff>
    </xdr:from>
    <xdr:to>
      <xdr:col>20</xdr:col>
      <xdr:colOff>38100</xdr:colOff>
      <xdr:row>98</xdr:row>
      <xdr:rowOff>132011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3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123138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92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133085</xdr:rowOff>
    </xdr:from>
    <xdr:to>
      <xdr:col>15</xdr:col>
      <xdr:colOff>101600</xdr:colOff>
      <xdr:row>99</xdr:row>
      <xdr:rowOff>63235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9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54362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702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128415</xdr:rowOff>
    </xdr:from>
    <xdr:to>
      <xdr:col>10</xdr:col>
      <xdr:colOff>165100</xdr:colOff>
      <xdr:row>98</xdr:row>
      <xdr:rowOff>58565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5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49692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5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59215</xdr:rowOff>
    </xdr:from>
    <xdr:to>
      <xdr:col>6</xdr:col>
      <xdr:colOff>38100</xdr:colOff>
      <xdr:row>99</xdr:row>
      <xdr:rowOff>160815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151942</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47803</xdr:rowOff>
    </xdr:from>
    <xdr:to>
      <xdr:col>55</xdr:col>
      <xdr:colOff>0</xdr:colOff>
      <xdr:row>35</xdr:row>
      <xdr:rowOff>102491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048553"/>
          <a:ext cx="838200" cy="5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47803</xdr:rowOff>
    </xdr:from>
    <xdr:to>
      <xdr:col>50</xdr:col>
      <xdr:colOff>114300</xdr:colOff>
      <xdr:row>35</xdr:row>
      <xdr:rowOff>107635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048553"/>
          <a:ext cx="889000" cy="5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107635</xdr:rowOff>
    </xdr:from>
    <xdr:to>
      <xdr:col>45</xdr:col>
      <xdr:colOff>177800</xdr:colOff>
      <xdr:row>35</xdr:row>
      <xdr:rowOff>146467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08385"/>
          <a:ext cx="889000" cy="3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152845</xdr:rowOff>
    </xdr:from>
    <xdr:to>
      <xdr:col>41</xdr:col>
      <xdr:colOff>50800</xdr:colOff>
      <xdr:row>35</xdr:row>
      <xdr:rowOff>146467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96345"/>
          <a:ext cx="889000" cy="85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51691</xdr:rowOff>
    </xdr:from>
    <xdr:to>
      <xdr:col>55</xdr:col>
      <xdr:colOff>50800</xdr:colOff>
      <xdr:row>35</xdr:row>
      <xdr:rowOff>153291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5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74568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0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168453</xdr:rowOff>
    </xdr:from>
    <xdr:to>
      <xdr:col>50</xdr:col>
      <xdr:colOff>165100</xdr:colOff>
      <xdr:row>35</xdr:row>
      <xdr:rowOff>98603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115130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77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56835</xdr:rowOff>
    </xdr:from>
    <xdr:to>
      <xdr:col>46</xdr:col>
      <xdr:colOff>38100</xdr:colOff>
      <xdr:row>35</xdr:row>
      <xdr:rowOff>158435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3512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95667</xdr:rowOff>
    </xdr:from>
    <xdr:to>
      <xdr:col>41</xdr:col>
      <xdr:colOff>101600</xdr:colOff>
      <xdr:row>36</xdr:row>
      <xdr:rowOff>25817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0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42344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8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102045</xdr:rowOff>
    </xdr:from>
    <xdr:to>
      <xdr:col>36</xdr:col>
      <xdr:colOff>165100</xdr:colOff>
      <xdr:row>31</xdr:row>
      <xdr:rowOff>32195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48722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02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39062</xdr:rowOff>
    </xdr:from>
    <xdr:to>
      <xdr:col>55</xdr:col>
      <xdr:colOff>0</xdr:colOff>
      <xdr:row>52</xdr:row>
      <xdr:rowOff>83465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8954462"/>
          <a:ext cx="838200" cy="4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39062</xdr:rowOff>
    </xdr:from>
    <xdr:to>
      <xdr:col>50</xdr:col>
      <xdr:colOff>114300</xdr:colOff>
      <xdr:row>54</xdr:row>
      <xdr:rowOff>46072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8954462"/>
          <a:ext cx="889000" cy="3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137512</xdr:rowOff>
    </xdr:from>
    <xdr:to>
      <xdr:col>45</xdr:col>
      <xdr:colOff>177800</xdr:colOff>
      <xdr:row>54</xdr:row>
      <xdr:rowOff>46072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8710012"/>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137512</xdr:rowOff>
    </xdr:from>
    <xdr:to>
      <xdr:col>41</xdr:col>
      <xdr:colOff>50800</xdr:colOff>
      <xdr:row>51</xdr:row>
      <xdr:rowOff>79045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8710012"/>
          <a:ext cx="889000" cy="11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32665</xdr:rowOff>
    </xdr:from>
    <xdr:to>
      <xdr:col>55</xdr:col>
      <xdr:colOff>50800</xdr:colOff>
      <xdr:row>52</xdr:row>
      <xdr:rowOff>134265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894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55542</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7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159712</xdr:rowOff>
    </xdr:from>
    <xdr:to>
      <xdr:col>50</xdr:col>
      <xdr:colOff>165100</xdr:colOff>
      <xdr:row>52</xdr:row>
      <xdr:rowOff>89862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89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106389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867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166722</xdr:rowOff>
    </xdr:from>
    <xdr:to>
      <xdr:col>46</xdr:col>
      <xdr:colOff>38100</xdr:colOff>
      <xdr:row>54</xdr:row>
      <xdr:rowOff>96872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2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113399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02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86712</xdr:rowOff>
    </xdr:from>
    <xdr:to>
      <xdr:col>41</xdr:col>
      <xdr:colOff>101600</xdr:colOff>
      <xdr:row>51</xdr:row>
      <xdr:rowOff>16862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86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33389</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843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28245</xdr:rowOff>
    </xdr:from>
    <xdr:to>
      <xdr:col>36</xdr:col>
      <xdr:colOff>165100</xdr:colOff>
      <xdr:row>51</xdr:row>
      <xdr:rowOff>129845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77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146372</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5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141300</xdr:rowOff>
    </xdr:from>
    <xdr:to>
      <xdr:col>55</xdr:col>
      <xdr:colOff>0</xdr:colOff>
      <xdr:row>72</xdr:row>
      <xdr:rowOff>37326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2314250"/>
          <a:ext cx="838200" cy="6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141300</xdr:rowOff>
    </xdr:from>
    <xdr:to>
      <xdr:col>50</xdr:col>
      <xdr:colOff>114300</xdr:colOff>
      <xdr:row>75</xdr:row>
      <xdr:rowOff>99466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314250"/>
          <a:ext cx="889000" cy="64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90532</xdr:rowOff>
    </xdr:from>
    <xdr:to>
      <xdr:col>45</xdr:col>
      <xdr:colOff>177800</xdr:colOff>
      <xdr:row>75</xdr:row>
      <xdr:rowOff>99466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949282"/>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93656</xdr:rowOff>
    </xdr:from>
    <xdr:to>
      <xdr:col>41</xdr:col>
      <xdr:colOff>50800</xdr:colOff>
      <xdr:row>75</xdr:row>
      <xdr:rowOff>90532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438056"/>
          <a:ext cx="889000" cy="5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157976</xdr:rowOff>
    </xdr:from>
    <xdr:to>
      <xdr:col>55</xdr:col>
      <xdr:colOff>50800</xdr:colOff>
      <xdr:row>72</xdr:row>
      <xdr:rowOff>88126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3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9403</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1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90500</xdr:rowOff>
    </xdr:from>
    <xdr:to>
      <xdr:col>50</xdr:col>
      <xdr:colOff>165100</xdr:colOff>
      <xdr:row>72</xdr:row>
      <xdr:rowOff>20650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26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37177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03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48666</xdr:rowOff>
    </xdr:from>
    <xdr:to>
      <xdr:col>46</xdr:col>
      <xdr:colOff>38100</xdr:colOff>
      <xdr:row>75</xdr:row>
      <xdr:rowOff>150267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907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166793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68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39732</xdr:rowOff>
    </xdr:from>
    <xdr:to>
      <xdr:col>41</xdr:col>
      <xdr:colOff>101600</xdr:colOff>
      <xdr:row>75</xdr:row>
      <xdr:rowOff>141332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8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157859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6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42856</xdr:rowOff>
    </xdr:from>
    <xdr:to>
      <xdr:col>36</xdr:col>
      <xdr:colOff>165100</xdr:colOff>
      <xdr:row>72</xdr:row>
      <xdr:rowOff>144456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3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160983</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1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133858</xdr:rowOff>
    </xdr:from>
    <xdr:to>
      <xdr:col>55</xdr:col>
      <xdr:colOff>0</xdr:colOff>
      <xdr:row>96</xdr:row>
      <xdr:rowOff>138685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593058"/>
          <a:ext cx="8382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97662</xdr:rowOff>
    </xdr:from>
    <xdr:to>
      <xdr:col>50</xdr:col>
      <xdr:colOff>114300</xdr:colOff>
      <xdr:row>96</xdr:row>
      <xdr:rowOff>133858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55686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80911</xdr:rowOff>
    </xdr:from>
    <xdr:to>
      <xdr:col>45</xdr:col>
      <xdr:colOff>177800</xdr:colOff>
      <xdr:row>96</xdr:row>
      <xdr:rowOff>97662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5854311"/>
          <a:ext cx="889000" cy="70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80911</xdr:rowOff>
    </xdr:from>
    <xdr:to>
      <xdr:col>41</xdr:col>
      <xdr:colOff>50800</xdr:colOff>
      <xdr:row>95</xdr:row>
      <xdr:rowOff>35534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5854311"/>
          <a:ext cx="889000" cy="4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87885</xdr:rowOff>
    </xdr:from>
    <xdr:to>
      <xdr:col>55</xdr:col>
      <xdr:colOff>50800</xdr:colOff>
      <xdr:row>97</xdr:row>
      <xdr:rowOff>18035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110762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9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83058</xdr:rowOff>
    </xdr:from>
    <xdr:to>
      <xdr:col>50</xdr:col>
      <xdr:colOff>165100</xdr:colOff>
      <xdr:row>97</xdr:row>
      <xdr:rowOff>13208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29735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46862</xdr:rowOff>
    </xdr:from>
    <xdr:to>
      <xdr:col>46</xdr:col>
      <xdr:colOff>38100</xdr:colOff>
      <xdr:row>96</xdr:row>
      <xdr:rowOff>148462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164989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8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30111</xdr:rowOff>
    </xdr:from>
    <xdr:to>
      <xdr:col>41</xdr:col>
      <xdr:colOff>101600</xdr:colOff>
      <xdr:row>92</xdr:row>
      <xdr:rowOff>131711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580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148238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5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156184</xdr:rowOff>
    </xdr:from>
    <xdr:to>
      <xdr:col>36</xdr:col>
      <xdr:colOff>165100</xdr:colOff>
      <xdr:row>95</xdr:row>
      <xdr:rowOff>86334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7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102861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4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56076</xdr:rowOff>
    </xdr:from>
    <xdr:to>
      <xdr:col>85</xdr:col>
      <xdr:colOff>127000</xdr:colOff>
      <xdr:row>39</xdr:row>
      <xdr:rowOff>75474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42626"/>
          <a:ext cx="838200" cy="1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56076</xdr:rowOff>
    </xdr:from>
    <xdr:to>
      <xdr:col>81</xdr:col>
      <xdr:colOff>50800</xdr:colOff>
      <xdr:row>39</xdr:row>
      <xdr:rowOff>74059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42626"/>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74059</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60609"/>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98671</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221"/>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24674</xdr:rowOff>
    </xdr:from>
    <xdr:to>
      <xdr:col>85</xdr:col>
      <xdr:colOff>177800</xdr:colOff>
      <xdr:row>39</xdr:row>
      <xdr:rowOff>126274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1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155501</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4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5276</xdr:rowOff>
    </xdr:from>
    <xdr:to>
      <xdr:col>81</xdr:col>
      <xdr:colOff>101600</xdr:colOff>
      <xdr:row>39</xdr:row>
      <xdr:rowOff>106876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123403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6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23259</xdr:rowOff>
    </xdr:from>
    <xdr:to>
      <xdr:col>76</xdr:col>
      <xdr:colOff>165100</xdr:colOff>
      <xdr:row>39</xdr:row>
      <xdr:rowOff>124859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141386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48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47871</xdr:rowOff>
    </xdr:from>
    <xdr:to>
      <xdr:col>67</xdr:col>
      <xdr:colOff>101600</xdr:colOff>
      <xdr:row>39</xdr:row>
      <xdr:rowOff>149471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140598</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57333" y="68271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24067</xdr:rowOff>
    </xdr:from>
    <xdr:to>
      <xdr:col>85</xdr:col>
      <xdr:colOff>127000</xdr:colOff>
      <xdr:row>76</xdr:row>
      <xdr:rowOff>79311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54267"/>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24067</xdr:rowOff>
    </xdr:from>
    <xdr:to>
      <xdr:col>81</xdr:col>
      <xdr:colOff>50800</xdr:colOff>
      <xdr:row>76</xdr:row>
      <xdr:rowOff>104039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54267"/>
          <a:ext cx="8890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104039</xdr:rowOff>
    </xdr:from>
    <xdr:to>
      <xdr:col>76</xdr:col>
      <xdr:colOff>114300</xdr:colOff>
      <xdr:row>76</xdr:row>
      <xdr:rowOff>161544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34239"/>
          <a:ext cx="889000" cy="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161544</xdr:rowOff>
    </xdr:from>
    <xdr:to>
      <xdr:col>71</xdr:col>
      <xdr:colOff>177800</xdr:colOff>
      <xdr:row>77</xdr:row>
      <xdr:rowOff>7734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91744"/>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28511</xdr:rowOff>
    </xdr:from>
    <xdr:to>
      <xdr:col>85</xdr:col>
      <xdr:colOff>177800</xdr:colOff>
      <xdr:row>76</xdr:row>
      <xdr:rowOff>130111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51388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1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144717</xdr:rowOff>
    </xdr:from>
    <xdr:to>
      <xdr:col>81</xdr:col>
      <xdr:colOff>101600</xdr:colOff>
      <xdr:row>76</xdr:row>
      <xdr:rowOff>74867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91394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7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53239</xdr:rowOff>
    </xdr:from>
    <xdr:to>
      <xdr:col>76</xdr:col>
      <xdr:colOff>165100</xdr:colOff>
      <xdr:row>76</xdr:row>
      <xdr:rowOff>154839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145966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110744</xdr:rowOff>
    </xdr:from>
    <xdr:to>
      <xdr:col>72</xdr:col>
      <xdr:colOff>38100</xdr:colOff>
      <xdr:row>77</xdr:row>
      <xdr:rowOff>40894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32021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3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128384</xdr:rowOff>
    </xdr:from>
    <xdr:to>
      <xdr:col>67</xdr:col>
      <xdr:colOff>101600</xdr:colOff>
      <xdr:row>77</xdr:row>
      <xdr:rowOff>58534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49661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5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80594</xdr:rowOff>
    </xdr:from>
    <xdr:to>
      <xdr:col>85</xdr:col>
      <xdr:colOff>127000</xdr:colOff>
      <xdr:row>93</xdr:row>
      <xdr:rowOff>90579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5682544"/>
          <a:ext cx="838200" cy="35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90579</xdr:rowOff>
    </xdr:from>
    <xdr:to>
      <xdr:col>81</xdr:col>
      <xdr:colOff>50800</xdr:colOff>
      <xdr:row>94</xdr:row>
      <xdr:rowOff>11940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035429"/>
          <a:ext cx="8890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11940</xdr:rowOff>
    </xdr:from>
    <xdr:to>
      <xdr:col>76</xdr:col>
      <xdr:colOff>114300</xdr:colOff>
      <xdr:row>95</xdr:row>
      <xdr:rowOff>75088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128240"/>
          <a:ext cx="889000" cy="23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75088</xdr:rowOff>
    </xdr:from>
    <xdr:to>
      <xdr:col>71</xdr:col>
      <xdr:colOff>177800</xdr:colOff>
      <xdr:row>97</xdr:row>
      <xdr:rowOff>55310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362838"/>
          <a:ext cx="889000" cy="32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29794</xdr:rowOff>
    </xdr:from>
    <xdr:to>
      <xdr:col>85</xdr:col>
      <xdr:colOff>177800</xdr:colOff>
      <xdr:row>91</xdr:row>
      <xdr:rowOff>131394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563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52671</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39779</xdr:rowOff>
    </xdr:from>
    <xdr:to>
      <xdr:col>81</xdr:col>
      <xdr:colOff>101600</xdr:colOff>
      <xdr:row>93</xdr:row>
      <xdr:rowOff>141379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598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157906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575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132590</xdr:rowOff>
    </xdr:from>
    <xdr:to>
      <xdr:col>76</xdr:col>
      <xdr:colOff>165100</xdr:colOff>
      <xdr:row>94</xdr:row>
      <xdr:rowOff>62740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0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79267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585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24288</xdr:rowOff>
    </xdr:from>
    <xdr:to>
      <xdr:col>72</xdr:col>
      <xdr:colOff>38100</xdr:colOff>
      <xdr:row>95</xdr:row>
      <xdr:rowOff>125888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3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142415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08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4510</xdr:rowOff>
    </xdr:from>
    <xdr:to>
      <xdr:col>67</xdr:col>
      <xdr:colOff>101600</xdr:colOff>
      <xdr:row>97</xdr:row>
      <xdr:rowOff>106110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122637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169037</xdr:rowOff>
    </xdr:from>
    <xdr:to>
      <xdr:col>116</xdr:col>
      <xdr:colOff>63500</xdr:colOff>
      <xdr:row>39</xdr:row>
      <xdr:rowOff>13335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84137"/>
          <a:ext cx="8382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162433</xdr:rowOff>
    </xdr:from>
    <xdr:to>
      <xdr:col>111</xdr:col>
      <xdr:colOff>177800</xdr:colOff>
      <xdr:row>38</xdr:row>
      <xdr:rowOff>169037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77533"/>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162433</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677533"/>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133985</xdr:rowOff>
    </xdr:from>
    <xdr:to>
      <xdr:col>116</xdr:col>
      <xdr:colOff>114300</xdr:colOff>
      <xdr:row>39</xdr:row>
      <xdr:rowOff>64135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48912</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64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118237</xdr:rowOff>
    </xdr:from>
    <xdr:to>
      <xdr:col>112</xdr:col>
      <xdr:colOff>38100</xdr:colOff>
      <xdr:row>39</xdr:row>
      <xdr:rowOff>48387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39514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111633</xdr:rowOff>
    </xdr:from>
    <xdr:to>
      <xdr:col>107</xdr:col>
      <xdr:colOff>101600</xdr:colOff>
      <xdr:row>39</xdr:row>
      <xdr:rowOff>41783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32910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1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163840</xdr:rowOff>
    </xdr:from>
    <xdr:to>
      <xdr:col>116</xdr:col>
      <xdr:colOff>63500</xdr:colOff>
      <xdr:row>57</xdr:row>
      <xdr:rowOff>165143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36490"/>
          <a:ext cx="8382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165143</xdr:rowOff>
    </xdr:from>
    <xdr:to>
      <xdr:col>111</xdr:col>
      <xdr:colOff>177800</xdr:colOff>
      <xdr:row>57</xdr:row>
      <xdr:rowOff>166789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3779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161097</xdr:rowOff>
    </xdr:from>
    <xdr:to>
      <xdr:col>107</xdr:col>
      <xdr:colOff>50800</xdr:colOff>
      <xdr:row>57</xdr:row>
      <xdr:rowOff>166789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33747"/>
          <a:ext cx="889000" cy="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161097</xdr:rowOff>
    </xdr:from>
    <xdr:to>
      <xdr:col>102</xdr:col>
      <xdr:colOff>114300</xdr:colOff>
      <xdr:row>57</xdr:row>
      <xdr:rowOff>162560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33747"/>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113040</xdr:rowOff>
    </xdr:from>
    <xdr:to>
      <xdr:col>116</xdr:col>
      <xdr:colOff>114300</xdr:colOff>
      <xdr:row>58</xdr:row>
      <xdr:rowOff>43190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135917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114343</xdr:rowOff>
    </xdr:from>
    <xdr:to>
      <xdr:col>112</xdr:col>
      <xdr:colOff>38100</xdr:colOff>
      <xdr:row>58</xdr:row>
      <xdr:rowOff>44493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8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61020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66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115989</xdr:rowOff>
    </xdr:from>
    <xdr:to>
      <xdr:col>107</xdr:col>
      <xdr:colOff>101600</xdr:colOff>
      <xdr:row>58</xdr:row>
      <xdr:rowOff>46139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8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62666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6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110297</xdr:rowOff>
    </xdr:from>
    <xdr:to>
      <xdr:col>102</xdr:col>
      <xdr:colOff>165100</xdr:colOff>
      <xdr:row>58</xdr:row>
      <xdr:rowOff>40447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56974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5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111760</xdr:rowOff>
    </xdr:from>
    <xdr:to>
      <xdr:col>98</xdr:col>
      <xdr:colOff>38100</xdr:colOff>
      <xdr:row>58</xdr:row>
      <xdr:rowOff>41910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58437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65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96000</xdr:rowOff>
    </xdr:from>
    <xdr:to>
      <xdr:col>116</xdr:col>
      <xdr:colOff>63500</xdr:colOff>
      <xdr:row>75</xdr:row>
      <xdr:rowOff>104610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954750"/>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96000</xdr:rowOff>
    </xdr:from>
    <xdr:to>
      <xdr:col>111</xdr:col>
      <xdr:colOff>177800</xdr:colOff>
      <xdr:row>75</xdr:row>
      <xdr:rowOff>156730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54750"/>
          <a:ext cx="889000" cy="6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156730</xdr:rowOff>
    </xdr:from>
    <xdr:to>
      <xdr:col>107</xdr:col>
      <xdr:colOff>50800</xdr:colOff>
      <xdr:row>75</xdr:row>
      <xdr:rowOff>158293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15480"/>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100000</xdr:rowOff>
    </xdr:from>
    <xdr:to>
      <xdr:col>102</xdr:col>
      <xdr:colOff>114300</xdr:colOff>
      <xdr:row>75</xdr:row>
      <xdr:rowOff>158293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958750"/>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53810</xdr:rowOff>
    </xdr:from>
    <xdr:to>
      <xdr:col>116</xdr:col>
      <xdr:colOff>114300</xdr:colOff>
      <xdr:row>75</xdr:row>
      <xdr:rowOff>155411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125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32237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45200</xdr:rowOff>
    </xdr:from>
    <xdr:to>
      <xdr:col>112</xdr:col>
      <xdr:colOff>38100</xdr:colOff>
      <xdr:row>75</xdr:row>
      <xdr:rowOff>146800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137926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105931</xdr:rowOff>
    </xdr:from>
    <xdr:to>
      <xdr:col>107</xdr:col>
      <xdr:colOff>101600</xdr:colOff>
      <xdr:row>76</xdr:row>
      <xdr:rowOff>36082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646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27207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5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107493</xdr:rowOff>
    </xdr:from>
    <xdr:to>
      <xdr:col>102</xdr:col>
      <xdr:colOff>165100</xdr:colOff>
      <xdr:row>76</xdr:row>
      <xdr:rowOff>37643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28770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49200</xdr:rowOff>
    </xdr:from>
    <xdr:to>
      <xdr:col>98</xdr:col>
      <xdr:colOff>38100</xdr:colOff>
      <xdr:row>75</xdr:row>
      <xdr:rowOff>150800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0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167327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68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788,052</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東日本大震災以降、長期的な見通しが立てづらくなったことから、他市と比較して突出した行政サービスは廃止・縮減等を進めてきたため、平均的な数値となっている経費が多いものの、物件費、維持補修費、補助費等、普通建設事業費、積立金については、平均を大きく上回っている。</a:t>
          </a:r>
        </a:p>
        <a:p>
          <a:r>
            <a:rPr kumimoji="1" lang="ja-JP" altLang="en-US" sz="1100">
              <a:latin typeface="ＭＳ Ｐゴシック" panose="020B0600070205080204" pitchFamily="50" charset="-128"/>
              <a:ea typeface="ＭＳ Ｐゴシック" panose="020B0600070205080204" pitchFamily="50" charset="-128"/>
            </a:rPr>
            <a:t>物件費及び維持補修費については、本市は公共施設等を多く保有しており、管理業務の効率化のための外部委託経費や施設の維持補修費が多くかかることから、従来から類似団体内平均や全国平均と比較して高い数値にある。今後は施設の統廃合も含め、公共施設等総合管理計画に基づき経費の圧縮に努めていく。また、令和６年度の物件費においては、ふるさと納税業務委託料の減少に伴う事業費の減少はあるものの、依然として全国平均や類似団体内平均を大きく上回っている。</a:t>
          </a:r>
        </a:p>
        <a:p>
          <a:r>
            <a:rPr kumimoji="1" lang="ja-JP" altLang="en-US" sz="1100">
              <a:latin typeface="ＭＳ Ｐゴシック" panose="020B0600070205080204" pitchFamily="50" charset="-128"/>
              <a:ea typeface="ＭＳ Ｐゴシック" panose="020B0600070205080204" pitchFamily="50" charset="-128"/>
            </a:rPr>
            <a:t>補助費等については、従来から市立病院への繰出金及び市立看護大学への運営費交付金等により、全国平均や類似団体内平均と比較して高い数値にある。</a:t>
          </a:r>
        </a:p>
        <a:p>
          <a:r>
            <a:rPr kumimoji="1" lang="ja-JP" altLang="en-US" sz="1100">
              <a:latin typeface="ＭＳ Ｐゴシック" panose="020B0600070205080204" pitchFamily="50" charset="-128"/>
              <a:ea typeface="ＭＳ Ｐゴシック" panose="020B0600070205080204" pitchFamily="50" charset="-128"/>
            </a:rPr>
            <a:t>普通建設事業費については、清掃センター整備事業等の整備進捗により数値が増加している。</a:t>
          </a:r>
        </a:p>
        <a:p>
          <a:r>
            <a:rPr kumimoji="1" lang="ja-JP" altLang="en-US" sz="1100">
              <a:latin typeface="ＭＳ Ｐゴシック" panose="020B0600070205080204" pitchFamily="50" charset="-128"/>
              <a:ea typeface="ＭＳ Ｐゴシック" panose="020B0600070205080204" pitchFamily="50" charset="-128"/>
            </a:rPr>
            <a:t>積立金については、ふるさと納税寄附に伴う基金への積立額が依然として大きいことから全国平均及び類似団体内平均を上回っている。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62,382
61,018
251.47
51,251,469
49,160,244
1,597,381
17,359,904
28,345,767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134214</xdr:rowOff>
    </xdr:from>
    <xdr:to>
      <xdr:col>24</xdr:col>
      <xdr:colOff>63500</xdr:colOff>
      <xdr:row>33</xdr:row>
      <xdr:rowOff>24486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2061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136042</xdr:rowOff>
    </xdr:from>
    <xdr:to>
      <xdr:col>19</xdr:col>
      <xdr:colOff>177800</xdr:colOff>
      <xdr:row>33</xdr:row>
      <xdr:rowOff>24486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22442"/>
          <a:ext cx="8890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136042</xdr:rowOff>
    </xdr:from>
    <xdr:to>
      <xdr:col>15</xdr:col>
      <xdr:colOff>50800</xdr:colOff>
      <xdr:row>32</xdr:row>
      <xdr:rowOff>147015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2244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147015</xdr:rowOff>
    </xdr:from>
    <xdr:to>
      <xdr:col>10</xdr:col>
      <xdr:colOff>114300</xdr:colOff>
      <xdr:row>33</xdr:row>
      <xdr:rowOff>2997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3341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83414</xdr:rowOff>
    </xdr:from>
    <xdr:to>
      <xdr:col>24</xdr:col>
      <xdr:colOff>114300</xdr:colOff>
      <xdr:row>33</xdr:row>
      <xdr:rowOff>13564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6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106291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2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145136</xdr:rowOff>
    </xdr:from>
    <xdr:to>
      <xdr:col>20</xdr:col>
      <xdr:colOff>38100</xdr:colOff>
      <xdr:row>33</xdr:row>
      <xdr:rowOff>75286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91813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0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85242</xdr:rowOff>
    </xdr:from>
    <xdr:to>
      <xdr:col>15</xdr:col>
      <xdr:colOff>101600</xdr:colOff>
      <xdr:row>33</xdr:row>
      <xdr:rowOff>15392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31919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96215</xdr:rowOff>
    </xdr:from>
    <xdr:to>
      <xdr:col>10</xdr:col>
      <xdr:colOff>165100</xdr:colOff>
      <xdr:row>33</xdr:row>
      <xdr:rowOff>26365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42892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123647</xdr:rowOff>
    </xdr:from>
    <xdr:to>
      <xdr:col>6</xdr:col>
      <xdr:colOff>38100</xdr:colOff>
      <xdr:row>33</xdr:row>
      <xdr:rowOff>53797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70324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8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12081</xdr:rowOff>
    </xdr:from>
    <xdr:to>
      <xdr:col>24</xdr:col>
      <xdr:colOff>62865</xdr:colOff>
      <xdr:row>57</xdr:row>
      <xdr:rowOff>167310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098931"/>
          <a:ext cx="1270" cy="841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171137</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167310</xdr:rowOff>
    </xdr:from>
    <xdr:to>
      <xdr:col>24</xdr:col>
      <xdr:colOff>152400</xdr:colOff>
      <xdr:row>57</xdr:row>
      <xdr:rowOff>167310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130208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87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12081</xdr:rowOff>
    </xdr:from>
    <xdr:to>
      <xdr:col>24</xdr:col>
      <xdr:colOff>152400</xdr:colOff>
      <xdr:row>53</xdr:row>
      <xdr:rowOff>12081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0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70425</xdr:rowOff>
    </xdr:from>
    <xdr:to>
      <xdr:col>24</xdr:col>
      <xdr:colOff>63500</xdr:colOff>
      <xdr:row>53</xdr:row>
      <xdr:rowOff>127406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157275"/>
          <a:ext cx="838200" cy="5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90434</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91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112007</xdr:rowOff>
    </xdr:from>
    <xdr:to>
      <xdr:col>24</xdr:col>
      <xdr:colOff>114300</xdr:colOff>
      <xdr:row>57</xdr:row>
      <xdr:rowOff>42157</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1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40565</xdr:rowOff>
    </xdr:from>
    <xdr:to>
      <xdr:col>19</xdr:col>
      <xdr:colOff>177800</xdr:colOff>
      <xdr:row>53</xdr:row>
      <xdr:rowOff>127406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127415"/>
          <a:ext cx="889000" cy="8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141560</xdr:rowOff>
    </xdr:from>
    <xdr:to>
      <xdr:col>20</xdr:col>
      <xdr:colOff>38100</xdr:colOff>
      <xdr:row>57</xdr:row>
      <xdr:rowOff>71710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62837</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83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39825</xdr:rowOff>
    </xdr:from>
    <xdr:to>
      <xdr:col>15</xdr:col>
      <xdr:colOff>50800</xdr:colOff>
      <xdr:row>53</xdr:row>
      <xdr:rowOff>40565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8955225"/>
          <a:ext cx="889000" cy="17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126514</xdr:rowOff>
    </xdr:from>
    <xdr:to>
      <xdr:col>15</xdr:col>
      <xdr:colOff>101600</xdr:colOff>
      <xdr:row>57</xdr:row>
      <xdr:rowOff>56664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2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47791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2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39825</xdr:rowOff>
    </xdr:from>
    <xdr:to>
      <xdr:col>10</xdr:col>
      <xdr:colOff>114300</xdr:colOff>
      <xdr:row>52</xdr:row>
      <xdr:rowOff>133702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8955225"/>
          <a:ext cx="889000" cy="9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123460</xdr:rowOff>
    </xdr:from>
    <xdr:to>
      <xdr:col>10</xdr:col>
      <xdr:colOff>165100</xdr:colOff>
      <xdr:row>57</xdr:row>
      <xdr:rowOff>53610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44737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81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58148</xdr:rowOff>
    </xdr:from>
    <xdr:to>
      <xdr:col>6</xdr:col>
      <xdr:colOff>38100</xdr:colOff>
      <xdr:row>54</xdr:row>
      <xdr:rowOff>159748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150875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19625</xdr:rowOff>
    </xdr:from>
    <xdr:to>
      <xdr:col>24</xdr:col>
      <xdr:colOff>114300</xdr:colOff>
      <xdr:row>53</xdr:row>
      <xdr:rowOff>121225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1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106002</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02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76606</xdr:rowOff>
    </xdr:from>
    <xdr:to>
      <xdr:col>20</xdr:col>
      <xdr:colOff>38100</xdr:colOff>
      <xdr:row>54</xdr:row>
      <xdr:rowOff>6756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1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23283</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93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161215</xdr:rowOff>
    </xdr:from>
    <xdr:to>
      <xdr:col>15</xdr:col>
      <xdr:colOff>101600</xdr:colOff>
      <xdr:row>53</xdr:row>
      <xdr:rowOff>91365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07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107892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885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160475</xdr:rowOff>
    </xdr:from>
    <xdr:to>
      <xdr:col>10</xdr:col>
      <xdr:colOff>165100</xdr:colOff>
      <xdr:row>52</xdr:row>
      <xdr:rowOff>90625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89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107152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67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82902</xdr:rowOff>
    </xdr:from>
    <xdr:to>
      <xdr:col>6</xdr:col>
      <xdr:colOff>38100</xdr:colOff>
      <xdr:row>53</xdr:row>
      <xdr:rowOff>13052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899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29579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877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93039</xdr:rowOff>
    </xdr:from>
    <xdr:to>
      <xdr:col>24</xdr:col>
      <xdr:colOff>63500</xdr:colOff>
      <xdr:row>76</xdr:row>
      <xdr:rowOff>136327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51789"/>
          <a:ext cx="838200" cy="21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136327</xdr:rowOff>
    </xdr:from>
    <xdr:to>
      <xdr:col>19</xdr:col>
      <xdr:colOff>177800</xdr:colOff>
      <xdr:row>77</xdr:row>
      <xdr:rowOff>98489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66527"/>
          <a:ext cx="889000" cy="13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34499</xdr:rowOff>
    </xdr:from>
    <xdr:to>
      <xdr:col>15</xdr:col>
      <xdr:colOff>50800</xdr:colOff>
      <xdr:row>77</xdr:row>
      <xdr:rowOff>98489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36149"/>
          <a:ext cx="889000" cy="6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34499</xdr:rowOff>
    </xdr:from>
    <xdr:to>
      <xdr:col>10</xdr:col>
      <xdr:colOff>114300</xdr:colOff>
      <xdr:row>78</xdr:row>
      <xdr:rowOff>89847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36149"/>
          <a:ext cx="889000" cy="22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42239</xdr:rowOff>
    </xdr:from>
    <xdr:to>
      <xdr:col>24</xdr:col>
      <xdr:colOff>114300</xdr:colOff>
      <xdr:row>75</xdr:row>
      <xdr:rowOff>143839</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0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65116</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5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85527</xdr:rowOff>
    </xdr:from>
    <xdr:to>
      <xdr:col>20</xdr:col>
      <xdr:colOff>38100</xdr:colOff>
      <xdr:row>77</xdr:row>
      <xdr:rowOff>15677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0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47689</xdr:rowOff>
    </xdr:from>
    <xdr:to>
      <xdr:col>15</xdr:col>
      <xdr:colOff>101600</xdr:colOff>
      <xdr:row>77</xdr:row>
      <xdr:rowOff>149289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140416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4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155149</xdr:rowOff>
    </xdr:from>
    <xdr:to>
      <xdr:col>10</xdr:col>
      <xdr:colOff>165100</xdr:colOff>
      <xdr:row>77</xdr:row>
      <xdr:rowOff>85299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76426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7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39047</xdr:rowOff>
    </xdr:from>
    <xdr:to>
      <xdr:col>6</xdr:col>
      <xdr:colOff>38100</xdr:colOff>
      <xdr:row>78</xdr:row>
      <xdr:rowOff>140647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4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131774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50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6426</xdr:rowOff>
    </xdr:from>
    <xdr:to>
      <xdr:col>24</xdr:col>
      <xdr:colOff>63500</xdr:colOff>
      <xdr:row>97</xdr:row>
      <xdr:rowOff>40918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37076"/>
          <a:ext cx="838200" cy="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40918</xdr:rowOff>
    </xdr:from>
    <xdr:to>
      <xdr:col>19</xdr:col>
      <xdr:colOff>177800</xdr:colOff>
      <xdr:row>97</xdr:row>
      <xdr:rowOff>156102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71568"/>
          <a:ext cx="889000" cy="11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156102</xdr:rowOff>
    </xdr:from>
    <xdr:to>
      <xdr:col>15</xdr:col>
      <xdr:colOff>50800</xdr:colOff>
      <xdr:row>98</xdr:row>
      <xdr:rowOff>691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86752"/>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691</xdr:rowOff>
    </xdr:from>
    <xdr:to>
      <xdr:col>10</xdr:col>
      <xdr:colOff>114300</xdr:colOff>
      <xdr:row>98</xdr:row>
      <xdr:rowOff>43379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02791"/>
          <a:ext cx="889000" cy="4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127076</xdr:rowOff>
    </xdr:from>
    <xdr:to>
      <xdr:col>24</xdr:col>
      <xdr:colOff>114300</xdr:colOff>
      <xdr:row>97</xdr:row>
      <xdr:rowOff>57226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149953</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3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161568</xdr:rowOff>
    </xdr:from>
    <xdr:to>
      <xdr:col>20</xdr:col>
      <xdr:colOff>38100</xdr:colOff>
      <xdr:row>97</xdr:row>
      <xdr:rowOff>91718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108245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39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105302</xdr:rowOff>
    </xdr:from>
    <xdr:to>
      <xdr:col>15</xdr:col>
      <xdr:colOff>101600</xdr:colOff>
      <xdr:row>98</xdr:row>
      <xdr:rowOff>35452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51979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121341</xdr:rowOff>
    </xdr:from>
    <xdr:to>
      <xdr:col>10</xdr:col>
      <xdr:colOff>165100</xdr:colOff>
      <xdr:row>98</xdr:row>
      <xdr:rowOff>51491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68018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164029</xdr:rowOff>
    </xdr:from>
    <xdr:to>
      <xdr:col>6</xdr:col>
      <xdr:colOff>38100</xdr:colOff>
      <xdr:row>98</xdr:row>
      <xdr:rowOff>94179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110706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56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137795</xdr:rowOff>
    </xdr:from>
    <xdr:to>
      <xdr:col>55</xdr:col>
      <xdr:colOff>0</xdr:colOff>
      <xdr:row>37</xdr:row>
      <xdr:rowOff>149479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481445"/>
          <a:ext cx="8382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149479</xdr:rowOff>
    </xdr:from>
    <xdr:to>
      <xdr:col>50</xdr:col>
      <xdr:colOff>114300</xdr:colOff>
      <xdr:row>37</xdr:row>
      <xdr:rowOff>152019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493129"/>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114300</xdr:rowOff>
    </xdr:from>
    <xdr:to>
      <xdr:col>45</xdr:col>
      <xdr:colOff>177800</xdr:colOff>
      <xdr:row>37</xdr:row>
      <xdr:rowOff>152019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457950"/>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112268</xdr:rowOff>
    </xdr:from>
    <xdr:to>
      <xdr:col>41</xdr:col>
      <xdr:colOff>50800</xdr:colOff>
      <xdr:row>37</xdr:row>
      <xdr:rowOff>114300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455918"/>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86995</xdr:rowOff>
    </xdr:from>
    <xdr:to>
      <xdr:col>55</xdr:col>
      <xdr:colOff>50800</xdr:colOff>
      <xdr:row>38</xdr:row>
      <xdr:rowOff>17145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4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109872</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98679</xdr:rowOff>
    </xdr:from>
    <xdr:to>
      <xdr:col>50</xdr:col>
      <xdr:colOff>165100</xdr:colOff>
      <xdr:row>38</xdr:row>
      <xdr:rowOff>28829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44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45356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621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101219</xdr:rowOff>
    </xdr:from>
    <xdr:to>
      <xdr:col>46</xdr:col>
      <xdr:colOff>38100</xdr:colOff>
      <xdr:row>38</xdr:row>
      <xdr:rowOff>31369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4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47896</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22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63500</xdr:rowOff>
    </xdr:from>
    <xdr:to>
      <xdr:col>41</xdr:col>
      <xdr:colOff>101600</xdr:colOff>
      <xdr:row>37</xdr:row>
      <xdr:rowOff>165100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10177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61468</xdr:rowOff>
    </xdr:from>
    <xdr:to>
      <xdr:col>36</xdr:col>
      <xdr:colOff>165100</xdr:colOff>
      <xdr:row>37</xdr:row>
      <xdr:rowOff>163068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8145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1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1625</xdr:rowOff>
    </xdr:from>
    <xdr:to>
      <xdr:col>55</xdr:col>
      <xdr:colOff>0</xdr:colOff>
      <xdr:row>57</xdr:row>
      <xdr:rowOff>80607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774275"/>
          <a:ext cx="838200" cy="7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132347</xdr:rowOff>
    </xdr:from>
    <xdr:to>
      <xdr:col>50</xdr:col>
      <xdr:colOff>114300</xdr:colOff>
      <xdr:row>57</xdr:row>
      <xdr:rowOff>1625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733547"/>
          <a:ext cx="8890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132347</xdr:rowOff>
    </xdr:from>
    <xdr:to>
      <xdr:col>45</xdr:col>
      <xdr:colOff>177800</xdr:colOff>
      <xdr:row>57</xdr:row>
      <xdr:rowOff>81179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733547"/>
          <a:ext cx="889000" cy="1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81179</xdr:rowOff>
    </xdr:from>
    <xdr:to>
      <xdr:col>41</xdr:col>
      <xdr:colOff>50800</xdr:colOff>
      <xdr:row>57</xdr:row>
      <xdr:rowOff>147282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53829"/>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29807</xdr:rowOff>
    </xdr:from>
    <xdr:to>
      <xdr:col>55</xdr:col>
      <xdr:colOff>50800</xdr:colOff>
      <xdr:row>57</xdr:row>
      <xdr:rowOff>131407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0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52684</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65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122275</xdr:rowOff>
    </xdr:from>
    <xdr:to>
      <xdr:col>50</xdr:col>
      <xdr:colOff>165100</xdr:colOff>
      <xdr:row>57</xdr:row>
      <xdr:rowOff>52425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68952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49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81547</xdr:rowOff>
    </xdr:from>
    <xdr:to>
      <xdr:col>46</xdr:col>
      <xdr:colOff>38100</xdr:colOff>
      <xdr:row>57</xdr:row>
      <xdr:rowOff>11697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6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28224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45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30379</xdr:rowOff>
    </xdr:from>
    <xdr:to>
      <xdr:col>41</xdr:col>
      <xdr:colOff>101600</xdr:colOff>
      <xdr:row>57</xdr:row>
      <xdr:rowOff>131979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0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148506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957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96482</xdr:rowOff>
    </xdr:from>
    <xdr:to>
      <xdr:col>36</xdr:col>
      <xdr:colOff>165100</xdr:colOff>
      <xdr:row>58</xdr:row>
      <xdr:rowOff>26632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43159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964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117166</xdr:rowOff>
    </xdr:from>
    <xdr:to>
      <xdr:col>54</xdr:col>
      <xdr:colOff>189865</xdr:colOff>
      <xdr:row>79</xdr:row>
      <xdr:rowOff>73929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90116"/>
          <a:ext cx="1270" cy="132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77756</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622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73929</xdr:rowOff>
    </xdr:from>
    <xdr:to>
      <xdr:col>55</xdr:col>
      <xdr:colOff>88900</xdr:colOff>
      <xdr:row>79</xdr:row>
      <xdr:rowOff>73929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61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63843</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117166</xdr:rowOff>
    </xdr:from>
    <xdr:to>
      <xdr:col>55</xdr:col>
      <xdr:colOff>88900</xdr:colOff>
      <xdr:row>71</xdr:row>
      <xdr:rowOff>117166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9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68573</xdr:rowOff>
    </xdr:from>
    <xdr:to>
      <xdr:col>55</xdr:col>
      <xdr:colOff>0</xdr:colOff>
      <xdr:row>71</xdr:row>
      <xdr:rowOff>117166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070073"/>
          <a:ext cx="838200" cy="22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111577</xdr:rowOff>
    </xdr:from>
    <xdr:ext cx="469744"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133150</xdr:rowOff>
    </xdr:from>
    <xdr:to>
      <xdr:col>55</xdr:col>
      <xdr:colOff>50800</xdr:colOff>
      <xdr:row>78</xdr:row>
      <xdr:rowOff>63300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68573</xdr:rowOff>
    </xdr:from>
    <xdr:to>
      <xdr:col>50</xdr:col>
      <xdr:colOff>114300</xdr:colOff>
      <xdr:row>71</xdr:row>
      <xdr:rowOff>126964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070073"/>
          <a:ext cx="889000" cy="22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126848</xdr:rowOff>
    </xdr:from>
    <xdr:to>
      <xdr:col>50</xdr:col>
      <xdr:colOff>165100</xdr:colOff>
      <xdr:row>78</xdr:row>
      <xdr:rowOff>56998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48125</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04428" y="134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126964</xdr:rowOff>
    </xdr:from>
    <xdr:to>
      <xdr:col>45</xdr:col>
      <xdr:colOff>177800</xdr:colOff>
      <xdr:row>74</xdr:row>
      <xdr:rowOff>161711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2299914"/>
          <a:ext cx="889000" cy="54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65419</xdr:rowOff>
    </xdr:from>
    <xdr:to>
      <xdr:col>46</xdr:col>
      <xdr:colOff>38100</xdr:colOff>
      <xdr:row>77</xdr:row>
      <xdr:rowOff>167019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158146</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515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94307</xdr:rowOff>
    </xdr:from>
    <xdr:to>
      <xdr:col>41</xdr:col>
      <xdr:colOff>50800</xdr:colOff>
      <xdr:row>74</xdr:row>
      <xdr:rowOff>161711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2267257"/>
          <a:ext cx="889000" cy="58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66464</xdr:rowOff>
    </xdr:from>
    <xdr:to>
      <xdr:col>41</xdr:col>
      <xdr:colOff>101600</xdr:colOff>
      <xdr:row>77</xdr:row>
      <xdr:rowOff>168064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159191</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26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168126</xdr:rowOff>
    </xdr:from>
    <xdr:to>
      <xdr:col>36</xdr:col>
      <xdr:colOff>165100</xdr:colOff>
      <xdr:row>77</xdr:row>
      <xdr:rowOff>98276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89403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66366</xdr:rowOff>
    </xdr:from>
    <xdr:to>
      <xdr:col>55</xdr:col>
      <xdr:colOff>50800</xdr:colOff>
      <xdr:row>71</xdr:row>
      <xdr:rowOff>167966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23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19393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19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17773</xdr:rowOff>
    </xdr:from>
    <xdr:to>
      <xdr:col>50</xdr:col>
      <xdr:colOff>165100</xdr:colOff>
      <xdr:row>70</xdr:row>
      <xdr:rowOff>119373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0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135900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1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76164</xdr:rowOff>
    </xdr:from>
    <xdr:to>
      <xdr:col>46</xdr:col>
      <xdr:colOff>38100</xdr:colOff>
      <xdr:row>72</xdr:row>
      <xdr:rowOff>6314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2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22841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02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110911</xdr:rowOff>
    </xdr:from>
    <xdr:to>
      <xdr:col>41</xdr:col>
      <xdr:colOff>101600</xdr:colOff>
      <xdr:row>75</xdr:row>
      <xdr:rowOff>41061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79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57588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43507</xdr:rowOff>
    </xdr:from>
    <xdr:to>
      <xdr:col>36</xdr:col>
      <xdr:colOff>165100</xdr:colOff>
      <xdr:row>71</xdr:row>
      <xdr:rowOff>145107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2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161634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19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38221</xdr:rowOff>
    </xdr:from>
    <xdr:to>
      <xdr:col>55</xdr:col>
      <xdr:colOff>0</xdr:colOff>
      <xdr:row>94</xdr:row>
      <xdr:rowOff>147777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5983071"/>
          <a:ext cx="838200" cy="28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38221</xdr:rowOff>
    </xdr:from>
    <xdr:to>
      <xdr:col>50</xdr:col>
      <xdr:colOff>114300</xdr:colOff>
      <xdr:row>94</xdr:row>
      <xdr:rowOff>72930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5983071"/>
          <a:ext cx="889000" cy="20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18599</xdr:rowOff>
    </xdr:from>
    <xdr:to>
      <xdr:col>45</xdr:col>
      <xdr:colOff>177800</xdr:colOff>
      <xdr:row>94</xdr:row>
      <xdr:rowOff>72930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134899"/>
          <a:ext cx="889000" cy="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18599</xdr:rowOff>
    </xdr:from>
    <xdr:to>
      <xdr:col>41</xdr:col>
      <xdr:colOff>50800</xdr:colOff>
      <xdr:row>95</xdr:row>
      <xdr:rowOff>59080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134899"/>
          <a:ext cx="889000" cy="21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96977</xdr:rowOff>
    </xdr:from>
    <xdr:to>
      <xdr:col>55</xdr:col>
      <xdr:colOff>50800</xdr:colOff>
      <xdr:row>95</xdr:row>
      <xdr:rowOff>27127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2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119854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0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158871</xdr:rowOff>
    </xdr:from>
    <xdr:to>
      <xdr:col>50</xdr:col>
      <xdr:colOff>165100</xdr:colOff>
      <xdr:row>93</xdr:row>
      <xdr:rowOff>89021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9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105548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57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22130</xdr:rowOff>
    </xdr:from>
    <xdr:to>
      <xdr:col>46</xdr:col>
      <xdr:colOff>38100</xdr:colOff>
      <xdr:row>94</xdr:row>
      <xdr:rowOff>123730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1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140257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91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139249</xdr:rowOff>
    </xdr:from>
    <xdr:to>
      <xdr:col>41</xdr:col>
      <xdr:colOff>101600</xdr:colOff>
      <xdr:row>94</xdr:row>
      <xdr:rowOff>69399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0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85926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8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8280</xdr:rowOff>
    </xdr:from>
    <xdr:to>
      <xdr:col>36</xdr:col>
      <xdr:colOff>165100</xdr:colOff>
      <xdr:row>95</xdr:row>
      <xdr:rowOff>109880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2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126407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28334</xdr:rowOff>
    </xdr:from>
    <xdr:to>
      <xdr:col>85</xdr:col>
      <xdr:colOff>127000</xdr:colOff>
      <xdr:row>37</xdr:row>
      <xdr:rowOff>57156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71984"/>
          <a:ext cx="838200" cy="2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57156</xdr:rowOff>
    </xdr:from>
    <xdr:to>
      <xdr:col>81</xdr:col>
      <xdr:colOff>50800</xdr:colOff>
      <xdr:row>37</xdr:row>
      <xdr:rowOff>89522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00806"/>
          <a:ext cx="889000" cy="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71958</xdr:rowOff>
    </xdr:from>
    <xdr:to>
      <xdr:col>76</xdr:col>
      <xdr:colOff>114300</xdr:colOff>
      <xdr:row>37</xdr:row>
      <xdr:rowOff>89522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15608"/>
          <a:ext cx="889000" cy="1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57652</xdr:rowOff>
    </xdr:from>
    <xdr:to>
      <xdr:col>71</xdr:col>
      <xdr:colOff>177800</xdr:colOff>
      <xdr:row>37</xdr:row>
      <xdr:rowOff>71958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01302"/>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148984</xdr:rowOff>
    </xdr:from>
    <xdr:to>
      <xdr:col>85</xdr:col>
      <xdr:colOff>177800</xdr:colOff>
      <xdr:row>37</xdr:row>
      <xdr:rowOff>79134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7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6356</xdr:rowOff>
    </xdr:from>
    <xdr:to>
      <xdr:col>81</xdr:col>
      <xdr:colOff>101600</xdr:colOff>
      <xdr:row>37</xdr:row>
      <xdr:rowOff>107956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124483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2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38722</xdr:rowOff>
    </xdr:from>
    <xdr:to>
      <xdr:col>76</xdr:col>
      <xdr:colOff>165100</xdr:colOff>
      <xdr:row>37</xdr:row>
      <xdr:rowOff>140322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156849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5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21158</xdr:rowOff>
    </xdr:from>
    <xdr:to>
      <xdr:col>72</xdr:col>
      <xdr:colOff>38100</xdr:colOff>
      <xdr:row>37</xdr:row>
      <xdr:rowOff>122758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139285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6852</xdr:rowOff>
    </xdr:from>
    <xdr:to>
      <xdr:col>67</xdr:col>
      <xdr:colOff>101600</xdr:colOff>
      <xdr:row>37</xdr:row>
      <xdr:rowOff>108452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124979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2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12433</xdr:rowOff>
    </xdr:from>
    <xdr:to>
      <xdr:col>85</xdr:col>
      <xdr:colOff>127000</xdr:colOff>
      <xdr:row>56</xdr:row>
      <xdr:rowOff>8852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270733"/>
          <a:ext cx="838200" cy="3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8852</xdr:rowOff>
    </xdr:from>
    <xdr:to>
      <xdr:col>81</xdr:col>
      <xdr:colOff>50800</xdr:colOff>
      <xdr:row>56</xdr:row>
      <xdr:rowOff>170676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610052"/>
          <a:ext cx="889000" cy="16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170676</xdr:rowOff>
    </xdr:from>
    <xdr:to>
      <xdr:col>76</xdr:col>
      <xdr:colOff>114300</xdr:colOff>
      <xdr:row>57</xdr:row>
      <xdr:rowOff>30632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71876"/>
          <a:ext cx="889000" cy="3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150825</xdr:rowOff>
    </xdr:from>
    <xdr:to>
      <xdr:col>71</xdr:col>
      <xdr:colOff>177800</xdr:colOff>
      <xdr:row>57</xdr:row>
      <xdr:rowOff>30632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237675"/>
          <a:ext cx="889000" cy="56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133083</xdr:rowOff>
    </xdr:from>
    <xdr:to>
      <xdr:col>85</xdr:col>
      <xdr:colOff>177800</xdr:colOff>
      <xdr:row>54</xdr:row>
      <xdr:rowOff>63233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2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155960</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07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129502</xdr:rowOff>
    </xdr:from>
    <xdr:to>
      <xdr:col>81</xdr:col>
      <xdr:colOff>101600</xdr:colOff>
      <xdr:row>56</xdr:row>
      <xdr:rowOff>59652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5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76179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33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119876</xdr:rowOff>
    </xdr:from>
    <xdr:to>
      <xdr:col>76</xdr:col>
      <xdr:colOff>165100</xdr:colOff>
      <xdr:row>57</xdr:row>
      <xdr:rowOff>50026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66553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9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151282</xdr:rowOff>
    </xdr:from>
    <xdr:to>
      <xdr:col>72</xdr:col>
      <xdr:colOff>38100</xdr:colOff>
      <xdr:row>57</xdr:row>
      <xdr:rowOff>81432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5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97959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5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100025</xdr:rowOff>
    </xdr:from>
    <xdr:to>
      <xdr:col>67</xdr:col>
      <xdr:colOff>101600</xdr:colOff>
      <xdr:row>54</xdr:row>
      <xdr:rowOff>30175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1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46702</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896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56076</xdr:rowOff>
    </xdr:from>
    <xdr:to>
      <xdr:col>85</xdr:col>
      <xdr:colOff>127000</xdr:colOff>
      <xdr:row>79</xdr:row>
      <xdr:rowOff>75474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600626"/>
          <a:ext cx="838200" cy="1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56076</xdr:rowOff>
    </xdr:from>
    <xdr:to>
      <xdr:col>81</xdr:col>
      <xdr:colOff>50800</xdr:colOff>
      <xdr:row>79</xdr:row>
      <xdr:rowOff>74059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600626"/>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74059</xdr:rowOff>
    </xdr:from>
    <xdr:to>
      <xdr:col>76</xdr:col>
      <xdr:colOff>114300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618609"/>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98671</xdr:rowOff>
    </xdr:from>
    <xdr:to>
      <xdr:col>71</xdr:col>
      <xdr:colOff>177800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643221"/>
          <a:ext cx="88900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24674</xdr:rowOff>
    </xdr:from>
    <xdr:to>
      <xdr:col>85</xdr:col>
      <xdr:colOff>177800</xdr:colOff>
      <xdr:row>79</xdr:row>
      <xdr:rowOff>126274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6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155501</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5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5276</xdr:rowOff>
    </xdr:from>
    <xdr:to>
      <xdr:col>81</xdr:col>
      <xdr:colOff>101600</xdr:colOff>
      <xdr:row>79</xdr:row>
      <xdr:rowOff>106876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4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123403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32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23259</xdr:rowOff>
    </xdr:from>
    <xdr:to>
      <xdr:col>76</xdr:col>
      <xdr:colOff>165100</xdr:colOff>
      <xdr:row>79</xdr:row>
      <xdr:rowOff>124859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6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141386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34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47871</xdr:rowOff>
    </xdr:from>
    <xdr:to>
      <xdr:col>67</xdr:col>
      <xdr:colOff>101600</xdr:colOff>
      <xdr:row>79</xdr:row>
      <xdr:rowOff>149471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9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140598</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6851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24067</xdr:rowOff>
    </xdr:from>
    <xdr:to>
      <xdr:col>85</xdr:col>
      <xdr:colOff>127000</xdr:colOff>
      <xdr:row>96</xdr:row>
      <xdr:rowOff>79311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83267"/>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24067</xdr:rowOff>
    </xdr:from>
    <xdr:to>
      <xdr:col>81</xdr:col>
      <xdr:colOff>50800</xdr:colOff>
      <xdr:row>96</xdr:row>
      <xdr:rowOff>104039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83267"/>
          <a:ext cx="8890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104039</xdr:rowOff>
    </xdr:from>
    <xdr:to>
      <xdr:col>76</xdr:col>
      <xdr:colOff>114300</xdr:colOff>
      <xdr:row>96</xdr:row>
      <xdr:rowOff>161544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63239"/>
          <a:ext cx="889000" cy="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161544</xdr:rowOff>
    </xdr:from>
    <xdr:to>
      <xdr:col>71</xdr:col>
      <xdr:colOff>177800</xdr:colOff>
      <xdr:row>97</xdr:row>
      <xdr:rowOff>7734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20744"/>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28511</xdr:rowOff>
    </xdr:from>
    <xdr:to>
      <xdr:col>85</xdr:col>
      <xdr:colOff>177800</xdr:colOff>
      <xdr:row>96</xdr:row>
      <xdr:rowOff>130111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51388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3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144717</xdr:rowOff>
    </xdr:from>
    <xdr:to>
      <xdr:col>81</xdr:col>
      <xdr:colOff>101600</xdr:colOff>
      <xdr:row>96</xdr:row>
      <xdr:rowOff>74867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91394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53239</xdr:rowOff>
    </xdr:from>
    <xdr:to>
      <xdr:col>76</xdr:col>
      <xdr:colOff>165100</xdr:colOff>
      <xdr:row>96</xdr:row>
      <xdr:rowOff>154839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1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145966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0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110744</xdr:rowOff>
    </xdr:from>
    <xdr:to>
      <xdr:col>72</xdr:col>
      <xdr:colOff>38100</xdr:colOff>
      <xdr:row>97</xdr:row>
      <xdr:rowOff>40894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32021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128384</xdr:rowOff>
    </xdr:from>
    <xdr:to>
      <xdr:col>67</xdr:col>
      <xdr:colOff>101600</xdr:colOff>
      <xdr:row>97</xdr:row>
      <xdr:rowOff>58534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8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49661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8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議会費、総務費、衛生費、労働費、商工費、土木費について類似団体内平均や全国平均を大きく上回っている。</a:t>
          </a:r>
        </a:p>
        <a:p>
          <a:r>
            <a:rPr kumimoji="1" lang="ja-JP" altLang="en-US" sz="1100">
              <a:latin typeface="ＭＳ Ｐゴシック" panose="020B0600070205080204" pitchFamily="50" charset="-128"/>
              <a:ea typeface="ＭＳ Ｐゴシック" panose="020B0600070205080204" pitchFamily="50" charset="-128"/>
            </a:rPr>
            <a:t>議会費は、議員数が多いことが主な要因として考えられる。総務費は、ふるさと納税寄附金に伴う返礼品等の事業費が要因として挙げられ、また令和６年度は、今後の大規模プロジェクトに備えた基金への積立金の増加が主な要因と考えられる。</a:t>
          </a:r>
        </a:p>
        <a:p>
          <a:r>
            <a:rPr kumimoji="1" lang="ja-JP" altLang="en-US" sz="1100">
              <a:latin typeface="ＭＳ Ｐゴシック" panose="020B0600070205080204" pitchFamily="50" charset="-128"/>
              <a:ea typeface="ＭＳ Ｐゴシック" panose="020B0600070205080204" pitchFamily="50" charset="-128"/>
            </a:rPr>
            <a:t>衛生費は、これまで全国平均と同水準程度であったが、令和６年度において清掃センター整備事業費が増加したことにより、大きく増加した。</a:t>
          </a:r>
        </a:p>
        <a:p>
          <a:r>
            <a:rPr kumimoji="1" lang="ja-JP" altLang="en-US" sz="1100">
              <a:latin typeface="ＭＳ Ｐゴシック" panose="020B0600070205080204" pitchFamily="50" charset="-128"/>
              <a:ea typeface="ＭＳ Ｐゴシック" panose="020B0600070205080204" pitchFamily="50" charset="-128"/>
            </a:rPr>
            <a:t>労働費は、預託金が類似団体に比べて高いことが要因であるが、実支出を伴わない経費であり特段の問題はない。</a:t>
          </a:r>
        </a:p>
        <a:p>
          <a:r>
            <a:rPr kumimoji="1" lang="ja-JP" altLang="en-US" sz="1100">
              <a:latin typeface="ＭＳ Ｐゴシック" panose="020B0600070205080204" pitchFamily="50" charset="-128"/>
              <a:ea typeface="ＭＳ Ｐゴシック" panose="020B0600070205080204" pitchFamily="50" charset="-128"/>
            </a:rPr>
            <a:t>商工費は、他団体にはないアクアトムや赤レンガ倉庫の管理運営費等が主な要因と考えられる。また令和６年度は、企業立地補助金の減少により前年度に比べて数値が減少している。</a:t>
          </a:r>
        </a:p>
        <a:p>
          <a:r>
            <a:rPr kumimoji="1" lang="ja-JP" altLang="en-US" sz="1100">
              <a:latin typeface="ＭＳ Ｐゴシック" panose="020B0600070205080204" pitchFamily="50" charset="-128"/>
              <a:ea typeface="ＭＳ Ｐゴシック" panose="020B0600070205080204" pitchFamily="50" charset="-128"/>
            </a:rPr>
            <a:t>土木費は、下水道事業会計繰出金が主な要因として挙げられ、特に令和６年度は北陸新幹線敦賀開業に伴う整備事業の進捗に伴う減少や、市営住宅改修事業費の減少等により前年度に比べて数値が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実質収支については引き続き黒字を維持している。 </a:t>
          </a:r>
        </a:p>
        <a:p>
          <a:r>
            <a:rPr kumimoji="1" lang="ja-JP" altLang="en-US" sz="1100">
              <a:latin typeface="ＭＳ ゴシック" pitchFamily="49" charset="-128"/>
              <a:ea typeface="ＭＳ ゴシック" pitchFamily="49" charset="-128"/>
            </a:rPr>
            <a:t>令和６年度決算においては歳出額の増により、実質収支額が前年度比０．９億円の減、単年度収支が４．１億円の増となる一方で、積立金の減少等により、実質単年度収支が１４．６億円の減となり、５．８億円の赤字となっている。</a:t>
          </a:r>
        </a:p>
        <a:p>
          <a:r>
            <a:rPr kumimoji="1" lang="ja-JP" altLang="en-US" sz="1100">
              <a:latin typeface="ＭＳ ゴシック" pitchFamily="49" charset="-128"/>
              <a:ea typeface="ＭＳ ゴシック" pitchFamily="49" charset="-128"/>
            </a:rPr>
            <a:t>　財政調整基金残高は、標準財政規模比約２０％を一定の基準としており、令和６年度もその数値を概ね維持している。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ja-JP" altLang="en-US" sz="1400" b="0">
              <a:solidFill>
                <a:schemeClr val="tx1"/>
              </a:solidFill>
              <a:latin typeface="ＭＳ ゴシック" pitchFamily="49" charset="-128"/>
              <a:ea typeface="ＭＳ ゴシック" pitchFamily="49" charset="-128"/>
            </a:rPr>
            <a:t>６</a:t>
          </a:r>
          <a:r>
            <a:rPr kumimoji="1" lang="ja-JP" altLang="en-US" sz="1400">
              <a:latin typeface="ＭＳ ゴシック" pitchFamily="49" charset="-128"/>
              <a:ea typeface="ＭＳ ゴシック" pitchFamily="49" charset="-128"/>
            </a:rPr>
            <a:t>年度においても、連結実質赤字比率は「－」であり、会計ごとに見ても全会計が黒字で推移している。 </a:t>
          </a:r>
        </a:p>
        <a:p>
          <a:r>
            <a:rPr kumimoji="1" lang="ja-JP" altLang="en-US" sz="1400">
              <a:latin typeface="ＭＳ ゴシック" pitchFamily="49" charset="-128"/>
              <a:ea typeface="ＭＳ ゴシック" pitchFamily="49" charset="-128"/>
            </a:rPr>
            <a:t>　なお、平成３０年度より、下水道事業が地方公営企業法の適用を受けている。（平成２９年度以前の数値は、地方公営企業法適用前の数値）</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9"/>
      <c r="DK1" s="169"/>
      <c r="DL1" s="169"/>
      <c r="DM1" s="169"/>
      <c r="DN1" s="169"/>
      <c r="DO1" s="169"/>
    </row>
    <row r="2" spans="1:119" ht="24" thickBot="1" x14ac:dyDescent="0.25">
      <c r="B2" s="170" t="s">
        <v>77</v>
      </c>
      <c r="C2" s="170"/>
      <c r="D2" s="171"/>
    </row>
    <row r="3" spans="1:119" ht="18.75" customHeight="1" thickBot="1" x14ac:dyDescent="0.25">
      <c r="A3" s="169"/>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2">
      <c r="A4" s="169"/>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51251469</v>
      </c>
      <c r="BO4" s="450"/>
      <c r="BP4" s="450"/>
      <c r="BQ4" s="450"/>
      <c r="BR4" s="450"/>
      <c r="BS4" s="450"/>
      <c r="BT4" s="450"/>
      <c r="BU4" s="451"/>
      <c r="BV4" s="449">
        <v>49093294</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9.1999999999999993</v>
      </c>
      <c r="CU4" s="590"/>
      <c r="CV4" s="590"/>
      <c r="CW4" s="590"/>
      <c r="CX4" s="590"/>
      <c r="CY4" s="590"/>
      <c r="CZ4" s="590"/>
      <c r="DA4" s="591"/>
      <c r="DB4" s="589">
        <v>9.9</v>
      </c>
      <c r="DC4" s="590"/>
      <c r="DD4" s="590"/>
      <c r="DE4" s="590"/>
      <c r="DF4" s="590"/>
      <c r="DG4" s="590"/>
      <c r="DH4" s="590"/>
      <c r="DI4" s="591"/>
    </row>
    <row r="5" spans="1:119" ht="18.75" customHeight="1" x14ac:dyDescent="0.2">
      <c r="A5" s="169"/>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49160244</v>
      </c>
      <c r="BO5" s="421"/>
      <c r="BP5" s="421"/>
      <c r="BQ5" s="421"/>
      <c r="BR5" s="421"/>
      <c r="BS5" s="421"/>
      <c r="BT5" s="421"/>
      <c r="BU5" s="422"/>
      <c r="BV5" s="420">
        <v>46847008</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97.9</v>
      </c>
      <c r="CU5" s="418"/>
      <c r="CV5" s="418"/>
      <c r="CW5" s="418"/>
      <c r="CX5" s="418"/>
      <c r="CY5" s="418"/>
      <c r="CZ5" s="418"/>
      <c r="DA5" s="419"/>
      <c r="DB5" s="417">
        <v>94.7</v>
      </c>
      <c r="DC5" s="418"/>
      <c r="DD5" s="418"/>
      <c r="DE5" s="418"/>
      <c r="DF5" s="418"/>
      <c r="DG5" s="418"/>
      <c r="DH5" s="418"/>
      <c r="DI5" s="419"/>
    </row>
    <row r="6" spans="1:119" ht="18.75" customHeight="1" x14ac:dyDescent="0.2">
      <c r="A6" s="169"/>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2091225</v>
      </c>
      <c r="BO6" s="421"/>
      <c r="BP6" s="421"/>
      <c r="BQ6" s="421"/>
      <c r="BR6" s="421"/>
      <c r="BS6" s="421"/>
      <c r="BT6" s="421"/>
      <c r="BU6" s="422"/>
      <c r="BV6" s="420">
        <v>2246286</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98.4</v>
      </c>
      <c r="CU6" s="564"/>
      <c r="CV6" s="564"/>
      <c r="CW6" s="564"/>
      <c r="CX6" s="564"/>
      <c r="CY6" s="564"/>
      <c r="CZ6" s="564"/>
      <c r="DA6" s="565"/>
      <c r="DB6" s="563">
        <v>95.7</v>
      </c>
      <c r="DC6" s="564"/>
      <c r="DD6" s="564"/>
      <c r="DE6" s="564"/>
      <c r="DF6" s="564"/>
      <c r="DG6" s="564"/>
      <c r="DH6" s="564"/>
      <c r="DI6" s="565"/>
    </row>
    <row r="7" spans="1:119" ht="18.75" customHeight="1" x14ac:dyDescent="0.2">
      <c r="A7" s="169"/>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493844</v>
      </c>
      <c r="BO7" s="421"/>
      <c r="BP7" s="421"/>
      <c r="BQ7" s="421"/>
      <c r="BR7" s="421"/>
      <c r="BS7" s="421"/>
      <c r="BT7" s="421"/>
      <c r="BU7" s="422"/>
      <c r="BV7" s="420">
        <v>553930</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17359904</v>
      </c>
      <c r="CU7" s="421"/>
      <c r="CV7" s="421"/>
      <c r="CW7" s="421"/>
      <c r="CX7" s="421"/>
      <c r="CY7" s="421"/>
      <c r="CZ7" s="421"/>
      <c r="DA7" s="422"/>
      <c r="DB7" s="420">
        <v>17045470</v>
      </c>
      <c r="DC7" s="421"/>
      <c r="DD7" s="421"/>
      <c r="DE7" s="421"/>
      <c r="DF7" s="421"/>
      <c r="DG7" s="421"/>
      <c r="DH7" s="421"/>
      <c r="DI7" s="422"/>
    </row>
    <row r="8" spans="1:119" ht="18.75" customHeight="1" thickBot="1" x14ac:dyDescent="0.25">
      <c r="A8" s="169"/>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104</v>
      </c>
      <c r="AV8" s="479"/>
      <c r="AW8" s="479"/>
      <c r="AX8" s="479"/>
      <c r="AY8" s="434" t="s">
        <v>105</v>
      </c>
      <c r="AZ8" s="435"/>
      <c r="BA8" s="435"/>
      <c r="BB8" s="435"/>
      <c r="BC8" s="435"/>
      <c r="BD8" s="435"/>
      <c r="BE8" s="435"/>
      <c r="BF8" s="435"/>
      <c r="BG8" s="435"/>
      <c r="BH8" s="435"/>
      <c r="BI8" s="435"/>
      <c r="BJ8" s="435"/>
      <c r="BK8" s="435"/>
      <c r="BL8" s="435"/>
      <c r="BM8" s="436"/>
      <c r="BN8" s="420">
        <v>1597381</v>
      </c>
      <c r="BO8" s="421"/>
      <c r="BP8" s="421"/>
      <c r="BQ8" s="421"/>
      <c r="BR8" s="421"/>
      <c r="BS8" s="421"/>
      <c r="BT8" s="421"/>
      <c r="BU8" s="422"/>
      <c r="BV8" s="420">
        <v>1692356</v>
      </c>
      <c r="BW8" s="421"/>
      <c r="BX8" s="421"/>
      <c r="BY8" s="421"/>
      <c r="BZ8" s="421"/>
      <c r="CA8" s="421"/>
      <c r="CB8" s="421"/>
      <c r="CC8" s="422"/>
      <c r="CD8" s="460" t="s">
        <v>106</v>
      </c>
      <c r="CE8" s="380"/>
      <c r="CF8" s="380"/>
      <c r="CG8" s="380"/>
      <c r="CH8" s="380"/>
      <c r="CI8" s="380"/>
      <c r="CJ8" s="380"/>
      <c r="CK8" s="380"/>
      <c r="CL8" s="380"/>
      <c r="CM8" s="380"/>
      <c r="CN8" s="380"/>
      <c r="CO8" s="380"/>
      <c r="CP8" s="380"/>
      <c r="CQ8" s="380"/>
      <c r="CR8" s="380"/>
      <c r="CS8" s="461"/>
      <c r="CT8" s="523">
        <v>0.85</v>
      </c>
      <c r="CU8" s="524"/>
      <c r="CV8" s="524"/>
      <c r="CW8" s="524"/>
      <c r="CX8" s="524"/>
      <c r="CY8" s="524"/>
      <c r="CZ8" s="524"/>
      <c r="DA8" s="525"/>
      <c r="DB8" s="523">
        <v>0.86</v>
      </c>
      <c r="DC8" s="524"/>
      <c r="DD8" s="524"/>
      <c r="DE8" s="524"/>
      <c r="DF8" s="524"/>
      <c r="DG8" s="524"/>
      <c r="DH8" s="524"/>
      <c r="DI8" s="525"/>
    </row>
    <row r="9" spans="1:119" ht="18.75" customHeight="1" thickBot="1" x14ac:dyDescent="0.25">
      <c r="A9" s="169"/>
      <c r="B9" s="552" t="s">
        <v>107</v>
      </c>
      <c r="C9" s="553"/>
      <c r="D9" s="553"/>
      <c r="E9" s="553"/>
      <c r="F9" s="553"/>
      <c r="G9" s="553"/>
      <c r="H9" s="553"/>
      <c r="I9" s="553"/>
      <c r="J9" s="553"/>
      <c r="K9" s="471"/>
      <c r="L9" s="554" t="s">
        <v>108</v>
      </c>
      <c r="M9" s="555"/>
      <c r="N9" s="555"/>
      <c r="O9" s="555"/>
      <c r="P9" s="555"/>
      <c r="Q9" s="556"/>
      <c r="R9" s="557">
        <v>64264</v>
      </c>
      <c r="S9" s="558"/>
      <c r="T9" s="558"/>
      <c r="U9" s="558"/>
      <c r="V9" s="559"/>
      <c r="W9" s="489" t="s">
        <v>109</v>
      </c>
      <c r="X9" s="490"/>
      <c r="Y9" s="490"/>
      <c r="Z9" s="490"/>
      <c r="AA9" s="490"/>
      <c r="AB9" s="490"/>
      <c r="AC9" s="490"/>
      <c r="AD9" s="490"/>
      <c r="AE9" s="490"/>
      <c r="AF9" s="490"/>
      <c r="AG9" s="490"/>
      <c r="AH9" s="490"/>
      <c r="AI9" s="490"/>
      <c r="AJ9" s="490"/>
      <c r="AK9" s="490"/>
      <c r="AL9" s="560"/>
      <c r="AM9" s="477" t="s">
        <v>110</v>
      </c>
      <c r="AN9" s="377"/>
      <c r="AO9" s="377"/>
      <c r="AP9" s="377"/>
      <c r="AQ9" s="377"/>
      <c r="AR9" s="377"/>
      <c r="AS9" s="377"/>
      <c r="AT9" s="378"/>
      <c r="AU9" s="478" t="s">
        <v>104</v>
      </c>
      <c r="AV9" s="479"/>
      <c r="AW9" s="479"/>
      <c r="AX9" s="479"/>
      <c r="AY9" s="434" t="s">
        <v>111</v>
      </c>
      <c r="AZ9" s="435"/>
      <c r="BA9" s="435"/>
      <c r="BB9" s="435"/>
      <c r="BC9" s="435"/>
      <c r="BD9" s="435"/>
      <c r="BE9" s="435"/>
      <c r="BF9" s="435"/>
      <c r="BG9" s="435"/>
      <c r="BH9" s="435"/>
      <c r="BI9" s="435"/>
      <c r="BJ9" s="435"/>
      <c r="BK9" s="435"/>
      <c r="BL9" s="435"/>
      <c r="BM9" s="436"/>
      <c r="BN9" s="420">
        <v>-94975</v>
      </c>
      <c r="BO9" s="421"/>
      <c r="BP9" s="421"/>
      <c r="BQ9" s="421"/>
      <c r="BR9" s="421"/>
      <c r="BS9" s="421"/>
      <c r="BT9" s="421"/>
      <c r="BU9" s="422"/>
      <c r="BV9" s="420">
        <v>-509273</v>
      </c>
      <c r="BW9" s="421"/>
      <c r="BX9" s="421"/>
      <c r="BY9" s="421"/>
      <c r="BZ9" s="421"/>
      <c r="CA9" s="421"/>
      <c r="CB9" s="421"/>
      <c r="CC9" s="422"/>
      <c r="CD9" s="460" t="s">
        <v>112</v>
      </c>
      <c r="CE9" s="380"/>
      <c r="CF9" s="380"/>
      <c r="CG9" s="380"/>
      <c r="CH9" s="380"/>
      <c r="CI9" s="380"/>
      <c r="CJ9" s="380"/>
      <c r="CK9" s="380"/>
      <c r="CL9" s="380"/>
      <c r="CM9" s="380"/>
      <c r="CN9" s="380"/>
      <c r="CO9" s="380"/>
      <c r="CP9" s="380"/>
      <c r="CQ9" s="380"/>
      <c r="CR9" s="380"/>
      <c r="CS9" s="461"/>
      <c r="CT9" s="417">
        <v>7.1</v>
      </c>
      <c r="CU9" s="418"/>
      <c r="CV9" s="418"/>
      <c r="CW9" s="418"/>
      <c r="CX9" s="418"/>
      <c r="CY9" s="418"/>
      <c r="CZ9" s="418"/>
      <c r="DA9" s="419"/>
      <c r="DB9" s="417">
        <v>8.6</v>
      </c>
      <c r="DC9" s="418"/>
      <c r="DD9" s="418"/>
      <c r="DE9" s="418"/>
      <c r="DF9" s="418"/>
      <c r="DG9" s="418"/>
      <c r="DH9" s="418"/>
      <c r="DI9" s="419"/>
    </row>
    <row r="10" spans="1:119" ht="18.75" customHeight="1" thickBot="1" x14ac:dyDescent="0.25">
      <c r="A10" s="169"/>
      <c r="B10" s="552"/>
      <c r="C10" s="553"/>
      <c r="D10" s="553"/>
      <c r="E10" s="553"/>
      <c r="F10" s="553"/>
      <c r="G10" s="553"/>
      <c r="H10" s="553"/>
      <c r="I10" s="553"/>
      <c r="J10" s="553"/>
      <c r="K10" s="471"/>
      <c r="L10" s="376" t="s">
        <v>113</v>
      </c>
      <c r="M10" s="377"/>
      <c r="N10" s="377"/>
      <c r="O10" s="377"/>
      <c r="P10" s="377"/>
      <c r="Q10" s="378"/>
      <c r="R10" s="373">
        <v>66165</v>
      </c>
      <c r="S10" s="374"/>
      <c r="T10" s="374"/>
      <c r="U10" s="374"/>
      <c r="V10" s="433"/>
      <c r="W10" s="561"/>
      <c r="X10" s="371"/>
      <c r="Y10" s="371"/>
      <c r="Z10" s="371"/>
      <c r="AA10" s="371"/>
      <c r="AB10" s="371"/>
      <c r="AC10" s="371"/>
      <c r="AD10" s="371"/>
      <c r="AE10" s="371"/>
      <c r="AF10" s="371"/>
      <c r="AG10" s="371"/>
      <c r="AH10" s="371"/>
      <c r="AI10" s="371"/>
      <c r="AJ10" s="371"/>
      <c r="AK10" s="371"/>
      <c r="AL10" s="562"/>
      <c r="AM10" s="477" t="s">
        <v>114</v>
      </c>
      <c r="AN10" s="377"/>
      <c r="AO10" s="377"/>
      <c r="AP10" s="377"/>
      <c r="AQ10" s="377"/>
      <c r="AR10" s="377"/>
      <c r="AS10" s="377"/>
      <c r="AT10" s="378"/>
      <c r="AU10" s="478" t="s">
        <v>90</v>
      </c>
      <c r="AV10" s="479"/>
      <c r="AW10" s="479"/>
      <c r="AX10" s="479"/>
      <c r="AY10" s="434" t="s">
        <v>115</v>
      </c>
      <c r="AZ10" s="435"/>
      <c r="BA10" s="435"/>
      <c r="BB10" s="435"/>
      <c r="BC10" s="435"/>
      <c r="BD10" s="435"/>
      <c r="BE10" s="435"/>
      <c r="BF10" s="435"/>
      <c r="BG10" s="435"/>
      <c r="BH10" s="435"/>
      <c r="BI10" s="435"/>
      <c r="BJ10" s="435"/>
      <c r="BK10" s="435"/>
      <c r="BL10" s="435"/>
      <c r="BM10" s="436"/>
      <c r="BN10" s="420">
        <v>2540</v>
      </c>
      <c r="BO10" s="421"/>
      <c r="BP10" s="421"/>
      <c r="BQ10" s="421"/>
      <c r="BR10" s="421"/>
      <c r="BS10" s="421"/>
      <c r="BT10" s="421"/>
      <c r="BU10" s="422"/>
      <c r="BV10" s="420">
        <v>750142</v>
      </c>
      <c r="BW10" s="421"/>
      <c r="BX10" s="421"/>
      <c r="BY10" s="421"/>
      <c r="BZ10" s="421"/>
      <c r="CA10" s="421"/>
      <c r="CB10" s="421"/>
      <c r="CC10" s="422"/>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90</v>
      </c>
      <c r="AV11" s="479"/>
      <c r="AW11" s="479"/>
      <c r="AX11" s="479"/>
      <c r="AY11" s="434" t="s">
        <v>120</v>
      </c>
      <c r="AZ11" s="435"/>
      <c r="BA11" s="435"/>
      <c r="BB11" s="435"/>
      <c r="BC11" s="435"/>
      <c r="BD11" s="435"/>
      <c r="BE11" s="435"/>
      <c r="BF11" s="435"/>
      <c r="BG11" s="435"/>
      <c r="BH11" s="435"/>
      <c r="BI11" s="435"/>
      <c r="BJ11" s="435"/>
      <c r="BK11" s="435"/>
      <c r="BL11" s="435"/>
      <c r="BM11" s="436"/>
      <c r="BN11" s="420">
        <v>262238</v>
      </c>
      <c r="BO11" s="421"/>
      <c r="BP11" s="421"/>
      <c r="BQ11" s="421"/>
      <c r="BR11" s="421"/>
      <c r="BS11" s="421"/>
      <c r="BT11" s="421"/>
      <c r="BU11" s="422"/>
      <c r="BV11" s="420">
        <v>674900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2">
      <c r="A12" s="169"/>
      <c r="B12" s="526" t="s">
        <v>123</v>
      </c>
      <c r="C12" s="527"/>
      <c r="D12" s="527"/>
      <c r="E12" s="527"/>
      <c r="F12" s="527"/>
      <c r="G12" s="527"/>
      <c r="H12" s="527"/>
      <c r="I12" s="527"/>
      <c r="J12" s="527"/>
      <c r="K12" s="528"/>
      <c r="L12" s="535" t="s">
        <v>124</v>
      </c>
      <c r="M12" s="536"/>
      <c r="N12" s="536"/>
      <c r="O12" s="536"/>
      <c r="P12" s="536"/>
      <c r="Q12" s="537"/>
      <c r="R12" s="538">
        <v>62382</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90</v>
      </c>
      <c r="AV12" s="479"/>
      <c r="AW12" s="479"/>
      <c r="AX12" s="479"/>
      <c r="AY12" s="434" t="s">
        <v>128</v>
      </c>
      <c r="AZ12" s="435"/>
      <c r="BA12" s="435"/>
      <c r="BB12" s="435"/>
      <c r="BC12" s="435"/>
      <c r="BD12" s="435"/>
      <c r="BE12" s="435"/>
      <c r="BF12" s="435"/>
      <c r="BG12" s="435"/>
      <c r="BH12" s="435"/>
      <c r="BI12" s="435"/>
      <c r="BJ12" s="435"/>
      <c r="BK12" s="435"/>
      <c r="BL12" s="435"/>
      <c r="BM12" s="436"/>
      <c r="BN12" s="420">
        <v>750000</v>
      </c>
      <c r="BO12" s="421"/>
      <c r="BP12" s="421"/>
      <c r="BQ12" s="421"/>
      <c r="BR12" s="421"/>
      <c r="BS12" s="421"/>
      <c r="BT12" s="421"/>
      <c r="BU12" s="422"/>
      <c r="BV12" s="420">
        <v>36033</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2">
      <c r="A13" s="169"/>
      <c r="B13" s="529"/>
      <c r="C13" s="530"/>
      <c r="D13" s="530"/>
      <c r="E13" s="530"/>
      <c r="F13" s="530"/>
      <c r="G13" s="530"/>
      <c r="H13" s="530"/>
      <c r="I13" s="530"/>
      <c r="J13" s="530"/>
      <c r="K13" s="531"/>
      <c r="L13" s="178"/>
      <c r="M13" s="504" t="s">
        <v>130</v>
      </c>
      <c r="N13" s="505"/>
      <c r="O13" s="505"/>
      <c r="P13" s="505"/>
      <c r="Q13" s="506"/>
      <c r="R13" s="507">
        <v>61018</v>
      </c>
      <c r="S13" s="508"/>
      <c r="T13" s="508"/>
      <c r="U13" s="508"/>
      <c r="V13" s="509"/>
      <c r="W13" s="510" t="s">
        <v>131</v>
      </c>
      <c r="X13" s="406"/>
      <c r="Y13" s="406"/>
      <c r="Z13" s="406"/>
      <c r="AA13" s="406"/>
      <c r="AB13" s="407"/>
      <c r="AC13" s="373">
        <v>490</v>
      </c>
      <c r="AD13" s="374"/>
      <c r="AE13" s="374"/>
      <c r="AF13" s="374"/>
      <c r="AG13" s="375"/>
      <c r="AH13" s="373">
        <v>615</v>
      </c>
      <c r="AI13" s="374"/>
      <c r="AJ13" s="374"/>
      <c r="AK13" s="374"/>
      <c r="AL13" s="433"/>
      <c r="AM13" s="477" t="s">
        <v>132</v>
      </c>
      <c r="AN13" s="377"/>
      <c r="AO13" s="377"/>
      <c r="AP13" s="377"/>
      <c r="AQ13" s="377"/>
      <c r="AR13" s="377"/>
      <c r="AS13" s="377"/>
      <c r="AT13" s="378"/>
      <c r="AU13" s="478" t="s">
        <v>104</v>
      </c>
      <c r="AV13" s="479"/>
      <c r="AW13" s="479"/>
      <c r="AX13" s="479"/>
      <c r="AY13" s="434" t="s">
        <v>133</v>
      </c>
      <c r="AZ13" s="435"/>
      <c r="BA13" s="435"/>
      <c r="BB13" s="435"/>
      <c r="BC13" s="435"/>
      <c r="BD13" s="435"/>
      <c r="BE13" s="435"/>
      <c r="BF13" s="435"/>
      <c r="BG13" s="435"/>
      <c r="BH13" s="435"/>
      <c r="BI13" s="435"/>
      <c r="BJ13" s="435"/>
      <c r="BK13" s="435"/>
      <c r="BL13" s="435"/>
      <c r="BM13" s="436"/>
      <c r="BN13" s="420">
        <v>-580197</v>
      </c>
      <c r="BO13" s="421"/>
      <c r="BP13" s="421"/>
      <c r="BQ13" s="421"/>
      <c r="BR13" s="421"/>
      <c r="BS13" s="421"/>
      <c r="BT13" s="421"/>
      <c r="BU13" s="422"/>
      <c r="BV13" s="420">
        <v>879736</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4.0999999999999996</v>
      </c>
      <c r="CU13" s="418"/>
      <c r="CV13" s="418"/>
      <c r="CW13" s="418"/>
      <c r="CX13" s="418"/>
      <c r="CY13" s="418"/>
      <c r="CZ13" s="418"/>
      <c r="DA13" s="419"/>
      <c r="DB13" s="417">
        <v>3.9</v>
      </c>
      <c r="DC13" s="418"/>
      <c r="DD13" s="418"/>
      <c r="DE13" s="418"/>
      <c r="DF13" s="418"/>
      <c r="DG13" s="418"/>
      <c r="DH13" s="418"/>
      <c r="DI13" s="419"/>
    </row>
    <row r="14" spans="1:119" ht="18.75" customHeight="1" thickBot="1" x14ac:dyDescent="0.25">
      <c r="A14" s="169"/>
      <c r="B14" s="529"/>
      <c r="C14" s="530"/>
      <c r="D14" s="530"/>
      <c r="E14" s="530"/>
      <c r="F14" s="530"/>
      <c r="G14" s="530"/>
      <c r="H14" s="530"/>
      <c r="I14" s="530"/>
      <c r="J14" s="530"/>
      <c r="K14" s="531"/>
      <c r="L14" s="494" t="s">
        <v>135</v>
      </c>
      <c r="M14" s="547"/>
      <c r="N14" s="547"/>
      <c r="O14" s="547"/>
      <c r="P14" s="547"/>
      <c r="Q14" s="548"/>
      <c r="R14" s="507">
        <v>62942</v>
      </c>
      <c r="S14" s="508"/>
      <c r="T14" s="508"/>
      <c r="U14" s="508"/>
      <c r="V14" s="509"/>
      <c r="W14" s="511"/>
      <c r="X14" s="409"/>
      <c r="Y14" s="409"/>
      <c r="Z14" s="409"/>
      <c r="AA14" s="409"/>
      <c r="AB14" s="410"/>
      <c r="AC14" s="500">
        <v>1.6</v>
      </c>
      <c r="AD14" s="501"/>
      <c r="AE14" s="501"/>
      <c r="AF14" s="501"/>
      <c r="AG14" s="502"/>
      <c r="AH14" s="500">
        <v>1.9</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t="s">
        <v>122</v>
      </c>
      <c r="CU14" s="518"/>
      <c r="CV14" s="518"/>
      <c r="CW14" s="518"/>
      <c r="CX14" s="518"/>
      <c r="CY14" s="518"/>
      <c r="CZ14" s="518"/>
      <c r="DA14" s="519"/>
      <c r="DB14" s="517" t="s">
        <v>122</v>
      </c>
      <c r="DC14" s="518"/>
      <c r="DD14" s="518"/>
      <c r="DE14" s="518"/>
      <c r="DF14" s="518"/>
      <c r="DG14" s="518"/>
      <c r="DH14" s="518"/>
      <c r="DI14" s="519"/>
    </row>
    <row r="15" spans="1:119" ht="18.75" customHeight="1" x14ac:dyDescent="0.2">
      <c r="A15" s="169"/>
      <c r="B15" s="529"/>
      <c r="C15" s="530"/>
      <c r="D15" s="530"/>
      <c r="E15" s="530"/>
      <c r="F15" s="530"/>
      <c r="G15" s="530"/>
      <c r="H15" s="530"/>
      <c r="I15" s="530"/>
      <c r="J15" s="530"/>
      <c r="K15" s="531"/>
      <c r="L15" s="178"/>
      <c r="M15" s="504" t="s">
        <v>130</v>
      </c>
      <c r="N15" s="505"/>
      <c r="O15" s="505"/>
      <c r="P15" s="505"/>
      <c r="Q15" s="506"/>
      <c r="R15" s="507">
        <v>61760</v>
      </c>
      <c r="S15" s="508"/>
      <c r="T15" s="508"/>
      <c r="U15" s="508"/>
      <c r="V15" s="509"/>
      <c r="W15" s="510" t="s">
        <v>137</v>
      </c>
      <c r="X15" s="406"/>
      <c r="Y15" s="406"/>
      <c r="Z15" s="406"/>
      <c r="AA15" s="406"/>
      <c r="AB15" s="407"/>
      <c r="AC15" s="373">
        <v>8813</v>
      </c>
      <c r="AD15" s="374"/>
      <c r="AE15" s="374"/>
      <c r="AF15" s="374"/>
      <c r="AG15" s="375"/>
      <c r="AH15" s="373">
        <v>8759</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11600607</v>
      </c>
      <c r="BO15" s="450"/>
      <c r="BP15" s="450"/>
      <c r="BQ15" s="450"/>
      <c r="BR15" s="450"/>
      <c r="BS15" s="450"/>
      <c r="BT15" s="450"/>
      <c r="BU15" s="451"/>
      <c r="BV15" s="449">
        <v>11535090</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28</v>
      </c>
      <c r="AD16" s="501"/>
      <c r="AE16" s="501"/>
      <c r="AF16" s="501"/>
      <c r="AG16" s="502"/>
      <c r="AH16" s="500">
        <v>27.1</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14019856</v>
      </c>
      <c r="BO16" s="421"/>
      <c r="BP16" s="421"/>
      <c r="BQ16" s="421"/>
      <c r="BR16" s="421"/>
      <c r="BS16" s="421"/>
      <c r="BT16" s="421"/>
      <c r="BU16" s="422"/>
      <c r="BV16" s="420">
        <v>13616583</v>
      </c>
      <c r="BW16" s="421"/>
      <c r="BX16" s="421"/>
      <c r="BY16" s="421"/>
      <c r="BZ16" s="421"/>
      <c r="CA16" s="421"/>
      <c r="CB16" s="421"/>
      <c r="CC16" s="422"/>
      <c r="CD16" s="18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69"/>
      <c r="B17" s="532"/>
      <c r="C17" s="533"/>
      <c r="D17" s="533"/>
      <c r="E17" s="533"/>
      <c r="F17" s="533"/>
      <c r="G17" s="533"/>
      <c r="H17" s="533"/>
      <c r="I17" s="533"/>
      <c r="J17" s="533"/>
      <c r="K17" s="534"/>
      <c r="L17" s="183"/>
      <c r="M17" s="513" t="s">
        <v>143</v>
      </c>
      <c r="N17" s="514"/>
      <c r="O17" s="514"/>
      <c r="P17" s="514"/>
      <c r="Q17" s="515"/>
      <c r="R17" s="497" t="s">
        <v>144</v>
      </c>
      <c r="S17" s="498"/>
      <c r="T17" s="498"/>
      <c r="U17" s="498"/>
      <c r="V17" s="499"/>
      <c r="W17" s="510" t="s">
        <v>145</v>
      </c>
      <c r="X17" s="406"/>
      <c r="Y17" s="406"/>
      <c r="Z17" s="406"/>
      <c r="AA17" s="406"/>
      <c r="AB17" s="407"/>
      <c r="AC17" s="373">
        <v>22186</v>
      </c>
      <c r="AD17" s="374"/>
      <c r="AE17" s="374"/>
      <c r="AF17" s="374"/>
      <c r="AG17" s="375"/>
      <c r="AH17" s="373">
        <v>22957</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14858588</v>
      </c>
      <c r="BO17" s="421"/>
      <c r="BP17" s="421"/>
      <c r="BQ17" s="421"/>
      <c r="BR17" s="421"/>
      <c r="BS17" s="421"/>
      <c r="BT17" s="421"/>
      <c r="BU17" s="422"/>
      <c r="BV17" s="420">
        <v>14780786</v>
      </c>
      <c r="BW17" s="421"/>
      <c r="BX17" s="421"/>
      <c r="BY17" s="421"/>
      <c r="BZ17" s="421"/>
      <c r="CA17" s="421"/>
      <c r="CB17" s="421"/>
      <c r="CC17" s="422"/>
      <c r="CD17" s="18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69"/>
      <c r="B18" s="470" t="s">
        <v>147</v>
      </c>
      <c r="C18" s="471"/>
      <c r="D18" s="471"/>
      <c r="E18" s="472"/>
      <c r="F18" s="472"/>
      <c r="G18" s="472"/>
      <c r="H18" s="472"/>
      <c r="I18" s="472"/>
      <c r="J18" s="472"/>
      <c r="K18" s="472"/>
      <c r="L18" s="473">
        <v>251.47</v>
      </c>
      <c r="M18" s="473"/>
      <c r="N18" s="473"/>
      <c r="O18" s="473"/>
      <c r="P18" s="473"/>
      <c r="Q18" s="473"/>
      <c r="R18" s="474"/>
      <c r="S18" s="474"/>
      <c r="T18" s="474"/>
      <c r="U18" s="474"/>
      <c r="V18" s="475"/>
      <c r="W18" s="491"/>
      <c r="X18" s="492"/>
      <c r="Y18" s="492"/>
      <c r="Z18" s="492"/>
      <c r="AA18" s="492"/>
      <c r="AB18" s="516"/>
      <c r="AC18" s="390">
        <v>70.5</v>
      </c>
      <c r="AD18" s="391"/>
      <c r="AE18" s="391"/>
      <c r="AF18" s="391"/>
      <c r="AG18" s="476"/>
      <c r="AH18" s="390">
        <v>71</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17643844</v>
      </c>
      <c r="BO18" s="421"/>
      <c r="BP18" s="421"/>
      <c r="BQ18" s="421"/>
      <c r="BR18" s="421"/>
      <c r="BS18" s="421"/>
      <c r="BT18" s="421"/>
      <c r="BU18" s="422"/>
      <c r="BV18" s="420">
        <v>16461750</v>
      </c>
      <c r="BW18" s="421"/>
      <c r="BX18" s="421"/>
      <c r="BY18" s="421"/>
      <c r="BZ18" s="421"/>
      <c r="CA18" s="421"/>
      <c r="CB18" s="421"/>
      <c r="CC18" s="422"/>
      <c r="CD18" s="18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69"/>
      <c r="B19" s="470" t="s">
        <v>149</v>
      </c>
      <c r="C19" s="471"/>
      <c r="D19" s="471"/>
      <c r="E19" s="472"/>
      <c r="F19" s="472"/>
      <c r="G19" s="472"/>
      <c r="H19" s="472"/>
      <c r="I19" s="472"/>
      <c r="J19" s="472"/>
      <c r="K19" s="472"/>
      <c r="L19" s="480">
        <v>256</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29272272</v>
      </c>
      <c r="BO19" s="421"/>
      <c r="BP19" s="421"/>
      <c r="BQ19" s="421"/>
      <c r="BR19" s="421"/>
      <c r="BS19" s="421"/>
      <c r="BT19" s="421"/>
      <c r="BU19" s="422"/>
      <c r="BV19" s="420">
        <v>28359479</v>
      </c>
      <c r="BW19" s="421"/>
      <c r="BX19" s="421"/>
      <c r="BY19" s="421"/>
      <c r="BZ19" s="421"/>
      <c r="CA19" s="421"/>
      <c r="CB19" s="421"/>
      <c r="CC19" s="422"/>
      <c r="CD19" s="18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69"/>
      <c r="B20" s="470" t="s">
        <v>151</v>
      </c>
      <c r="C20" s="471"/>
      <c r="D20" s="471"/>
      <c r="E20" s="472"/>
      <c r="F20" s="472"/>
      <c r="G20" s="472"/>
      <c r="H20" s="472"/>
      <c r="I20" s="472"/>
      <c r="J20" s="472"/>
      <c r="K20" s="472"/>
      <c r="L20" s="480">
        <v>27849</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8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69"/>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8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2">
      <c r="A22" s="169"/>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28345767</v>
      </c>
      <c r="BO22" s="450"/>
      <c r="BP22" s="450"/>
      <c r="BQ22" s="450"/>
      <c r="BR22" s="450"/>
      <c r="BS22" s="450"/>
      <c r="BT22" s="450"/>
      <c r="BU22" s="451"/>
      <c r="BV22" s="449">
        <v>28045164</v>
      </c>
      <c r="BW22" s="450"/>
      <c r="BX22" s="450"/>
      <c r="BY22" s="450"/>
      <c r="BZ22" s="450"/>
      <c r="CA22" s="450"/>
      <c r="CB22" s="450"/>
      <c r="CC22" s="451"/>
      <c r="CD22" s="18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2">
      <c r="A23" s="169"/>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17513179</v>
      </c>
      <c r="BO23" s="421"/>
      <c r="BP23" s="421"/>
      <c r="BQ23" s="421"/>
      <c r="BR23" s="421"/>
      <c r="BS23" s="421"/>
      <c r="BT23" s="421"/>
      <c r="BU23" s="422"/>
      <c r="BV23" s="420">
        <v>17020111</v>
      </c>
      <c r="BW23" s="421"/>
      <c r="BX23" s="421"/>
      <c r="BY23" s="421"/>
      <c r="BZ23" s="421"/>
      <c r="CA23" s="421"/>
      <c r="CB23" s="421"/>
      <c r="CC23" s="422"/>
      <c r="CD23" s="18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69"/>
      <c r="B24" s="399"/>
      <c r="C24" s="400"/>
      <c r="D24" s="401"/>
      <c r="E24" s="376" t="s">
        <v>161</v>
      </c>
      <c r="F24" s="377"/>
      <c r="G24" s="377"/>
      <c r="H24" s="377"/>
      <c r="I24" s="377"/>
      <c r="J24" s="377"/>
      <c r="K24" s="378"/>
      <c r="L24" s="373">
        <v>1</v>
      </c>
      <c r="M24" s="374"/>
      <c r="N24" s="374"/>
      <c r="O24" s="374"/>
      <c r="P24" s="375"/>
      <c r="Q24" s="373">
        <v>9200</v>
      </c>
      <c r="R24" s="374"/>
      <c r="S24" s="374"/>
      <c r="T24" s="374"/>
      <c r="U24" s="374"/>
      <c r="V24" s="375"/>
      <c r="W24" s="463"/>
      <c r="X24" s="400"/>
      <c r="Y24" s="401"/>
      <c r="Z24" s="376" t="s">
        <v>162</v>
      </c>
      <c r="AA24" s="377"/>
      <c r="AB24" s="377"/>
      <c r="AC24" s="377"/>
      <c r="AD24" s="377"/>
      <c r="AE24" s="377"/>
      <c r="AF24" s="377"/>
      <c r="AG24" s="378"/>
      <c r="AH24" s="373">
        <v>517</v>
      </c>
      <c r="AI24" s="374"/>
      <c r="AJ24" s="374"/>
      <c r="AK24" s="374"/>
      <c r="AL24" s="375"/>
      <c r="AM24" s="373">
        <v>1503436</v>
      </c>
      <c r="AN24" s="374"/>
      <c r="AO24" s="374"/>
      <c r="AP24" s="374"/>
      <c r="AQ24" s="374"/>
      <c r="AR24" s="375"/>
      <c r="AS24" s="373">
        <v>2908</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19723266</v>
      </c>
      <c r="BO24" s="421"/>
      <c r="BP24" s="421"/>
      <c r="BQ24" s="421"/>
      <c r="BR24" s="421"/>
      <c r="BS24" s="421"/>
      <c r="BT24" s="421"/>
      <c r="BU24" s="422"/>
      <c r="BV24" s="420">
        <v>18681803</v>
      </c>
      <c r="BW24" s="421"/>
      <c r="BX24" s="421"/>
      <c r="BY24" s="421"/>
      <c r="BZ24" s="421"/>
      <c r="CA24" s="421"/>
      <c r="CB24" s="421"/>
      <c r="CC24" s="422"/>
      <c r="CD24" s="18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2">
      <c r="A25" s="169"/>
      <c r="B25" s="399"/>
      <c r="C25" s="400"/>
      <c r="D25" s="401"/>
      <c r="E25" s="376" t="s">
        <v>164</v>
      </c>
      <c r="F25" s="377"/>
      <c r="G25" s="377"/>
      <c r="H25" s="377"/>
      <c r="I25" s="377"/>
      <c r="J25" s="377"/>
      <c r="K25" s="378"/>
      <c r="L25" s="373">
        <v>2</v>
      </c>
      <c r="M25" s="374"/>
      <c r="N25" s="374"/>
      <c r="O25" s="374"/>
      <c r="P25" s="375"/>
      <c r="Q25" s="373">
        <v>7600</v>
      </c>
      <c r="R25" s="374"/>
      <c r="S25" s="374"/>
      <c r="T25" s="374"/>
      <c r="U25" s="374"/>
      <c r="V25" s="375"/>
      <c r="W25" s="463"/>
      <c r="X25" s="400"/>
      <c r="Y25" s="401"/>
      <c r="Z25" s="376" t="s">
        <v>165</v>
      </c>
      <c r="AA25" s="377"/>
      <c r="AB25" s="377"/>
      <c r="AC25" s="377"/>
      <c r="AD25" s="377"/>
      <c r="AE25" s="377"/>
      <c r="AF25" s="377"/>
      <c r="AG25" s="378"/>
      <c r="AH25" s="373" t="s">
        <v>122</v>
      </c>
      <c r="AI25" s="374"/>
      <c r="AJ25" s="374"/>
      <c r="AK25" s="374"/>
      <c r="AL25" s="375"/>
      <c r="AM25" s="373" t="s">
        <v>122</v>
      </c>
      <c r="AN25" s="374"/>
      <c r="AO25" s="374"/>
      <c r="AP25" s="374"/>
      <c r="AQ25" s="374"/>
      <c r="AR25" s="375"/>
      <c r="AS25" s="373" t="s">
        <v>122</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26925569</v>
      </c>
      <c r="BO25" s="450"/>
      <c r="BP25" s="450"/>
      <c r="BQ25" s="450"/>
      <c r="BR25" s="450"/>
      <c r="BS25" s="450"/>
      <c r="BT25" s="450"/>
      <c r="BU25" s="451"/>
      <c r="BV25" s="449">
        <v>26669644</v>
      </c>
      <c r="BW25" s="450"/>
      <c r="BX25" s="450"/>
      <c r="BY25" s="450"/>
      <c r="BZ25" s="450"/>
      <c r="CA25" s="450"/>
      <c r="CB25" s="450"/>
      <c r="CC25" s="451"/>
      <c r="CD25" s="18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2">
      <c r="A26" s="169"/>
      <c r="B26" s="399"/>
      <c r="C26" s="400"/>
      <c r="D26" s="401"/>
      <c r="E26" s="376" t="s">
        <v>167</v>
      </c>
      <c r="F26" s="377"/>
      <c r="G26" s="377"/>
      <c r="H26" s="377"/>
      <c r="I26" s="377"/>
      <c r="J26" s="377"/>
      <c r="K26" s="378"/>
      <c r="L26" s="373">
        <v>1</v>
      </c>
      <c r="M26" s="374"/>
      <c r="N26" s="374"/>
      <c r="O26" s="374"/>
      <c r="P26" s="375"/>
      <c r="Q26" s="373">
        <v>6380</v>
      </c>
      <c r="R26" s="374"/>
      <c r="S26" s="374"/>
      <c r="T26" s="374"/>
      <c r="U26" s="374"/>
      <c r="V26" s="375"/>
      <c r="W26" s="463"/>
      <c r="X26" s="400"/>
      <c r="Y26" s="401"/>
      <c r="Z26" s="376" t="s">
        <v>168</v>
      </c>
      <c r="AA26" s="431"/>
      <c r="AB26" s="431"/>
      <c r="AC26" s="431"/>
      <c r="AD26" s="431"/>
      <c r="AE26" s="431"/>
      <c r="AF26" s="431"/>
      <c r="AG26" s="432"/>
      <c r="AH26" s="373">
        <v>8</v>
      </c>
      <c r="AI26" s="374"/>
      <c r="AJ26" s="374"/>
      <c r="AK26" s="374"/>
      <c r="AL26" s="375"/>
      <c r="AM26" s="373">
        <v>23752</v>
      </c>
      <c r="AN26" s="374"/>
      <c r="AO26" s="374"/>
      <c r="AP26" s="374"/>
      <c r="AQ26" s="374"/>
      <c r="AR26" s="375"/>
      <c r="AS26" s="373">
        <v>2969</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t="s">
        <v>122</v>
      </c>
      <c r="BO26" s="421"/>
      <c r="BP26" s="421"/>
      <c r="BQ26" s="421"/>
      <c r="BR26" s="421"/>
      <c r="BS26" s="421"/>
      <c r="BT26" s="421"/>
      <c r="BU26" s="422"/>
      <c r="BV26" s="420" t="s">
        <v>122</v>
      </c>
      <c r="BW26" s="421"/>
      <c r="BX26" s="421"/>
      <c r="BY26" s="421"/>
      <c r="BZ26" s="421"/>
      <c r="CA26" s="421"/>
      <c r="CB26" s="421"/>
      <c r="CC26" s="422"/>
      <c r="CD26" s="18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69"/>
      <c r="B27" s="399"/>
      <c r="C27" s="400"/>
      <c r="D27" s="401"/>
      <c r="E27" s="376" t="s">
        <v>170</v>
      </c>
      <c r="F27" s="377"/>
      <c r="G27" s="377"/>
      <c r="H27" s="377"/>
      <c r="I27" s="377"/>
      <c r="J27" s="377"/>
      <c r="K27" s="378"/>
      <c r="L27" s="373">
        <v>1</v>
      </c>
      <c r="M27" s="374"/>
      <c r="N27" s="374"/>
      <c r="O27" s="374"/>
      <c r="P27" s="375"/>
      <c r="Q27" s="373">
        <v>4900</v>
      </c>
      <c r="R27" s="374"/>
      <c r="S27" s="374"/>
      <c r="T27" s="374"/>
      <c r="U27" s="374"/>
      <c r="V27" s="375"/>
      <c r="W27" s="463"/>
      <c r="X27" s="400"/>
      <c r="Y27" s="401"/>
      <c r="Z27" s="376" t="s">
        <v>171</v>
      </c>
      <c r="AA27" s="377"/>
      <c r="AB27" s="377"/>
      <c r="AC27" s="377"/>
      <c r="AD27" s="377"/>
      <c r="AE27" s="377"/>
      <c r="AF27" s="377"/>
      <c r="AG27" s="378"/>
      <c r="AH27" s="373">
        <v>4</v>
      </c>
      <c r="AI27" s="374"/>
      <c r="AJ27" s="374"/>
      <c r="AK27" s="374"/>
      <c r="AL27" s="375"/>
      <c r="AM27" s="373">
        <v>11124</v>
      </c>
      <c r="AN27" s="374"/>
      <c r="AO27" s="374"/>
      <c r="AP27" s="374"/>
      <c r="AQ27" s="374"/>
      <c r="AR27" s="375"/>
      <c r="AS27" s="373">
        <v>2781</v>
      </c>
      <c r="AT27" s="374"/>
      <c r="AU27" s="374"/>
      <c r="AV27" s="374"/>
      <c r="AW27" s="374"/>
      <c r="AX27" s="433"/>
      <c r="AY27" s="457" t="s">
        <v>172</v>
      </c>
      <c r="AZ27" s="458"/>
      <c r="BA27" s="458"/>
      <c r="BB27" s="458"/>
      <c r="BC27" s="458"/>
      <c r="BD27" s="458"/>
      <c r="BE27" s="458"/>
      <c r="BF27" s="458"/>
      <c r="BG27" s="458"/>
      <c r="BH27" s="458"/>
      <c r="BI27" s="458"/>
      <c r="BJ27" s="458"/>
      <c r="BK27" s="458"/>
      <c r="BL27" s="458"/>
      <c r="BM27" s="459"/>
      <c r="BN27" s="454">
        <v>501070</v>
      </c>
      <c r="BO27" s="455"/>
      <c r="BP27" s="455"/>
      <c r="BQ27" s="455"/>
      <c r="BR27" s="455"/>
      <c r="BS27" s="455"/>
      <c r="BT27" s="455"/>
      <c r="BU27" s="456"/>
      <c r="BV27" s="454">
        <v>500755</v>
      </c>
      <c r="BW27" s="455"/>
      <c r="BX27" s="455"/>
      <c r="BY27" s="455"/>
      <c r="BZ27" s="455"/>
      <c r="CA27" s="455"/>
      <c r="CB27" s="455"/>
      <c r="CC27" s="456"/>
      <c r="CD27" s="184"/>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2">
      <c r="A28" s="169"/>
      <c r="B28" s="399"/>
      <c r="C28" s="400"/>
      <c r="D28" s="401"/>
      <c r="E28" s="376" t="s">
        <v>173</v>
      </c>
      <c r="F28" s="377"/>
      <c r="G28" s="377"/>
      <c r="H28" s="377"/>
      <c r="I28" s="377"/>
      <c r="J28" s="377"/>
      <c r="K28" s="378"/>
      <c r="L28" s="373">
        <v>1</v>
      </c>
      <c r="M28" s="374"/>
      <c r="N28" s="374"/>
      <c r="O28" s="374"/>
      <c r="P28" s="375"/>
      <c r="Q28" s="373">
        <v>4280</v>
      </c>
      <c r="R28" s="374"/>
      <c r="S28" s="374"/>
      <c r="T28" s="374"/>
      <c r="U28" s="374"/>
      <c r="V28" s="375"/>
      <c r="W28" s="463"/>
      <c r="X28" s="400"/>
      <c r="Y28" s="401"/>
      <c r="Z28" s="376" t="s">
        <v>174</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175</v>
      </c>
      <c r="AZ28" s="438"/>
      <c r="BA28" s="438"/>
      <c r="BB28" s="439"/>
      <c r="BC28" s="446" t="s">
        <v>46</v>
      </c>
      <c r="BD28" s="447"/>
      <c r="BE28" s="447"/>
      <c r="BF28" s="447"/>
      <c r="BG28" s="447"/>
      <c r="BH28" s="447"/>
      <c r="BI28" s="447"/>
      <c r="BJ28" s="447"/>
      <c r="BK28" s="447"/>
      <c r="BL28" s="447"/>
      <c r="BM28" s="448"/>
      <c r="BN28" s="449">
        <v>3126934</v>
      </c>
      <c r="BO28" s="450"/>
      <c r="BP28" s="450"/>
      <c r="BQ28" s="450"/>
      <c r="BR28" s="450"/>
      <c r="BS28" s="450"/>
      <c r="BT28" s="450"/>
      <c r="BU28" s="451"/>
      <c r="BV28" s="449">
        <v>3874394</v>
      </c>
      <c r="BW28" s="450"/>
      <c r="BX28" s="450"/>
      <c r="BY28" s="450"/>
      <c r="BZ28" s="450"/>
      <c r="CA28" s="450"/>
      <c r="CB28" s="450"/>
      <c r="CC28" s="451"/>
      <c r="CD28" s="18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2">
      <c r="A29" s="169"/>
      <c r="B29" s="399"/>
      <c r="C29" s="400"/>
      <c r="D29" s="401"/>
      <c r="E29" s="376" t="s">
        <v>176</v>
      </c>
      <c r="F29" s="377"/>
      <c r="G29" s="377"/>
      <c r="H29" s="377"/>
      <c r="I29" s="377"/>
      <c r="J29" s="377"/>
      <c r="K29" s="378"/>
      <c r="L29" s="373">
        <v>20</v>
      </c>
      <c r="M29" s="374"/>
      <c r="N29" s="374"/>
      <c r="O29" s="374"/>
      <c r="P29" s="375"/>
      <c r="Q29" s="373">
        <v>4070</v>
      </c>
      <c r="R29" s="374"/>
      <c r="S29" s="374"/>
      <c r="T29" s="374"/>
      <c r="U29" s="374"/>
      <c r="V29" s="375"/>
      <c r="W29" s="464"/>
      <c r="X29" s="465"/>
      <c r="Y29" s="466"/>
      <c r="Z29" s="376" t="s">
        <v>177</v>
      </c>
      <c r="AA29" s="377"/>
      <c r="AB29" s="377"/>
      <c r="AC29" s="377"/>
      <c r="AD29" s="377"/>
      <c r="AE29" s="377"/>
      <c r="AF29" s="377"/>
      <c r="AG29" s="378"/>
      <c r="AH29" s="373">
        <v>521</v>
      </c>
      <c r="AI29" s="374"/>
      <c r="AJ29" s="374"/>
      <c r="AK29" s="374"/>
      <c r="AL29" s="375"/>
      <c r="AM29" s="373">
        <v>1514560</v>
      </c>
      <c r="AN29" s="374"/>
      <c r="AO29" s="374"/>
      <c r="AP29" s="374"/>
      <c r="AQ29" s="374"/>
      <c r="AR29" s="375"/>
      <c r="AS29" s="373">
        <v>2907</v>
      </c>
      <c r="AT29" s="374"/>
      <c r="AU29" s="374"/>
      <c r="AV29" s="374"/>
      <c r="AW29" s="374"/>
      <c r="AX29" s="433"/>
      <c r="AY29" s="440"/>
      <c r="AZ29" s="441"/>
      <c r="BA29" s="441"/>
      <c r="BB29" s="442"/>
      <c r="BC29" s="434" t="s">
        <v>178</v>
      </c>
      <c r="BD29" s="435"/>
      <c r="BE29" s="435"/>
      <c r="BF29" s="435"/>
      <c r="BG29" s="435"/>
      <c r="BH29" s="435"/>
      <c r="BI29" s="435"/>
      <c r="BJ29" s="435"/>
      <c r="BK29" s="435"/>
      <c r="BL29" s="435"/>
      <c r="BM29" s="436"/>
      <c r="BN29" s="420">
        <v>3637098</v>
      </c>
      <c r="BO29" s="421"/>
      <c r="BP29" s="421"/>
      <c r="BQ29" s="421"/>
      <c r="BR29" s="421"/>
      <c r="BS29" s="421"/>
      <c r="BT29" s="421"/>
      <c r="BU29" s="422"/>
      <c r="BV29" s="420">
        <v>2748022</v>
      </c>
      <c r="BW29" s="421"/>
      <c r="BX29" s="421"/>
      <c r="BY29" s="421"/>
      <c r="BZ29" s="421"/>
      <c r="CA29" s="421"/>
      <c r="CB29" s="421"/>
      <c r="CC29" s="422"/>
      <c r="CD29" s="184"/>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69"/>
      <c r="B30" s="402"/>
      <c r="C30" s="403"/>
      <c r="D30" s="404"/>
      <c r="E30" s="381"/>
      <c r="F30" s="382"/>
      <c r="G30" s="382"/>
      <c r="H30" s="382"/>
      <c r="I30" s="382"/>
      <c r="J30" s="382"/>
      <c r="K30" s="383"/>
      <c r="L30" s="384"/>
      <c r="M30" s="385"/>
      <c r="N30" s="385"/>
      <c r="O30" s="385"/>
      <c r="P30" s="386"/>
      <c r="Q30" s="384"/>
      <c r="R30" s="385"/>
      <c r="S30" s="385"/>
      <c r="T30" s="385"/>
      <c r="U30" s="385"/>
      <c r="V30" s="386"/>
      <c r="W30" s="387" t="s">
        <v>179</v>
      </c>
      <c r="X30" s="388"/>
      <c r="Y30" s="388"/>
      <c r="Z30" s="388"/>
      <c r="AA30" s="388"/>
      <c r="AB30" s="388"/>
      <c r="AC30" s="388"/>
      <c r="AD30" s="388"/>
      <c r="AE30" s="388"/>
      <c r="AF30" s="388"/>
      <c r="AG30" s="389"/>
      <c r="AH30" s="390">
        <v>96.3</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18657394</v>
      </c>
      <c r="BO30" s="455"/>
      <c r="BP30" s="455"/>
      <c r="BQ30" s="455"/>
      <c r="BR30" s="455"/>
      <c r="BS30" s="455"/>
      <c r="BT30" s="455"/>
      <c r="BU30" s="456"/>
      <c r="BV30" s="454">
        <v>15402687</v>
      </c>
      <c r="BW30" s="455"/>
      <c r="BX30" s="455"/>
      <c r="BY30" s="455"/>
      <c r="BZ30" s="455"/>
      <c r="CA30" s="455"/>
      <c r="CB30" s="455"/>
      <c r="CC30" s="456"/>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9" t="s">
        <v>180</v>
      </c>
      <c r="D32" s="379"/>
      <c r="E32" s="379"/>
      <c r="F32" s="379"/>
      <c r="G32" s="379"/>
      <c r="H32" s="379"/>
      <c r="I32" s="379"/>
      <c r="J32" s="379"/>
      <c r="K32" s="379"/>
      <c r="L32" s="379"/>
      <c r="M32" s="379"/>
      <c r="N32" s="379"/>
      <c r="O32" s="379"/>
      <c r="P32" s="379"/>
      <c r="Q32" s="379"/>
      <c r="R32" s="379"/>
      <c r="S32" s="379"/>
      <c r="U32" s="380" t="s">
        <v>181</v>
      </c>
      <c r="V32" s="380"/>
      <c r="W32" s="380"/>
      <c r="X32" s="380"/>
      <c r="Y32" s="380"/>
      <c r="Z32" s="380"/>
      <c r="AA32" s="380"/>
      <c r="AB32" s="380"/>
      <c r="AC32" s="380"/>
      <c r="AD32" s="380"/>
      <c r="AE32" s="380"/>
      <c r="AF32" s="380"/>
      <c r="AG32" s="380"/>
      <c r="AH32" s="380"/>
      <c r="AI32" s="380"/>
      <c r="AJ32" s="380"/>
      <c r="AK32" s="380"/>
      <c r="AM32" s="380" t="s">
        <v>182</v>
      </c>
      <c r="AN32" s="380"/>
      <c r="AO32" s="380"/>
      <c r="AP32" s="380"/>
      <c r="AQ32" s="380"/>
      <c r="AR32" s="380"/>
      <c r="AS32" s="380"/>
      <c r="AT32" s="380"/>
      <c r="AU32" s="380"/>
      <c r="AV32" s="380"/>
      <c r="AW32" s="380"/>
      <c r="AX32" s="380"/>
      <c r="AY32" s="380"/>
      <c r="AZ32" s="380"/>
      <c r="BA32" s="380"/>
      <c r="BB32" s="380"/>
      <c r="BC32" s="380"/>
      <c r="BE32" s="380" t="s">
        <v>183</v>
      </c>
      <c r="BF32" s="380"/>
      <c r="BG32" s="380"/>
      <c r="BH32" s="380"/>
      <c r="BI32" s="380"/>
      <c r="BJ32" s="380"/>
      <c r="BK32" s="380"/>
      <c r="BL32" s="380"/>
      <c r="BM32" s="380"/>
      <c r="BN32" s="380"/>
      <c r="BO32" s="380"/>
      <c r="BP32" s="380"/>
      <c r="BQ32" s="380"/>
      <c r="BR32" s="380"/>
      <c r="BS32" s="380"/>
      <c r="BT32" s="380"/>
      <c r="BU32" s="380"/>
      <c r="BW32" s="380" t="s">
        <v>184</v>
      </c>
      <c r="BX32" s="380"/>
      <c r="BY32" s="380"/>
      <c r="BZ32" s="380"/>
      <c r="CA32" s="380"/>
      <c r="CB32" s="380"/>
      <c r="CC32" s="380"/>
      <c r="CD32" s="380"/>
      <c r="CE32" s="380"/>
      <c r="CF32" s="380"/>
      <c r="CG32" s="380"/>
      <c r="CH32" s="380"/>
      <c r="CI32" s="380"/>
      <c r="CJ32" s="380"/>
      <c r="CK32" s="380"/>
      <c r="CL32" s="380"/>
      <c r="CM32" s="380"/>
      <c r="CO32" s="380" t="s">
        <v>185</v>
      </c>
      <c r="CP32" s="380"/>
      <c r="CQ32" s="380"/>
      <c r="CR32" s="380"/>
      <c r="CS32" s="380"/>
      <c r="CT32" s="380"/>
      <c r="CU32" s="380"/>
      <c r="CV32" s="380"/>
      <c r="CW32" s="380"/>
      <c r="CX32" s="380"/>
      <c r="CY32" s="380"/>
      <c r="CZ32" s="380"/>
      <c r="DA32" s="380"/>
      <c r="DB32" s="380"/>
      <c r="DC32" s="380"/>
      <c r="DD32" s="380"/>
      <c r="DE32" s="380"/>
      <c r="DI32" s="192"/>
    </row>
    <row r="33" spans="1:113" ht="13.5" customHeight="1" x14ac:dyDescent="0.2">
      <c r="A33" s="169"/>
      <c r="B33" s="193"/>
      <c r="C33" s="372" t="s">
        <v>186</v>
      </c>
      <c r="D33" s="372"/>
      <c r="E33" s="371" t="s">
        <v>187</v>
      </c>
      <c r="F33" s="371"/>
      <c r="G33" s="371"/>
      <c r="H33" s="371"/>
      <c r="I33" s="371"/>
      <c r="J33" s="371"/>
      <c r="K33" s="371"/>
      <c r="L33" s="371"/>
      <c r="M33" s="371"/>
      <c r="N33" s="371"/>
      <c r="O33" s="371"/>
      <c r="P33" s="371"/>
      <c r="Q33" s="371"/>
      <c r="R33" s="371"/>
      <c r="S33" s="371"/>
      <c r="T33" s="194"/>
      <c r="U33" s="372" t="s">
        <v>186</v>
      </c>
      <c r="V33" s="372"/>
      <c r="W33" s="371" t="s">
        <v>187</v>
      </c>
      <c r="X33" s="371"/>
      <c r="Y33" s="371"/>
      <c r="Z33" s="371"/>
      <c r="AA33" s="371"/>
      <c r="AB33" s="371"/>
      <c r="AC33" s="371"/>
      <c r="AD33" s="371"/>
      <c r="AE33" s="371"/>
      <c r="AF33" s="371"/>
      <c r="AG33" s="371"/>
      <c r="AH33" s="371"/>
      <c r="AI33" s="371"/>
      <c r="AJ33" s="371"/>
      <c r="AK33" s="371"/>
      <c r="AL33" s="194"/>
      <c r="AM33" s="372" t="s">
        <v>186</v>
      </c>
      <c r="AN33" s="372"/>
      <c r="AO33" s="371" t="s">
        <v>187</v>
      </c>
      <c r="AP33" s="371"/>
      <c r="AQ33" s="371"/>
      <c r="AR33" s="371"/>
      <c r="AS33" s="371"/>
      <c r="AT33" s="371"/>
      <c r="AU33" s="371"/>
      <c r="AV33" s="371"/>
      <c r="AW33" s="371"/>
      <c r="AX33" s="371"/>
      <c r="AY33" s="371"/>
      <c r="AZ33" s="371"/>
      <c r="BA33" s="371"/>
      <c r="BB33" s="371"/>
      <c r="BC33" s="371"/>
      <c r="BD33" s="195"/>
      <c r="BE33" s="371" t="s">
        <v>188</v>
      </c>
      <c r="BF33" s="371"/>
      <c r="BG33" s="371" t="s">
        <v>189</v>
      </c>
      <c r="BH33" s="371"/>
      <c r="BI33" s="371"/>
      <c r="BJ33" s="371"/>
      <c r="BK33" s="371"/>
      <c r="BL33" s="371"/>
      <c r="BM33" s="371"/>
      <c r="BN33" s="371"/>
      <c r="BO33" s="371"/>
      <c r="BP33" s="371"/>
      <c r="BQ33" s="371"/>
      <c r="BR33" s="371"/>
      <c r="BS33" s="371"/>
      <c r="BT33" s="371"/>
      <c r="BU33" s="371"/>
      <c r="BV33" s="195"/>
      <c r="BW33" s="372" t="s">
        <v>188</v>
      </c>
      <c r="BX33" s="372"/>
      <c r="BY33" s="371" t="s">
        <v>190</v>
      </c>
      <c r="BZ33" s="371"/>
      <c r="CA33" s="371"/>
      <c r="CB33" s="371"/>
      <c r="CC33" s="371"/>
      <c r="CD33" s="371"/>
      <c r="CE33" s="371"/>
      <c r="CF33" s="371"/>
      <c r="CG33" s="371"/>
      <c r="CH33" s="371"/>
      <c r="CI33" s="371"/>
      <c r="CJ33" s="371"/>
      <c r="CK33" s="371"/>
      <c r="CL33" s="371"/>
      <c r="CM33" s="371"/>
      <c r="CN33" s="194"/>
      <c r="CO33" s="372" t="s">
        <v>186</v>
      </c>
      <c r="CP33" s="372"/>
      <c r="CQ33" s="371" t="s">
        <v>191</v>
      </c>
      <c r="CR33" s="371"/>
      <c r="CS33" s="371"/>
      <c r="CT33" s="371"/>
      <c r="CU33" s="371"/>
      <c r="CV33" s="371"/>
      <c r="CW33" s="371"/>
      <c r="CX33" s="371"/>
      <c r="CY33" s="371"/>
      <c r="CZ33" s="371"/>
      <c r="DA33" s="371"/>
      <c r="DB33" s="371"/>
      <c r="DC33" s="371"/>
      <c r="DD33" s="371"/>
      <c r="DE33" s="371"/>
      <c r="DF33" s="194"/>
      <c r="DG33" s="370" t="s">
        <v>192</v>
      </c>
      <c r="DH33" s="370"/>
      <c r="DI33" s="196"/>
    </row>
    <row r="34" spans="1:113" ht="32.25" customHeight="1" x14ac:dyDescent="0.2">
      <c r="A34" s="169"/>
      <c r="B34" s="193"/>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9"/>
      <c r="U34" s="368">
        <f>IF(W34="","",MAX(C34:D43)+1)</f>
        <v>3</v>
      </c>
      <c r="V34" s="368"/>
      <c r="W34" s="369" t="str">
        <f>IF('各会計、関係団体の財政状況及び健全化判断比率'!B28="","",'各会計、関係団体の財政状況及び健全化判断比率'!B28)</f>
        <v>国民健康保険（事業勘定の部）特別会計</v>
      </c>
      <c r="X34" s="369"/>
      <c r="Y34" s="369"/>
      <c r="Z34" s="369"/>
      <c r="AA34" s="369"/>
      <c r="AB34" s="369"/>
      <c r="AC34" s="369"/>
      <c r="AD34" s="369"/>
      <c r="AE34" s="369"/>
      <c r="AF34" s="369"/>
      <c r="AG34" s="369"/>
      <c r="AH34" s="369"/>
      <c r="AI34" s="369"/>
      <c r="AJ34" s="369"/>
      <c r="AK34" s="369"/>
      <c r="AL34" s="169"/>
      <c r="AM34" s="368">
        <f>IF(AO34="","",MAX(C34:D43,U34:V43)+1)</f>
        <v>7</v>
      </c>
      <c r="AN34" s="368"/>
      <c r="AO34" s="369" t="str">
        <f>IF('各会計、関係団体の財政状況及び健全化判断比率'!B32="","",'各会計、関係団体の財政状況及び健全化判断比率'!B32)</f>
        <v>市立敦賀病院事業会計</v>
      </c>
      <c r="AP34" s="369"/>
      <c r="AQ34" s="369"/>
      <c r="AR34" s="369"/>
      <c r="AS34" s="369"/>
      <c r="AT34" s="369"/>
      <c r="AU34" s="369"/>
      <c r="AV34" s="369"/>
      <c r="AW34" s="369"/>
      <c r="AX34" s="369"/>
      <c r="AY34" s="369"/>
      <c r="AZ34" s="369"/>
      <c r="BA34" s="369"/>
      <c r="BB34" s="369"/>
      <c r="BC34" s="369"/>
      <c r="BD34" s="169"/>
      <c r="BE34" s="368">
        <f>IF(BG34="","",MAX(C34:D43,U34:V43,AM34:AN43)+1)</f>
        <v>10</v>
      </c>
      <c r="BF34" s="368"/>
      <c r="BG34" s="369" t="str">
        <f>IF('各会計、関係団体の財政状況及び健全化判断比率'!B35="","",'各会計、関係団体の財政状況及び健全化判断比率'!B35)</f>
        <v>港湾施設事業特別会計</v>
      </c>
      <c r="BH34" s="369"/>
      <c r="BI34" s="369"/>
      <c r="BJ34" s="369"/>
      <c r="BK34" s="369"/>
      <c r="BL34" s="369"/>
      <c r="BM34" s="369"/>
      <c r="BN34" s="369"/>
      <c r="BO34" s="369"/>
      <c r="BP34" s="369"/>
      <c r="BQ34" s="369"/>
      <c r="BR34" s="369"/>
      <c r="BS34" s="369"/>
      <c r="BT34" s="369"/>
      <c r="BU34" s="369"/>
      <c r="BV34" s="169"/>
      <c r="BW34" s="368">
        <f>IF(BY34="","",MAX(C34:D43,U34:V43,AM34:AN43,BE34:BF43)+1)</f>
        <v>11</v>
      </c>
      <c r="BX34" s="368"/>
      <c r="BY34" s="369" t="str">
        <f>IF('各会計、関係団体の財政状況及び健全化判断比率'!B68="","",'各会計、関係団体の財政状況及び健全化判断比率'!B68)</f>
        <v>敦賀美方消防組合</v>
      </c>
      <c r="BZ34" s="369"/>
      <c r="CA34" s="369"/>
      <c r="CB34" s="369"/>
      <c r="CC34" s="369"/>
      <c r="CD34" s="369"/>
      <c r="CE34" s="369"/>
      <c r="CF34" s="369"/>
      <c r="CG34" s="369"/>
      <c r="CH34" s="369"/>
      <c r="CI34" s="369"/>
      <c r="CJ34" s="369"/>
      <c r="CK34" s="369"/>
      <c r="CL34" s="369"/>
      <c r="CM34" s="369"/>
      <c r="CN34" s="169"/>
      <c r="CO34" s="368">
        <f>IF(CQ34="","",MAX(C34:D43,U34:V43,AM34:AN43,BE34:BF43,BW34:BX43)+1)</f>
        <v>18</v>
      </c>
      <c r="CP34" s="368"/>
      <c r="CQ34" s="369" t="str">
        <f>IF('各会計、関係団体の財政状況及び健全化判断比率'!BS7="","",'各会計、関係団体の財政状況及び健全化判断比率'!BS7)</f>
        <v>港都つるが観光協会</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96"/>
    </row>
    <row r="35" spans="1:113" ht="32.25" customHeight="1" x14ac:dyDescent="0.2">
      <c r="A35" s="169"/>
      <c r="B35" s="193"/>
      <c r="C35" s="368">
        <f>IF(E35="","",C34+1)</f>
        <v>2</v>
      </c>
      <c r="D35" s="368"/>
      <c r="E35" s="369" t="str">
        <f>IF('各会計、関係団体の財政状況及び健全化判断比率'!B8="","",'各会計、関係団体の財政状況及び健全化判断比率'!B8)</f>
        <v>公共用地先行取得事業特別会計</v>
      </c>
      <c r="F35" s="369"/>
      <c r="G35" s="369"/>
      <c r="H35" s="369"/>
      <c r="I35" s="369"/>
      <c r="J35" s="369"/>
      <c r="K35" s="369"/>
      <c r="L35" s="369"/>
      <c r="M35" s="369"/>
      <c r="N35" s="369"/>
      <c r="O35" s="369"/>
      <c r="P35" s="369"/>
      <c r="Q35" s="369"/>
      <c r="R35" s="369"/>
      <c r="S35" s="369"/>
      <c r="T35" s="169"/>
      <c r="U35" s="368">
        <f>IF(W35="","",U34+1)</f>
        <v>4</v>
      </c>
      <c r="V35" s="368"/>
      <c r="W35" s="369" t="str">
        <f>IF('各会計、関係団体の財政状況及び健全化判断比率'!B29="","",'各会計、関係団体の財政状況及び健全化判断比率'!B29)</f>
        <v>国民健康保険（施設勘定の部）特別会計</v>
      </c>
      <c r="X35" s="369"/>
      <c r="Y35" s="369"/>
      <c r="Z35" s="369"/>
      <c r="AA35" s="369"/>
      <c r="AB35" s="369"/>
      <c r="AC35" s="369"/>
      <c r="AD35" s="369"/>
      <c r="AE35" s="369"/>
      <c r="AF35" s="369"/>
      <c r="AG35" s="369"/>
      <c r="AH35" s="369"/>
      <c r="AI35" s="369"/>
      <c r="AJ35" s="369"/>
      <c r="AK35" s="369"/>
      <c r="AL35" s="169"/>
      <c r="AM35" s="368">
        <f t="shared" ref="AM35:AM43" si="0">IF(AO35="","",AM34+1)</f>
        <v>8</v>
      </c>
      <c r="AN35" s="368"/>
      <c r="AO35" s="369" t="str">
        <f>IF('各会計、関係団体の財政状況及び健全化判断比率'!B33="","",'各会計、関係団体の財政状況及び健全化判断比率'!B33)</f>
        <v>水道事業会計</v>
      </c>
      <c r="AP35" s="369"/>
      <c r="AQ35" s="369"/>
      <c r="AR35" s="369"/>
      <c r="AS35" s="369"/>
      <c r="AT35" s="369"/>
      <c r="AU35" s="369"/>
      <c r="AV35" s="369"/>
      <c r="AW35" s="369"/>
      <c r="AX35" s="369"/>
      <c r="AY35" s="369"/>
      <c r="AZ35" s="369"/>
      <c r="BA35" s="369"/>
      <c r="BB35" s="369"/>
      <c r="BC35" s="369"/>
      <c r="BD35" s="169"/>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9"/>
      <c r="BW35" s="368">
        <f t="shared" ref="BW35:BW43" si="2">IF(BY35="","",BW34+1)</f>
        <v>12</v>
      </c>
      <c r="BX35" s="368"/>
      <c r="BY35" s="369" t="str">
        <f>IF('各会計、関係団体の財政状況及び健全化判断比率'!B69="","",'各会計、関係団体の財政状況及び健全化判断比率'!B69)</f>
        <v>嶺南広域行政組合</v>
      </c>
      <c r="BZ35" s="369"/>
      <c r="CA35" s="369"/>
      <c r="CB35" s="369"/>
      <c r="CC35" s="369"/>
      <c r="CD35" s="369"/>
      <c r="CE35" s="369"/>
      <c r="CF35" s="369"/>
      <c r="CG35" s="369"/>
      <c r="CH35" s="369"/>
      <c r="CI35" s="369"/>
      <c r="CJ35" s="369"/>
      <c r="CK35" s="369"/>
      <c r="CL35" s="369"/>
      <c r="CM35" s="369"/>
      <c r="CN35" s="169"/>
      <c r="CO35" s="368">
        <f t="shared" ref="CO35:CO43" si="3">IF(CQ35="","",CO34+1)</f>
        <v>19</v>
      </c>
      <c r="CP35" s="368"/>
      <c r="CQ35" s="369" t="str">
        <f>IF('各会計、関係団体の財政状況及び健全化判断比率'!BS8="","",'各会計、関係団体の財政状況及び健全化判断比率'!BS8)</f>
        <v>嶺南ケーブルネットワーク</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96"/>
    </row>
    <row r="36" spans="1:113" ht="32.25" customHeight="1" x14ac:dyDescent="0.2">
      <c r="A36" s="169"/>
      <c r="B36" s="193"/>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9"/>
      <c r="U36" s="368">
        <f t="shared" ref="U36:U43" si="4">IF(W36="","",U35+1)</f>
        <v>5</v>
      </c>
      <c r="V36" s="368"/>
      <c r="W36" s="369" t="str">
        <f>IF('各会計、関係団体の財政状況及び健全化判断比率'!B30="","",'各会計、関係団体の財政状況及び健全化判断比率'!B30)</f>
        <v>介護保険特別会計</v>
      </c>
      <c r="X36" s="369"/>
      <c r="Y36" s="369"/>
      <c r="Z36" s="369"/>
      <c r="AA36" s="369"/>
      <c r="AB36" s="369"/>
      <c r="AC36" s="369"/>
      <c r="AD36" s="369"/>
      <c r="AE36" s="369"/>
      <c r="AF36" s="369"/>
      <c r="AG36" s="369"/>
      <c r="AH36" s="369"/>
      <c r="AI36" s="369"/>
      <c r="AJ36" s="369"/>
      <c r="AK36" s="369"/>
      <c r="AL36" s="169"/>
      <c r="AM36" s="368">
        <f t="shared" si="0"/>
        <v>9</v>
      </c>
      <c r="AN36" s="368"/>
      <c r="AO36" s="369" t="str">
        <f>IF('各会計、関係団体の財政状況及び健全化判断比率'!B34="","",'各会計、関係団体の財政状況及び健全化判断比率'!B34)</f>
        <v>下水道事業会計</v>
      </c>
      <c r="AP36" s="369"/>
      <c r="AQ36" s="369"/>
      <c r="AR36" s="369"/>
      <c r="AS36" s="369"/>
      <c r="AT36" s="369"/>
      <c r="AU36" s="369"/>
      <c r="AV36" s="369"/>
      <c r="AW36" s="369"/>
      <c r="AX36" s="369"/>
      <c r="AY36" s="369"/>
      <c r="AZ36" s="369"/>
      <c r="BA36" s="369"/>
      <c r="BB36" s="369"/>
      <c r="BC36" s="369"/>
      <c r="BD36" s="169"/>
      <c r="BE36" s="368" t="str">
        <f t="shared" si="1"/>
        <v/>
      </c>
      <c r="BF36" s="368"/>
      <c r="BG36" s="369"/>
      <c r="BH36" s="369"/>
      <c r="BI36" s="369"/>
      <c r="BJ36" s="369"/>
      <c r="BK36" s="369"/>
      <c r="BL36" s="369"/>
      <c r="BM36" s="369"/>
      <c r="BN36" s="369"/>
      <c r="BO36" s="369"/>
      <c r="BP36" s="369"/>
      <c r="BQ36" s="369"/>
      <c r="BR36" s="369"/>
      <c r="BS36" s="369"/>
      <c r="BT36" s="369"/>
      <c r="BU36" s="369"/>
      <c r="BV36" s="169"/>
      <c r="BW36" s="368">
        <f t="shared" si="2"/>
        <v>13</v>
      </c>
      <c r="BX36" s="368"/>
      <c r="BY36" s="369" t="str">
        <f>IF('各会計、関係団体の財政状況及び健全化判断比率'!B70="","",'各会計、関係団体の財政状況及び健全化判断比率'!B70)</f>
        <v>福井県後期高齢者医療広域連合（一般会計）</v>
      </c>
      <c r="BZ36" s="369"/>
      <c r="CA36" s="369"/>
      <c r="CB36" s="369"/>
      <c r="CC36" s="369"/>
      <c r="CD36" s="369"/>
      <c r="CE36" s="369"/>
      <c r="CF36" s="369"/>
      <c r="CG36" s="369"/>
      <c r="CH36" s="369"/>
      <c r="CI36" s="369"/>
      <c r="CJ36" s="369"/>
      <c r="CK36" s="369"/>
      <c r="CL36" s="369"/>
      <c r="CM36" s="369"/>
      <c r="CN36" s="169"/>
      <c r="CO36" s="368">
        <f t="shared" si="3"/>
        <v>20</v>
      </c>
      <c r="CP36" s="368"/>
      <c r="CQ36" s="369" t="str">
        <f>IF('各会計、関係団体の財政状況及び健全化判断比率'!BS9="","",'各会計、関係団体の財政状況及び健全化判断比率'!BS9)</f>
        <v>公立大学法人敦賀市立看護大学</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96"/>
    </row>
    <row r="37" spans="1:113" ht="32.25" customHeight="1" x14ac:dyDescent="0.2">
      <c r="A37" s="169"/>
      <c r="B37" s="193"/>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9"/>
      <c r="U37" s="368">
        <f t="shared" si="4"/>
        <v>6</v>
      </c>
      <c r="V37" s="368"/>
      <c r="W37" s="369" t="str">
        <f>IF('各会計、関係団体の財政状況及び健全化判断比率'!B31="","",'各会計、関係団体の財政状況及び健全化判断比率'!B31)</f>
        <v>後期高齢者医療特別会計</v>
      </c>
      <c r="X37" s="369"/>
      <c r="Y37" s="369"/>
      <c r="Z37" s="369"/>
      <c r="AA37" s="369"/>
      <c r="AB37" s="369"/>
      <c r="AC37" s="369"/>
      <c r="AD37" s="369"/>
      <c r="AE37" s="369"/>
      <c r="AF37" s="369"/>
      <c r="AG37" s="369"/>
      <c r="AH37" s="369"/>
      <c r="AI37" s="369"/>
      <c r="AJ37" s="369"/>
      <c r="AK37" s="369"/>
      <c r="AL37" s="169"/>
      <c r="AM37" s="368" t="str">
        <f t="shared" si="0"/>
        <v/>
      </c>
      <c r="AN37" s="368"/>
      <c r="AO37" s="369"/>
      <c r="AP37" s="369"/>
      <c r="AQ37" s="369"/>
      <c r="AR37" s="369"/>
      <c r="AS37" s="369"/>
      <c r="AT37" s="369"/>
      <c r="AU37" s="369"/>
      <c r="AV37" s="369"/>
      <c r="AW37" s="369"/>
      <c r="AX37" s="369"/>
      <c r="AY37" s="369"/>
      <c r="AZ37" s="369"/>
      <c r="BA37" s="369"/>
      <c r="BB37" s="369"/>
      <c r="BC37" s="369"/>
      <c r="BD37" s="169"/>
      <c r="BE37" s="368" t="str">
        <f t="shared" si="1"/>
        <v/>
      </c>
      <c r="BF37" s="368"/>
      <c r="BG37" s="369"/>
      <c r="BH37" s="369"/>
      <c r="BI37" s="369"/>
      <c r="BJ37" s="369"/>
      <c r="BK37" s="369"/>
      <c r="BL37" s="369"/>
      <c r="BM37" s="369"/>
      <c r="BN37" s="369"/>
      <c r="BO37" s="369"/>
      <c r="BP37" s="369"/>
      <c r="BQ37" s="369"/>
      <c r="BR37" s="369"/>
      <c r="BS37" s="369"/>
      <c r="BT37" s="369"/>
      <c r="BU37" s="369"/>
      <c r="BV37" s="169"/>
      <c r="BW37" s="368">
        <f t="shared" si="2"/>
        <v>14</v>
      </c>
      <c r="BX37" s="368"/>
      <c r="BY37" s="369" t="str">
        <f>IF('各会計、関係団体の財政状況及び健全化判断比率'!B71="","",'各会計、関係団体の財政状況及び健全化判断比率'!B71)</f>
        <v>福井県後期高齢者医療広域連合（特別会計）</v>
      </c>
      <c r="BZ37" s="369"/>
      <c r="CA37" s="369"/>
      <c r="CB37" s="369"/>
      <c r="CC37" s="369"/>
      <c r="CD37" s="369"/>
      <c r="CE37" s="369"/>
      <c r="CF37" s="369"/>
      <c r="CG37" s="369"/>
      <c r="CH37" s="369"/>
      <c r="CI37" s="369"/>
      <c r="CJ37" s="369"/>
      <c r="CK37" s="369"/>
      <c r="CL37" s="369"/>
      <c r="CM37" s="369"/>
      <c r="CN37" s="169"/>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96"/>
    </row>
    <row r="38" spans="1:113" ht="32.25" customHeight="1" x14ac:dyDescent="0.2">
      <c r="A38" s="169"/>
      <c r="B38" s="193"/>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9"/>
      <c r="U38" s="368" t="str">
        <f t="shared" si="4"/>
        <v/>
      </c>
      <c r="V38" s="368"/>
      <c r="W38" s="369"/>
      <c r="X38" s="369"/>
      <c r="Y38" s="369"/>
      <c r="Z38" s="369"/>
      <c r="AA38" s="369"/>
      <c r="AB38" s="369"/>
      <c r="AC38" s="369"/>
      <c r="AD38" s="369"/>
      <c r="AE38" s="369"/>
      <c r="AF38" s="369"/>
      <c r="AG38" s="369"/>
      <c r="AH38" s="369"/>
      <c r="AI38" s="369"/>
      <c r="AJ38" s="369"/>
      <c r="AK38" s="369"/>
      <c r="AL38" s="169"/>
      <c r="AM38" s="368" t="str">
        <f t="shared" si="0"/>
        <v/>
      </c>
      <c r="AN38" s="368"/>
      <c r="AO38" s="369"/>
      <c r="AP38" s="369"/>
      <c r="AQ38" s="369"/>
      <c r="AR38" s="369"/>
      <c r="AS38" s="369"/>
      <c r="AT38" s="369"/>
      <c r="AU38" s="369"/>
      <c r="AV38" s="369"/>
      <c r="AW38" s="369"/>
      <c r="AX38" s="369"/>
      <c r="AY38" s="369"/>
      <c r="AZ38" s="369"/>
      <c r="BA38" s="369"/>
      <c r="BB38" s="369"/>
      <c r="BC38" s="369"/>
      <c r="BD38" s="169"/>
      <c r="BE38" s="368" t="str">
        <f t="shared" si="1"/>
        <v/>
      </c>
      <c r="BF38" s="368"/>
      <c r="BG38" s="369"/>
      <c r="BH38" s="369"/>
      <c r="BI38" s="369"/>
      <c r="BJ38" s="369"/>
      <c r="BK38" s="369"/>
      <c r="BL38" s="369"/>
      <c r="BM38" s="369"/>
      <c r="BN38" s="369"/>
      <c r="BO38" s="369"/>
      <c r="BP38" s="369"/>
      <c r="BQ38" s="369"/>
      <c r="BR38" s="369"/>
      <c r="BS38" s="369"/>
      <c r="BT38" s="369"/>
      <c r="BU38" s="369"/>
      <c r="BV38" s="169"/>
      <c r="BW38" s="368">
        <f t="shared" si="2"/>
        <v>15</v>
      </c>
      <c r="BX38" s="368"/>
      <c r="BY38" s="369" t="str">
        <f>IF('各会計、関係団体の財政状況及び健全化判断比率'!B72="","",'各会計、関係団体の財政状況及び健全化判断比率'!B72)</f>
        <v>福井県市町総合事務組合（一般会計）</v>
      </c>
      <c r="BZ38" s="369"/>
      <c r="CA38" s="369"/>
      <c r="CB38" s="369"/>
      <c r="CC38" s="369"/>
      <c r="CD38" s="369"/>
      <c r="CE38" s="369"/>
      <c r="CF38" s="369"/>
      <c r="CG38" s="369"/>
      <c r="CH38" s="369"/>
      <c r="CI38" s="369"/>
      <c r="CJ38" s="369"/>
      <c r="CK38" s="369"/>
      <c r="CL38" s="369"/>
      <c r="CM38" s="369"/>
      <c r="CN38" s="169"/>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96"/>
    </row>
    <row r="39" spans="1:113" ht="32.25" customHeight="1" x14ac:dyDescent="0.2">
      <c r="A39" s="169"/>
      <c r="B39" s="193"/>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9"/>
      <c r="U39" s="368" t="str">
        <f t="shared" si="4"/>
        <v/>
      </c>
      <c r="V39" s="368"/>
      <c r="W39" s="369"/>
      <c r="X39" s="369"/>
      <c r="Y39" s="369"/>
      <c r="Z39" s="369"/>
      <c r="AA39" s="369"/>
      <c r="AB39" s="369"/>
      <c r="AC39" s="369"/>
      <c r="AD39" s="369"/>
      <c r="AE39" s="369"/>
      <c r="AF39" s="369"/>
      <c r="AG39" s="369"/>
      <c r="AH39" s="369"/>
      <c r="AI39" s="369"/>
      <c r="AJ39" s="369"/>
      <c r="AK39" s="369"/>
      <c r="AL39" s="169"/>
      <c r="AM39" s="368" t="str">
        <f t="shared" si="0"/>
        <v/>
      </c>
      <c r="AN39" s="368"/>
      <c r="AO39" s="369"/>
      <c r="AP39" s="369"/>
      <c r="AQ39" s="369"/>
      <c r="AR39" s="369"/>
      <c r="AS39" s="369"/>
      <c r="AT39" s="369"/>
      <c r="AU39" s="369"/>
      <c r="AV39" s="369"/>
      <c r="AW39" s="369"/>
      <c r="AX39" s="369"/>
      <c r="AY39" s="369"/>
      <c r="AZ39" s="369"/>
      <c r="BA39" s="369"/>
      <c r="BB39" s="369"/>
      <c r="BC39" s="369"/>
      <c r="BD39" s="169"/>
      <c r="BE39" s="368" t="str">
        <f t="shared" si="1"/>
        <v/>
      </c>
      <c r="BF39" s="368"/>
      <c r="BG39" s="369"/>
      <c r="BH39" s="369"/>
      <c r="BI39" s="369"/>
      <c r="BJ39" s="369"/>
      <c r="BK39" s="369"/>
      <c r="BL39" s="369"/>
      <c r="BM39" s="369"/>
      <c r="BN39" s="369"/>
      <c r="BO39" s="369"/>
      <c r="BP39" s="369"/>
      <c r="BQ39" s="369"/>
      <c r="BR39" s="369"/>
      <c r="BS39" s="369"/>
      <c r="BT39" s="369"/>
      <c r="BU39" s="369"/>
      <c r="BV39" s="169"/>
      <c r="BW39" s="368">
        <f t="shared" si="2"/>
        <v>16</v>
      </c>
      <c r="BX39" s="368"/>
      <c r="BY39" s="369" t="str">
        <f>IF('各会計、関係団体の財政状況及び健全化判断比率'!B73="","",'各会計、関係団体の財政状況及び健全化判断比率'!B73)</f>
        <v>福井県市町総合事務組合（特別会計）</v>
      </c>
      <c r="BZ39" s="369"/>
      <c r="CA39" s="369"/>
      <c r="CB39" s="369"/>
      <c r="CC39" s="369"/>
      <c r="CD39" s="369"/>
      <c r="CE39" s="369"/>
      <c r="CF39" s="369"/>
      <c r="CG39" s="369"/>
      <c r="CH39" s="369"/>
      <c r="CI39" s="369"/>
      <c r="CJ39" s="369"/>
      <c r="CK39" s="369"/>
      <c r="CL39" s="369"/>
      <c r="CM39" s="369"/>
      <c r="CN39" s="169"/>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96"/>
    </row>
    <row r="40" spans="1:113" ht="32.25" customHeight="1" x14ac:dyDescent="0.2">
      <c r="A40" s="169"/>
      <c r="B40" s="193"/>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9"/>
      <c r="U40" s="368" t="str">
        <f t="shared" si="4"/>
        <v/>
      </c>
      <c r="V40" s="368"/>
      <c r="W40" s="369"/>
      <c r="X40" s="369"/>
      <c r="Y40" s="369"/>
      <c r="Z40" s="369"/>
      <c r="AA40" s="369"/>
      <c r="AB40" s="369"/>
      <c r="AC40" s="369"/>
      <c r="AD40" s="369"/>
      <c r="AE40" s="369"/>
      <c r="AF40" s="369"/>
      <c r="AG40" s="369"/>
      <c r="AH40" s="369"/>
      <c r="AI40" s="369"/>
      <c r="AJ40" s="369"/>
      <c r="AK40" s="369"/>
      <c r="AL40" s="169"/>
      <c r="AM40" s="368" t="str">
        <f t="shared" si="0"/>
        <v/>
      </c>
      <c r="AN40" s="368"/>
      <c r="AO40" s="369"/>
      <c r="AP40" s="369"/>
      <c r="AQ40" s="369"/>
      <c r="AR40" s="369"/>
      <c r="AS40" s="369"/>
      <c r="AT40" s="369"/>
      <c r="AU40" s="369"/>
      <c r="AV40" s="369"/>
      <c r="AW40" s="369"/>
      <c r="AX40" s="369"/>
      <c r="AY40" s="369"/>
      <c r="AZ40" s="369"/>
      <c r="BA40" s="369"/>
      <c r="BB40" s="369"/>
      <c r="BC40" s="369"/>
      <c r="BD40" s="169"/>
      <c r="BE40" s="368" t="str">
        <f t="shared" si="1"/>
        <v/>
      </c>
      <c r="BF40" s="368"/>
      <c r="BG40" s="369"/>
      <c r="BH40" s="369"/>
      <c r="BI40" s="369"/>
      <c r="BJ40" s="369"/>
      <c r="BK40" s="369"/>
      <c r="BL40" s="369"/>
      <c r="BM40" s="369"/>
      <c r="BN40" s="369"/>
      <c r="BO40" s="369"/>
      <c r="BP40" s="369"/>
      <c r="BQ40" s="369"/>
      <c r="BR40" s="369"/>
      <c r="BS40" s="369"/>
      <c r="BT40" s="369"/>
      <c r="BU40" s="369"/>
      <c r="BV40" s="169"/>
      <c r="BW40" s="368">
        <f t="shared" si="2"/>
        <v>17</v>
      </c>
      <c r="BX40" s="368"/>
      <c r="BY40" s="369" t="str">
        <f>IF('各会計、関係団体の財政状況及び健全化判断比率'!B74="","",'各会計、関係団体の財政状況及び健全化判断比率'!B74)</f>
        <v>福井県自治会館組合</v>
      </c>
      <c r="BZ40" s="369"/>
      <c r="CA40" s="369"/>
      <c r="CB40" s="369"/>
      <c r="CC40" s="369"/>
      <c r="CD40" s="369"/>
      <c r="CE40" s="369"/>
      <c r="CF40" s="369"/>
      <c r="CG40" s="369"/>
      <c r="CH40" s="369"/>
      <c r="CI40" s="369"/>
      <c r="CJ40" s="369"/>
      <c r="CK40" s="369"/>
      <c r="CL40" s="369"/>
      <c r="CM40" s="369"/>
      <c r="CN40" s="169"/>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96"/>
    </row>
    <row r="41" spans="1:113" ht="32.25" customHeight="1" x14ac:dyDescent="0.2">
      <c r="A41" s="169"/>
      <c r="B41" s="193"/>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9"/>
      <c r="U41" s="368" t="str">
        <f t="shared" si="4"/>
        <v/>
      </c>
      <c r="V41" s="368"/>
      <c r="W41" s="369"/>
      <c r="X41" s="369"/>
      <c r="Y41" s="369"/>
      <c r="Z41" s="369"/>
      <c r="AA41" s="369"/>
      <c r="AB41" s="369"/>
      <c r="AC41" s="369"/>
      <c r="AD41" s="369"/>
      <c r="AE41" s="369"/>
      <c r="AF41" s="369"/>
      <c r="AG41" s="369"/>
      <c r="AH41" s="369"/>
      <c r="AI41" s="369"/>
      <c r="AJ41" s="369"/>
      <c r="AK41" s="369"/>
      <c r="AL41" s="169"/>
      <c r="AM41" s="368" t="str">
        <f t="shared" si="0"/>
        <v/>
      </c>
      <c r="AN41" s="368"/>
      <c r="AO41" s="369"/>
      <c r="AP41" s="369"/>
      <c r="AQ41" s="369"/>
      <c r="AR41" s="369"/>
      <c r="AS41" s="369"/>
      <c r="AT41" s="369"/>
      <c r="AU41" s="369"/>
      <c r="AV41" s="369"/>
      <c r="AW41" s="369"/>
      <c r="AX41" s="369"/>
      <c r="AY41" s="369"/>
      <c r="AZ41" s="369"/>
      <c r="BA41" s="369"/>
      <c r="BB41" s="369"/>
      <c r="BC41" s="369"/>
      <c r="BD41" s="169"/>
      <c r="BE41" s="368" t="str">
        <f t="shared" si="1"/>
        <v/>
      </c>
      <c r="BF41" s="368"/>
      <c r="BG41" s="369"/>
      <c r="BH41" s="369"/>
      <c r="BI41" s="369"/>
      <c r="BJ41" s="369"/>
      <c r="BK41" s="369"/>
      <c r="BL41" s="369"/>
      <c r="BM41" s="369"/>
      <c r="BN41" s="369"/>
      <c r="BO41" s="369"/>
      <c r="BP41" s="369"/>
      <c r="BQ41" s="369"/>
      <c r="BR41" s="369"/>
      <c r="BS41" s="369"/>
      <c r="BT41" s="369"/>
      <c r="BU41" s="369"/>
      <c r="BV41" s="169"/>
      <c r="BW41" s="368" t="str">
        <f t="shared" si="2"/>
        <v/>
      </c>
      <c r="BX41" s="368"/>
      <c r="BY41" s="369" t="str">
        <f>IF('各会計、関係団体の財政状況及び健全化判断比率'!B75="","",'各会計、関係団体の財政状況及び健全化判断比率'!B75)</f>
        <v/>
      </c>
      <c r="BZ41" s="369"/>
      <c r="CA41" s="369"/>
      <c r="CB41" s="369"/>
      <c r="CC41" s="369"/>
      <c r="CD41" s="369"/>
      <c r="CE41" s="369"/>
      <c r="CF41" s="369"/>
      <c r="CG41" s="369"/>
      <c r="CH41" s="369"/>
      <c r="CI41" s="369"/>
      <c r="CJ41" s="369"/>
      <c r="CK41" s="369"/>
      <c r="CL41" s="369"/>
      <c r="CM41" s="369"/>
      <c r="CN41" s="169"/>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96"/>
    </row>
    <row r="42" spans="1:113" ht="32.25" customHeight="1" x14ac:dyDescent="0.2">
      <c r="B42" s="193"/>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9"/>
      <c r="U42" s="368" t="str">
        <f t="shared" si="4"/>
        <v/>
      </c>
      <c r="V42" s="368"/>
      <c r="W42" s="369"/>
      <c r="X42" s="369"/>
      <c r="Y42" s="369"/>
      <c r="Z42" s="369"/>
      <c r="AA42" s="369"/>
      <c r="AB42" s="369"/>
      <c r="AC42" s="369"/>
      <c r="AD42" s="369"/>
      <c r="AE42" s="369"/>
      <c r="AF42" s="369"/>
      <c r="AG42" s="369"/>
      <c r="AH42" s="369"/>
      <c r="AI42" s="369"/>
      <c r="AJ42" s="369"/>
      <c r="AK42" s="369"/>
      <c r="AL42" s="169"/>
      <c r="AM42" s="368" t="str">
        <f t="shared" si="0"/>
        <v/>
      </c>
      <c r="AN42" s="368"/>
      <c r="AO42" s="369"/>
      <c r="AP42" s="369"/>
      <c r="AQ42" s="369"/>
      <c r="AR42" s="369"/>
      <c r="AS42" s="369"/>
      <c r="AT42" s="369"/>
      <c r="AU42" s="369"/>
      <c r="AV42" s="369"/>
      <c r="AW42" s="369"/>
      <c r="AX42" s="369"/>
      <c r="AY42" s="369"/>
      <c r="AZ42" s="369"/>
      <c r="BA42" s="369"/>
      <c r="BB42" s="369"/>
      <c r="BC42" s="369"/>
      <c r="BD42" s="169"/>
      <c r="BE42" s="368" t="str">
        <f t="shared" si="1"/>
        <v/>
      </c>
      <c r="BF42" s="368"/>
      <c r="BG42" s="369"/>
      <c r="BH42" s="369"/>
      <c r="BI42" s="369"/>
      <c r="BJ42" s="369"/>
      <c r="BK42" s="369"/>
      <c r="BL42" s="369"/>
      <c r="BM42" s="369"/>
      <c r="BN42" s="369"/>
      <c r="BO42" s="369"/>
      <c r="BP42" s="369"/>
      <c r="BQ42" s="369"/>
      <c r="BR42" s="369"/>
      <c r="BS42" s="369"/>
      <c r="BT42" s="369"/>
      <c r="BU42" s="369"/>
      <c r="BV42" s="169"/>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69"/>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96"/>
    </row>
    <row r="43" spans="1:113" ht="32.25" customHeight="1" x14ac:dyDescent="0.2">
      <c r="B43" s="193"/>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9"/>
      <c r="U43" s="368" t="str">
        <f t="shared" si="4"/>
        <v/>
      </c>
      <c r="V43" s="368"/>
      <c r="W43" s="369"/>
      <c r="X43" s="369"/>
      <c r="Y43" s="369"/>
      <c r="Z43" s="369"/>
      <c r="AA43" s="369"/>
      <c r="AB43" s="369"/>
      <c r="AC43" s="369"/>
      <c r="AD43" s="369"/>
      <c r="AE43" s="369"/>
      <c r="AF43" s="369"/>
      <c r="AG43" s="369"/>
      <c r="AH43" s="369"/>
      <c r="AI43" s="369"/>
      <c r="AJ43" s="369"/>
      <c r="AK43" s="369"/>
      <c r="AL43" s="169"/>
      <c r="AM43" s="368" t="str">
        <f t="shared" si="0"/>
        <v/>
      </c>
      <c r="AN43" s="368"/>
      <c r="AO43" s="369"/>
      <c r="AP43" s="369"/>
      <c r="AQ43" s="369"/>
      <c r="AR43" s="369"/>
      <c r="AS43" s="369"/>
      <c r="AT43" s="369"/>
      <c r="AU43" s="369"/>
      <c r="AV43" s="369"/>
      <c r="AW43" s="369"/>
      <c r="AX43" s="369"/>
      <c r="AY43" s="369"/>
      <c r="AZ43" s="369"/>
      <c r="BA43" s="369"/>
      <c r="BB43" s="369"/>
      <c r="BC43" s="369"/>
      <c r="BD43" s="169"/>
      <c r="BE43" s="368" t="str">
        <f t="shared" si="1"/>
        <v/>
      </c>
      <c r="BF43" s="368"/>
      <c r="BG43" s="369"/>
      <c r="BH43" s="369"/>
      <c r="BI43" s="369"/>
      <c r="BJ43" s="369"/>
      <c r="BK43" s="369"/>
      <c r="BL43" s="369"/>
      <c r="BM43" s="369"/>
      <c r="BN43" s="369"/>
      <c r="BO43" s="369"/>
      <c r="BP43" s="369"/>
      <c r="BQ43" s="369"/>
      <c r="BR43" s="369"/>
      <c r="BS43" s="369"/>
      <c r="BT43" s="369"/>
      <c r="BU43" s="369"/>
      <c r="BV43" s="169"/>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69"/>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5" t="s">
        <v>194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2">
      <c r="E47" s="365" t="s">
        <v>195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2">
      <c r="E48" s="365" t="s">
        <v>196</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2">
      <c r="E49" s="367" t="s">
        <v>197</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2">
      <c r="E50" s="365" t="s">
        <v>198</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2">
      <c r="E51" s="365" t="s">
        <v>199</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2">
      <c r="E52" s="365" t="s">
        <v>200</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2">
      <c r="E53" s="365" t="s">
        <v>201</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2"/>
    <row r="55" spans="5:113" x14ac:dyDescent="0.2"/>
    <row r="56" spans="5:113" x14ac:dyDescent="0.2"/>
  </sheetData>
  <sheetProtection algorithmName="SHA-512" hashValue="ug3lTLVfDNzW7133H3DGZ6BH4TUyjpJuGJiFNRKj1JGMTU+O8nSbkyrS0f1TTzmQdOik1fQ8XtaOCtCn7DEnFQ==" saltValue="oG8/I+B+gBrUNOlfgXvCG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2" t="s">
        <v>536</v>
      </c>
      <c r="D34" s="1152"/>
      <c r="E34" s="1153"/>
      <c r="F34" s="32">
        <v>23.09</v>
      </c>
      <c r="G34" s="33">
        <v>28.52</v>
      </c>
      <c r="H34" s="33">
        <v>28.14</v>
      </c>
      <c r="I34" s="33">
        <v>23.45</v>
      </c>
      <c r="J34" s="34">
        <v>17.75</v>
      </c>
      <c r="K34" s="22"/>
      <c r="L34" s="22"/>
      <c r="M34" s="22"/>
      <c r="N34" s="22"/>
      <c r="O34" s="22"/>
      <c r="P34" s="22"/>
    </row>
    <row r="35" spans="1:16" ht="39" customHeight="1" x14ac:dyDescent="0.2">
      <c r="A35" s="22"/>
      <c r="B35" s="35"/>
      <c r="C35" s="1146" t="s">
        <v>537</v>
      </c>
      <c r="D35" s="1147"/>
      <c r="E35" s="1148"/>
      <c r="F35" s="36">
        <v>9.5399999999999991</v>
      </c>
      <c r="G35" s="37">
        <v>13.68</v>
      </c>
      <c r="H35" s="37">
        <v>13.05</v>
      </c>
      <c r="I35" s="37">
        <v>10.029999999999999</v>
      </c>
      <c r="J35" s="38">
        <v>9.1999999999999993</v>
      </c>
      <c r="K35" s="22"/>
      <c r="L35" s="22"/>
      <c r="M35" s="22"/>
      <c r="N35" s="22"/>
      <c r="O35" s="22"/>
      <c r="P35" s="22"/>
    </row>
    <row r="36" spans="1:16" ht="39" customHeight="1" x14ac:dyDescent="0.2">
      <c r="A36" s="22"/>
      <c r="B36" s="35"/>
      <c r="C36" s="1146" t="s">
        <v>538</v>
      </c>
      <c r="D36" s="1147"/>
      <c r="E36" s="1148"/>
      <c r="F36" s="36">
        <v>7.09</v>
      </c>
      <c r="G36" s="37">
        <v>8</v>
      </c>
      <c r="H36" s="37">
        <v>8.7100000000000009</v>
      </c>
      <c r="I36" s="37">
        <v>8.34</v>
      </c>
      <c r="J36" s="38">
        <v>8.15</v>
      </c>
      <c r="K36" s="22"/>
      <c r="L36" s="22"/>
      <c r="M36" s="22"/>
      <c r="N36" s="22"/>
      <c r="O36" s="22"/>
      <c r="P36" s="22"/>
    </row>
    <row r="37" spans="1:16" ht="39" customHeight="1" x14ac:dyDescent="0.2">
      <c r="A37" s="22"/>
      <c r="B37" s="35"/>
      <c r="C37" s="1146" t="s">
        <v>539</v>
      </c>
      <c r="D37" s="1147"/>
      <c r="E37" s="1148"/>
      <c r="F37" s="36">
        <v>2.33</v>
      </c>
      <c r="G37" s="37">
        <v>2.13</v>
      </c>
      <c r="H37" s="37">
        <v>2.34</v>
      </c>
      <c r="I37" s="37">
        <v>1.66</v>
      </c>
      <c r="J37" s="38">
        <v>3.62</v>
      </c>
      <c r="K37" s="22"/>
      <c r="L37" s="22"/>
      <c r="M37" s="22"/>
      <c r="N37" s="22"/>
      <c r="O37" s="22"/>
      <c r="P37" s="22"/>
    </row>
    <row r="38" spans="1:16" ht="39" customHeight="1" x14ac:dyDescent="0.2">
      <c r="A38" s="22"/>
      <c r="B38" s="35"/>
      <c r="C38" s="1146" t="s">
        <v>540</v>
      </c>
      <c r="D38" s="1147"/>
      <c r="E38" s="1148"/>
      <c r="F38" s="36">
        <v>0.63</v>
      </c>
      <c r="G38" s="37">
        <v>0.72</v>
      </c>
      <c r="H38" s="37">
        <v>1.08</v>
      </c>
      <c r="I38" s="37">
        <v>1.28</v>
      </c>
      <c r="J38" s="38">
        <v>0.52</v>
      </c>
      <c r="K38" s="22"/>
      <c r="L38" s="22"/>
      <c r="M38" s="22"/>
      <c r="N38" s="22"/>
      <c r="O38" s="22"/>
      <c r="P38" s="22"/>
    </row>
    <row r="39" spans="1:16" ht="39" customHeight="1" x14ac:dyDescent="0.2">
      <c r="A39" s="22"/>
      <c r="B39" s="35"/>
      <c r="C39" s="1146" t="s">
        <v>541</v>
      </c>
      <c r="D39" s="1147"/>
      <c r="E39" s="1148"/>
      <c r="F39" s="36">
        <v>0.01</v>
      </c>
      <c r="G39" s="37">
        <v>0.02</v>
      </c>
      <c r="H39" s="37">
        <v>0.33</v>
      </c>
      <c r="I39" s="37">
        <v>0.09</v>
      </c>
      <c r="J39" s="38">
        <v>0.05</v>
      </c>
      <c r="K39" s="22"/>
      <c r="L39" s="22"/>
      <c r="M39" s="22"/>
      <c r="N39" s="22"/>
      <c r="O39" s="22"/>
      <c r="P39" s="22"/>
    </row>
    <row r="40" spans="1:16" ht="39" customHeight="1" x14ac:dyDescent="0.2">
      <c r="A40" s="22"/>
      <c r="B40" s="35"/>
      <c r="C40" s="1146" t="s">
        <v>542</v>
      </c>
      <c r="D40" s="1147"/>
      <c r="E40" s="1148"/>
      <c r="F40" s="36">
        <v>0</v>
      </c>
      <c r="G40" s="37">
        <v>0.01</v>
      </c>
      <c r="H40" s="37">
        <v>0</v>
      </c>
      <c r="I40" s="37">
        <v>0</v>
      </c>
      <c r="J40" s="38">
        <v>0.01</v>
      </c>
      <c r="K40" s="22"/>
      <c r="L40" s="22"/>
      <c r="M40" s="22"/>
      <c r="N40" s="22"/>
      <c r="O40" s="22"/>
      <c r="P40" s="22"/>
    </row>
    <row r="41" spans="1:16" ht="39" customHeight="1" x14ac:dyDescent="0.2">
      <c r="A41" s="22"/>
      <c r="B41" s="35"/>
      <c r="C41" s="1146" t="s">
        <v>543</v>
      </c>
      <c r="D41" s="1147"/>
      <c r="E41" s="1148"/>
      <c r="F41" s="36">
        <v>0</v>
      </c>
      <c r="G41" s="37">
        <v>0</v>
      </c>
      <c r="H41" s="37">
        <v>0</v>
      </c>
      <c r="I41" s="37">
        <v>0</v>
      </c>
      <c r="J41" s="38">
        <v>0</v>
      </c>
      <c r="K41" s="22"/>
      <c r="L41" s="22"/>
      <c r="M41" s="22"/>
      <c r="N41" s="22"/>
      <c r="O41" s="22"/>
      <c r="P41" s="22"/>
    </row>
    <row r="42" spans="1:16" ht="39" customHeight="1" x14ac:dyDescent="0.2">
      <c r="A42" s="22"/>
      <c r="B42" s="39"/>
      <c r="C42" s="1146" t="s">
        <v>544</v>
      </c>
      <c r="D42" s="1147"/>
      <c r="E42" s="1148"/>
      <c r="F42" s="36" t="s">
        <v>491</v>
      </c>
      <c r="G42" s="37" t="s">
        <v>491</v>
      </c>
      <c r="H42" s="37" t="s">
        <v>491</v>
      </c>
      <c r="I42" s="37" t="s">
        <v>491</v>
      </c>
      <c r="J42" s="38" t="s">
        <v>491</v>
      </c>
      <c r="K42" s="22"/>
      <c r="L42" s="22"/>
      <c r="M42" s="22"/>
      <c r="N42" s="22"/>
      <c r="O42" s="22"/>
      <c r="P42" s="22"/>
    </row>
    <row r="43" spans="1:16" ht="39" customHeight="1" thickBot="1" x14ac:dyDescent="0.25">
      <c r="A43" s="22"/>
      <c r="B43" s="40"/>
      <c r="C43" s="1149" t="s">
        <v>545</v>
      </c>
      <c r="D43" s="1150"/>
      <c r="E43" s="1151"/>
      <c r="F43" s="41">
        <v>0.28000000000000003</v>
      </c>
      <c r="G43" s="42">
        <v>0.33</v>
      </c>
      <c r="H43" s="42">
        <v>0.37</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7YWiP1taalnhvVKv6WycyGDK4sTx0tTNpzcHGk8lIiuKzs5pkDt6bLA0m9M//O7wkCn/2DnfOIOBG8cTmVrYA==" saltValue="cWLuwWV/FnGNWMcQQZSu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7" t="s">
        <v>9</v>
      </c>
      <c r="C45" s="1178"/>
      <c r="D45" s="58"/>
      <c r="E45" s="1183" t="s">
        <v>10</v>
      </c>
      <c r="F45" s="1183"/>
      <c r="G45" s="1183"/>
      <c r="H45" s="1183"/>
      <c r="I45" s="1183"/>
      <c r="J45" s="1184"/>
      <c r="K45" s="59">
        <v>1797</v>
      </c>
      <c r="L45" s="60">
        <v>1833</v>
      </c>
      <c r="M45" s="60">
        <v>1885</v>
      </c>
      <c r="N45" s="60">
        <v>1975</v>
      </c>
      <c r="O45" s="61">
        <v>2093</v>
      </c>
      <c r="P45" s="48"/>
      <c r="Q45" s="48"/>
      <c r="R45" s="48"/>
      <c r="S45" s="48"/>
      <c r="T45" s="48"/>
      <c r="U45" s="48"/>
    </row>
    <row r="46" spans="1:21" ht="30.75" customHeight="1" x14ac:dyDescent="0.2">
      <c r="A46" s="48"/>
      <c r="B46" s="1179"/>
      <c r="C46" s="1180"/>
      <c r="D46" s="62"/>
      <c r="E46" s="1156" t="s">
        <v>11</v>
      </c>
      <c r="F46" s="1156"/>
      <c r="G46" s="1156"/>
      <c r="H46" s="1156"/>
      <c r="I46" s="1156"/>
      <c r="J46" s="1157"/>
      <c r="K46" s="63" t="s">
        <v>491</v>
      </c>
      <c r="L46" s="64" t="s">
        <v>491</v>
      </c>
      <c r="M46" s="64" t="s">
        <v>491</v>
      </c>
      <c r="N46" s="64" t="s">
        <v>491</v>
      </c>
      <c r="O46" s="65" t="s">
        <v>491</v>
      </c>
      <c r="P46" s="48"/>
      <c r="Q46" s="48"/>
      <c r="R46" s="48"/>
      <c r="S46" s="48"/>
      <c r="T46" s="48"/>
      <c r="U46" s="48"/>
    </row>
    <row r="47" spans="1:21" ht="30.75" customHeight="1" x14ac:dyDescent="0.2">
      <c r="A47" s="48"/>
      <c r="B47" s="1179"/>
      <c r="C47" s="1180"/>
      <c r="D47" s="62"/>
      <c r="E47" s="1156" t="s">
        <v>12</v>
      </c>
      <c r="F47" s="1156"/>
      <c r="G47" s="1156"/>
      <c r="H47" s="1156"/>
      <c r="I47" s="1156"/>
      <c r="J47" s="1157"/>
      <c r="K47" s="63" t="s">
        <v>491</v>
      </c>
      <c r="L47" s="64" t="s">
        <v>491</v>
      </c>
      <c r="M47" s="64" t="s">
        <v>491</v>
      </c>
      <c r="N47" s="64" t="s">
        <v>491</v>
      </c>
      <c r="O47" s="65" t="s">
        <v>491</v>
      </c>
      <c r="P47" s="48"/>
      <c r="Q47" s="48"/>
      <c r="R47" s="48"/>
      <c r="S47" s="48"/>
      <c r="T47" s="48"/>
      <c r="U47" s="48"/>
    </row>
    <row r="48" spans="1:21" ht="30.75" customHeight="1" x14ac:dyDescent="0.2">
      <c r="A48" s="48"/>
      <c r="B48" s="1179"/>
      <c r="C48" s="1180"/>
      <c r="D48" s="62"/>
      <c r="E48" s="1156" t="s">
        <v>13</v>
      </c>
      <c r="F48" s="1156"/>
      <c r="G48" s="1156"/>
      <c r="H48" s="1156"/>
      <c r="I48" s="1156"/>
      <c r="J48" s="1157"/>
      <c r="K48" s="63">
        <v>1040</v>
      </c>
      <c r="L48" s="64">
        <v>1028</v>
      </c>
      <c r="M48" s="64">
        <v>1029</v>
      </c>
      <c r="N48" s="64">
        <v>974</v>
      </c>
      <c r="O48" s="65">
        <v>1003</v>
      </c>
      <c r="P48" s="48"/>
      <c r="Q48" s="48"/>
      <c r="R48" s="48"/>
      <c r="S48" s="48"/>
      <c r="T48" s="48"/>
      <c r="U48" s="48"/>
    </row>
    <row r="49" spans="1:21" ht="30.75" customHeight="1" x14ac:dyDescent="0.2">
      <c r="A49" s="48"/>
      <c r="B49" s="1179"/>
      <c r="C49" s="1180"/>
      <c r="D49" s="62"/>
      <c r="E49" s="1156" t="s">
        <v>14</v>
      </c>
      <c r="F49" s="1156"/>
      <c r="G49" s="1156"/>
      <c r="H49" s="1156"/>
      <c r="I49" s="1156"/>
      <c r="J49" s="1157"/>
      <c r="K49" s="63">
        <v>114</v>
      </c>
      <c r="L49" s="64">
        <v>107</v>
      </c>
      <c r="M49" s="64">
        <v>105</v>
      </c>
      <c r="N49" s="64">
        <v>122</v>
      </c>
      <c r="O49" s="65">
        <v>140</v>
      </c>
      <c r="P49" s="48"/>
      <c r="Q49" s="48"/>
      <c r="R49" s="48"/>
      <c r="S49" s="48"/>
      <c r="T49" s="48"/>
      <c r="U49" s="48"/>
    </row>
    <row r="50" spans="1:21" ht="30.75" customHeight="1" x14ac:dyDescent="0.2">
      <c r="A50" s="48"/>
      <c r="B50" s="1179"/>
      <c r="C50" s="1180"/>
      <c r="D50" s="62"/>
      <c r="E50" s="1156" t="s">
        <v>15</v>
      </c>
      <c r="F50" s="1156"/>
      <c r="G50" s="1156"/>
      <c r="H50" s="1156"/>
      <c r="I50" s="1156"/>
      <c r="J50" s="1157"/>
      <c r="K50" s="63" t="s">
        <v>491</v>
      </c>
      <c r="L50" s="64" t="s">
        <v>491</v>
      </c>
      <c r="M50" s="64" t="s">
        <v>491</v>
      </c>
      <c r="N50" s="64" t="s">
        <v>491</v>
      </c>
      <c r="O50" s="65" t="s">
        <v>491</v>
      </c>
      <c r="P50" s="48"/>
      <c r="Q50" s="48"/>
      <c r="R50" s="48"/>
      <c r="S50" s="48"/>
      <c r="T50" s="48"/>
      <c r="U50" s="48"/>
    </row>
    <row r="51" spans="1:21" ht="30.75" customHeight="1" x14ac:dyDescent="0.2">
      <c r="A51" s="48"/>
      <c r="B51" s="1181"/>
      <c r="C51" s="1182"/>
      <c r="D51" s="66"/>
      <c r="E51" s="1156" t="s">
        <v>16</v>
      </c>
      <c r="F51" s="1156"/>
      <c r="G51" s="1156"/>
      <c r="H51" s="1156"/>
      <c r="I51" s="1156"/>
      <c r="J51" s="1157"/>
      <c r="K51" s="63" t="s">
        <v>491</v>
      </c>
      <c r="L51" s="64" t="s">
        <v>491</v>
      </c>
      <c r="M51" s="64" t="s">
        <v>491</v>
      </c>
      <c r="N51" s="64" t="s">
        <v>491</v>
      </c>
      <c r="O51" s="65" t="s">
        <v>491</v>
      </c>
      <c r="P51" s="48"/>
      <c r="Q51" s="48"/>
      <c r="R51" s="48"/>
      <c r="S51" s="48"/>
      <c r="T51" s="48"/>
      <c r="U51" s="48"/>
    </row>
    <row r="52" spans="1:21" ht="30.75" customHeight="1" x14ac:dyDescent="0.2">
      <c r="A52" s="48"/>
      <c r="B52" s="1154" t="s">
        <v>17</v>
      </c>
      <c r="C52" s="1155"/>
      <c r="D52" s="66"/>
      <c r="E52" s="1156" t="s">
        <v>18</v>
      </c>
      <c r="F52" s="1156"/>
      <c r="G52" s="1156"/>
      <c r="H52" s="1156"/>
      <c r="I52" s="1156"/>
      <c r="J52" s="1157"/>
      <c r="K52" s="63">
        <v>2206</v>
      </c>
      <c r="L52" s="64">
        <v>2298</v>
      </c>
      <c r="M52" s="64">
        <v>2442</v>
      </c>
      <c r="N52" s="64">
        <v>2492</v>
      </c>
      <c r="O52" s="65">
        <v>2494</v>
      </c>
      <c r="P52" s="48"/>
      <c r="Q52" s="48"/>
      <c r="R52" s="48"/>
      <c r="S52" s="48"/>
      <c r="T52" s="48"/>
      <c r="U52" s="48"/>
    </row>
    <row r="53" spans="1:21" ht="30.75" customHeight="1" thickBot="1" x14ac:dyDescent="0.25">
      <c r="A53" s="48"/>
      <c r="B53" s="1158" t="s">
        <v>19</v>
      </c>
      <c r="C53" s="1159"/>
      <c r="D53" s="67"/>
      <c r="E53" s="1160" t="s">
        <v>20</v>
      </c>
      <c r="F53" s="1160"/>
      <c r="G53" s="1160"/>
      <c r="H53" s="1160"/>
      <c r="I53" s="1160"/>
      <c r="J53" s="1161"/>
      <c r="K53" s="68">
        <v>745</v>
      </c>
      <c r="L53" s="69">
        <v>670</v>
      </c>
      <c r="M53" s="69">
        <v>577</v>
      </c>
      <c r="N53" s="69">
        <v>579</v>
      </c>
      <c r="O53" s="70">
        <v>742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2" t="s">
        <v>24</v>
      </c>
      <c r="C58" s="1163"/>
      <c r="D58" s="1168" t="s">
        <v>25</v>
      </c>
      <c r="E58" s="1169"/>
      <c r="F58" s="1169"/>
      <c r="G58" s="1169"/>
      <c r="H58" s="1169"/>
      <c r="I58" s="1169"/>
      <c r="J58" s="1170"/>
      <c r="K58" s="83"/>
      <c r="L58" s="84"/>
      <c r="M58" s="84"/>
      <c r="N58" s="84"/>
      <c r="O58" s="85"/>
    </row>
    <row r="59" spans="1:21" ht="31.5" customHeight="1" x14ac:dyDescent="0.2">
      <c r="B59" s="1164"/>
      <c r="C59" s="1165"/>
      <c r="D59" s="1171" t="s">
        <v>26</v>
      </c>
      <c r="E59" s="1172"/>
      <c r="F59" s="1172"/>
      <c r="G59" s="1172"/>
      <c r="H59" s="1172"/>
      <c r="I59" s="1172"/>
      <c r="J59" s="1173"/>
      <c r="K59" s="86"/>
      <c r="L59" s="87"/>
      <c r="M59" s="87"/>
      <c r="N59" s="87"/>
      <c r="O59" s="88"/>
    </row>
    <row r="60" spans="1:21" ht="31.5" customHeight="1" thickBot="1" x14ac:dyDescent="0.25">
      <c r="B60" s="1166"/>
      <c r="C60" s="1167"/>
      <c r="D60" s="1174" t="s">
        <v>27</v>
      </c>
      <c r="E60" s="1175"/>
      <c r="F60" s="1175"/>
      <c r="G60" s="1175"/>
      <c r="H60" s="1175"/>
      <c r="I60" s="1175"/>
      <c r="J60" s="117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7IO2T2cS9KABTb5kpWa0cWItxQbrwk74UpQRjmWVxF4A3DgLXI8zen/ruMkEVgyA57MvHvN2qxQR1Cix/2SIQ==" saltValue="Hu0atJFg+HHWiXllXPTu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7" t="s">
        <v>30</v>
      </c>
      <c r="C41" s="1198"/>
      <c r="D41" s="105"/>
      <c r="E41" s="1199" t="s">
        <v>31</v>
      </c>
      <c r="F41" s="1199"/>
      <c r="G41" s="1199"/>
      <c r="H41" s="1200"/>
      <c r="I41" s="343">
        <v>24884</v>
      </c>
      <c r="J41" s="344">
        <v>27730</v>
      </c>
      <c r="K41" s="344">
        <v>27858</v>
      </c>
      <c r="L41" s="344">
        <v>28045</v>
      </c>
      <c r="M41" s="345">
        <v>28346</v>
      </c>
    </row>
    <row r="42" spans="2:13" ht="27.75" customHeight="1" x14ac:dyDescent="0.2">
      <c r="B42" s="1187"/>
      <c r="C42" s="1188"/>
      <c r="D42" s="106"/>
      <c r="E42" s="1191" t="s">
        <v>32</v>
      </c>
      <c r="F42" s="1191"/>
      <c r="G42" s="1191"/>
      <c r="H42" s="1192"/>
      <c r="I42" s="346" t="s">
        <v>491</v>
      </c>
      <c r="J42" s="347" t="s">
        <v>491</v>
      </c>
      <c r="K42" s="347" t="s">
        <v>491</v>
      </c>
      <c r="L42" s="347" t="s">
        <v>491</v>
      </c>
      <c r="M42" s="348" t="s">
        <v>491</v>
      </c>
    </row>
    <row r="43" spans="2:13" ht="27.75" customHeight="1" x14ac:dyDescent="0.2">
      <c r="B43" s="1187"/>
      <c r="C43" s="1188"/>
      <c r="D43" s="106"/>
      <c r="E43" s="1191" t="s">
        <v>33</v>
      </c>
      <c r="F43" s="1191"/>
      <c r="G43" s="1191"/>
      <c r="H43" s="1192"/>
      <c r="I43" s="346">
        <v>9864</v>
      </c>
      <c r="J43" s="347">
        <v>9473</v>
      </c>
      <c r="K43" s="347">
        <v>9248</v>
      </c>
      <c r="L43" s="347">
        <v>8735</v>
      </c>
      <c r="M43" s="348">
        <v>9039</v>
      </c>
    </row>
    <row r="44" spans="2:13" ht="27.75" customHeight="1" x14ac:dyDescent="0.2">
      <c r="B44" s="1187"/>
      <c r="C44" s="1188"/>
      <c r="D44" s="106"/>
      <c r="E44" s="1191" t="s">
        <v>34</v>
      </c>
      <c r="F44" s="1191"/>
      <c r="G44" s="1191"/>
      <c r="H44" s="1192"/>
      <c r="I44" s="346">
        <v>829</v>
      </c>
      <c r="J44" s="347">
        <v>1497</v>
      </c>
      <c r="K44" s="347">
        <v>1606</v>
      </c>
      <c r="L44" s="347">
        <v>1520</v>
      </c>
      <c r="M44" s="348">
        <v>1486</v>
      </c>
    </row>
    <row r="45" spans="2:13" ht="27.75" customHeight="1" x14ac:dyDescent="0.2">
      <c r="B45" s="1187"/>
      <c r="C45" s="1188"/>
      <c r="D45" s="106"/>
      <c r="E45" s="1191" t="s">
        <v>35</v>
      </c>
      <c r="F45" s="1191"/>
      <c r="G45" s="1191"/>
      <c r="H45" s="1192"/>
      <c r="I45" s="346">
        <v>4102</v>
      </c>
      <c r="J45" s="347">
        <v>4079</v>
      </c>
      <c r="K45" s="347">
        <v>4124</v>
      </c>
      <c r="L45" s="347">
        <v>4253</v>
      </c>
      <c r="M45" s="348">
        <v>4362</v>
      </c>
    </row>
    <row r="46" spans="2:13" ht="27.75" customHeight="1" x14ac:dyDescent="0.2">
      <c r="B46" s="1187"/>
      <c r="C46" s="1188"/>
      <c r="D46" s="107"/>
      <c r="E46" s="1191" t="s">
        <v>36</v>
      </c>
      <c r="F46" s="1191"/>
      <c r="G46" s="1191"/>
      <c r="H46" s="1192"/>
      <c r="I46" s="346" t="s">
        <v>491</v>
      </c>
      <c r="J46" s="347" t="s">
        <v>491</v>
      </c>
      <c r="K46" s="347" t="s">
        <v>491</v>
      </c>
      <c r="L46" s="347" t="s">
        <v>491</v>
      </c>
      <c r="M46" s="348" t="s">
        <v>491</v>
      </c>
    </row>
    <row r="47" spans="2:13" ht="27.75" customHeight="1" x14ac:dyDescent="0.2">
      <c r="B47" s="1187"/>
      <c r="C47" s="1188"/>
      <c r="D47" s="108"/>
      <c r="E47" s="1201" t="s">
        <v>37</v>
      </c>
      <c r="F47" s="1202"/>
      <c r="G47" s="1202"/>
      <c r="H47" s="1203"/>
      <c r="I47" s="346" t="s">
        <v>491</v>
      </c>
      <c r="J47" s="347" t="s">
        <v>491</v>
      </c>
      <c r="K47" s="347" t="s">
        <v>491</v>
      </c>
      <c r="L47" s="347" t="s">
        <v>491</v>
      </c>
      <c r="M47" s="348" t="s">
        <v>491</v>
      </c>
    </row>
    <row r="48" spans="2:13" ht="27.75" customHeight="1" x14ac:dyDescent="0.2">
      <c r="B48" s="1187"/>
      <c r="C48" s="1188"/>
      <c r="D48" s="106"/>
      <c r="E48" s="1191" t="s">
        <v>38</v>
      </c>
      <c r="F48" s="1191"/>
      <c r="G48" s="1191"/>
      <c r="H48" s="1192"/>
      <c r="I48" s="346" t="s">
        <v>491</v>
      </c>
      <c r="J48" s="347" t="s">
        <v>491</v>
      </c>
      <c r="K48" s="347" t="s">
        <v>491</v>
      </c>
      <c r="L48" s="347" t="s">
        <v>491</v>
      </c>
      <c r="M48" s="348" t="s">
        <v>491</v>
      </c>
    </row>
    <row r="49" spans="2:13" ht="27.75" customHeight="1" x14ac:dyDescent="0.2">
      <c r="B49" s="1189"/>
      <c r="C49" s="1190"/>
      <c r="D49" s="106"/>
      <c r="E49" s="1191" t="s">
        <v>39</v>
      </c>
      <c r="F49" s="1191"/>
      <c r="G49" s="1191"/>
      <c r="H49" s="1192"/>
      <c r="I49" s="346" t="s">
        <v>491</v>
      </c>
      <c r="J49" s="347" t="s">
        <v>491</v>
      </c>
      <c r="K49" s="347" t="s">
        <v>491</v>
      </c>
      <c r="L49" s="347" t="s">
        <v>491</v>
      </c>
      <c r="M49" s="348" t="s">
        <v>491</v>
      </c>
    </row>
    <row r="50" spans="2:13" ht="27.75" customHeight="1" x14ac:dyDescent="0.2">
      <c r="B50" s="1185" t="s">
        <v>40</v>
      </c>
      <c r="C50" s="1186"/>
      <c r="D50" s="109"/>
      <c r="E50" s="1191" t="s">
        <v>41</v>
      </c>
      <c r="F50" s="1191"/>
      <c r="G50" s="1191"/>
      <c r="H50" s="1192"/>
      <c r="I50" s="346">
        <v>13312</v>
      </c>
      <c r="J50" s="347">
        <v>15867</v>
      </c>
      <c r="K50" s="347">
        <v>19873</v>
      </c>
      <c r="L50" s="347">
        <v>22078</v>
      </c>
      <c r="M50" s="348">
        <v>25097</v>
      </c>
    </row>
    <row r="51" spans="2:13" ht="27.75" customHeight="1" x14ac:dyDescent="0.2">
      <c r="B51" s="1187"/>
      <c r="C51" s="1188"/>
      <c r="D51" s="106"/>
      <c r="E51" s="1191" t="s">
        <v>42</v>
      </c>
      <c r="F51" s="1191"/>
      <c r="G51" s="1191"/>
      <c r="H51" s="1192"/>
      <c r="I51" s="346">
        <v>4038</v>
      </c>
      <c r="J51" s="347">
        <v>4201</v>
      </c>
      <c r="K51" s="347">
        <v>4551</v>
      </c>
      <c r="L51" s="347">
        <v>4707</v>
      </c>
      <c r="M51" s="348">
        <v>4979</v>
      </c>
    </row>
    <row r="52" spans="2:13" ht="27.75" customHeight="1" x14ac:dyDescent="0.2">
      <c r="B52" s="1189"/>
      <c r="C52" s="1190"/>
      <c r="D52" s="106"/>
      <c r="E52" s="1191" t="s">
        <v>43</v>
      </c>
      <c r="F52" s="1191"/>
      <c r="G52" s="1191"/>
      <c r="H52" s="1192"/>
      <c r="I52" s="346">
        <v>26168</v>
      </c>
      <c r="J52" s="347">
        <v>26292</v>
      </c>
      <c r="K52" s="347">
        <v>26253</v>
      </c>
      <c r="L52" s="347">
        <v>26130</v>
      </c>
      <c r="M52" s="348">
        <v>26941</v>
      </c>
    </row>
    <row r="53" spans="2:13" ht="27.75" customHeight="1" thickBot="1" x14ac:dyDescent="0.25">
      <c r="B53" s="1193" t="s">
        <v>19</v>
      </c>
      <c r="C53" s="1194"/>
      <c r="D53" s="110"/>
      <c r="E53" s="1195" t="s">
        <v>44</v>
      </c>
      <c r="F53" s="1195"/>
      <c r="G53" s="1195"/>
      <c r="H53" s="1196"/>
      <c r="I53" s="349">
        <v>-3840</v>
      </c>
      <c r="J53" s="350">
        <v>-3580</v>
      </c>
      <c r="K53" s="350">
        <v>-7840</v>
      </c>
      <c r="L53" s="350">
        <v>-10362</v>
      </c>
      <c r="M53" s="351">
        <v>-13785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OTv2f/ZNKvD/PwJoxFRkDuXk9tsyP0+tuNIws0W5hBDRV2scVZ9G7P2RFMwRtUHgw4F7NagVFu63Jk7NX8tqvg==" saltValue="7o0ikiTW5Ai8WOwhgFm3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2" t="s">
        <v>46</v>
      </c>
      <c r="D55" s="1212"/>
      <c r="E55" s="1213"/>
      <c r="F55" s="352">
        <v>3160</v>
      </c>
      <c r="G55" s="352">
        <v>3874</v>
      </c>
      <c r="H55" s="353">
        <v>3127</v>
      </c>
    </row>
    <row r="56" spans="2:8" ht="52.5" customHeight="1" x14ac:dyDescent="0.2">
      <c r="B56" s="122"/>
      <c r="C56" s="1214" t="s">
        <v>47</v>
      </c>
      <c r="D56" s="1214"/>
      <c r="E56" s="1215"/>
      <c r="F56" s="354">
        <v>2682</v>
      </c>
      <c r="G56" s="354">
        <v>2748</v>
      </c>
      <c r="H56" s="355">
        <v>3637</v>
      </c>
    </row>
    <row r="57" spans="2:8" ht="53.25" customHeight="1" x14ac:dyDescent="0.2">
      <c r="B57" s="122"/>
      <c r="C57" s="1216" t="s">
        <v>48</v>
      </c>
      <c r="D57" s="1216"/>
      <c r="E57" s="1217"/>
      <c r="F57" s="356">
        <v>14279</v>
      </c>
      <c r="G57" s="356">
        <v>15403</v>
      </c>
      <c r="H57" s="357">
        <v>18657</v>
      </c>
    </row>
    <row r="58" spans="2:8" ht="45.75" customHeight="1" x14ac:dyDescent="0.2">
      <c r="B58" s="123"/>
      <c r="C58" s="1204" t="s">
        <v>561</v>
      </c>
      <c r="D58" s="1205"/>
      <c r="E58" s="1206"/>
      <c r="F58" s="363">
        <v>7404</v>
      </c>
      <c r="G58" s="358">
        <v>7836</v>
      </c>
      <c r="H58" s="359">
        <v>8230</v>
      </c>
    </row>
    <row r="59" spans="2:8" ht="45.75" customHeight="1" x14ac:dyDescent="0.2">
      <c r="B59" s="123"/>
      <c r="C59" s="1204" t="s">
        <v>562</v>
      </c>
      <c r="D59" s="1205"/>
      <c r="E59" s="1206"/>
      <c r="F59" s="363">
        <v>4092</v>
      </c>
      <c r="G59" s="358">
        <v>3958</v>
      </c>
      <c r="H59" s="359">
        <v>4164</v>
      </c>
    </row>
    <row r="60" spans="2:8" ht="45.75" customHeight="1" x14ac:dyDescent="0.2">
      <c r="B60" s="123"/>
      <c r="C60" s="1204" t="s">
        <v>563</v>
      </c>
      <c r="D60" s="1205"/>
      <c r="E60" s="1206"/>
      <c r="F60" s="363">
        <v>868</v>
      </c>
      <c r="G60" s="358">
        <v>1425</v>
      </c>
      <c r="H60" s="359">
        <v>2338</v>
      </c>
    </row>
    <row r="61" spans="2:8" ht="45.75" customHeight="1" x14ac:dyDescent="0.2">
      <c r="B61" s="123"/>
      <c r="C61" s="1204" t="s">
        <v>564</v>
      </c>
      <c r="D61" s="1205"/>
      <c r="E61" s="1206"/>
      <c r="F61" s="363">
        <v>345</v>
      </c>
      <c r="G61" s="358">
        <v>625</v>
      </c>
      <c r="H61" s="359">
        <v>1351</v>
      </c>
    </row>
    <row r="62" spans="2:8" ht="45.75" customHeight="1" thickBot="1" x14ac:dyDescent="0.25">
      <c r="B62" s="124"/>
      <c r="C62" s="1207" t="s">
        <v>565</v>
      </c>
      <c r="D62" s="1208"/>
      <c r="E62" s="1209"/>
      <c r="F62" s="364">
        <v>604</v>
      </c>
      <c r="G62" s="364">
        <v>454</v>
      </c>
      <c r="H62" s="360">
        <v>704</v>
      </c>
    </row>
    <row r="63" spans="2:8" ht="52.5" customHeight="1" thickBot="1" x14ac:dyDescent="0.25">
      <c r="B63" s="125"/>
      <c r="C63" s="1210" t="s">
        <v>49</v>
      </c>
      <c r="D63" s="1210"/>
      <c r="E63" s="1211"/>
      <c r="F63" s="361">
        <v>20122</v>
      </c>
      <c r="G63" s="361">
        <v>22025</v>
      </c>
      <c r="H63" s="362">
        <v>25421</v>
      </c>
    </row>
    <row r="64" spans="2:8" ht="13.2" x14ac:dyDescent="0.2"/>
  </sheetData>
  <sheetProtection algorithmName="SHA-512" hashValue="dlm54FziditEQmSjrzbpK2hBmOShfS/Aq+ghUSiEfMvLkcgRgadxv0i8BkGSCvDh/JwwwMYOBSaIvByvCOyEYw==" saltValue="mqTPN3A+lyfOJM30Ar+N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127822</v>
      </c>
      <c r="E3" s="144"/>
      <c r="F3" s="145">
        <v>45483</v>
      </c>
      <c r="G3" s="146"/>
      <c r="H3" s="147"/>
    </row>
    <row r="4" spans="1:8" x14ac:dyDescent="0.2">
      <c r="A4" s="148"/>
      <c r="B4" s="149"/>
      <c r="C4" s="150"/>
      <c r="D4" s="151">
        <v>56698</v>
      </c>
      <c r="E4" s="152"/>
      <c r="F4" s="153">
        <v>24241</v>
      </c>
      <c r="G4" s="154"/>
      <c r="H4" s="155"/>
    </row>
    <row r="5" spans="1:8" x14ac:dyDescent="0.2">
      <c r="A5" s="136" t="s">
        <v>523</v>
      </c>
      <c r="B5" s="141"/>
      <c r="C5" s="142"/>
      <c r="D5" s="143">
        <v>138201</v>
      </c>
      <c r="E5" s="144"/>
      <c r="F5" s="145">
        <v>45945</v>
      </c>
      <c r="G5" s="146"/>
      <c r="H5" s="147"/>
    </row>
    <row r="6" spans="1:8" x14ac:dyDescent="0.2">
      <c r="A6" s="148"/>
      <c r="B6" s="149"/>
      <c r="C6" s="150"/>
      <c r="D6" s="151">
        <v>113060</v>
      </c>
      <c r="E6" s="152"/>
      <c r="F6" s="153">
        <v>25180</v>
      </c>
      <c r="G6" s="154"/>
      <c r="H6" s="155"/>
    </row>
    <row r="7" spans="1:8" x14ac:dyDescent="0.2">
      <c r="A7" s="136" t="s">
        <v>524</v>
      </c>
      <c r="B7" s="141"/>
      <c r="C7" s="142"/>
      <c r="D7" s="143">
        <v>83601</v>
      </c>
      <c r="E7" s="144"/>
      <c r="F7" s="145">
        <v>44475</v>
      </c>
      <c r="G7" s="146"/>
      <c r="H7" s="147"/>
    </row>
    <row r="8" spans="1:8" x14ac:dyDescent="0.2">
      <c r="A8" s="148"/>
      <c r="B8" s="149"/>
      <c r="C8" s="150"/>
      <c r="D8" s="151">
        <v>46536</v>
      </c>
      <c r="E8" s="152"/>
      <c r="F8" s="153">
        <v>24780</v>
      </c>
      <c r="G8" s="154"/>
      <c r="H8" s="155"/>
    </row>
    <row r="9" spans="1:8" x14ac:dyDescent="0.2">
      <c r="A9" s="136" t="s">
        <v>525</v>
      </c>
      <c r="B9" s="141"/>
      <c r="C9" s="142"/>
      <c r="D9" s="143">
        <v>115745</v>
      </c>
      <c r="E9" s="144"/>
      <c r="F9" s="145">
        <v>45982</v>
      </c>
      <c r="G9" s="146"/>
      <c r="H9" s="147"/>
    </row>
    <row r="10" spans="1:8" x14ac:dyDescent="0.2">
      <c r="A10" s="148"/>
      <c r="B10" s="149"/>
      <c r="C10" s="150"/>
      <c r="D10" s="151">
        <v>41797</v>
      </c>
      <c r="E10" s="152"/>
      <c r="F10" s="153">
        <v>25583</v>
      </c>
      <c r="G10" s="154"/>
      <c r="H10" s="155"/>
    </row>
    <row r="11" spans="1:8" x14ac:dyDescent="0.2">
      <c r="A11" s="136" t="s">
        <v>526</v>
      </c>
      <c r="B11" s="141"/>
      <c r="C11" s="142"/>
      <c r="D11" s="143">
        <v>111666</v>
      </c>
      <c r="E11" s="144"/>
      <c r="F11" s="145">
        <v>50538</v>
      </c>
      <c r="G11" s="146"/>
      <c r="H11" s="147"/>
    </row>
    <row r="12" spans="1:8" x14ac:dyDescent="0.2">
      <c r="A12" s="148"/>
      <c r="B12" s="149"/>
      <c r="C12" s="156"/>
      <c r="D12" s="151">
        <v>51562</v>
      </c>
      <c r="E12" s="152"/>
      <c r="F12" s="153">
        <v>29053</v>
      </c>
      <c r="G12" s="154"/>
      <c r="H12" s="155"/>
    </row>
    <row r="13" spans="1:8" x14ac:dyDescent="0.2">
      <c r="A13" s="136"/>
      <c r="B13" s="141"/>
      <c r="C13" s="157"/>
      <c r="D13" s="158">
        <v>115407</v>
      </c>
      <c r="E13" s="159"/>
      <c r="F13" s="160">
        <v>46485</v>
      </c>
      <c r="G13" s="161"/>
      <c r="H13" s="147"/>
    </row>
    <row r="14" spans="1:8" x14ac:dyDescent="0.2">
      <c r="A14" s="148"/>
      <c r="B14" s="149"/>
      <c r="C14" s="150"/>
      <c r="D14" s="151">
        <v>61931</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9.5500000000000007</v>
      </c>
      <c r="C19" s="162">
        <f>ROUND(VALUE(SUBSTITUTE(実質収支比率等に係る経年分析!G$48,"▲","-")),2)</f>
        <v>13.68</v>
      </c>
      <c r="D19" s="162">
        <f>ROUND(VALUE(SUBSTITUTE(実質収支比率等に係る経年分析!H$48,"▲","-")),2)</f>
        <v>13.05</v>
      </c>
      <c r="E19" s="162">
        <f>ROUND(VALUE(SUBSTITUTE(実質収支比率等に係る経年分析!I$48,"▲","-")),2)</f>
        <v>9.93</v>
      </c>
      <c r="F19" s="162">
        <f>ROUND(VALUE(SUBSTITUTE(実質収支比率等に係る経年分析!J$48,"▲","-")),2)</f>
        <v>9.1999999999999993</v>
      </c>
    </row>
    <row r="20" spans="1:11" x14ac:dyDescent="0.2">
      <c r="A20" s="162" t="s">
        <v>53</v>
      </c>
      <c r="B20" s="162">
        <f>ROUND(VALUE(SUBSTITUTE(実質収支比率等に係る経年分析!F$47,"▲","-")),2)</f>
        <v>18.87</v>
      </c>
      <c r="C20" s="162">
        <f>ROUND(VALUE(SUBSTITUTE(実質収支比率等に係る経年分析!G$47,"▲","-")),2)</f>
        <v>18.2</v>
      </c>
      <c r="D20" s="162">
        <f>ROUND(VALUE(SUBSTITUTE(実質収支比率等に係る経年分析!H$47,"▲","-")),2)</f>
        <v>18.739999999999998</v>
      </c>
      <c r="E20" s="162">
        <f>ROUND(VALUE(SUBSTITUTE(実質収支比率等に係る経年分析!I$47,"▲","-")),2)</f>
        <v>22.73</v>
      </c>
      <c r="F20" s="162">
        <f>ROUND(VALUE(SUBSTITUTE(実質収支比率等に係る経年分析!J$47,"▲","-")),2)</f>
        <v>18.010000000000002</v>
      </c>
    </row>
    <row r="21" spans="1:11" x14ac:dyDescent="0.2">
      <c r="A21" s="162" t="s">
        <v>54</v>
      </c>
      <c r="B21" s="162">
        <f>IF(ISNUMBER(VALUE(SUBSTITUTE(実質収支比率等に係る経年分析!F$49,"▲","-"))),ROUND(VALUE(SUBSTITUTE(実質収支比率等に係る経年分析!F$49,"▲","-")),2),NA())</f>
        <v>-0.51</v>
      </c>
      <c r="C21" s="162">
        <f>IF(ISNUMBER(VALUE(SUBSTITUTE(実質収支比率等に係る経年分析!G$49,"▲","-"))),ROUND(VALUE(SUBSTITUTE(実質収支比率等に係る経年分析!G$49,"▲","-")),2),NA())</f>
        <v>5.82</v>
      </c>
      <c r="D21" s="162">
        <f>IF(ISNUMBER(VALUE(SUBSTITUTE(実質収支比率等に係る経年分析!H$49,"▲","-"))),ROUND(VALUE(SUBSTITUTE(実質収支比率等に係る経年分析!H$49,"▲","-")),2),NA())</f>
        <v>1.31</v>
      </c>
      <c r="E21" s="162">
        <f>IF(ISNUMBER(VALUE(SUBSTITUTE(実質収支比率等に係る経年分析!I$49,"▲","-"))),ROUND(VALUE(SUBSTITUTE(実質収支比率等に係る経年分析!I$49,"▲","-")),2),NA())</f>
        <v>5.16</v>
      </c>
      <c r="F21" s="162">
        <f>IF(ISNUMBER(VALUE(SUBSTITUTE(実質収支比率等に係る経年分析!J$49,"▲","-"))),ROUND(VALUE(SUBSTITUTE(実質収支比率等に係る経年分析!J$49,"▲","-")),2),NA())</f>
        <v>-3.34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0.28000000000000003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公共用地先行取得事業特別会計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国民健康保険（事業勘定の部）特別会計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0.52</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2.34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3.62</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8.7100000000000009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8.34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8.15</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9.5399999999999991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10.029999999999999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9.1999999999999993</v>
      </c>
    </row>
    <row r="36" spans="1:16" x14ac:dyDescent="0.2">
      <c r="A36" s="163" t="str">
        <f>IF(連結実質赤字比率に係る赤字・黒字の構成分析!C$34="",NA(),連結実質赤字比率に係る赤字・黒字の構成分析!C$34)</f>
        <v>市立敦賀病院事業会計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23.09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28.52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28.14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23.45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17.75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2206</v>
      </c>
      <c r="E42" s="164"/>
      <c r="F42" s="164"/>
      <c r="G42" s="164">
        <f>'実質公債費比率（分子）の構造'!L$52</f>
        <v>2298</v>
      </c>
      <c r="H42" s="164"/>
      <c r="I42" s="164"/>
      <c r="J42" s="164">
        <f>'実質公債費比率（分子）の構造'!M$52</f>
        <v>2442</v>
      </c>
      <c r="K42" s="164"/>
      <c r="L42" s="164"/>
      <c r="M42" s="164">
        <f>'実質公債費比率（分子）の構造'!N$52</f>
        <v>2492</v>
      </c>
      <c r="N42" s="164"/>
      <c r="O42" s="164"/>
      <c r="P42" s="164">
        <f>'実質公債費比率（分子）の構造'!O$52</f>
        <v>2494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114</v>
      </c>
      <c r="C45" s="164"/>
      <c r="D45" s="164"/>
      <c r="E45" s="164">
        <f>'実質公債費比率（分子）の構造'!L$49</f>
        <v>107</v>
      </c>
      <c r="F45" s="164"/>
      <c r="G45" s="164"/>
      <c r="H45" s="164">
        <f>'実質公債費比率（分子）の構造'!M$49</f>
        <v>105</v>
      </c>
      <c r="I45" s="164"/>
      <c r="J45" s="164"/>
      <c r="K45" s="164">
        <f>'実質公債費比率（分子）の構造'!N$49</f>
        <v>122</v>
      </c>
      <c r="L45" s="164"/>
      <c r="M45" s="164"/>
      <c r="N45" s="164">
        <f>'実質公債費比率（分子）の構造'!O$49</f>
        <v>140</v>
      </c>
      <c r="O45" s="164"/>
      <c r="P45" s="164"/>
    </row>
    <row r="46" spans="1:16" x14ac:dyDescent="0.2">
      <c r="A46" s="164" t="s">
        <v>64</v>
      </c>
      <c r="B46" s="164">
        <f>'実質公債費比率（分子）の構造'!K$48</f>
        <v>1040</v>
      </c>
      <c r="C46" s="164"/>
      <c r="D46" s="164"/>
      <c r="E46" s="164">
        <f>'実質公債費比率（分子）の構造'!L$48</f>
        <v>1028</v>
      </c>
      <c r="F46" s="164"/>
      <c r="G46" s="164"/>
      <c r="H46" s="164">
        <f>'実質公債費比率（分子）の構造'!M$48</f>
        <v>1029</v>
      </c>
      <c r="I46" s="164"/>
      <c r="J46" s="164"/>
      <c r="K46" s="164">
        <f>'実質公債費比率（分子）の構造'!N$48</f>
        <v>974</v>
      </c>
      <c r="L46" s="164"/>
      <c r="M46" s="164"/>
      <c r="N46" s="164">
        <f>'実質公債費比率（分子）の構造'!O$48</f>
        <v>1003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1797</v>
      </c>
      <c r="C49" s="164"/>
      <c r="D49" s="164"/>
      <c r="E49" s="164">
        <f>'実質公債費比率（分子）の構造'!L$45</f>
        <v>1833</v>
      </c>
      <c r="F49" s="164"/>
      <c r="G49" s="164"/>
      <c r="H49" s="164">
        <f>'実質公債費比率（分子）の構造'!M$45</f>
        <v>1885</v>
      </c>
      <c r="I49" s="164"/>
      <c r="J49" s="164"/>
      <c r="K49" s="164">
        <f>'実質公債費比率（分子）の構造'!N$45</f>
        <v>1975</v>
      </c>
      <c r="L49" s="164"/>
      <c r="M49" s="164"/>
      <c r="N49" s="164">
        <f>'実質公債費比率（分子）の構造'!O$45</f>
        <v>2093</v>
      </c>
      <c r="O49" s="164"/>
      <c r="P49" s="164"/>
    </row>
    <row r="50" spans="1:16" x14ac:dyDescent="0.2">
      <c r="A50" s="164" t="s">
        <v>67</v>
      </c>
      <c r="B50" s="164" t="e">
        <f>NA()</f>
        <v>#N/A</v>
      </c>
      <c r="C50" s="164">
        <f>IF(ISNUMBER('実質公債費比率（分子）の構造'!K$53),'実質公債費比率（分子）の構造'!K$53,NA())</f>
        <v>745</v>
      </c>
      <c r="D50" s="164" t="e">
        <f>NA()</f>
        <v>#N/A</v>
      </c>
      <c r="E50" s="164" t="e">
        <f>NA()</f>
        <v>#N/A</v>
      </c>
      <c r="F50" s="164">
        <f>IF(ISNUMBER('実質公債費比率（分子）の構造'!L$53),'実質公債費比率（分子）の構造'!L$53,NA())</f>
        <v>670</v>
      </c>
      <c r="G50" s="164" t="e">
        <f>NA()</f>
        <v>#N/A</v>
      </c>
      <c r="H50" s="164" t="e">
        <f>NA()</f>
        <v>#N/A</v>
      </c>
      <c r="I50" s="164">
        <f>IF(ISNUMBER('実質公債費比率（分子）の構造'!M$53),'実質公債費比率（分子）の構造'!M$53,NA())</f>
        <v>577</v>
      </c>
      <c r="J50" s="164" t="e">
        <f>NA()</f>
        <v>#N/A</v>
      </c>
      <c r="K50" s="164" t="e">
        <f>NA()</f>
        <v>#N/A</v>
      </c>
      <c r="L50" s="164">
        <f>IF(ISNUMBER('実質公債費比率（分子）の構造'!N$53),'実質公債費比率（分子）の構造'!N$53,NA())</f>
        <v>579</v>
      </c>
      <c r="M50" s="164" t="e">
        <f>NA()</f>
        <v>#N/A</v>
      </c>
      <c r="N50" s="164" t="e">
        <f>NA()</f>
        <v>#N/A</v>
      </c>
      <c r="O50" s="164">
        <f>IF(ISNUMBER('実質公債費比率（分子）の構造'!O$53),'実質公債費比率（分子）の構造'!O$53,NA())</f>
        <v>742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26168</v>
      </c>
      <c r="E56" s="163"/>
      <c r="F56" s="163"/>
      <c r="G56" s="163">
        <f>'将来負担比率（分子）の構造'!J$52</f>
        <v>26292</v>
      </c>
      <c r="H56" s="163"/>
      <c r="I56" s="163"/>
      <c r="J56" s="163">
        <f>'将来負担比率（分子）の構造'!K$52</f>
        <v>26253</v>
      </c>
      <c r="K56" s="163"/>
      <c r="L56" s="163"/>
      <c r="M56" s="163">
        <f>'将来負担比率（分子）の構造'!L$52</f>
        <v>26130</v>
      </c>
      <c r="N56" s="163"/>
      <c r="O56" s="163"/>
      <c r="P56" s="163">
        <f>'将来負担比率（分子）の構造'!M$52</f>
        <v>26941</v>
      </c>
    </row>
    <row r="57" spans="1:16" x14ac:dyDescent="0.2">
      <c r="A57" s="163" t="s">
        <v>42</v>
      </c>
      <c r="B57" s="163"/>
      <c r="C57" s="163"/>
      <c r="D57" s="163">
        <f>'将来負担比率（分子）の構造'!I$51</f>
        <v>4038</v>
      </c>
      <c r="E57" s="163"/>
      <c r="F57" s="163"/>
      <c r="G57" s="163">
        <f>'将来負担比率（分子）の構造'!J$51</f>
        <v>4201</v>
      </c>
      <c r="H57" s="163"/>
      <c r="I57" s="163"/>
      <c r="J57" s="163">
        <f>'将来負担比率（分子）の構造'!K$51</f>
        <v>4551</v>
      </c>
      <c r="K57" s="163"/>
      <c r="L57" s="163"/>
      <c r="M57" s="163">
        <f>'将来負担比率（分子）の構造'!L$51</f>
        <v>4707</v>
      </c>
      <c r="N57" s="163"/>
      <c r="O57" s="163"/>
      <c r="P57" s="163">
        <f>'将来負担比率（分子）の構造'!M$51</f>
        <v>4979</v>
      </c>
    </row>
    <row r="58" spans="1:16" x14ac:dyDescent="0.2">
      <c r="A58" s="163" t="s">
        <v>41</v>
      </c>
      <c r="B58" s="163"/>
      <c r="C58" s="163"/>
      <c r="D58" s="163">
        <f>'将来負担比率（分子）の構造'!I$50</f>
        <v>13312</v>
      </c>
      <c r="E58" s="163"/>
      <c r="F58" s="163"/>
      <c r="G58" s="163">
        <f>'将来負担比率（分子）の構造'!J$50</f>
        <v>15867</v>
      </c>
      <c r="H58" s="163"/>
      <c r="I58" s="163"/>
      <c r="J58" s="163">
        <f>'将来負担比率（分子）の構造'!K$50</f>
        <v>19873</v>
      </c>
      <c r="K58" s="163"/>
      <c r="L58" s="163"/>
      <c r="M58" s="163">
        <f>'将来負担比率（分子）の構造'!L$50</f>
        <v>22078</v>
      </c>
      <c r="N58" s="163"/>
      <c r="O58" s="163"/>
      <c r="P58" s="163">
        <f>'将来負担比率（分子）の構造'!M$50</f>
        <v>25097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4102</v>
      </c>
      <c r="C62" s="163"/>
      <c r="D62" s="163"/>
      <c r="E62" s="163">
        <f>'将来負担比率（分子）の構造'!J$45</f>
        <v>4079</v>
      </c>
      <c r="F62" s="163"/>
      <c r="G62" s="163"/>
      <c r="H62" s="163">
        <f>'将来負担比率（分子）の構造'!K$45</f>
        <v>4124</v>
      </c>
      <c r="I62" s="163"/>
      <c r="J62" s="163"/>
      <c r="K62" s="163">
        <f>'将来負担比率（分子）の構造'!L$45</f>
        <v>4253</v>
      </c>
      <c r="L62" s="163"/>
      <c r="M62" s="163"/>
      <c r="N62" s="163">
        <f>'将来負担比率（分子）の構造'!M$45</f>
        <v>4362</v>
      </c>
      <c r="O62" s="163"/>
      <c r="P62" s="163"/>
    </row>
    <row r="63" spans="1:16" x14ac:dyDescent="0.2">
      <c r="A63" s="163" t="s">
        <v>34</v>
      </c>
      <c r="B63" s="163">
        <f>'将来負担比率（分子）の構造'!I$44</f>
        <v>829</v>
      </c>
      <c r="C63" s="163"/>
      <c r="D63" s="163"/>
      <c r="E63" s="163">
        <f>'将来負担比率（分子）の構造'!J$44</f>
        <v>1497</v>
      </c>
      <c r="F63" s="163"/>
      <c r="G63" s="163"/>
      <c r="H63" s="163">
        <f>'将来負担比率（分子）の構造'!K$44</f>
        <v>1606</v>
      </c>
      <c r="I63" s="163"/>
      <c r="J63" s="163"/>
      <c r="K63" s="163">
        <f>'将来負担比率（分子）の構造'!L$44</f>
        <v>1520</v>
      </c>
      <c r="L63" s="163"/>
      <c r="M63" s="163"/>
      <c r="N63" s="163">
        <f>'将来負担比率（分子）の構造'!M$44</f>
        <v>1486</v>
      </c>
      <c r="O63" s="163"/>
      <c r="P63" s="163"/>
    </row>
    <row r="64" spans="1:16" x14ac:dyDescent="0.2">
      <c r="A64" s="163" t="s">
        <v>33</v>
      </c>
      <c r="B64" s="163">
        <f>'将来負担比率（分子）の構造'!I$43</f>
        <v>9864</v>
      </c>
      <c r="C64" s="163"/>
      <c r="D64" s="163"/>
      <c r="E64" s="163">
        <f>'将来負担比率（分子）の構造'!J$43</f>
        <v>9473</v>
      </c>
      <c r="F64" s="163"/>
      <c r="G64" s="163"/>
      <c r="H64" s="163">
        <f>'将来負担比率（分子）の構造'!K$43</f>
        <v>9248</v>
      </c>
      <c r="I64" s="163"/>
      <c r="J64" s="163"/>
      <c r="K64" s="163">
        <f>'将来負担比率（分子）の構造'!L$43</f>
        <v>8735</v>
      </c>
      <c r="L64" s="163"/>
      <c r="M64" s="163"/>
      <c r="N64" s="163">
        <f>'将来負担比率（分子）の構造'!M$43</f>
        <v>9039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24884</v>
      </c>
      <c r="C66" s="163"/>
      <c r="D66" s="163"/>
      <c r="E66" s="163">
        <f>'将来負担比率（分子）の構造'!J$41</f>
        <v>27730</v>
      </c>
      <c r="F66" s="163"/>
      <c r="G66" s="163"/>
      <c r="H66" s="163">
        <f>'将来負担比率（分子）の構造'!K$41</f>
        <v>27858</v>
      </c>
      <c r="I66" s="163"/>
      <c r="J66" s="163"/>
      <c r="K66" s="163">
        <f>'将来負担比率（分子）の構造'!L$41</f>
        <v>28045</v>
      </c>
      <c r="L66" s="163"/>
      <c r="M66" s="163"/>
      <c r="N66" s="163">
        <f>'将来負担比率（分子）の構造'!M$41</f>
        <v>28346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3160</v>
      </c>
      <c r="C72" s="167">
        <f>基金残高に係る経年分析!G55</f>
        <v>3874</v>
      </c>
      <c r="D72" s="167">
        <f>基金残高に係る経年分析!H55</f>
        <v>3127</v>
      </c>
    </row>
    <row r="73" spans="1:16" x14ac:dyDescent="0.2">
      <c r="A73" s="166" t="s">
        <v>74</v>
      </c>
      <c r="B73" s="167">
        <f>基金残高に係る経年分析!F56</f>
        <v>2682</v>
      </c>
      <c r="C73" s="167">
        <f>基金残高に係る経年分析!G56</f>
        <v>2748</v>
      </c>
      <c r="D73" s="167">
        <f>基金残高に係る経年分析!H56</f>
        <v>3637</v>
      </c>
    </row>
    <row r="74" spans="1:16" x14ac:dyDescent="0.2">
      <c r="A74" s="166" t="s">
        <v>75</v>
      </c>
      <c r="B74" s="167">
        <f>基金残高に係る経年分析!F57</f>
        <v>14279</v>
      </c>
      <c r="C74" s="167">
        <f>基金残高に係る経年分析!G57</f>
        <v>15403</v>
      </c>
      <c r="D74" s="167">
        <f>基金残高に係る経年分析!H57</f>
        <v>18657</v>
      </c>
    </row>
  </sheetData>
  <sheetProtection algorithmName="SHA-512" hashValue="EFyyej/fcNRR1WsjUxlKnPUNfsBYP2+OSS+1rZ9+9BGopE3MhOh7UHzV2Aragbqli6lD+rPqmIDZXAPapj7UfA==" saltValue="X3kkgFSObOmn0LzDc07P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202</v>
      </c>
      <c r="DI1" s="719"/>
      <c r="DJ1" s="719"/>
      <c r="DK1" s="719"/>
      <c r="DL1" s="719"/>
      <c r="DM1" s="719"/>
      <c r="DN1" s="720"/>
      <c r="DO1" s="202"/>
      <c r="DP1" s="718" t="s">
        <v>203</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4" t="s">
        <v>205</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206</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207</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2">
      <c r="B4" s="674" t="s">
        <v>1</v>
      </c>
      <c r="C4" s="675"/>
      <c r="D4" s="675"/>
      <c r="E4" s="675"/>
      <c r="F4" s="675"/>
      <c r="G4" s="675"/>
      <c r="H4" s="675"/>
      <c r="I4" s="675"/>
      <c r="J4" s="675"/>
      <c r="K4" s="675"/>
      <c r="L4" s="675"/>
      <c r="M4" s="675"/>
      <c r="N4" s="675"/>
      <c r="O4" s="675"/>
      <c r="P4" s="675"/>
      <c r="Q4" s="676"/>
      <c r="R4" s="674" t="s">
        <v>208</v>
      </c>
      <c r="S4" s="675"/>
      <c r="T4" s="675"/>
      <c r="U4" s="675"/>
      <c r="V4" s="675"/>
      <c r="W4" s="675"/>
      <c r="X4" s="675"/>
      <c r="Y4" s="676"/>
      <c r="Z4" s="674" t="s">
        <v>209</v>
      </c>
      <c r="AA4" s="675"/>
      <c r="AB4" s="675"/>
      <c r="AC4" s="676"/>
      <c r="AD4" s="674" t="s">
        <v>210</v>
      </c>
      <c r="AE4" s="675"/>
      <c r="AF4" s="675"/>
      <c r="AG4" s="675"/>
      <c r="AH4" s="675"/>
      <c r="AI4" s="675"/>
      <c r="AJ4" s="675"/>
      <c r="AK4" s="676"/>
      <c r="AL4" s="674" t="s">
        <v>209</v>
      </c>
      <c r="AM4" s="675"/>
      <c r="AN4" s="675"/>
      <c r="AO4" s="676"/>
      <c r="AP4" s="721" t="s">
        <v>211</v>
      </c>
      <c r="AQ4" s="721"/>
      <c r="AR4" s="721"/>
      <c r="AS4" s="721"/>
      <c r="AT4" s="721"/>
      <c r="AU4" s="721"/>
      <c r="AV4" s="721"/>
      <c r="AW4" s="721"/>
      <c r="AX4" s="721"/>
      <c r="AY4" s="721"/>
      <c r="AZ4" s="721"/>
      <c r="BA4" s="721"/>
      <c r="BB4" s="721"/>
      <c r="BC4" s="721"/>
      <c r="BD4" s="721"/>
      <c r="BE4" s="721"/>
      <c r="BF4" s="721"/>
      <c r="BG4" s="721" t="s">
        <v>212</v>
      </c>
      <c r="BH4" s="721"/>
      <c r="BI4" s="721"/>
      <c r="BJ4" s="721"/>
      <c r="BK4" s="721"/>
      <c r="BL4" s="721"/>
      <c r="BM4" s="721"/>
      <c r="BN4" s="721"/>
      <c r="BO4" s="721" t="s">
        <v>209</v>
      </c>
      <c r="BP4" s="721"/>
      <c r="BQ4" s="721"/>
      <c r="BR4" s="721"/>
      <c r="BS4" s="721" t="s">
        <v>213</v>
      </c>
      <c r="BT4" s="721"/>
      <c r="BU4" s="721"/>
      <c r="BV4" s="721"/>
      <c r="BW4" s="721"/>
      <c r="BX4" s="721"/>
      <c r="BY4" s="721"/>
      <c r="BZ4" s="721"/>
      <c r="CA4" s="721"/>
      <c r="CB4" s="721"/>
      <c r="CD4" s="674" t="s">
        <v>214</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2">
      <c r="B5" s="680" t="s">
        <v>215</v>
      </c>
      <c r="C5" s="681"/>
      <c r="D5" s="681"/>
      <c r="E5" s="681"/>
      <c r="F5" s="681"/>
      <c r="G5" s="681"/>
      <c r="H5" s="681"/>
      <c r="I5" s="681"/>
      <c r="J5" s="681"/>
      <c r="K5" s="681"/>
      <c r="L5" s="681"/>
      <c r="M5" s="681"/>
      <c r="N5" s="681"/>
      <c r="O5" s="681"/>
      <c r="P5" s="681"/>
      <c r="Q5" s="682"/>
      <c r="R5" s="677">
        <v>13131945</v>
      </c>
      <c r="S5" s="678"/>
      <c r="T5" s="678"/>
      <c r="U5" s="678"/>
      <c r="V5" s="678"/>
      <c r="W5" s="678"/>
      <c r="X5" s="678"/>
      <c r="Y5" s="703"/>
      <c r="Z5" s="716">
        <v>25.6</v>
      </c>
      <c r="AA5" s="716"/>
      <c r="AB5" s="716"/>
      <c r="AC5" s="716"/>
      <c r="AD5" s="717">
        <v>12562064</v>
      </c>
      <c r="AE5" s="717"/>
      <c r="AF5" s="717"/>
      <c r="AG5" s="717"/>
      <c r="AH5" s="717"/>
      <c r="AI5" s="717"/>
      <c r="AJ5" s="717"/>
      <c r="AK5" s="717"/>
      <c r="AL5" s="704">
        <v>70</v>
      </c>
      <c r="AM5" s="686"/>
      <c r="AN5" s="686"/>
      <c r="AO5" s="705"/>
      <c r="AP5" s="680" t="s">
        <v>216</v>
      </c>
      <c r="AQ5" s="681"/>
      <c r="AR5" s="681"/>
      <c r="AS5" s="681"/>
      <c r="AT5" s="681"/>
      <c r="AU5" s="681"/>
      <c r="AV5" s="681"/>
      <c r="AW5" s="681"/>
      <c r="AX5" s="681"/>
      <c r="AY5" s="681"/>
      <c r="AZ5" s="681"/>
      <c r="BA5" s="681"/>
      <c r="BB5" s="681"/>
      <c r="BC5" s="681"/>
      <c r="BD5" s="681"/>
      <c r="BE5" s="681"/>
      <c r="BF5" s="682"/>
      <c r="BG5" s="622">
        <v>12538205</v>
      </c>
      <c r="BH5" s="623"/>
      <c r="BI5" s="623"/>
      <c r="BJ5" s="623"/>
      <c r="BK5" s="623"/>
      <c r="BL5" s="623"/>
      <c r="BM5" s="623"/>
      <c r="BN5" s="624"/>
      <c r="BO5" s="660">
        <v>95.5</v>
      </c>
      <c r="BP5" s="660"/>
      <c r="BQ5" s="660"/>
      <c r="BR5" s="660"/>
      <c r="BS5" s="661">
        <v>187549</v>
      </c>
      <c r="BT5" s="661"/>
      <c r="BU5" s="661"/>
      <c r="BV5" s="661"/>
      <c r="BW5" s="661"/>
      <c r="BX5" s="661"/>
      <c r="BY5" s="661"/>
      <c r="BZ5" s="661"/>
      <c r="CA5" s="661"/>
      <c r="CB5" s="696"/>
      <c r="CD5" s="674" t="s">
        <v>211</v>
      </c>
      <c r="CE5" s="675"/>
      <c r="CF5" s="675"/>
      <c r="CG5" s="675"/>
      <c r="CH5" s="675"/>
      <c r="CI5" s="675"/>
      <c r="CJ5" s="675"/>
      <c r="CK5" s="675"/>
      <c r="CL5" s="675"/>
      <c r="CM5" s="675"/>
      <c r="CN5" s="675"/>
      <c r="CO5" s="675"/>
      <c r="CP5" s="675"/>
      <c r="CQ5" s="676"/>
      <c r="CR5" s="674" t="s">
        <v>217</v>
      </c>
      <c r="CS5" s="675"/>
      <c r="CT5" s="675"/>
      <c r="CU5" s="675"/>
      <c r="CV5" s="675"/>
      <c r="CW5" s="675"/>
      <c r="CX5" s="675"/>
      <c r="CY5" s="676"/>
      <c r="CZ5" s="674" t="s">
        <v>209</v>
      </c>
      <c r="DA5" s="675"/>
      <c r="DB5" s="675"/>
      <c r="DC5" s="676"/>
      <c r="DD5" s="674" t="s">
        <v>218</v>
      </c>
      <c r="DE5" s="675"/>
      <c r="DF5" s="675"/>
      <c r="DG5" s="675"/>
      <c r="DH5" s="675"/>
      <c r="DI5" s="675"/>
      <c r="DJ5" s="675"/>
      <c r="DK5" s="675"/>
      <c r="DL5" s="675"/>
      <c r="DM5" s="675"/>
      <c r="DN5" s="675"/>
      <c r="DO5" s="675"/>
      <c r="DP5" s="676"/>
      <c r="DQ5" s="674" t="s">
        <v>219</v>
      </c>
      <c r="DR5" s="675"/>
      <c r="DS5" s="675"/>
      <c r="DT5" s="675"/>
      <c r="DU5" s="675"/>
      <c r="DV5" s="675"/>
      <c r="DW5" s="675"/>
      <c r="DX5" s="675"/>
      <c r="DY5" s="675"/>
      <c r="DZ5" s="675"/>
      <c r="EA5" s="675"/>
      <c r="EB5" s="675"/>
      <c r="EC5" s="676"/>
    </row>
    <row r="6" spans="2:143" ht="11.25" customHeight="1" x14ac:dyDescent="0.2">
      <c r="B6" s="619" t="s">
        <v>220</v>
      </c>
      <c r="C6" s="620"/>
      <c r="D6" s="620"/>
      <c r="E6" s="620"/>
      <c r="F6" s="620"/>
      <c r="G6" s="620"/>
      <c r="H6" s="620"/>
      <c r="I6" s="620"/>
      <c r="J6" s="620"/>
      <c r="K6" s="620"/>
      <c r="L6" s="620"/>
      <c r="M6" s="620"/>
      <c r="N6" s="620"/>
      <c r="O6" s="620"/>
      <c r="P6" s="620"/>
      <c r="Q6" s="621"/>
      <c r="R6" s="622">
        <v>234096</v>
      </c>
      <c r="S6" s="623"/>
      <c r="T6" s="623"/>
      <c r="U6" s="623"/>
      <c r="V6" s="623"/>
      <c r="W6" s="623"/>
      <c r="X6" s="623"/>
      <c r="Y6" s="624"/>
      <c r="Z6" s="660">
        <v>0.5</v>
      </c>
      <c r="AA6" s="660"/>
      <c r="AB6" s="660"/>
      <c r="AC6" s="660"/>
      <c r="AD6" s="661">
        <v>234096</v>
      </c>
      <c r="AE6" s="661"/>
      <c r="AF6" s="661"/>
      <c r="AG6" s="661"/>
      <c r="AH6" s="661"/>
      <c r="AI6" s="661"/>
      <c r="AJ6" s="661"/>
      <c r="AK6" s="661"/>
      <c r="AL6" s="625">
        <v>1.3</v>
      </c>
      <c r="AM6" s="626"/>
      <c r="AN6" s="626"/>
      <c r="AO6" s="662"/>
      <c r="AP6" s="619" t="s">
        <v>221</v>
      </c>
      <c r="AQ6" s="620"/>
      <c r="AR6" s="620"/>
      <c r="AS6" s="620"/>
      <c r="AT6" s="620"/>
      <c r="AU6" s="620"/>
      <c r="AV6" s="620"/>
      <c r="AW6" s="620"/>
      <c r="AX6" s="620"/>
      <c r="AY6" s="620"/>
      <c r="AZ6" s="620"/>
      <c r="BA6" s="620"/>
      <c r="BB6" s="620"/>
      <c r="BC6" s="620"/>
      <c r="BD6" s="620"/>
      <c r="BE6" s="620"/>
      <c r="BF6" s="621"/>
      <c r="BG6" s="622">
        <v>12538205</v>
      </c>
      <c r="BH6" s="623"/>
      <c r="BI6" s="623"/>
      <c r="BJ6" s="623"/>
      <c r="BK6" s="623"/>
      <c r="BL6" s="623"/>
      <c r="BM6" s="623"/>
      <c r="BN6" s="624"/>
      <c r="BO6" s="660">
        <v>95.5</v>
      </c>
      <c r="BP6" s="660"/>
      <c r="BQ6" s="660"/>
      <c r="BR6" s="660"/>
      <c r="BS6" s="661">
        <v>187549</v>
      </c>
      <c r="BT6" s="661"/>
      <c r="BU6" s="661"/>
      <c r="BV6" s="661"/>
      <c r="BW6" s="661"/>
      <c r="BX6" s="661"/>
      <c r="BY6" s="661"/>
      <c r="BZ6" s="661"/>
      <c r="CA6" s="661"/>
      <c r="CB6" s="696"/>
      <c r="CD6" s="680" t="s">
        <v>222</v>
      </c>
      <c r="CE6" s="681"/>
      <c r="CF6" s="681"/>
      <c r="CG6" s="681"/>
      <c r="CH6" s="681"/>
      <c r="CI6" s="681"/>
      <c r="CJ6" s="681"/>
      <c r="CK6" s="681"/>
      <c r="CL6" s="681"/>
      <c r="CM6" s="681"/>
      <c r="CN6" s="681"/>
      <c r="CO6" s="681"/>
      <c r="CP6" s="681"/>
      <c r="CQ6" s="682"/>
      <c r="CR6" s="622">
        <v>265892</v>
      </c>
      <c r="CS6" s="623"/>
      <c r="CT6" s="623"/>
      <c r="CU6" s="623"/>
      <c r="CV6" s="623"/>
      <c r="CW6" s="623"/>
      <c r="CX6" s="623"/>
      <c r="CY6" s="624"/>
      <c r="CZ6" s="704">
        <v>0.5</v>
      </c>
      <c r="DA6" s="686"/>
      <c r="DB6" s="686"/>
      <c r="DC6" s="706"/>
      <c r="DD6" s="628" t="s">
        <v>122</v>
      </c>
      <c r="DE6" s="623"/>
      <c r="DF6" s="623"/>
      <c r="DG6" s="623"/>
      <c r="DH6" s="623"/>
      <c r="DI6" s="623"/>
      <c r="DJ6" s="623"/>
      <c r="DK6" s="623"/>
      <c r="DL6" s="623"/>
      <c r="DM6" s="623"/>
      <c r="DN6" s="623"/>
      <c r="DO6" s="623"/>
      <c r="DP6" s="624"/>
      <c r="DQ6" s="628">
        <v>265760</v>
      </c>
      <c r="DR6" s="623"/>
      <c r="DS6" s="623"/>
      <c r="DT6" s="623"/>
      <c r="DU6" s="623"/>
      <c r="DV6" s="623"/>
      <c r="DW6" s="623"/>
      <c r="DX6" s="623"/>
      <c r="DY6" s="623"/>
      <c r="DZ6" s="623"/>
      <c r="EA6" s="623"/>
      <c r="EB6" s="623"/>
      <c r="EC6" s="659"/>
    </row>
    <row r="7" spans="2:143" ht="11.25" customHeight="1" x14ac:dyDescent="0.2">
      <c r="B7" s="619" t="s">
        <v>223</v>
      </c>
      <c r="C7" s="620"/>
      <c r="D7" s="620"/>
      <c r="E7" s="620"/>
      <c r="F7" s="620"/>
      <c r="G7" s="620"/>
      <c r="H7" s="620"/>
      <c r="I7" s="620"/>
      <c r="J7" s="620"/>
      <c r="K7" s="620"/>
      <c r="L7" s="620"/>
      <c r="M7" s="620"/>
      <c r="N7" s="620"/>
      <c r="O7" s="620"/>
      <c r="P7" s="620"/>
      <c r="Q7" s="621"/>
      <c r="R7" s="622">
        <v>4340</v>
      </c>
      <c r="S7" s="623"/>
      <c r="T7" s="623"/>
      <c r="U7" s="623"/>
      <c r="V7" s="623"/>
      <c r="W7" s="623"/>
      <c r="X7" s="623"/>
      <c r="Y7" s="624"/>
      <c r="Z7" s="660">
        <v>0</v>
      </c>
      <c r="AA7" s="660"/>
      <c r="AB7" s="660"/>
      <c r="AC7" s="660"/>
      <c r="AD7" s="661">
        <v>4340</v>
      </c>
      <c r="AE7" s="661"/>
      <c r="AF7" s="661"/>
      <c r="AG7" s="661"/>
      <c r="AH7" s="661"/>
      <c r="AI7" s="661"/>
      <c r="AJ7" s="661"/>
      <c r="AK7" s="661"/>
      <c r="AL7" s="625">
        <v>0</v>
      </c>
      <c r="AM7" s="626"/>
      <c r="AN7" s="626"/>
      <c r="AO7" s="662"/>
      <c r="AP7" s="619" t="s">
        <v>224</v>
      </c>
      <c r="AQ7" s="620"/>
      <c r="AR7" s="620"/>
      <c r="AS7" s="620"/>
      <c r="AT7" s="620"/>
      <c r="AU7" s="620"/>
      <c r="AV7" s="620"/>
      <c r="AW7" s="620"/>
      <c r="AX7" s="620"/>
      <c r="AY7" s="620"/>
      <c r="AZ7" s="620"/>
      <c r="BA7" s="620"/>
      <c r="BB7" s="620"/>
      <c r="BC7" s="620"/>
      <c r="BD7" s="620"/>
      <c r="BE7" s="620"/>
      <c r="BF7" s="621"/>
      <c r="BG7" s="622">
        <v>4322059</v>
      </c>
      <c r="BH7" s="623"/>
      <c r="BI7" s="623"/>
      <c r="BJ7" s="623"/>
      <c r="BK7" s="623"/>
      <c r="BL7" s="623"/>
      <c r="BM7" s="623"/>
      <c r="BN7" s="624"/>
      <c r="BO7" s="660">
        <v>32.9</v>
      </c>
      <c r="BP7" s="660"/>
      <c r="BQ7" s="660"/>
      <c r="BR7" s="660"/>
      <c r="BS7" s="661">
        <v>187549</v>
      </c>
      <c r="BT7" s="661"/>
      <c r="BU7" s="661"/>
      <c r="BV7" s="661"/>
      <c r="BW7" s="661"/>
      <c r="BX7" s="661"/>
      <c r="BY7" s="661"/>
      <c r="BZ7" s="661"/>
      <c r="CA7" s="661"/>
      <c r="CB7" s="696"/>
      <c r="CD7" s="619" t="s">
        <v>225</v>
      </c>
      <c r="CE7" s="620"/>
      <c r="CF7" s="620"/>
      <c r="CG7" s="620"/>
      <c r="CH7" s="620"/>
      <c r="CI7" s="620"/>
      <c r="CJ7" s="620"/>
      <c r="CK7" s="620"/>
      <c r="CL7" s="620"/>
      <c r="CM7" s="620"/>
      <c r="CN7" s="620"/>
      <c r="CO7" s="620"/>
      <c r="CP7" s="620"/>
      <c r="CQ7" s="621"/>
      <c r="CR7" s="622">
        <v>12641825</v>
      </c>
      <c r="CS7" s="623"/>
      <c r="CT7" s="623"/>
      <c r="CU7" s="623"/>
      <c r="CV7" s="623"/>
      <c r="CW7" s="623"/>
      <c r="CX7" s="623"/>
      <c r="CY7" s="624"/>
      <c r="CZ7" s="660">
        <v>25.7</v>
      </c>
      <c r="DA7" s="660"/>
      <c r="DB7" s="660"/>
      <c r="DC7" s="660"/>
      <c r="DD7" s="628">
        <v>84880</v>
      </c>
      <c r="DE7" s="623"/>
      <c r="DF7" s="623"/>
      <c r="DG7" s="623"/>
      <c r="DH7" s="623"/>
      <c r="DI7" s="623"/>
      <c r="DJ7" s="623"/>
      <c r="DK7" s="623"/>
      <c r="DL7" s="623"/>
      <c r="DM7" s="623"/>
      <c r="DN7" s="623"/>
      <c r="DO7" s="623"/>
      <c r="DP7" s="624"/>
      <c r="DQ7" s="628">
        <v>7185632</v>
      </c>
      <c r="DR7" s="623"/>
      <c r="DS7" s="623"/>
      <c r="DT7" s="623"/>
      <c r="DU7" s="623"/>
      <c r="DV7" s="623"/>
      <c r="DW7" s="623"/>
      <c r="DX7" s="623"/>
      <c r="DY7" s="623"/>
      <c r="DZ7" s="623"/>
      <c r="EA7" s="623"/>
      <c r="EB7" s="623"/>
      <c r="EC7" s="659"/>
    </row>
    <row r="8" spans="2:143" ht="11.25" customHeight="1" x14ac:dyDescent="0.2">
      <c r="B8" s="619" t="s">
        <v>226</v>
      </c>
      <c r="C8" s="620"/>
      <c r="D8" s="620"/>
      <c r="E8" s="620"/>
      <c r="F8" s="620"/>
      <c r="G8" s="620"/>
      <c r="H8" s="620"/>
      <c r="I8" s="620"/>
      <c r="J8" s="620"/>
      <c r="K8" s="620"/>
      <c r="L8" s="620"/>
      <c r="M8" s="620"/>
      <c r="N8" s="620"/>
      <c r="O8" s="620"/>
      <c r="P8" s="620"/>
      <c r="Q8" s="621"/>
      <c r="R8" s="622">
        <v>91832</v>
      </c>
      <c r="S8" s="623"/>
      <c r="T8" s="623"/>
      <c r="U8" s="623"/>
      <c r="V8" s="623"/>
      <c r="W8" s="623"/>
      <c r="X8" s="623"/>
      <c r="Y8" s="624"/>
      <c r="Z8" s="660">
        <v>0.2</v>
      </c>
      <c r="AA8" s="660"/>
      <c r="AB8" s="660"/>
      <c r="AC8" s="660"/>
      <c r="AD8" s="661">
        <v>91832</v>
      </c>
      <c r="AE8" s="661"/>
      <c r="AF8" s="661"/>
      <c r="AG8" s="661"/>
      <c r="AH8" s="661"/>
      <c r="AI8" s="661"/>
      <c r="AJ8" s="661"/>
      <c r="AK8" s="661"/>
      <c r="AL8" s="625">
        <v>0.5</v>
      </c>
      <c r="AM8" s="626"/>
      <c r="AN8" s="626"/>
      <c r="AO8" s="662"/>
      <c r="AP8" s="619" t="s">
        <v>227</v>
      </c>
      <c r="AQ8" s="620"/>
      <c r="AR8" s="620"/>
      <c r="AS8" s="620"/>
      <c r="AT8" s="620"/>
      <c r="AU8" s="620"/>
      <c r="AV8" s="620"/>
      <c r="AW8" s="620"/>
      <c r="AX8" s="620"/>
      <c r="AY8" s="620"/>
      <c r="AZ8" s="620"/>
      <c r="BA8" s="620"/>
      <c r="BB8" s="620"/>
      <c r="BC8" s="620"/>
      <c r="BD8" s="620"/>
      <c r="BE8" s="620"/>
      <c r="BF8" s="621"/>
      <c r="BG8" s="622">
        <v>103983</v>
      </c>
      <c r="BH8" s="623"/>
      <c r="BI8" s="623"/>
      <c r="BJ8" s="623"/>
      <c r="BK8" s="623"/>
      <c r="BL8" s="623"/>
      <c r="BM8" s="623"/>
      <c r="BN8" s="624"/>
      <c r="BO8" s="660">
        <v>0.8</v>
      </c>
      <c r="BP8" s="660"/>
      <c r="BQ8" s="660"/>
      <c r="BR8" s="660"/>
      <c r="BS8" s="661" t="s">
        <v>122</v>
      </c>
      <c r="BT8" s="661"/>
      <c r="BU8" s="661"/>
      <c r="BV8" s="661"/>
      <c r="BW8" s="661"/>
      <c r="BX8" s="661"/>
      <c r="BY8" s="661"/>
      <c r="BZ8" s="661"/>
      <c r="CA8" s="661"/>
      <c r="CB8" s="696"/>
      <c r="CD8" s="619" t="s">
        <v>228</v>
      </c>
      <c r="CE8" s="620"/>
      <c r="CF8" s="620"/>
      <c r="CG8" s="620"/>
      <c r="CH8" s="620"/>
      <c r="CI8" s="620"/>
      <c r="CJ8" s="620"/>
      <c r="CK8" s="620"/>
      <c r="CL8" s="620"/>
      <c r="CM8" s="620"/>
      <c r="CN8" s="620"/>
      <c r="CO8" s="620"/>
      <c r="CP8" s="620"/>
      <c r="CQ8" s="621"/>
      <c r="CR8" s="622">
        <v>13184608</v>
      </c>
      <c r="CS8" s="623"/>
      <c r="CT8" s="623"/>
      <c r="CU8" s="623"/>
      <c r="CV8" s="623"/>
      <c r="CW8" s="623"/>
      <c r="CX8" s="623"/>
      <c r="CY8" s="624"/>
      <c r="CZ8" s="660">
        <v>26.8</v>
      </c>
      <c r="DA8" s="660"/>
      <c r="DB8" s="660"/>
      <c r="DC8" s="660"/>
      <c r="DD8" s="628">
        <v>414266</v>
      </c>
      <c r="DE8" s="623"/>
      <c r="DF8" s="623"/>
      <c r="DG8" s="623"/>
      <c r="DH8" s="623"/>
      <c r="DI8" s="623"/>
      <c r="DJ8" s="623"/>
      <c r="DK8" s="623"/>
      <c r="DL8" s="623"/>
      <c r="DM8" s="623"/>
      <c r="DN8" s="623"/>
      <c r="DO8" s="623"/>
      <c r="DP8" s="624"/>
      <c r="DQ8" s="628">
        <v>6449224</v>
      </c>
      <c r="DR8" s="623"/>
      <c r="DS8" s="623"/>
      <c r="DT8" s="623"/>
      <c r="DU8" s="623"/>
      <c r="DV8" s="623"/>
      <c r="DW8" s="623"/>
      <c r="DX8" s="623"/>
      <c r="DY8" s="623"/>
      <c r="DZ8" s="623"/>
      <c r="EA8" s="623"/>
      <c r="EB8" s="623"/>
      <c r="EC8" s="659"/>
    </row>
    <row r="9" spans="2:143" ht="11.25" customHeight="1" x14ac:dyDescent="0.2">
      <c r="B9" s="619" t="s">
        <v>229</v>
      </c>
      <c r="C9" s="620"/>
      <c r="D9" s="620"/>
      <c r="E9" s="620"/>
      <c r="F9" s="620"/>
      <c r="G9" s="620"/>
      <c r="H9" s="620"/>
      <c r="I9" s="620"/>
      <c r="J9" s="620"/>
      <c r="K9" s="620"/>
      <c r="L9" s="620"/>
      <c r="M9" s="620"/>
      <c r="N9" s="620"/>
      <c r="O9" s="620"/>
      <c r="P9" s="620"/>
      <c r="Q9" s="621"/>
      <c r="R9" s="622">
        <v>122164</v>
      </c>
      <c r="S9" s="623"/>
      <c r="T9" s="623"/>
      <c r="U9" s="623"/>
      <c r="V9" s="623"/>
      <c r="W9" s="623"/>
      <c r="X9" s="623"/>
      <c r="Y9" s="624"/>
      <c r="Z9" s="660">
        <v>0.2</v>
      </c>
      <c r="AA9" s="660"/>
      <c r="AB9" s="660"/>
      <c r="AC9" s="660"/>
      <c r="AD9" s="661">
        <v>122164</v>
      </c>
      <c r="AE9" s="661"/>
      <c r="AF9" s="661"/>
      <c r="AG9" s="661"/>
      <c r="AH9" s="661"/>
      <c r="AI9" s="661"/>
      <c r="AJ9" s="661"/>
      <c r="AK9" s="661"/>
      <c r="AL9" s="625">
        <v>0.7</v>
      </c>
      <c r="AM9" s="626"/>
      <c r="AN9" s="626"/>
      <c r="AO9" s="662"/>
      <c r="AP9" s="619" t="s">
        <v>230</v>
      </c>
      <c r="AQ9" s="620"/>
      <c r="AR9" s="620"/>
      <c r="AS9" s="620"/>
      <c r="AT9" s="620"/>
      <c r="AU9" s="620"/>
      <c r="AV9" s="620"/>
      <c r="AW9" s="620"/>
      <c r="AX9" s="620"/>
      <c r="AY9" s="620"/>
      <c r="AZ9" s="620"/>
      <c r="BA9" s="620"/>
      <c r="BB9" s="620"/>
      <c r="BC9" s="620"/>
      <c r="BD9" s="620"/>
      <c r="BE9" s="620"/>
      <c r="BF9" s="621"/>
      <c r="BG9" s="622">
        <v>3424462</v>
      </c>
      <c r="BH9" s="623"/>
      <c r="BI9" s="623"/>
      <c r="BJ9" s="623"/>
      <c r="BK9" s="623"/>
      <c r="BL9" s="623"/>
      <c r="BM9" s="623"/>
      <c r="BN9" s="624"/>
      <c r="BO9" s="660">
        <v>26.1</v>
      </c>
      <c r="BP9" s="660"/>
      <c r="BQ9" s="660"/>
      <c r="BR9" s="660"/>
      <c r="BS9" s="661" t="s">
        <v>122</v>
      </c>
      <c r="BT9" s="661"/>
      <c r="BU9" s="661"/>
      <c r="BV9" s="661"/>
      <c r="BW9" s="661"/>
      <c r="BX9" s="661"/>
      <c r="BY9" s="661"/>
      <c r="BZ9" s="661"/>
      <c r="CA9" s="661"/>
      <c r="CB9" s="696"/>
      <c r="CD9" s="619" t="s">
        <v>231</v>
      </c>
      <c r="CE9" s="620"/>
      <c r="CF9" s="620"/>
      <c r="CG9" s="620"/>
      <c r="CH9" s="620"/>
      <c r="CI9" s="620"/>
      <c r="CJ9" s="620"/>
      <c r="CK9" s="620"/>
      <c r="CL9" s="620"/>
      <c r="CM9" s="620"/>
      <c r="CN9" s="620"/>
      <c r="CO9" s="620"/>
      <c r="CP9" s="620"/>
      <c r="CQ9" s="621"/>
      <c r="CR9" s="622">
        <v>6236956</v>
      </c>
      <c r="CS9" s="623"/>
      <c r="CT9" s="623"/>
      <c r="CU9" s="623"/>
      <c r="CV9" s="623"/>
      <c r="CW9" s="623"/>
      <c r="CX9" s="623"/>
      <c r="CY9" s="624"/>
      <c r="CZ9" s="660">
        <v>12.7</v>
      </c>
      <c r="DA9" s="660"/>
      <c r="DB9" s="660"/>
      <c r="DC9" s="660"/>
      <c r="DD9" s="628">
        <v>3425110</v>
      </c>
      <c r="DE9" s="623"/>
      <c r="DF9" s="623"/>
      <c r="DG9" s="623"/>
      <c r="DH9" s="623"/>
      <c r="DI9" s="623"/>
      <c r="DJ9" s="623"/>
      <c r="DK9" s="623"/>
      <c r="DL9" s="623"/>
      <c r="DM9" s="623"/>
      <c r="DN9" s="623"/>
      <c r="DO9" s="623"/>
      <c r="DP9" s="624"/>
      <c r="DQ9" s="628">
        <v>2546933</v>
      </c>
      <c r="DR9" s="623"/>
      <c r="DS9" s="623"/>
      <c r="DT9" s="623"/>
      <c r="DU9" s="623"/>
      <c r="DV9" s="623"/>
      <c r="DW9" s="623"/>
      <c r="DX9" s="623"/>
      <c r="DY9" s="623"/>
      <c r="DZ9" s="623"/>
      <c r="EA9" s="623"/>
      <c r="EB9" s="623"/>
      <c r="EC9" s="659"/>
    </row>
    <row r="10" spans="2:143" ht="11.25" customHeight="1" x14ac:dyDescent="0.2">
      <c r="B10" s="619" t="s">
        <v>232</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233</v>
      </c>
      <c r="AQ10" s="620"/>
      <c r="AR10" s="620"/>
      <c r="AS10" s="620"/>
      <c r="AT10" s="620"/>
      <c r="AU10" s="620"/>
      <c r="AV10" s="620"/>
      <c r="AW10" s="620"/>
      <c r="AX10" s="620"/>
      <c r="AY10" s="620"/>
      <c r="AZ10" s="620"/>
      <c r="BA10" s="620"/>
      <c r="BB10" s="620"/>
      <c r="BC10" s="620"/>
      <c r="BD10" s="620"/>
      <c r="BE10" s="620"/>
      <c r="BF10" s="621"/>
      <c r="BG10" s="622">
        <v>324556</v>
      </c>
      <c r="BH10" s="623"/>
      <c r="BI10" s="623"/>
      <c r="BJ10" s="623"/>
      <c r="BK10" s="623"/>
      <c r="BL10" s="623"/>
      <c r="BM10" s="623"/>
      <c r="BN10" s="624"/>
      <c r="BO10" s="660">
        <v>2.5</v>
      </c>
      <c r="BP10" s="660"/>
      <c r="BQ10" s="660"/>
      <c r="BR10" s="660"/>
      <c r="BS10" s="661">
        <v>53919</v>
      </c>
      <c r="BT10" s="661"/>
      <c r="BU10" s="661"/>
      <c r="BV10" s="661"/>
      <c r="BW10" s="661"/>
      <c r="BX10" s="661"/>
      <c r="BY10" s="661"/>
      <c r="BZ10" s="661"/>
      <c r="CA10" s="661"/>
      <c r="CB10" s="696"/>
      <c r="CD10" s="619" t="s">
        <v>234</v>
      </c>
      <c r="CE10" s="620"/>
      <c r="CF10" s="620"/>
      <c r="CG10" s="620"/>
      <c r="CH10" s="620"/>
      <c r="CI10" s="620"/>
      <c r="CJ10" s="620"/>
      <c r="CK10" s="620"/>
      <c r="CL10" s="620"/>
      <c r="CM10" s="620"/>
      <c r="CN10" s="620"/>
      <c r="CO10" s="620"/>
      <c r="CP10" s="620"/>
      <c r="CQ10" s="621"/>
      <c r="CR10" s="622">
        <v>122593</v>
      </c>
      <c r="CS10" s="623"/>
      <c r="CT10" s="623"/>
      <c r="CU10" s="623"/>
      <c r="CV10" s="623"/>
      <c r="CW10" s="623"/>
      <c r="CX10" s="623"/>
      <c r="CY10" s="624"/>
      <c r="CZ10" s="660">
        <v>0.2</v>
      </c>
      <c r="DA10" s="660"/>
      <c r="DB10" s="660"/>
      <c r="DC10" s="660"/>
      <c r="DD10" s="628" t="s">
        <v>122</v>
      </c>
      <c r="DE10" s="623"/>
      <c r="DF10" s="623"/>
      <c r="DG10" s="623"/>
      <c r="DH10" s="623"/>
      <c r="DI10" s="623"/>
      <c r="DJ10" s="623"/>
      <c r="DK10" s="623"/>
      <c r="DL10" s="623"/>
      <c r="DM10" s="623"/>
      <c r="DN10" s="623"/>
      <c r="DO10" s="623"/>
      <c r="DP10" s="624"/>
      <c r="DQ10" s="628">
        <v>16902</v>
      </c>
      <c r="DR10" s="623"/>
      <c r="DS10" s="623"/>
      <c r="DT10" s="623"/>
      <c r="DU10" s="623"/>
      <c r="DV10" s="623"/>
      <c r="DW10" s="623"/>
      <c r="DX10" s="623"/>
      <c r="DY10" s="623"/>
      <c r="DZ10" s="623"/>
      <c r="EA10" s="623"/>
      <c r="EB10" s="623"/>
      <c r="EC10" s="659"/>
    </row>
    <row r="11" spans="2:143" ht="11.25" customHeight="1" x14ac:dyDescent="0.2">
      <c r="B11" s="619" t="s">
        <v>235</v>
      </c>
      <c r="C11" s="620"/>
      <c r="D11" s="620"/>
      <c r="E11" s="620"/>
      <c r="F11" s="620"/>
      <c r="G11" s="620"/>
      <c r="H11" s="620"/>
      <c r="I11" s="620"/>
      <c r="J11" s="620"/>
      <c r="K11" s="620"/>
      <c r="L11" s="620"/>
      <c r="M11" s="620"/>
      <c r="N11" s="620"/>
      <c r="O11" s="620"/>
      <c r="P11" s="620"/>
      <c r="Q11" s="621"/>
      <c r="R11" s="622">
        <v>1770563</v>
      </c>
      <c r="S11" s="623"/>
      <c r="T11" s="623"/>
      <c r="U11" s="623"/>
      <c r="V11" s="623"/>
      <c r="W11" s="623"/>
      <c r="X11" s="623"/>
      <c r="Y11" s="624"/>
      <c r="Z11" s="625">
        <v>3.5</v>
      </c>
      <c r="AA11" s="626"/>
      <c r="AB11" s="626"/>
      <c r="AC11" s="627"/>
      <c r="AD11" s="628">
        <v>1770563</v>
      </c>
      <c r="AE11" s="623"/>
      <c r="AF11" s="623"/>
      <c r="AG11" s="623"/>
      <c r="AH11" s="623"/>
      <c r="AI11" s="623"/>
      <c r="AJ11" s="623"/>
      <c r="AK11" s="624"/>
      <c r="AL11" s="625">
        <v>9.9</v>
      </c>
      <c r="AM11" s="626"/>
      <c r="AN11" s="626"/>
      <c r="AO11" s="662"/>
      <c r="AP11" s="619" t="s">
        <v>236</v>
      </c>
      <c r="AQ11" s="620"/>
      <c r="AR11" s="620"/>
      <c r="AS11" s="620"/>
      <c r="AT11" s="620"/>
      <c r="AU11" s="620"/>
      <c r="AV11" s="620"/>
      <c r="AW11" s="620"/>
      <c r="AX11" s="620"/>
      <c r="AY11" s="620"/>
      <c r="AZ11" s="620"/>
      <c r="BA11" s="620"/>
      <c r="BB11" s="620"/>
      <c r="BC11" s="620"/>
      <c r="BD11" s="620"/>
      <c r="BE11" s="620"/>
      <c r="BF11" s="621"/>
      <c r="BG11" s="622">
        <v>469058</v>
      </c>
      <c r="BH11" s="623"/>
      <c r="BI11" s="623"/>
      <c r="BJ11" s="623"/>
      <c r="BK11" s="623"/>
      <c r="BL11" s="623"/>
      <c r="BM11" s="623"/>
      <c r="BN11" s="624"/>
      <c r="BO11" s="660">
        <v>3.6</v>
      </c>
      <c r="BP11" s="660"/>
      <c r="BQ11" s="660"/>
      <c r="BR11" s="660"/>
      <c r="BS11" s="661">
        <v>133630</v>
      </c>
      <c r="BT11" s="661"/>
      <c r="BU11" s="661"/>
      <c r="BV11" s="661"/>
      <c r="BW11" s="661"/>
      <c r="BX11" s="661"/>
      <c r="BY11" s="661"/>
      <c r="BZ11" s="661"/>
      <c r="CA11" s="661"/>
      <c r="CB11" s="696"/>
      <c r="CD11" s="619" t="s">
        <v>237</v>
      </c>
      <c r="CE11" s="620"/>
      <c r="CF11" s="620"/>
      <c r="CG11" s="620"/>
      <c r="CH11" s="620"/>
      <c r="CI11" s="620"/>
      <c r="CJ11" s="620"/>
      <c r="CK11" s="620"/>
      <c r="CL11" s="620"/>
      <c r="CM11" s="620"/>
      <c r="CN11" s="620"/>
      <c r="CO11" s="620"/>
      <c r="CP11" s="620"/>
      <c r="CQ11" s="621"/>
      <c r="CR11" s="622">
        <v>502212</v>
      </c>
      <c r="CS11" s="623"/>
      <c r="CT11" s="623"/>
      <c r="CU11" s="623"/>
      <c r="CV11" s="623"/>
      <c r="CW11" s="623"/>
      <c r="CX11" s="623"/>
      <c r="CY11" s="624"/>
      <c r="CZ11" s="660">
        <v>1</v>
      </c>
      <c r="DA11" s="660"/>
      <c r="DB11" s="660"/>
      <c r="DC11" s="660"/>
      <c r="DD11" s="628">
        <v>158101</v>
      </c>
      <c r="DE11" s="623"/>
      <c r="DF11" s="623"/>
      <c r="DG11" s="623"/>
      <c r="DH11" s="623"/>
      <c r="DI11" s="623"/>
      <c r="DJ11" s="623"/>
      <c r="DK11" s="623"/>
      <c r="DL11" s="623"/>
      <c r="DM11" s="623"/>
      <c r="DN11" s="623"/>
      <c r="DO11" s="623"/>
      <c r="DP11" s="624"/>
      <c r="DQ11" s="628">
        <v>254868</v>
      </c>
      <c r="DR11" s="623"/>
      <c r="DS11" s="623"/>
      <c r="DT11" s="623"/>
      <c r="DU11" s="623"/>
      <c r="DV11" s="623"/>
      <c r="DW11" s="623"/>
      <c r="DX11" s="623"/>
      <c r="DY11" s="623"/>
      <c r="DZ11" s="623"/>
      <c r="EA11" s="623"/>
      <c r="EB11" s="623"/>
      <c r="EC11" s="659"/>
    </row>
    <row r="12" spans="2:143" ht="11.25" customHeight="1" x14ac:dyDescent="0.2">
      <c r="B12" s="619" t="s">
        <v>238</v>
      </c>
      <c r="C12" s="620"/>
      <c r="D12" s="620"/>
      <c r="E12" s="620"/>
      <c r="F12" s="620"/>
      <c r="G12" s="620"/>
      <c r="H12" s="620"/>
      <c r="I12" s="620"/>
      <c r="J12" s="620"/>
      <c r="K12" s="620"/>
      <c r="L12" s="620"/>
      <c r="M12" s="620"/>
      <c r="N12" s="620"/>
      <c r="O12" s="620"/>
      <c r="P12" s="620"/>
      <c r="Q12" s="621"/>
      <c r="R12" s="622">
        <v>11191</v>
      </c>
      <c r="S12" s="623"/>
      <c r="T12" s="623"/>
      <c r="U12" s="623"/>
      <c r="V12" s="623"/>
      <c r="W12" s="623"/>
      <c r="X12" s="623"/>
      <c r="Y12" s="624"/>
      <c r="Z12" s="660">
        <v>0</v>
      </c>
      <c r="AA12" s="660"/>
      <c r="AB12" s="660"/>
      <c r="AC12" s="660"/>
      <c r="AD12" s="661">
        <v>11191</v>
      </c>
      <c r="AE12" s="661"/>
      <c r="AF12" s="661"/>
      <c r="AG12" s="661"/>
      <c r="AH12" s="661"/>
      <c r="AI12" s="661"/>
      <c r="AJ12" s="661"/>
      <c r="AK12" s="661"/>
      <c r="AL12" s="625">
        <v>0.1</v>
      </c>
      <c r="AM12" s="626"/>
      <c r="AN12" s="626"/>
      <c r="AO12" s="662"/>
      <c r="AP12" s="619" t="s">
        <v>239</v>
      </c>
      <c r="AQ12" s="620"/>
      <c r="AR12" s="620"/>
      <c r="AS12" s="620"/>
      <c r="AT12" s="620"/>
      <c r="AU12" s="620"/>
      <c r="AV12" s="620"/>
      <c r="AW12" s="620"/>
      <c r="AX12" s="620"/>
      <c r="AY12" s="620"/>
      <c r="AZ12" s="620"/>
      <c r="BA12" s="620"/>
      <c r="BB12" s="620"/>
      <c r="BC12" s="620"/>
      <c r="BD12" s="620"/>
      <c r="BE12" s="620"/>
      <c r="BF12" s="621"/>
      <c r="BG12" s="622">
        <v>7458844</v>
      </c>
      <c r="BH12" s="623"/>
      <c r="BI12" s="623"/>
      <c r="BJ12" s="623"/>
      <c r="BK12" s="623"/>
      <c r="BL12" s="623"/>
      <c r="BM12" s="623"/>
      <c r="BN12" s="624"/>
      <c r="BO12" s="660">
        <v>56.8</v>
      </c>
      <c r="BP12" s="660"/>
      <c r="BQ12" s="660"/>
      <c r="BR12" s="660"/>
      <c r="BS12" s="661" t="s">
        <v>122</v>
      </c>
      <c r="BT12" s="661"/>
      <c r="BU12" s="661"/>
      <c r="BV12" s="661"/>
      <c r="BW12" s="661"/>
      <c r="BX12" s="661"/>
      <c r="BY12" s="661"/>
      <c r="BZ12" s="661"/>
      <c r="CA12" s="661"/>
      <c r="CB12" s="696"/>
      <c r="CD12" s="619" t="s">
        <v>240</v>
      </c>
      <c r="CE12" s="620"/>
      <c r="CF12" s="620"/>
      <c r="CG12" s="620"/>
      <c r="CH12" s="620"/>
      <c r="CI12" s="620"/>
      <c r="CJ12" s="620"/>
      <c r="CK12" s="620"/>
      <c r="CL12" s="620"/>
      <c r="CM12" s="620"/>
      <c r="CN12" s="620"/>
      <c r="CO12" s="620"/>
      <c r="CP12" s="620"/>
      <c r="CQ12" s="621"/>
      <c r="CR12" s="622">
        <v>2585128</v>
      </c>
      <c r="CS12" s="623"/>
      <c r="CT12" s="623"/>
      <c r="CU12" s="623"/>
      <c r="CV12" s="623"/>
      <c r="CW12" s="623"/>
      <c r="CX12" s="623"/>
      <c r="CY12" s="624"/>
      <c r="CZ12" s="660">
        <v>5.3</v>
      </c>
      <c r="DA12" s="660"/>
      <c r="DB12" s="660"/>
      <c r="DC12" s="660"/>
      <c r="DD12" s="628">
        <v>470979</v>
      </c>
      <c r="DE12" s="623"/>
      <c r="DF12" s="623"/>
      <c r="DG12" s="623"/>
      <c r="DH12" s="623"/>
      <c r="DI12" s="623"/>
      <c r="DJ12" s="623"/>
      <c r="DK12" s="623"/>
      <c r="DL12" s="623"/>
      <c r="DM12" s="623"/>
      <c r="DN12" s="623"/>
      <c r="DO12" s="623"/>
      <c r="DP12" s="624"/>
      <c r="DQ12" s="628">
        <v>994813</v>
      </c>
      <c r="DR12" s="623"/>
      <c r="DS12" s="623"/>
      <c r="DT12" s="623"/>
      <c r="DU12" s="623"/>
      <c r="DV12" s="623"/>
      <c r="DW12" s="623"/>
      <c r="DX12" s="623"/>
      <c r="DY12" s="623"/>
      <c r="DZ12" s="623"/>
      <c r="EA12" s="623"/>
      <c r="EB12" s="623"/>
      <c r="EC12" s="659"/>
    </row>
    <row r="13" spans="2:143" ht="11.25" customHeight="1" x14ac:dyDescent="0.2">
      <c r="B13" s="619" t="s">
        <v>241</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242</v>
      </c>
      <c r="AQ13" s="620"/>
      <c r="AR13" s="620"/>
      <c r="AS13" s="620"/>
      <c r="AT13" s="620"/>
      <c r="AU13" s="620"/>
      <c r="AV13" s="620"/>
      <c r="AW13" s="620"/>
      <c r="AX13" s="620"/>
      <c r="AY13" s="620"/>
      <c r="AZ13" s="620"/>
      <c r="BA13" s="620"/>
      <c r="BB13" s="620"/>
      <c r="BC13" s="620"/>
      <c r="BD13" s="620"/>
      <c r="BE13" s="620"/>
      <c r="BF13" s="621"/>
      <c r="BG13" s="622">
        <v>7444174</v>
      </c>
      <c r="BH13" s="623"/>
      <c r="BI13" s="623"/>
      <c r="BJ13" s="623"/>
      <c r="BK13" s="623"/>
      <c r="BL13" s="623"/>
      <c r="BM13" s="623"/>
      <c r="BN13" s="624"/>
      <c r="BO13" s="660">
        <v>56.7</v>
      </c>
      <c r="BP13" s="660"/>
      <c r="BQ13" s="660"/>
      <c r="BR13" s="660"/>
      <c r="BS13" s="661" t="s">
        <v>122</v>
      </c>
      <c r="BT13" s="661"/>
      <c r="BU13" s="661"/>
      <c r="BV13" s="661"/>
      <c r="BW13" s="661"/>
      <c r="BX13" s="661"/>
      <c r="BY13" s="661"/>
      <c r="BZ13" s="661"/>
      <c r="CA13" s="661"/>
      <c r="CB13" s="696"/>
      <c r="CD13" s="619" t="s">
        <v>243</v>
      </c>
      <c r="CE13" s="620"/>
      <c r="CF13" s="620"/>
      <c r="CG13" s="620"/>
      <c r="CH13" s="620"/>
      <c r="CI13" s="620"/>
      <c r="CJ13" s="620"/>
      <c r="CK13" s="620"/>
      <c r="CL13" s="620"/>
      <c r="CM13" s="620"/>
      <c r="CN13" s="620"/>
      <c r="CO13" s="620"/>
      <c r="CP13" s="620"/>
      <c r="CQ13" s="621"/>
      <c r="CR13" s="622">
        <v>3716454</v>
      </c>
      <c r="CS13" s="623"/>
      <c r="CT13" s="623"/>
      <c r="CU13" s="623"/>
      <c r="CV13" s="623"/>
      <c r="CW13" s="623"/>
      <c r="CX13" s="623"/>
      <c r="CY13" s="624"/>
      <c r="CZ13" s="660">
        <v>7.6</v>
      </c>
      <c r="DA13" s="660"/>
      <c r="DB13" s="660"/>
      <c r="DC13" s="660"/>
      <c r="DD13" s="628">
        <v>1497656</v>
      </c>
      <c r="DE13" s="623"/>
      <c r="DF13" s="623"/>
      <c r="DG13" s="623"/>
      <c r="DH13" s="623"/>
      <c r="DI13" s="623"/>
      <c r="DJ13" s="623"/>
      <c r="DK13" s="623"/>
      <c r="DL13" s="623"/>
      <c r="DM13" s="623"/>
      <c r="DN13" s="623"/>
      <c r="DO13" s="623"/>
      <c r="DP13" s="624"/>
      <c r="DQ13" s="628">
        <v>2202306</v>
      </c>
      <c r="DR13" s="623"/>
      <c r="DS13" s="623"/>
      <c r="DT13" s="623"/>
      <c r="DU13" s="623"/>
      <c r="DV13" s="623"/>
      <c r="DW13" s="623"/>
      <c r="DX13" s="623"/>
      <c r="DY13" s="623"/>
      <c r="DZ13" s="623"/>
      <c r="EA13" s="623"/>
      <c r="EB13" s="623"/>
      <c r="EC13" s="659"/>
    </row>
    <row r="14" spans="2:143" ht="11.25" customHeight="1" x14ac:dyDescent="0.2">
      <c r="B14" s="619" t="s">
        <v>244</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245</v>
      </c>
      <c r="AQ14" s="620"/>
      <c r="AR14" s="620"/>
      <c r="AS14" s="620"/>
      <c r="AT14" s="620"/>
      <c r="AU14" s="620"/>
      <c r="AV14" s="620"/>
      <c r="AW14" s="620"/>
      <c r="AX14" s="620"/>
      <c r="AY14" s="620"/>
      <c r="AZ14" s="620"/>
      <c r="BA14" s="620"/>
      <c r="BB14" s="620"/>
      <c r="BC14" s="620"/>
      <c r="BD14" s="620"/>
      <c r="BE14" s="620"/>
      <c r="BF14" s="621"/>
      <c r="BG14" s="622">
        <v>248883</v>
      </c>
      <c r="BH14" s="623"/>
      <c r="BI14" s="623"/>
      <c r="BJ14" s="623"/>
      <c r="BK14" s="623"/>
      <c r="BL14" s="623"/>
      <c r="BM14" s="623"/>
      <c r="BN14" s="624"/>
      <c r="BO14" s="660">
        <v>1.9</v>
      </c>
      <c r="BP14" s="660"/>
      <c r="BQ14" s="660"/>
      <c r="BR14" s="660"/>
      <c r="BS14" s="661" t="s">
        <v>122</v>
      </c>
      <c r="BT14" s="661"/>
      <c r="BU14" s="661"/>
      <c r="BV14" s="661"/>
      <c r="BW14" s="661"/>
      <c r="BX14" s="661"/>
      <c r="BY14" s="661"/>
      <c r="BZ14" s="661"/>
      <c r="CA14" s="661"/>
      <c r="CB14" s="696"/>
      <c r="CD14" s="619" t="s">
        <v>246</v>
      </c>
      <c r="CE14" s="620"/>
      <c r="CF14" s="620"/>
      <c r="CG14" s="620"/>
      <c r="CH14" s="620"/>
      <c r="CI14" s="620"/>
      <c r="CJ14" s="620"/>
      <c r="CK14" s="620"/>
      <c r="CL14" s="620"/>
      <c r="CM14" s="620"/>
      <c r="CN14" s="620"/>
      <c r="CO14" s="620"/>
      <c r="CP14" s="620"/>
      <c r="CQ14" s="621"/>
      <c r="CR14" s="622">
        <v>1175651</v>
      </c>
      <c r="CS14" s="623"/>
      <c r="CT14" s="623"/>
      <c r="CU14" s="623"/>
      <c r="CV14" s="623"/>
      <c r="CW14" s="623"/>
      <c r="CX14" s="623"/>
      <c r="CY14" s="624"/>
      <c r="CZ14" s="660">
        <v>2.4</v>
      </c>
      <c r="DA14" s="660"/>
      <c r="DB14" s="660"/>
      <c r="DC14" s="660"/>
      <c r="DD14" s="628">
        <v>8475</v>
      </c>
      <c r="DE14" s="623"/>
      <c r="DF14" s="623"/>
      <c r="DG14" s="623"/>
      <c r="DH14" s="623"/>
      <c r="DI14" s="623"/>
      <c r="DJ14" s="623"/>
      <c r="DK14" s="623"/>
      <c r="DL14" s="623"/>
      <c r="DM14" s="623"/>
      <c r="DN14" s="623"/>
      <c r="DO14" s="623"/>
      <c r="DP14" s="624"/>
      <c r="DQ14" s="628">
        <v>1085811</v>
      </c>
      <c r="DR14" s="623"/>
      <c r="DS14" s="623"/>
      <c r="DT14" s="623"/>
      <c r="DU14" s="623"/>
      <c r="DV14" s="623"/>
      <c r="DW14" s="623"/>
      <c r="DX14" s="623"/>
      <c r="DY14" s="623"/>
      <c r="DZ14" s="623"/>
      <c r="EA14" s="623"/>
      <c r="EB14" s="623"/>
      <c r="EC14" s="659"/>
    </row>
    <row r="15" spans="2:143" ht="11.25" customHeight="1" x14ac:dyDescent="0.2">
      <c r="B15" s="619" t="s">
        <v>247</v>
      </c>
      <c r="C15" s="620"/>
      <c r="D15" s="620"/>
      <c r="E15" s="620"/>
      <c r="F15" s="620"/>
      <c r="G15" s="620"/>
      <c r="H15" s="620"/>
      <c r="I15" s="620"/>
      <c r="J15" s="620"/>
      <c r="K15" s="620"/>
      <c r="L15" s="620"/>
      <c r="M15" s="620"/>
      <c r="N15" s="620"/>
      <c r="O15" s="620"/>
      <c r="P15" s="620"/>
      <c r="Q15" s="621"/>
      <c r="R15" s="622">
        <v>28781</v>
      </c>
      <c r="S15" s="623"/>
      <c r="T15" s="623"/>
      <c r="U15" s="623"/>
      <c r="V15" s="623"/>
      <c r="W15" s="623"/>
      <c r="X15" s="623"/>
      <c r="Y15" s="624"/>
      <c r="Z15" s="660">
        <v>0.1</v>
      </c>
      <c r="AA15" s="660"/>
      <c r="AB15" s="660"/>
      <c r="AC15" s="660"/>
      <c r="AD15" s="661">
        <v>28781</v>
      </c>
      <c r="AE15" s="661"/>
      <c r="AF15" s="661"/>
      <c r="AG15" s="661"/>
      <c r="AH15" s="661"/>
      <c r="AI15" s="661"/>
      <c r="AJ15" s="661"/>
      <c r="AK15" s="661"/>
      <c r="AL15" s="625">
        <v>0.2</v>
      </c>
      <c r="AM15" s="626"/>
      <c r="AN15" s="626"/>
      <c r="AO15" s="662"/>
      <c r="AP15" s="619" t="s">
        <v>248</v>
      </c>
      <c r="AQ15" s="620"/>
      <c r="AR15" s="620"/>
      <c r="AS15" s="620"/>
      <c r="AT15" s="620"/>
      <c r="AU15" s="620"/>
      <c r="AV15" s="620"/>
      <c r="AW15" s="620"/>
      <c r="AX15" s="620"/>
      <c r="AY15" s="620"/>
      <c r="AZ15" s="620"/>
      <c r="BA15" s="620"/>
      <c r="BB15" s="620"/>
      <c r="BC15" s="620"/>
      <c r="BD15" s="620"/>
      <c r="BE15" s="620"/>
      <c r="BF15" s="621"/>
      <c r="BG15" s="622">
        <v>508219</v>
      </c>
      <c r="BH15" s="623"/>
      <c r="BI15" s="623"/>
      <c r="BJ15" s="623"/>
      <c r="BK15" s="623"/>
      <c r="BL15" s="623"/>
      <c r="BM15" s="623"/>
      <c r="BN15" s="624"/>
      <c r="BO15" s="660">
        <v>3.9</v>
      </c>
      <c r="BP15" s="660"/>
      <c r="BQ15" s="660"/>
      <c r="BR15" s="660"/>
      <c r="BS15" s="661" t="s">
        <v>122</v>
      </c>
      <c r="BT15" s="661"/>
      <c r="BU15" s="661"/>
      <c r="BV15" s="661"/>
      <c r="BW15" s="661"/>
      <c r="BX15" s="661"/>
      <c r="BY15" s="661"/>
      <c r="BZ15" s="661"/>
      <c r="CA15" s="661"/>
      <c r="CB15" s="696"/>
      <c r="CD15" s="619" t="s">
        <v>249</v>
      </c>
      <c r="CE15" s="620"/>
      <c r="CF15" s="620"/>
      <c r="CG15" s="620"/>
      <c r="CH15" s="620"/>
      <c r="CI15" s="620"/>
      <c r="CJ15" s="620"/>
      <c r="CK15" s="620"/>
      <c r="CL15" s="620"/>
      <c r="CM15" s="620"/>
      <c r="CN15" s="620"/>
      <c r="CO15" s="620"/>
      <c r="CP15" s="620"/>
      <c r="CQ15" s="621"/>
      <c r="CR15" s="622">
        <v>6239538</v>
      </c>
      <c r="CS15" s="623"/>
      <c r="CT15" s="623"/>
      <c r="CU15" s="623"/>
      <c r="CV15" s="623"/>
      <c r="CW15" s="623"/>
      <c r="CX15" s="623"/>
      <c r="CY15" s="624"/>
      <c r="CZ15" s="660">
        <v>12.7</v>
      </c>
      <c r="DA15" s="660"/>
      <c r="DB15" s="660"/>
      <c r="DC15" s="660"/>
      <c r="DD15" s="628">
        <v>906508</v>
      </c>
      <c r="DE15" s="623"/>
      <c r="DF15" s="623"/>
      <c r="DG15" s="623"/>
      <c r="DH15" s="623"/>
      <c r="DI15" s="623"/>
      <c r="DJ15" s="623"/>
      <c r="DK15" s="623"/>
      <c r="DL15" s="623"/>
      <c r="DM15" s="623"/>
      <c r="DN15" s="623"/>
      <c r="DO15" s="623"/>
      <c r="DP15" s="624"/>
      <c r="DQ15" s="628">
        <v>4085452</v>
      </c>
      <c r="DR15" s="623"/>
      <c r="DS15" s="623"/>
      <c r="DT15" s="623"/>
      <c r="DU15" s="623"/>
      <c r="DV15" s="623"/>
      <c r="DW15" s="623"/>
      <c r="DX15" s="623"/>
      <c r="DY15" s="623"/>
      <c r="DZ15" s="623"/>
      <c r="EA15" s="623"/>
      <c r="EB15" s="623"/>
      <c r="EC15" s="659"/>
    </row>
    <row r="16" spans="2:143" ht="11.25" customHeight="1" x14ac:dyDescent="0.2">
      <c r="B16" s="619" t="s">
        <v>250</v>
      </c>
      <c r="C16" s="620"/>
      <c r="D16" s="620"/>
      <c r="E16" s="620"/>
      <c r="F16" s="620"/>
      <c r="G16" s="620"/>
      <c r="H16" s="620"/>
      <c r="I16" s="620"/>
      <c r="J16" s="620"/>
      <c r="K16" s="620"/>
      <c r="L16" s="620"/>
      <c r="M16" s="620"/>
      <c r="N16" s="620"/>
      <c r="O16" s="620"/>
      <c r="P16" s="620"/>
      <c r="Q16" s="621"/>
      <c r="R16" s="622">
        <v>256571</v>
      </c>
      <c r="S16" s="623"/>
      <c r="T16" s="623"/>
      <c r="U16" s="623"/>
      <c r="V16" s="623"/>
      <c r="W16" s="623"/>
      <c r="X16" s="623"/>
      <c r="Y16" s="624"/>
      <c r="Z16" s="660">
        <v>0.5</v>
      </c>
      <c r="AA16" s="660"/>
      <c r="AB16" s="660"/>
      <c r="AC16" s="660"/>
      <c r="AD16" s="661">
        <v>256571</v>
      </c>
      <c r="AE16" s="661"/>
      <c r="AF16" s="661"/>
      <c r="AG16" s="661"/>
      <c r="AH16" s="661"/>
      <c r="AI16" s="661"/>
      <c r="AJ16" s="661"/>
      <c r="AK16" s="661"/>
      <c r="AL16" s="625">
        <v>1.4</v>
      </c>
      <c r="AM16" s="626"/>
      <c r="AN16" s="626"/>
      <c r="AO16" s="662"/>
      <c r="AP16" s="619" t="s">
        <v>251</v>
      </c>
      <c r="AQ16" s="620"/>
      <c r="AR16" s="620"/>
      <c r="AS16" s="620"/>
      <c r="AT16" s="620"/>
      <c r="AU16" s="620"/>
      <c r="AV16" s="620"/>
      <c r="AW16" s="620"/>
      <c r="AX16" s="620"/>
      <c r="AY16" s="620"/>
      <c r="AZ16" s="620"/>
      <c r="BA16" s="620"/>
      <c r="BB16" s="620"/>
      <c r="BC16" s="620"/>
      <c r="BD16" s="620"/>
      <c r="BE16" s="620"/>
      <c r="BF16" s="621"/>
      <c r="BG16" s="622">
        <v>200</v>
      </c>
      <c r="BH16" s="623"/>
      <c r="BI16" s="623"/>
      <c r="BJ16" s="623"/>
      <c r="BK16" s="623"/>
      <c r="BL16" s="623"/>
      <c r="BM16" s="623"/>
      <c r="BN16" s="624"/>
      <c r="BO16" s="660">
        <v>0</v>
      </c>
      <c r="BP16" s="660"/>
      <c r="BQ16" s="660"/>
      <c r="BR16" s="660"/>
      <c r="BS16" s="661" t="s">
        <v>122</v>
      </c>
      <c r="BT16" s="661"/>
      <c r="BU16" s="661"/>
      <c r="BV16" s="661"/>
      <c r="BW16" s="661"/>
      <c r="BX16" s="661"/>
      <c r="BY16" s="661"/>
      <c r="BZ16" s="661"/>
      <c r="CA16" s="661"/>
      <c r="CB16" s="696"/>
      <c r="CD16" s="619" t="s">
        <v>252</v>
      </c>
      <c r="CE16" s="620"/>
      <c r="CF16" s="620"/>
      <c r="CG16" s="620"/>
      <c r="CH16" s="620"/>
      <c r="CI16" s="620"/>
      <c r="CJ16" s="620"/>
      <c r="CK16" s="620"/>
      <c r="CL16" s="620"/>
      <c r="CM16" s="620"/>
      <c r="CN16" s="620"/>
      <c r="CO16" s="620"/>
      <c r="CP16" s="620"/>
      <c r="CQ16" s="621"/>
      <c r="CR16" s="622">
        <v>134139</v>
      </c>
      <c r="CS16" s="623"/>
      <c r="CT16" s="623"/>
      <c r="CU16" s="623"/>
      <c r="CV16" s="623"/>
      <c r="CW16" s="623"/>
      <c r="CX16" s="623"/>
      <c r="CY16" s="624"/>
      <c r="CZ16" s="660">
        <v>0.3</v>
      </c>
      <c r="DA16" s="660"/>
      <c r="DB16" s="660"/>
      <c r="DC16" s="660"/>
      <c r="DD16" s="628" t="s">
        <v>122</v>
      </c>
      <c r="DE16" s="623"/>
      <c r="DF16" s="623"/>
      <c r="DG16" s="623"/>
      <c r="DH16" s="623"/>
      <c r="DI16" s="623"/>
      <c r="DJ16" s="623"/>
      <c r="DK16" s="623"/>
      <c r="DL16" s="623"/>
      <c r="DM16" s="623"/>
      <c r="DN16" s="623"/>
      <c r="DO16" s="623"/>
      <c r="DP16" s="624"/>
      <c r="DQ16" s="628">
        <v>5579</v>
      </c>
      <c r="DR16" s="623"/>
      <c r="DS16" s="623"/>
      <c r="DT16" s="623"/>
      <c r="DU16" s="623"/>
      <c r="DV16" s="623"/>
      <c r="DW16" s="623"/>
      <c r="DX16" s="623"/>
      <c r="DY16" s="623"/>
      <c r="DZ16" s="623"/>
      <c r="EA16" s="623"/>
      <c r="EB16" s="623"/>
      <c r="EC16" s="659"/>
    </row>
    <row r="17" spans="2:133" ht="11.25" customHeight="1" x14ac:dyDescent="0.2">
      <c r="B17" s="619" t="s">
        <v>253</v>
      </c>
      <c r="C17" s="620"/>
      <c r="D17" s="620"/>
      <c r="E17" s="620"/>
      <c r="F17" s="620"/>
      <c r="G17" s="620"/>
      <c r="H17" s="620"/>
      <c r="I17" s="620"/>
      <c r="J17" s="620"/>
      <c r="K17" s="620"/>
      <c r="L17" s="620"/>
      <c r="M17" s="620"/>
      <c r="N17" s="620"/>
      <c r="O17" s="620"/>
      <c r="P17" s="620"/>
      <c r="Q17" s="621"/>
      <c r="R17" s="622">
        <v>364000</v>
      </c>
      <c r="S17" s="623"/>
      <c r="T17" s="623"/>
      <c r="U17" s="623"/>
      <c r="V17" s="623"/>
      <c r="W17" s="623"/>
      <c r="X17" s="623"/>
      <c r="Y17" s="624"/>
      <c r="Z17" s="660">
        <v>0.7</v>
      </c>
      <c r="AA17" s="660"/>
      <c r="AB17" s="660"/>
      <c r="AC17" s="660"/>
      <c r="AD17" s="661">
        <v>364000</v>
      </c>
      <c r="AE17" s="661"/>
      <c r="AF17" s="661"/>
      <c r="AG17" s="661"/>
      <c r="AH17" s="661"/>
      <c r="AI17" s="661"/>
      <c r="AJ17" s="661"/>
      <c r="AK17" s="661"/>
      <c r="AL17" s="625">
        <v>2</v>
      </c>
      <c r="AM17" s="626"/>
      <c r="AN17" s="626"/>
      <c r="AO17" s="662"/>
      <c r="AP17" s="619" t="s">
        <v>254</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696"/>
      <c r="CD17" s="619" t="s">
        <v>255</v>
      </c>
      <c r="CE17" s="620"/>
      <c r="CF17" s="620"/>
      <c r="CG17" s="620"/>
      <c r="CH17" s="620"/>
      <c r="CI17" s="620"/>
      <c r="CJ17" s="620"/>
      <c r="CK17" s="620"/>
      <c r="CL17" s="620"/>
      <c r="CM17" s="620"/>
      <c r="CN17" s="620"/>
      <c r="CO17" s="620"/>
      <c r="CP17" s="620"/>
      <c r="CQ17" s="621"/>
      <c r="CR17" s="622">
        <v>2355248</v>
      </c>
      <c r="CS17" s="623"/>
      <c r="CT17" s="623"/>
      <c r="CU17" s="623"/>
      <c r="CV17" s="623"/>
      <c r="CW17" s="623"/>
      <c r="CX17" s="623"/>
      <c r="CY17" s="624"/>
      <c r="CZ17" s="660">
        <v>4.8</v>
      </c>
      <c r="DA17" s="660"/>
      <c r="DB17" s="660"/>
      <c r="DC17" s="660"/>
      <c r="DD17" s="628" t="s">
        <v>122</v>
      </c>
      <c r="DE17" s="623"/>
      <c r="DF17" s="623"/>
      <c r="DG17" s="623"/>
      <c r="DH17" s="623"/>
      <c r="DI17" s="623"/>
      <c r="DJ17" s="623"/>
      <c r="DK17" s="623"/>
      <c r="DL17" s="623"/>
      <c r="DM17" s="623"/>
      <c r="DN17" s="623"/>
      <c r="DO17" s="623"/>
      <c r="DP17" s="624"/>
      <c r="DQ17" s="628">
        <v>2087767</v>
      </c>
      <c r="DR17" s="623"/>
      <c r="DS17" s="623"/>
      <c r="DT17" s="623"/>
      <c r="DU17" s="623"/>
      <c r="DV17" s="623"/>
      <c r="DW17" s="623"/>
      <c r="DX17" s="623"/>
      <c r="DY17" s="623"/>
      <c r="DZ17" s="623"/>
      <c r="EA17" s="623"/>
      <c r="EB17" s="623"/>
      <c r="EC17" s="659"/>
    </row>
    <row r="18" spans="2:133" ht="11.25" customHeight="1" x14ac:dyDescent="0.2">
      <c r="B18" s="619" t="s">
        <v>256</v>
      </c>
      <c r="C18" s="620"/>
      <c r="D18" s="620"/>
      <c r="E18" s="620"/>
      <c r="F18" s="620"/>
      <c r="G18" s="620"/>
      <c r="H18" s="620"/>
      <c r="I18" s="620"/>
      <c r="J18" s="620"/>
      <c r="K18" s="620"/>
      <c r="L18" s="620"/>
      <c r="M18" s="620"/>
      <c r="N18" s="620"/>
      <c r="O18" s="620"/>
      <c r="P18" s="620"/>
      <c r="Q18" s="621"/>
      <c r="R18" s="622">
        <v>68607</v>
      </c>
      <c r="S18" s="623"/>
      <c r="T18" s="623"/>
      <c r="U18" s="623"/>
      <c r="V18" s="623"/>
      <c r="W18" s="623"/>
      <c r="X18" s="623"/>
      <c r="Y18" s="624"/>
      <c r="Z18" s="660">
        <v>0.1</v>
      </c>
      <c r="AA18" s="660"/>
      <c r="AB18" s="660"/>
      <c r="AC18" s="660"/>
      <c r="AD18" s="661">
        <v>68607</v>
      </c>
      <c r="AE18" s="661"/>
      <c r="AF18" s="661"/>
      <c r="AG18" s="661"/>
      <c r="AH18" s="661"/>
      <c r="AI18" s="661"/>
      <c r="AJ18" s="661"/>
      <c r="AK18" s="661"/>
      <c r="AL18" s="625">
        <v>0.4</v>
      </c>
      <c r="AM18" s="626"/>
      <c r="AN18" s="626"/>
      <c r="AO18" s="662"/>
      <c r="AP18" s="619" t="s">
        <v>257</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696"/>
      <c r="CD18" s="619" t="s">
        <v>258</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2">
      <c r="B19" s="619" t="s">
        <v>259</v>
      </c>
      <c r="C19" s="620"/>
      <c r="D19" s="620"/>
      <c r="E19" s="620"/>
      <c r="F19" s="620"/>
      <c r="G19" s="620"/>
      <c r="H19" s="620"/>
      <c r="I19" s="620"/>
      <c r="J19" s="620"/>
      <c r="K19" s="620"/>
      <c r="L19" s="620"/>
      <c r="M19" s="620"/>
      <c r="N19" s="620"/>
      <c r="O19" s="620"/>
      <c r="P19" s="620"/>
      <c r="Q19" s="621"/>
      <c r="R19" s="622">
        <v>292787</v>
      </c>
      <c r="S19" s="623"/>
      <c r="T19" s="623"/>
      <c r="U19" s="623"/>
      <c r="V19" s="623"/>
      <c r="W19" s="623"/>
      <c r="X19" s="623"/>
      <c r="Y19" s="624"/>
      <c r="Z19" s="660">
        <v>0.6</v>
      </c>
      <c r="AA19" s="660"/>
      <c r="AB19" s="660"/>
      <c r="AC19" s="660"/>
      <c r="AD19" s="661">
        <v>292787</v>
      </c>
      <c r="AE19" s="661"/>
      <c r="AF19" s="661"/>
      <c r="AG19" s="661"/>
      <c r="AH19" s="661"/>
      <c r="AI19" s="661"/>
      <c r="AJ19" s="661"/>
      <c r="AK19" s="661"/>
      <c r="AL19" s="625">
        <v>1.6</v>
      </c>
      <c r="AM19" s="626"/>
      <c r="AN19" s="626"/>
      <c r="AO19" s="662"/>
      <c r="AP19" s="619" t="s">
        <v>260</v>
      </c>
      <c r="AQ19" s="620"/>
      <c r="AR19" s="620"/>
      <c r="AS19" s="620"/>
      <c r="AT19" s="620"/>
      <c r="AU19" s="620"/>
      <c r="AV19" s="620"/>
      <c r="AW19" s="620"/>
      <c r="AX19" s="620"/>
      <c r="AY19" s="620"/>
      <c r="AZ19" s="620"/>
      <c r="BA19" s="620"/>
      <c r="BB19" s="620"/>
      <c r="BC19" s="620"/>
      <c r="BD19" s="620"/>
      <c r="BE19" s="620"/>
      <c r="BF19" s="621"/>
      <c r="BG19" s="622">
        <v>593740</v>
      </c>
      <c r="BH19" s="623"/>
      <c r="BI19" s="623"/>
      <c r="BJ19" s="623"/>
      <c r="BK19" s="623"/>
      <c r="BL19" s="623"/>
      <c r="BM19" s="623"/>
      <c r="BN19" s="624"/>
      <c r="BO19" s="660">
        <v>4.5</v>
      </c>
      <c r="BP19" s="660"/>
      <c r="BQ19" s="660"/>
      <c r="BR19" s="660"/>
      <c r="BS19" s="661" t="s">
        <v>122</v>
      </c>
      <c r="BT19" s="661"/>
      <c r="BU19" s="661"/>
      <c r="BV19" s="661"/>
      <c r="BW19" s="661"/>
      <c r="BX19" s="661"/>
      <c r="BY19" s="661"/>
      <c r="BZ19" s="661"/>
      <c r="CA19" s="661"/>
      <c r="CB19" s="696"/>
      <c r="CD19" s="619" t="s">
        <v>261</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2">
      <c r="B20" s="697" t="s">
        <v>262</v>
      </c>
      <c r="C20" s="698"/>
      <c r="D20" s="698"/>
      <c r="E20" s="698"/>
      <c r="F20" s="698"/>
      <c r="G20" s="698"/>
      <c r="H20" s="698"/>
      <c r="I20" s="698"/>
      <c r="J20" s="698"/>
      <c r="K20" s="698"/>
      <c r="L20" s="698"/>
      <c r="M20" s="698"/>
      <c r="N20" s="698"/>
      <c r="O20" s="698"/>
      <c r="P20" s="698"/>
      <c r="Q20" s="699"/>
      <c r="R20" s="622">
        <v>2606</v>
      </c>
      <c r="S20" s="623"/>
      <c r="T20" s="623"/>
      <c r="U20" s="623"/>
      <c r="V20" s="623"/>
      <c r="W20" s="623"/>
      <c r="X20" s="623"/>
      <c r="Y20" s="624"/>
      <c r="Z20" s="660">
        <v>0</v>
      </c>
      <c r="AA20" s="660"/>
      <c r="AB20" s="660"/>
      <c r="AC20" s="660"/>
      <c r="AD20" s="661">
        <v>2606</v>
      </c>
      <c r="AE20" s="661"/>
      <c r="AF20" s="661"/>
      <c r="AG20" s="661"/>
      <c r="AH20" s="661"/>
      <c r="AI20" s="661"/>
      <c r="AJ20" s="661"/>
      <c r="AK20" s="661"/>
      <c r="AL20" s="625">
        <v>0</v>
      </c>
      <c r="AM20" s="626"/>
      <c r="AN20" s="626"/>
      <c r="AO20" s="662"/>
      <c r="AP20" s="619" t="s">
        <v>263</v>
      </c>
      <c r="AQ20" s="620"/>
      <c r="AR20" s="620"/>
      <c r="AS20" s="620"/>
      <c r="AT20" s="620"/>
      <c r="AU20" s="620"/>
      <c r="AV20" s="620"/>
      <c r="AW20" s="620"/>
      <c r="AX20" s="620"/>
      <c r="AY20" s="620"/>
      <c r="AZ20" s="620"/>
      <c r="BA20" s="620"/>
      <c r="BB20" s="620"/>
      <c r="BC20" s="620"/>
      <c r="BD20" s="620"/>
      <c r="BE20" s="620"/>
      <c r="BF20" s="621"/>
      <c r="BG20" s="622">
        <v>593740</v>
      </c>
      <c r="BH20" s="623"/>
      <c r="BI20" s="623"/>
      <c r="BJ20" s="623"/>
      <c r="BK20" s="623"/>
      <c r="BL20" s="623"/>
      <c r="BM20" s="623"/>
      <c r="BN20" s="624"/>
      <c r="BO20" s="660">
        <v>4.5</v>
      </c>
      <c r="BP20" s="660"/>
      <c r="BQ20" s="660"/>
      <c r="BR20" s="660"/>
      <c r="BS20" s="661" t="s">
        <v>122</v>
      </c>
      <c r="BT20" s="661"/>
      <c r="BU20" s="661"/>
      <c r="BV20" s="661"/>
      <c r="BW20" s="661"/>
      <c r="BX20" s="661"/>
      <c r="BY20" s="661"/>
      <c r="BZ20" s="661"/>
      <c r="CA20" s="661"/>
      <c r="CB20" s="696"/>
      <c r="CD20" s="619" t="s">
        <v>264</v>
      </c>
      <c r="CE20" s="620"/>
      <c r="CF20" s="620"/>
      <c r="CG20" s="620"/>
      <c r="CH20" s="620"/>
      <c r="CI20" s="620"/>
      <c r="CJ20" s="620"/>
      <c r="CK20" s="620"/>
      <c r="CL20" s="620"/>
      <c r="CM20" s="620"/>
      <c r="CN20" s="620"/>
      <c r="CO20" s="620"/>
      <c r="CP20" s="620"/>
      <c r="CQ20" s="621"/>
      <c r="CR20" s="622">
        <v>49160244</v>
      </c>
      <c r="CS20" s="623"/>
      <c r="CT20" s="623"/>
      <c r="CU20" s="623"/>
      <c r="CV20" s="623"/>
      <c r="CW20" s="623"/>
      <c r="CX20" s="623"/>
      <c r="CY20" s="624"/>
      <c r="CZ20" s="660">
        <v>100</v>
      </c>
      <c r="DA20" s="660"/>
      <c r="DB20" s="660"/>
      <c r="DC20" s="660"/>
      <c r="DD20" s="628">
        <v>6965975</v>
      </c>
      <c r="DE20" s="623"/>
      <c r="DF20" s="623"/>
      <c r="DG20" s="623"/>
      <c r="DH20" s="623"/>
      <c r="DI20" s="623"/>
      <c r="DJ20" s="623"/>
      <c r="DK20" s="623"/>
      <c r="DL20" s="623"/>
      <c r="DM20" s="623"/>
      <c r="DN20" s="623"/>
      <c r="DO20" s="623"/>
      <c r="DP20" s="624"/>
      <c r="DQ20" s="628">
        <v>27181047</v>
      </c>
      <c r="DR20" s="623"/>
      <c r="DS20" s="623"/>
      <c r="DT20" s="623"/>
      <c r="DU20" s="623"/>
      <c r="DV20" s="623"/>
      <c r="DW20" s="623"/>
      <c r="DX20" s="623"/>
      <c r="DY20" s="623"/>
      <c r="DZ20" s="623"/>
      <c r="EA20" s="623"/>
      <c r="EB20" s="623"/>
      <c r="EC20" s="659"/>
    </row>
    <row r="21" spans="2:133" ht="11.25" customHeight="1" x14ac:dyDescent="0.2">
      <c r="B21" s="619" t="s">
        <v>265</v>
      </c>
      <c r="C21" s="620"/>
      <c r="D21" s="620"/>
      <c r="E21" s="620"/>
      <c r="F21" s="620"/>
      <c r="G21" s="620"/>
      <c r="H21" s="620"/>
      <c r="I21" s="620"/>
      <c r="J21" s="620"/>
      <c r="K21" s="620"/>
      <c r="L21" s="620"/>
      <c r="M21" s="620"/>
      <c r="N21" s="620"/>
      <c r="O21" s="620"/>
      <c r="P21" s="620"/>
      <c r="Q21" s="621"/>
      <c r="R21" s="622">
        <v>2879775</v>
      </c>
      <c r="S21" s="623"/>
      <c r="T21" s="623"/>
      <c r="U21" s="623"/>
      <c r="V21" s="623"/>
      <c r="W21" s="623"/>
      <c r="X21" s="623"/>
      <c r="Y21" s="624"/>
      <c r="Z21" s="660">
        <v>5.6</v>
      </c>
      <c r="AA21" s="660"/>
      <c r="AB21" s="660"/>
      <c r="AC21" s="660"/>
      <c r="AD21" s="661">
        <v>2419249</v>
      </c>
      <c r="AE21" s="661"/>
      <c r="AF21" s="661"/>
      <c r="AG21" s="661"/>
      <c r="AH21" s="661"/>
      <c r="AI21" s="661"/>
      <c r="AJ21" s="661"/>
      <c r="AK21" s="661"/>
      <c r="AL21" s="625">
        <v>13.5</v>
      </c>
      <c r="AM21" s="626"/>
      <c r="AN21" s="626"/>
      <c r="AO21" s="662"/>
      <c r="AP21" s="619" t="s">
        <v>266</v>
      </c>
      <c r="AQ21" s="700"/>
      <c r="AR21" s="700"/>
      <c r="AS21" s="700"/>
      <c r="AT21" s="700"/>
      <c r="AU21" s="700"/>
      <c r="AV21" s="700"/>
      <c r="AW21" s="700"/>
      <c r="AX21" s="700"/>
      <c r="AY21" s="700"/>
      <c r="AZ21" s="700"/>
      <c r="BA21" s="700"/>
      <c r="BB21" s="700"/>
      <c r="BC21" s="700"/>
      <c r="BD21" s="700"/>
      <c r="BE21" s="700"/>
      <c r="BF21" s="701"/>
      <c r="BG21" s="622">
        <v>23859</v>
      </c>
      <c r="BH21" s="623"/>
      <c r="BI21" s="623"/>
      <c r="BJ21" s="623"/>
      <c r="BK21" s="623"/>
      <c r="BL21" s="623"/>
      <c r="BM21" s="623"/>
      <c r="BN21" s="624"/>
      <c r="BO21" s="660">
        <v>0.2</v>
      </c>
      <c r="BP21" s="660"/>
      <c r="BQ21" s="660"/>
      <c r="BR21" s="660"/>
      <c r="BS21" s="661" t="s">
        <v>122</v>
      </c>
      <c r="BT21" s="661"/>
      <c r="BU21" s="661"/>
      <c r="BV21" s="661"/>
      <c r="BW21" s="661"/>
      <c r="BX21" s="661"/>
      <c r="BY21" s="661"/>
      <c r="BZ21" s="661"/>
      <c r="CA21" s="661"/>
      <c r="CB21" s="696"/>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2">
      <c r="B22" s="619" t="s">
        <v>267</v>
      </c>
      <c r="C22" s="620"/>
      <c r="D22" s="620"/>
      <c r="E22" s="620"/>
      <c r="F22" s="620"/>
      <c r="G22" s="620"/>
      <c r="H22" s="620"/>
      <c r="I22" s="620"/>
      <c r="J22" s="620"/>
      <c r="K22" s="620"/>
      <c r="L22" s="620"/>
      <c r="M22" s="620"/>
      <c r="N22" s="620"/>
      <c r="O22" s="620"/>
      <c r="P22" s="620"/>
      <c r="Q22" s="621"/>
      <c r="R22" s="622">
        <v>2419249</v>
      </c>
      <c r="S22" s="623"/>
      <c r="T22" s="623"/>
      <c r="U22" s="623"/>
      <c r="V22" s="623"/>
      <c r="W22" s="623"/>
      <c r="X22" s="623"/>
      <c r="Y22" s="624"/>
      <c r="Z22" s="660">
        <v>4.7</v>
      </c>
      <c r="AA22" s="660"/>
      <c r="AB22" s="660"/>
      <c r="AC22" s="660"/>
      <c r="AD22" s="661">
        <v>2419249</v>
      </c>
      <c r="AE22" s="661"/>
      <c r="AF22" s="661"/>
      <c r="AG22" s="661"/>
      <c r="AH22" s="661"/>
      <c r="AI22" s="661"/>
      <c r="AJ22" s="661"/>
      <c r="AK22" s="661"/>
      <c r="AL22" s="625">
        <v>13.5</v>
      </c>
      <c r="AM22" s="626"/>
      <c r="AN22" s="626"/>
      <c r="AO22" s="662"/>
      <c r="AP22" s="619" t="s">
        <v>268</v>
      </c>
      <c r="AQ22" s="700"/>
      <c r="AR22" s="700"/>
      <c r="AS22" s="700"/>
      <c r="AT22" s="700"/>
      <c r="AU22" s="700"/>
      <c r="AV22" s="700"/>
      <c r="AW22" s="700"/>
      <c r="AX22" s="700"/>
      <c r="AY22" s="700"/>
      <c r="AZ22" s="700"/>
      <c r="BA22" s="700"/>
      <c r="BB22" s="700"/>
      <c r="BC22" s="700"/>
      <c r="BD22" s="700"/>
      <c r="BE22" s="700"/>
      <c r="BF22" s="701"/>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696"/>
      <c r="CD22" s="674" t="s">
        <v>269</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2">
      <c r="B23" s="619" t="s">
        <v>270</v>
      </c>
      <c r="C23" s="620"/>
      <c r="D23" s="620"/>
      <c r="E23" s="620"/>
      <c r="F23" s="620"/>
      <c r="G23" s="620"/>
      <c r="H23" s="620"/>
      <c r="I23" s="620"/>
      <c r="J23" s="620"/>
      <c r="K23" s="620"/>
      <c r="L23" s="620"/>
      <c r="M23" s="620"/>
      <c r="N23" s="620"/>
      <c r="O23" s="620"/>
      <c r="P23" s="620"/>
      <c r="Q23" s="621"/>
      <c r="R23" s="622">
        <v>460526</v>
      </c>
      <c r="S23" s="623"/>
      <c r="T23" s="623"/>
      <c r="U23" s="623"/>
      <c r="V23" s="623"/>
      <c r="W23" s="623"/>
      <c r="X23" s="623"/>
      <c r="Y23" s="624"/>
      <c r="Z23" s="660">
        <v>0.9</v>
      </c>
      <c r="AA23" s="660"/>
      <c r="AB23" s="660"/>
      <c r="AC23" s="660"/>
      <c r="AD23" s="661" t="s">
        <v>122</v>
      </c>
      <c r="AE23" s="661"/>
      <c r="AF23" s="661"/>
      <c r="AG23" s="661"/>
      <c r="AH23" s="661"/>
      <c r="AI23" s="661"/>
      <c r="AJ23" s="661"/>
      <c r="AK23" s="661"/>
      <c r="AL23" s="625" t="s">
        <v>122</v>
      </c>
      <c r="AM23" s="626"/>
      <c r="AN23" s="626"/>
      <c r="AO23" s="662"/>
      <c r="AP23" s="619" t="s">
        <v>271</v>
      </c>
      <c r="AQ23" s="700"/>
      <c r="AR23" s="700"/>
      <c r="AS23" s="700"/>
      <c r="AT23" s="700"/>
      <c r="AU23" s="700"/>
      <c r="AV23" s="700"/>
      <c r="AW23" s="700"/>
      <c r="AX23" s="700"/>
      <c r="AY23" s="700"/>
      <c r="AZ23" s="700"/>
      <c r="BA23" s="700"/>
      <c r="BB23" s="700"/>
      <c r="BC23" s="700"/>
      <c r="BD23" s="700"/>
      <c r="BE23" s="700"/>
      <c r="BF23" s="701"/>
      <c r="BG23" s="622">
        <v>569881</v>
      </c>
      <c r="BH23" s="623"/>
      <c r="BI23" s="623"/>
      <c r="BJ23" s="623"/>
      <c r="BK23" s="623"/>
      <c r="BL23" s="623"/>
      <c r="BM23" s="623"/>
      <c r="BN23" s="624"/>
      <c r="BO23" s="660">
        <v>4.3</v>
      </c>
      <c r="BP23" s="660"/>
      <c r="BQ23" s="660"/>
      <c r="BR23" s="660"/>
      <c r="BS23" s="661" t="s">
        <v>122</v>
      </c>
      <c r="BT23" s="661"/>
      <c r="BU23" s="661"/>
      <c r="BV23" s="661"/>
      <c r="BW23" s="661"/>
      <c r="BX23" s="661"/>
      <c r="BY23" s="661"/>
      <c r="BZ23" s="661"/>
      <c r="CA23" s="661"/>
      <c r="CB23" s="696"/>
      <c r="CD23" s="674" t="s">
        <v>211</v>
      </c>
      <c r="CE23" s="675"/>
      <c r="CF23" s="675"/>
      <c r="CG23" s="675"/>
      <c r="CH23" s="675"/>
      <c r="CI23" s="675"/>
      <c r="CJ23" s="675"/>
      <c r="CK23" s="675"/>
      <c r="CL23" s="675"/>
      <c r="CM23" s="675"/>
      <c r="CN23" s="675"/>
      <c r="CO23" s="675"/>
      <c r="CP23" s="675"/>
      <c r="CQ23" s="676"/>
      <c r="CR23" s="674" t="s">
        <v>272</v>
      </c>
      <c r="CS23" s="675"/>
      <c r="CT23" s="675"/>
      <c r="CU23" s="675"/>
      <c r="CV23" s="675"/>
      <c r="CW23" s="675"/>
      <c r="CX23" s="675"/>
      <c r="CY23" s="676"/>
      <c r="CZ23" s="674" t="s">
        <v>273</v>
      </c>
      <c r="DA23" s="675"/>
      <c r="DB23" s="675"/>
      <c r="DC23" s="676"/>
      <c r="DD23" s="674" t="s">
        <v>274</v>
      </c>
      <c r="DE23" s="675"/>
      <c r="DF23" s="675"/>
      <c r="DG23" s="675"/>
      <c r="DH23" s="675"/>
      <c r="DI23" s="675"/>
      <c r="DJ23" s="675"/>
      <c r="DK23" s="676"/>
      <c r="DL23" s="712" t="s">
        <v>275</v>
      </c>
      <c r="DM23" s="713"/>
      <c r="DN23" s="713"/>
      <c r="DO23" s="713"/>
      <c r="DP23" s="713"/>
      <c r="DQ23" s="713"/>
      <c r="DR23" s="713"/>
      <c r="DS23" s="713"/>
      <c r="DT23" s="713"/>
      <c r="DU23" s="713"/>
      <c r="DV23" s="714"/>
      <c r="DW23" s="674" t="s">
        <v>276</v>
      </c>
      <c r="DX23" s="675"/>
      <c r="DY23" s="675"/>
      <c r="DZ23" s="675"/>
      <c r="EA23" s="675"/>
      <c r="EB23" s="675"/>
      <c r="EC23" s="676"/>
    </row>
    <row r="24" spans="2:133" ht="11.25" customHeight="1" x14ac:dyDescent="0.2">
      <c r="B24" s="619" t="s">
        <v>277</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60" t="s">
        <v>122</v>
      </c>
      <c r="AA24" s="660"/>
      <c r="AB24" s="660"/>
      <c r="AC24" s="660"/>
      <c r="AD24" s="661" t="s">
        <v>122</v>
      </c>
      <c r="AE24" s="661"/>
      <c r="AF24" s="661"/>
      <c r="AG24" s="661"/>
      <c r="AH24" s="661"/>
      <c r="AI24" s="661"/>
      <c r="AJ24" s="661"/>
      <c r="AK24" s="661"/>
      <c r="AL24" s="625" t="s">
        <v>122</v>
      </c>
      <c r="AM24" s="626"/>
      <c r="AN24" s="626"/>
      <c r="AO24" s="662"/>
      <c r="AP24" s="619" t="s">
        <v>278</v>
      </c>
      <c r="AQ24" s="700"/>
      <c r="AR24" s="700"/>
      <c r="AS24" s="700"/>
      <c r="AT24" s="700"/>
      <c r="AU24" s="700"/>
      <c r="AV24" s="700"/>
      <c r="AW24" s="700"/>
      <c r="AX24" s="700"/>
      <c r="AY24" s="700"/>
      <c r="AZ24" s="700"/>
      <c r="BA24" s="700"/>
      <c r="BB24" s="700"/>
      <c r="BC24" s="700"/>
      <c r="BD24" s="700"/>
      <c r="BE24" s="700"/>
      <c r="BF24" s="701"/>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696"/>
      <c r="CD24" s="680" t="s">
        <v>279</v>
      </c>
      <c r="CE24" s="681"/>
      <c r="CF24" s="681"/>
      <c r="CG24" s="681"/>
      <c r="CH24" s="681"/>
      <c r="CI24" s="681"/>
      <c r="CJ24" s="681"/>
      <c r="CK24" s="681"/>
      <c r="CL24" s="681"/>
      <c r="CM24" s="681"/>
      <c r="CN24" s="681"/>
      <c r="CO24" s="681"/>
      <c r="CP24" s="681"/>
      <c r="CQ24" s="682"/>
      <c r="CR24" s="677">
        <v>15162622</v>
      </c>
      <c r="CS24" s="678"/>
      <c r="CT24" s="678"/>
      <c r="CU24" s="678"/>
      <c r="CV24" s="678"/>
      <c r="CW24" s="678"/>
      <c r="CX24" s="678"/>
      <c r="CY24" s="703"/>
      <c r="CZ24" s="704">
        <v>30.8</v>
      </c>
      <c r="DA24" s="686"/>
      <c r="DB24" s="686"/>
      <c r="DC24" s="706"/>
      <c r="DD24" s="702">
        <v>9534960</v>
      </c>
      <c r="DE24" s="678"/>
      <c r="DF24" s="678"/>
      <c r="DG24" s="678"/>
      <c r="DH24" s="678"/>
      <c r="DI24" s="678"/>
      <c r="DJ24" s="678"/>
      <c r="DK24" s="703"/>
      <c r="DL24" s="702">
        <v>8395117</v>
      </c>
      <c r="DM24" s="678"/>
      <c r="DN24" s="678"/>
      <c r="DO24" s="678"/>
      <c r="DP24" s="678"/>
      <c r="DQ24" s="678"/>
      <c r="DR24" s="678"/>
      <c r="DS24" s="678"/>
      <c r="DT24" s="678"/>
      <c r="DU24" s="678"/>
      <c r="DV24" s="703"/>
      <c r="DW24" s="704">
        <v>46.6</v>
      </c>
      <c r="DX24" s="686"/>
      <c r="DY24" s="686"/>
      <c r="DZ24" s="686"/>
      <c r="EA24" s="686"/>
      <c r="EB24" s="686"/>
      <c r="EC24" s="705"/>
    </row>
    <row r="25" spans="2:133" ht="11.25" customHeight="1" x14ac:dyDescent="0.2">
      <c r="B25" s="619" t="s">
        <v>280</v>
      </c>
      <c r="C25" s="620"/>
      <c r="D25" s="620"/>
      <c r="E25" s="620"/>
      <c r="F25" s="620"/>
      <c r="G25" s="620"/>
      <c r="H25" s="620"/>
      <c r="I25" s="620"/>
      <c r="J25" s="620"/>
      <c r="K25" s="620"/>
      <c r="L25" s="620"/>
      <c r="M25" s="620"/>
      <c r="N25" s="620"/>
      <c r="O25" s="620"/>
      <c r="P25" s="620"/>
      <c r="Q25" s="621"/>
      <c r="R25" s="622">
        <v>18895258</v>
      </c>
      <c r="S25" s="623"/>
      <c r="T25" s="623"/>
      <c r="U25" s="623"/>
      <c r="V25" s="623"/>
      <c r="W25" s="623"/>
      <c r="X25" s="623"/>
      <c r="Y25" s="624"/>
      <c r="Z25" s="660">
        <v>36.9</v>
      </c>
      <c r="AA25" s="660"/>
      <c r="AB25" s="660"/>
      <c r="AC25" s="660"/>
      <c r="AD25" s="661">
        <v>17864851</v>
      </c>
      <c r="AE25" s="661"/>
      <c r="AF25" s="661"/>
      <c r="AG25" s="661"/>
      <c r="AH25" s="661"/>
      <c r="AI25" s="661"/>
      <c r="AJ25" s="661"/>
      <c r="AK25" s="661"/>
      <c r="AL25" s="625">
        <v>99.6</v>
      </c>
      <c r="AM25" s="626"/>
      <c r="AN25" s="626"/>
      <c r="AO25" s="662"/>
      <c r="AP25" s="619" t="s">
        <v>281</v>
      </c>
      <c r="AQ25" s="700"/>
      <c r="AR25" s="700"/>
      <c r="AS25" s="700"/>
      <c r="AT25" s="700"/>
      <c r="AU25" s="700"/>
      <c r="AV25" s="700"/>
      <c r="AW25" s="700"/>
      <c r="AX25" s="700"/>
      <c r="AY25" s="700"/>
      <c r="AZ25" s="700"/>
      <c r="BA25" s="700"/>
      <c r="BB25" s="700"/>
      <c r="BC25" s="700"/>
      <c r="BD25" s="700"/>
      <c r="BE25" s="700"/>
      <c r="BF25" s="701"/>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696"/>
      <c r="CD25" s="619" t="s">
        <v>282</v>
      </c>
      <c r="CE25" s="620"/>
      <c r="CF25" s="620"/>
      <c r="CG25" s="620"/>
      <c r="CH25" s="620"/>
      <c r="CI25" s="620"/>
      <c r="CJ25" s="620"/>
      <c r="CK25" s="620"/>
      <c r="CL25" s="620"/>
      <c r="CM25" s="620"/>
      <c r="CN25" s="620"/>
      <c r="CO25" s="620"/>
      <c r="CP25" s="620"/>
      <c r="CQ25" s="621"/>
      <c r="CR25" s="622">
        <v>5525085</v>
      </c>
      <c r="CS25" s="635"/>
      <c r="CT25" s="635"/>
      <c r="CU25" s="635"/>
      <c r="CV25" s="635"/>
      <c r="CW25" s="635"/>
      <c r="CX25" s="635"/>
      <c r="CY25" s="636"/>
      <c r="CZ25" s="625">
        <v>11.2</v>
      </c>
      <c r="DA25" s="637"/>
      <c r="DB25" s="637"/>
      <c r="DC25" s="638"/>
      <c r="DD25" s="628">
        <v>4926756</v>
      </c>
      <c r="DE25" s="635"/>
      <c r="DF25" s="635"/>
      <c r="DG25" s="635"/>
      <c r="DH25" s="635"/>
      <c r="DI25" s="635"/>
      <c r="DJ25" s="635"/>
      <c r="DK25" s="636"/>
      <c r="DL25" s="628">
        <v>4766281</v>
      </c>
      <c r="DM25" s="635"/>
      <c r="DN25" s="635"/>
      <c r="DO25" s="635"/>
      <c r="DP25" s="635"/>
      <c r="DQ25" s="635"/>
      <c r="DR25" s="635"/>
      <c r="DS25" s="635"/>
      <c r="DT25" s="635"/>
      <c r="DU25" s="635"/>
      <c r="DV25" s="636"/>
      <c r="DW25" s="625">
        <v>26.4</v>
      </c>
      <c r="DX25" s="637"/>
      <c r="DY25" s="637"/>
      <c r="DZ25" s="637"/>
      <c r="EA25" s="637"/>
      <c r="EB25" s="637"/>
      <c r="EC25" s="649"/>
    </row>
    <row r="26" spans="2:133" ht="11.25" customHeight="1" x14ac:dyDescent="0.2">
      <c r="B26" s="619" t="s">
        <v>283</v>
      </c>
      <c r="C26" s="620"/>
      <c r="D26" s="620"/>
      <c r="E26" s="620"/>
      <c r="F26" s="620"/>
      <c r="G26" s="620"/>
      <c r="H26" s="620"/>
      <c r="I26" s="620"/>
      <c r="J26" s="620"/>
      <c r="K26" s="620"/>
      <c r="L26" s="620"/>
      <c r="M26" s="620"/>
      <c r="N26" s="620"/>
      <c r="O26" s="620"/>
      <c r="P26" s="620"/>
      <c r="Q26" s="621"/>
      <c r="R26" s="622">
        <v>6737</v>
      </c>
      <c r="S26" s="623"/>
      <c r="T26" s="623"/>
      <c r="U26" s="623"/>
      <c r="V26" s="623"/>
      <c r="W26" s="623"/>
      <c r="X26" s="623"/>
      <c r="Y26" s="624"/>
      <c r="Z26" s="660">
        <v>0</v>
      </c>
      <c r="AA26" s="660"/>
      <c r="AB26" s="660"/>
      <c r="AC26" s="660"/>
      <c r="AD26" s="661">
        <v>6737</v>
      </c>
      <c r="AE26" s="661"/>
      <c r="AF26" s="661"/>
      <c r="AG26" s="661"/>
      <c r="AH26" s="661"/>
      <c r="AI26" s="661"/>
      <c r="AJ26" s="661"/>
      <c r="AK26" s="661"/>
      <c r="AL26" s="625">
        <v>0</v>
      </c>
      <c r="AM26" s="626"/>
      <c r="AN26" s="626"/>
      <c r="AO26" s="662"/>
      <c r="AP26" s="619" t="s">
        <v>284</v>
      </c>
      <c r="AQ26" s="700"/>
      <c r="AR26" s="700"/>
      <c r="AS26" s="700"/>
      <c r="AT26" s="700"/>
      <c r="AU26" s="700"/>
      <c r="AV26" s="700"/>
      <c r="AW26" s="700"/>
      <c r="AX26" s="700"/>
      <c r="AY26" s="700"/>
      <c r="AZ26" s="700"/>
      <c r="BA26" s="700"/>
      <c r="BB26" s="700"/>
      <c r="BC26" s="700"/>
      <c r="BD26" s="700"/>
      <c r="BE26" s="700"/>
      <c r="BF26" s="701"/>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696"/>
      <c r="CD26" s="619" t="s">
        <v>285</v>
      </c>
      <c r="CE26" s="620"/>
      <c r="CF26" s="620"/>
      <c r="CG26" s="620"/>
      <c r="CH26" s="620"/>
      <c r="CI26" s="620"/>
      <c r="CJ26" s="620"/>
      <c r="CK26" s="620"/>
      <c r="CL26" s="620"/>
      <c r="CM26" s="620"/>
      <c r="CN26" s="620"/>
      <c r="CO26" s="620"/>
      <c r="CP26" s="620"/>
      <c r="CQ26" s="621"/>
      <c r="CR26" s="622">
        <v>3853433</v>
      </c>
      <c r="CS26" s="623"/>
      <c r="CT26" s="623"/>
      <c r="CU26" s="623"/>
      <c r="CV26" s="623"/>
      <c r="CW26" s="623"/>
      <c r="CX26" s="623"/>
      <c r="CY26" s="624"/>
      <c r="CZ26" s="625">
        <v>7.8</v>
      </c>
      <c r="DA26" s="637"/>
      <c r="DB26" s="637"/>
      <c r="DC26" s="638"/>
      <c r="DD26" s="628">
        <v>3379068</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2">
      <c r="B27" s="619" t="s">
        <v>286</v>
      </c>
      <c r="C27" s="620"/>
      <c r="D27" s="620"/>
      <c r="E27" s="620"/>
      <c r="F27" s="620"/>
      <c r="G27" s="620"/>
      <c r="H27" s="620"/>
      <c r="I27" s="620"/>
      <c r="J27" s="620"/>
      <c r="K27" s="620"/>
      <c r="L27" s="620"/>
      <c r="M27" s="620"/>
      <c r="N27" s="620"/>
      <c r="O27" s="620"/>
      <c r="P27" s="620"/>
      <c r="Q27" s="621"/>
      <c r="R27" s="622">
        <v>903780</v>
      </c>
      <c r="S27" s="623"/>
      <c r="T27" s="623"/>
      <c r="U27" s="623"/>
      <c r="V27" s="623"/>
      <c r="W27" s="623"/>
      <c r="X27" s="623"/>
      <c r="Y27" s="624"/>
      <c r="Z27" s="660">
        <v>1.8</v>
      </c>
      <c r="AA27" s="660"/>
      <c r="AB27" s="660"/>
      <c r="AC27" s="660"/>
      <c r="AD27" s="661" t="s">
        <v>122</v>
      </c>
      <c r="AE27" s="661"/>
      <c r="AF27" s="661"/>
      <c r="AG27" s="661"/>
      <c r="AH27" s="661"/>
      <c r="AI27" s="661"/>
      <c r="AJ27" s="661"/>
      <c r="AK27" s="661"/>
      <c r="AL27" s="625" t="s">
        <v>122</v>
      </c>
      <c r="AM27" s="626"/>
      <c r="AN27" s="626"/>
      <c r="AO27" s="662"/>
      <c r="AP27" s="619" t="s">
        <v>287</v>
      </c>
      <c r="AQ27" s="620"/>
      <c r="AR27" s="620"/>
      <c r="AS27" s="620"/>
      <c r="AT27" s="620"/>
      <c r="AU27" s="620"/>
      <c r="AV27" s="620"/>
      <c r="AW27" s="620"/>
      <c r="AX27" s="620"/>
      <c r="AY27" s="620"/>
      <c r="AZ27" s="620"/>
      <c r="BA27" s="620"/>
      <c r="BB27" s="620"/>
      <c r="BC27" s="620"/>
      <c r="BD27" s="620"/>
      <c r="BE27" s="620"/>
      <c r="BF27" s="621"/>
      <c r="BG27" s="622">
        <v>13131945</v>
      </c>
      <c r="BH27" s="623"/>
      <c r="BI27" s="623"/>
      <c r="BJ27" s="623"/>
      <c r="BK27" s="623"/>
      <c r="BL27" s="623"/>
      <c r="BM27" s="623"/>
      <c r="BN27" s="624"/>
      <c r="BO27" s="660">
        <v>100</v>
      </c>
      <c r="BP27" s="660"/>
      <c r="BQ27" s="660"/>
      <c r="BR27" s="660"/>
      <c r="BS27" s="661">
        <v>187549</v>
      </c>
      <c r="BT27" s="661"/>
      <c r="BU27" s="661"/>
      <c r="BV27" s="661"/>
      <c r="BW27" s="661"/>
      <c r="BX27" s="661"/>
      <c r="BY27" s="661"/>
      <c r="BZ27" s="661"/>
      <c r="CA27" s="661"/>
      <c r="CB27" s="696"/>
      <c r="CD27" s="619" t="s">
        <v>288</v>
      </c>
      <c r="CE27" s="620"/>
      <c r="CF27" s="620"/>
      <c r="CG27" s="620"/>
      <c r="CH27" s="620"/>
      <c r="CI27" s="620"/>
      <c r="CJ27" s="620"/>
      <c r="CK27" s="620"/>
      <c r="CL27" s="620"/>
      <c r="CM27" s="620"/>
      <c r="CN27" s="620"/>
      <c r="CO27" s="620"/>
      <c r="CP27" s="620"/>
      <c r="CQ27" s="621"/>
      <c r="CR27" s="622">
        <v>7282289</v>
      </c>
      <c r="CS27" s="635"/>
      <c r="CT27" s="635"/>
      <c r="CU27" s="635"/>
      <c r="CV27" s="635"/>
      <c r="CW27" s="635"/>
      <c r="CX27" s="635"/>
      <c r="CY27" s="636"/>
      <c r="CZ27" s="625">
        <v>14.8</v>
      </c>
      <c r="DA27" s="637"/>
      <c r="DB27" s="637"/>
      <c r="DC27" s="638"/>
      <c r="DD27" s="628">
        <v>2520437</v>
      </c>
      <c r="DE27" s="635"/>
      <c r="DF27" s="635"/>
      <c r="DG27" s="635"/>
      <c r="DH27" s="635"/>
      <c r="DI27" s="635"/>
      <c r="DJ27" s="635"/>
      <c r="DK27" s="636"/>
      <c r="DL27" s="628">
        <v>1743569</v>
      </c>
      <c r="DM27" s="635"/>
      <c r="DN27" s="635"/>
      <c r="DO27" s="635"/>
      <c r="DP27" s="635"/>
      <c r="DQ27" s="635"/>
      <c r="DR27" s="635"/>
      <c r="DS27" s="635"/>
      <c r="DT27" s="635"/>
      <c r="DU27" s="635"/>
      <c r="DV27" s="636"/>
      <c r="DW27" s="625">
        <v>9.6999999999999993</v>
      </c>
      <c r="DX27" s="637"/>
      <c r="DY27" s="637"/>
      <c r="DZ27" s="637"/>
      <c r="EA27" s="637"/>
      <c r="EB27" s="637"/>
      <c r="EC27" s="649"/>
    </row>
    <row r="28" spans="2:133" ht="11.25" customHeight="1" x14ac:dyDescent="0.2">
      <c r="B28" s="619" t="s">
        <v>289</v>
      </c>
      <c r="C28" s="620"/>
      <c r="D28" s="620"/>
      <c r="E28" s="620"/>
      <c r="F28" s="620"/>
      <c r="G28" s="620"/>
      <c r="H28" s="620"/>
      <c r="I28" s="620"/>
      <c r="J28" s="620"/>
      <c r="K28" s="620"/>
      <c r="L28" s="620"/>
      <c r="M28" s="620"/>
      <c r="N28" s="620"/>
      <c r="O28" s="620"/>
      <c r="P28" s="620"/>
      <c r="Q28" s="621"/>
      <c r="R28" s="622">
        <v>444758</v>
      </c>
      <c r="S28" s="623"/>
      <c r="T28" s="623"/>
      <c r="U28" s="623"/>
      <c r="V28" s="623"/>
      <c r="W28" s="623"/>
      <c r="X28" s="623"/>
      <c r="Y28" s="624"/>
      <c r="Z28" s="660">
        <v>0.9</v>
      </c>
      <c r="AA28" s="660"/>
      <c r="AB28" s="660"/>
      <c r="AC28" s="660"/>
      <c r="AD28" s="661">
        <v>40816</v>
      </c>
      <c r="AE28" s="661"/>
      <c r="AF28" s="661"/>
      <c r="AG28" s="661"/>
      <c r="AH28" s="661"/>
      <c r="AI28" s="661"/>
      <c r="AJ28" s="661"/>
      <c r="AK28" s="661"/>
      <c r="AL28" s="625">
        <v>0.2</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290</v>
      </c>
      <c r="CE28" s="620"/>
      <c r="CF28" s="620"/>
      <c r="CG28" s="620"/>
      <c r="CH28" s="620"/>
      <c r="CI28" s="620"/>
      <c r="CJ28" s="620"/>
      <c r="CK28" s="620"/>
      <c r="CL28" s="620"/>
      <c r="CM28" s="620"/>
      <c r="CN28" s="620"/>
      <c r="CO28" s="620"/>
      <c r="CP28" s="620"/>
      <c r="CQ28" s="621"/>
      <c r="CR28" s="622">
        <v>2355248</v>
      </c>
      <c r="CS28" s="623"/>
      <c r="CT28" s="623"/>
      <c r="CU28" s="623"/>
      <c r="CV28" s="623"/>
      <c r="CW28" s="623"/>
      <c r="CX28" s="623"/>
      <c r="CY28" s="624"/>
      <c r="CZ28" s="625">
        <v>4.8</v>
      </c>
      <c r="DA28" s="637"/>
      <c r="DB28" s="637"/>
      <c r="DC28" s="638"/>
      <c r="DD28" s="628">
        <v>2087767</v>
      </c>
      <c r="DE28" s="623"/>
      <c r="DF28" s="623"/>
      <c r="DG28" s="623"/>
      <c r="DH28" s="623"/>
      <c r="DI28" s="623"/>
      <c r="DJ28" s="623"/>
      <c r="DK28" s="624"/>
      <c r="DL28" s="628">
        <v>1885267</v>
      </c>
      <c r="DM28" s="623"/>
      <c r="DN28" s="623"/>
      <c r="DO28" s="623"/>
      <c r="DP28" s="623"/>
      <c r="DQ28" s="623"/>
      <c r="DR28" s="623"/>
      <c r="DS28" s="623"/>
      <c r="DT28" s="623"/>
      <c r="DU28" s="623"/>
      <c r="DV28" s="624"/>
      <c r="DW28" s="625">
        <v>10.5</v>
      </c>
      <c r="DX28" s="637"/>
      <c r="DY28" s="637"/>
      <c r="DZ28" s="637"/>
      <c r="EA28" s="637"/>
      <c r="EB28" s="637"/>
      <c r="EC28" s="649"/>
    </row>
    <row r="29" spans="2:133" ht="11.25" customHeight="1" x14ac:dyDescent="0.2">
      <c r="B29" s="619" t="s">
        <v>291</v>
      </c>
      <c r="C29" s="620"/>
      <c r="D29" s="620"/>
      <c r="E29" s="620"/>
      <c r="F29" s="620"/>
      <c r="G29" s="620"/>
      <c r="H29" s="620"/>
      <c r="I29" s="620"/>
      <c r="J29" s="620"/>
      <c r="K29" s="620"/>
      <c r="L29" s="620"/>
      <c r="M29" s="620"/>
      <c r="N29" s="620"/>
      <c r="O29" s="620"/>
      <c r="P29" s="620"/>
      <c r="Q29" s="621"/>
      <c r="R29" s="622">
        <v>71244</v>
      </c>
      <c r="S29" s="623"/>
      <c r="T29" s="623"/>
      <c r="U29" s="623"/>
      <c r="V29" s="623"/>
      <c r="W29" s="623"/>
      <c r="X29" s="623"/>
      <c r="Y29" s="624"/>
      <c r="Z29" s="660">
        <v>0.1</v>
      </c>
      <c r="AA29" s="660"/>
      <c r="AB29" s="660"/>
      <c r="AC29" s="660"/>
      <c r="AD29" s="661">
        <v>2004</v>
      </c>
      <c r="AE29" s="661"/>
      <c r="AF29" s="661"/>
      <c r="AG29" s="661"/>
      <c r="AH29" s="661"/>
      <c r="AI29" s="661"/>
      <c r="AJ29" s="661"/>
      <c r="AK29" s="661"/>
      <c r="AL29" s="625">
        <v>0</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6"/>
      <c r="CD29" s="641" t="s">
        <v>292</v>
      </c>
      <c r="CE29" s="642"/>
      <c r="CF29" s="619" t="s">
        <v>66</v>
      </c>
      <c r="CG29" s="620"/>
      <c r="CH29" s="620"/>
      <c r="CI29" s="620"/>
      <c r="CJ29" s="620"/>
      <c r="CK29" s="620"/>
      <c r="CL29" s="620"/>
      <c r="CM29" s="620"/>
      <c r="CN29" s="620"/>
      <c r="CO29" s="620"/>
      <c r="CP29" s="620"/>
      <c r="CQ29" s="621"/>
      <c r="CR29" s="622">
        <v>2355248</v>
      </c>
      <c r="CS29" s="635"/>
      <c r="CT29" s="635"/>
      <c r="CU29" s="635"/>
      <c r="CV29" s="635"/>
      <c r="CW29" s="635"/>
      <c r="CX29" s="635"/>
      <c r="CY29" s="636"/>
      <c r="CZ29" s="625">
        <v>4.8</v>
      </c>
      <c r="DA29" s="637"/>
      <c r="DB29" s="637"/>
      <c r="DC29" s="638"/>
      <c r="DD29" s="628">
        <v>2087767</v>
      </c>
      <c r="DE29" s="635"/>
      <c r="DF29" s="635"/>
      <c r="DG29" s="635"/>
      <c r="DH29" s="635"/>
      <c r="DI29" s="635"/>
      <c r="DJ29" s="635"/>
      <c r="DK29" s="636"/>
      <c r="DL29" s="628">
        <v>1885267</v>
      </c>
      <c r="DM29" s="635"/>
      <c r="DN29" s="635"/>
      <c r="DO29" s="635"/>
      <c r="DP29" s="635"/>
      <c r="DQ29" s="635"/>
      <c r="DR29" s="635"/>
      <c r="DS29" s="635"/>
      <c r="DT29" s="635"/>
      <c r="DU29" s="635"/>
      <c r="DV29" s="636"/>
      <c r="DW29" s="625">
        <v>10.5</v>
      </c>
      <c r="DX29" s="637"/>
      <c r="DY29" s="637"/>
      <c r="DZ29" s="637"/>
      <c r="EA29" s="637"/>
      <c r="EB29" s="637"/>
      <c r="EC29" s="649"/>
    </row>
    <row r="30" spans="2:133" ht="11.25" customHeight="1" x14ac:dyDescent="0.2">
      <c r="B30" s="619" t="s">
        <v>293</v>
      </c>
      <c r="C30" s="620"/>
      <c r="D30" s="620"/>
      <c r="E30" s="620"/>
      <c r="F30" s="620"/>
      <c r="G30" s="620"/>
      <c r="H30" s="620"/>
      <c r="I30" s="620"/>
      <c r="J30" s="620"/>
      <c r="K30" s="620"/>
      <c r="L30" s="620"/>
      <c r="M30" s="620"/>
      <c r="N30" s="620"/>
      <c r="O30" s="620"/>
      <c r="P30" s="620"/>
      <c r="Q30" s="621"/>
      <c r="R30" s="622">
        <v>7542125</v>
      </c>
      <c r="S30" s="623"/>
      <c r="T30" s="623"/>
      <c r="U30" s="623"/>
      <c r="V30" s="623"/>
      <c r="W30" s="623"/>
      <c r="X30" s="623"/>
      <c r="Y30" s="624"/>
      <c r="Z30" s="660">
        <v>14.7</v>
      </c>
      <c r="AA30" s="660"/>
      <c r="AB30" s="660"/>
      <c r="AC30" s="660"/>
      <c r="AD30" s="661" t="s">
        <v>122</v>
      </c>
      <c r="AE30" s="661"/>
      <c r="AF30" s="661"/>
      <c r="AG30" s="661"/>
      <c r="AH30" s="661"/>
      <c r="AI30" s="661"/>
      <c r="AJ30" s="661"/>
      <c r="AK30" s="661"/>
      <c r="AL30" s="625" t="s">
        <v>122</v>
      </c>
      <c r="AM30" s="626"/>
      <c r="AN30" s="626"/>
      <c r="AO30" s="662"/>
      <c r="AP30" s="674" t="s">
        <v>211</v>
      </c>
      <c r="AQ30" s="675"/>
      <c r="AR30" s="675"/>
      <c r="AS30" s="675"/>
      <c r="AT30" s="675"/>
      <c r="AU30" s="675"/>
      <c r="AV30" s="675"/>
      <c r="AW30" s="675"/>
      <c r="AX30" s="675"/>
      <c r="AY30" s="675"/>
      <c r="AZ30" s="675"/>
      <c r="BA30" s="675"/>
      <c r="BB30" s="675"/>
      <c r="BC30" s="675"/>
      <c r="BD30" s="675"/>
      <c r="BE30" s="675"/>
      <c r="BF30" s="676"/>
      <c r="BG30" s="674" t="s">
        <v>294</v>
      </c>
      <c r="BH30" s="694"/>
      <c r="BI30" s="694"/>
      <c r="BJ30" s="694"/>
      <c r="BK30" s="694"/>
      <c r="BL30" s="694"/>
      <c r="BM30" s="694"/>
      <c r="BN30" s="694"/>
      <c r="BO30" s="694"/>
      <c r="BP30" s="694"/>
      <c r="BQ30" s="695"/>
      <c r="BR30" s="674" t="s">
        <v>295</v>
      </c>
      <c r="BS30" s="694"/>
      <c r="BT30" s="694"/>
      <c r="BU30" s="694"/>
      <c r="BV30" s="694"/>
      <c r="BW30" s="694"/>
      <c r="BX30" s="694"/>
      <c r="BY30" s="694"/>
      <c r="BZ30" s="694"/>
      <c r="CA30" s="694"/>
      <c r="CB30" s="695"/>
      <c r="CD30" s="643"/>
      <c r="CE30" s="644"/>
      <c r="CF30" s="619" t="s">
        <v>296</v>
      </c>
      <c r="CG30" s="620"/>
      <c r="CH30" s="620"/>
      <c r="CI30" s="620"/>
      <c r="CJ30" s="620"/>
      <c r="CK30" s="620"/>
      <c r="CL30" s="620"/>
      <c r="CM30" s="620"/>
      <c r="CN30" s="620"/>
      <c r="CO30" s="620"/>
      <c r="CP30" s="620"/>
      <c r="CQ30" s="621"/>
      <c r="CR30" s="622">
        <v>2244097</v>
      </c>
      <c r="CS30" s="623"/>
      <c r="CT30" s="623"/>
      <c r="CU30" s="623"/>
      <c r="CV30" s="623"/>
      <c r="CW30" s="623"/>
      <c r="CX30" s="623"/>
      <c r="CY30" s="624"/>
      <c r="CZ30" s="625">
        <v>4.5999999999999996</v>
      </c>
      <c r="DA30" s="637"/>
      <c r="DB30" s="637"/>
      <c r="DC30" s="638"/>
      <c r="DD30" s="628">
        <v>1985156</v>
      </c>
      <c r="DE30" s="623"/>
      <c r="DF30" s="623"/>
      <c r="DG30" s="623"/>
      <c r="DH30" s="623"/>
      <c r="DI30" s="623"/>
      <c r="DJ30" s="623"/>
      <c r="DK30" s="624"/>
      <c r="DL30" s="628">
        <v>1782656</v>
      </c>
      <c r="DM30" s="623"/>
      <c r="DN30" s="623"/>
      <c r="DO30" s="623"/>
      <c r="DP30" s="623"/>
      <c r="DQ30" s="623"/>
      <c r="DR30" s="623"/>
      <c r="DS30" s="623"/>
      <c r="DT30" s="623"/>
      <c r="DU30" s="623"/>
      <c r="DV30" s="624"/>
      <c r="DW30" s="625">
        <v>9.9</v>
      </c>
      <c r="DX30" s="637"/>
      <c r="DY30" s="637"/>
      <c r="DZ30" s="637"/>
      <c r="EA30" s="637"/>
      <c r="EB30" s="637"/>
      <c r="EC30" s="649"/>
    </row>
    <row r="31" spans="2:133" ht="11.25" customHeight="1" x14ac:dyDescent="0.2">
      <c r="B31" s="697" t="s">
        <v>297</v>
      </c>
      <c r="C31" s="698"/>
      <c r="D31" s="698"/>
      <c r="E31" s="698"/>
      <c r="F31" s="698"/>
      <c r="G31" s="698"/>
      <c r="H31" s="698"/>
      <c r="I31" s="698"/>
      <c r="J31" s="698"/>
      <c r="K31" s="698"/>
      <c r="L31" s="698"/>
      <c r="M31" s="698"/>
      <c r="N31" s="698"/>
      <c r="O31" s="698"/>
      <c r="P31" s="698"/>
      <c r="Q31" s="699"/>
      <c r="R31" s="622" t="s">
        <v>122</v>
      </c>
      <c r="S31" s="623"/>
      <c r="T31" s="623"/>
      <c r="U31" s="623"/>
      <c r="V31" s="623"/>
      <c r="W31" s="623"/>
      <c r="X31" s="623"/>
      <c r="Y31" s="624"/>
      <c r="Z31" s="660" t="s">
        <v>122</v>
      </c>
      <c r="AA31" s="660"/>
      <c r="AB31" s="660"/>
      <c r="AC31" s="660"/>
      <c r="AD31" s="661" t="s">
        <v>122</v>
      </c>
      <c r="AE31" s="661"/>
      <c r="AF31" s="661"/>
      <c r="AG31" s="661"/>
      <c r="AH31" s="661"/>
      <c r="AI31" s="661"/>
      <c r="AJ31" s="661"/>
      <c r="AK31" s="661"/>
      <c r="AL31" s="625" t="s">
        <v>122</v>
      </c>
      <c r="AM31" s="626"/>
      <c r="AN31" s="626"/>
      <c r="AO31" s="662"/>
      <c r="AP31" s="688" t="s">
        <v>298</v>
      </c>
      <c r="AQ31" s="689"/>
      <c r="AR31" s="689"/>
      <c r="AS31" s="689"/>
      <c r="AT31" s="690" t="s">
        <v>299</v>
      </c>
      <c r="AU31" s="206"/>
      <c r="AV31" s="206"/>
      <c r="AW31" s="206"/>
      <c r="AX31" s="680" t="s">
        <v>177</v>
      </c>
      <c r="AY31" s="681"/>
      <c r="AZ31" s="681"/>
      <c r="BA31" s="681"/>
      <c r="BB31" s="681"/>
      <c r="BC31" s="681"/>
      <c r="BD31" s="681"/>
      <c r="BE31" s="681"/>
      <c r="BF31" s="682"/>
      <c r="BG31" s="684">
        <v>99.2</v>
      </c>
      <c r="BH31" s="685"/>
      <c r="BI31" s="685"/>
      <c r="BJ31" s="685"/>
      <c r="BK31" s="685"/>
      <c r="BL31" s="685"/>
      <c r="BM31" s="686">
        <v>95.3</v>
      </c>
      <c r="BN31" s="685"/>
      <c r="BO31" s="685"/>
      <c r="BP31" s="685"/>
      <c r="BQ31" s="687"/>
      <c r="BR31" s="684">
        <v>99.1</v>
      </c>
      <c r="BS31" s="685"/>
      <c r="BT31" s="685"/>
      <c r="BU31" s="685"/>
      <c r="BV31" s="685"/>
      <c r="BW31" s="685"/>
      <c r="BX31" s="686">
        <v>95.2</v>
      </c>
      <c r="BY31" s="685"/>
      <c r="BZ31" s="685"/>
      <c r="CA31" s="685"/>
      <c r="CB31" s="687"/>
      <c r="CD31" s="643"/>
      <c r="CE31" s="644"/>
      <c r="CF31" s="619" t="s">
        <v>300</v>
      </c>
      <c r="CG31" s="620"/>
      <c r="CH31" s="620"/>
      <c r="CI31" s="620"/>
      <c r="CJ31" s="620"/>
      <c r="CK31" s="620"/>
      <c r="CL31" s="620"/>
      <c r="CM31" s="620"/>
      <c r="CN31" s="620"/>
      <c r="CO31" s="620"/>
      <c r="CP31" s="620"/>
      <c r="CQ31" s="621"/>
      <c r="CR31" s="622">
        <v>111151</v>
      </c>
      <c r="CS31" s="635"/>
      <c r="CT31" s="635"/>
      <c r="CU31" s="635"/>
      <c r="CV31" s="635"/>
      <c r="CW31" s="635"/>
      <c r="CX31" s="635"/>
      <c r="CY31" s="636"/>
      <c r="CZ31" s="625">
        <v>0.2</v>
      </c>
      <c r="DA31" s="637"/>
      <c r="DB31" s="637"/>
      <c r="DC31" s="638"/>
      <c r="DD31" s="628">
        <v>102611</v>
      </c>
      <c r="DE31" s="635"/>
      <c r="DF31" s="635"/>
      <c r="DG31" s="635"/>
      <c r="DH31" s="635"/>
      <c r="DI31" s="635"/>
      <c r="DJ31" s="635"/>
      <c r="DK31" s="636"/>
      <c r="DL31" s="628">
        <v>102611</v>
      </c>
      <c r="DM31" s="635"/>
      <c r="DN31" s="635"/>
      <c r="DO31" s="635"/>
      <c r="DP31" s="635"/>
      <c r="DQ31" s="635"/>
      <c r="DR31" s="635"/>
      <c r="DS31" s="635"/>
      <c r="DT31" s="635"/>
      <c r="DU31" s="635"/>
      <c r="DV31" s="636"/>
      <c r="DW31" s="625">
        <v>0.6</v>
      </c>
      <c r="DX31" s="637"/>
      <c r="DY31" s="637"/>
      <c r="DZ31" s="637"/>
      <c r="EA31" s="637"/>
      <c r="EB31" s="637"/>
      <c r="EC31" s="649"/>
    </row>
    <row r="32" spans="2:133" ht="11.25" customHeight="1" x14ac:dyDescent="0.2">
      <c r="B32" s="619" t="s">
        <v>301</v>
      </c>
      <c r="C32" s="620"/>
      <c r="D32" s="620"/>
      <c r="E32" s="620"/>
      <c r="F32" s="620"/>
      <c r="G32" s="620"/>
      <c r="H32" s="620"/>
      <c r="I32" s="620"/>
      <c r="J32" s="620"/>
      <c r="K32" s="620"/>
      <c r="L32" s="620"/>
      <c r="M32" s="620"/>
      <c r="N32" s="620"/>
      <c r="O32" s="620"/>
      <c r="P32" s="620"/>
      <c r="Q32" s="621"/>
      <c r="R32" s="622">
        <v>3335388</v>
      </c>
      <c r="S32" s="623"/>
      <c r="T32" s="623"/>
      <c r="U32" s="623"/>
      <c r="V32" s="623"/>
      <c r="W32" s="623"/>
      <c r="X32" s="623"/>
      <c r="Y32" s="624"/>
      <c r="Z32" s="660">
        <v>6.5</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1"/>
      <c r="AU32" s="202" t="s">
        <v>302</v>
      </c>
      <c r="AX32" s="619" t="s">
        <v>303</v>
      </c>
      <c r="AY32" s="620"/>
      <c r="AZ32" s="620"/>
      <c r="BA32" s="620"/>
      <c r="BB32" s="620"/>
      <c r="BC32" s="620"/>
      <c r="BD32" s="620"/>
      <c r="BE32" s="620"/>
      <c r="BF32" s="621"/>
      <c r="BG32" s="693">
        <v>99.1</v>
      </c>
      <c r="BH32" s="635"/>
      <c r="BI32" s="635"/>
      <c r="BJ32" s="635"/>
      <c r="BK32" s="635"/>
      <c r="BL32" s="635"/>
      <c r="BM32" s="626">
        <v>95.2</v>
      </c>
      <c r="BN32" s="635"/>
      <c r="BO32" s="635"/>
      <c r="BP32" s="635"/>
      <c r="BQ32" s="658"/>
      <c r="BR32" s="693">
        <v>98.9</v>
      </c>
      <c r="BS32" s="635"/>
      <c r="BT32" s="635"/>
      <c r="BU32" s="635"/>
      <c r="BV32" s="635"/>
      <c r="BW32" s="635"/>
      <c r="BX32" s="626">
        <v>95.1</v>
      </c>
      <c r="BY32" s="635"/>
      <c r="BZ32" s="635"/>
      <c r="CA32" s="635"/>
      <c r="CB32" s="658"/>
      <c r="CD32" s="645"/>
      <c r="CE32" s="646"/>
      <c r="CF32" s="619" t="s">
        <v>304</v>
      </c>
      <c r="CG32" s="620"/>
      <c r="CH32" s="620"/>
      <c r="CI32" s="620"/>
      <c r="CJ32" s="620"/>
      <c r="CK32" s="620"/>
      <c r="CL32" s="620"/>
      <c r="CM32" s="620"/>
      <c r="CN32" s="620"/>
      <c r="CO32" s="620"/>
      <c r="CP32" s="620"/>
      <c r="CQ32" s="621"/>
      <c r="CR32" s="622" t="s">
        <v>122</v>
      </c>
      <c r="CS32" s="623"/>
      <c r="CT32" s="623"/>
      <c r="CU32" s="623"/>
      <c r="CV32" s="623"/>
      <c r="CW32" s="623"/>
      <c r="CX32" s="623"/>
      <c r="CY32" s="624"/>
      <c r="CZ32" s="625" t="s">
        <v>122</v>
      </c>
      <c r="DA32" s="637"/>
      <c r="DB32" s="637"/>
      <c r="DC32" s="638"/>
      <c r="DD32" s="628" t="s">
        <v>122</v>
      </c>
      <c r="DE32" s="623"/>
      <c r="DF32" s="623"/>
      <c r="DG32" s="623"/>
      <c r="DH32" s="623"/>
      <c r="DI32" s="623"/>
      <c r="DJ32" s="623"/>
      <c r="DK32" s="624"/>
      <c r="DL32" s="628" t="s">
        <v>122</v>
      </c>
      <c r="DM32" s="623"/>
      <c r="DN32" s="623"/>
      <c r="DO32" s="623"/>
      <c r="DP32" s="623"/>
      <c r="DQ32" s="623"/>
      <c r="DR32" s="623"/>
      <c r="DS32" s="623"/>
      <c r="DT32" s="623"/>
      <c r="DU32" s="623"/>
      <c r="DV32" s="624"/>
      <c r="DW32" s="625" t="s">
        <v>122</v>
      </c>
      <c r="DX32" s="637"/>
      <c r="DY32" s="637"/>
      <c r="DZ32" s="637"/>
      <c r="EA32" s="637"/>
      <c r="EB32" s="637"/>
      <c r="EC32" s="649"/>
    </row>
    <row r="33" spans="2:133" ht="11.25" customHeight="1" x14ac:dyDescent="0.2">
      <c r="B33" s="619" t="s">
        <v>305</v>
      </c>
      <c r="C33" s="620"/>
      <c r="D33" s="620"/>
      <c r="E33" s="620"/>
      <c r="F33" s="620"/>
      <c r="G33" s="620"/>
      <c r="H33" s="620"/>
      <c r="I33" s="620"/>
      <c r="J33" s="620"/>
      <c r="K33" s="620"/>
      <c r="L33" s="620"/>
      <c r="M33" s="620"/>
      <c r="N33" s="620"/>
      <c r="O33" s="620"/>
      <c r="P33" s="620"/>
      <c r="Q33" s="621"/>
      <c r="R33" s="622">
        <v>162783</v>
      </c>
      <c r="S33" s="623"/>
      <c r="T33" s="623"/>
      <c r="U33" s="623"/>
      <c r="V33" s="623"/>
      <c r="W33" s="623"/>
      <c r="X33" s="623"/>
      <c r="Y33" s="624"/>
      <c r="Z33" s="660">
        <v>0.3</v>
      </c>
      <c r="AA33" s="660"/>
      <c r="AB33" s="660"/>
      <c r="AC33" s="660"/>
      <c r="AD33" s="661">
        <v>24077</v>
      </c>
      <c r="AE33" s="661"/>
      <c r="AF33" s="661"/>
      <c r="AG33" s="661"/>
      <c r="AH33" s="661"/>
      <c r="AI33" s="661"/>
      <c r="AJ33" s="661"/>
      <c r="AK33" s="661"/>
      <c r="AL33" s="625">
        <v>0.1</v>
      </c>
      <c r="AM33" s="626"/>
      <c r="AN33" s="626"/>
      <c r="AO33" s="662"/>
      <c r="AP33" s="665"/>
      <c r="AQ33" s="666"/>
      <c r="AR33" s="666"/>
      <c r="AS33" s="666"/>
      <c r="AT33" s="692"/>
      <c r="AU33" s="207"/>
      <c r="AV33" s="207"/>
      <c r="AW33" s="207"/>
      <c r="AX33" s="603" t="s">
        <v>306</v>
      </c>
      <c r="AY33" s="604"/>
      <c r="AZ33" s="604"/>
      <c r="BA33" s="604"/>
      <c r="BB33" s="604"/>
      <c r="BC33" s="604"/>
      <c r="BD33" s="604"/>
      <c r="BE33" s="604"/>
      <c r="BF33" s="605"/>
      <c r="BG33" s="683">
        <v>99.3</v>
      </c>
      <c r="BH33" s="607"/>
      <c r="BI33" s="607"/>
      <c r="BJ33" s="607"/>
      <c r="BK33" s="607"/>
      <c r="BL33" s="607"/>
      <c r="BM33" s="653">
        <v>95.1</v>
      </c>
      <c r="BN33" s="607"/>
      <c r="BO33" s="607"/>
      <c r="BP33" s="607"/>
      <c r="BQ33" s="670"/>
      <c r="BR33" s="683">
        <v>99.2</v>
      </c>
      <c r="BS33" s="607"/>
      <c r="BT33" s="607"/>
      <c r="BU33" s="607"/>
      <c r="BV33" s="607"/>
      <c r="BW33" s="607"/>
      <c r="BX33" s="653">
        <v>95</v>
      </c>
      <c r="BY33" s="607"/>
      <c r="BZ33" s="607"/>
      <c r="CA33" s="607"/>
      <c r="CB33" s="670"/>
      <c r="CD33" s="619" t="s">
        <v>307</v>
      </c>
      <c r="CE33" s="620"/>
      <c r="CF33" s="620"/>
      <c r="CG33" s="620"/>
      <c r="CH33" s="620"/>
      <c r="CI33" s="620"/>
      <c r="CJ33" s="620"/>
      <c r="CK33" s="620"/>
      <c r="CL33" s="620"/>
      <c r="CM33" s="620"/>
      <c r="CN33" s="620"/>
      <c r="CO33" s="620"/>
      <c r="CP33" s="620"/>
      <c r="CQ33" s="621"/>
      <c r="CR33" s="622">
        <v>26897508</v>
      </c>
      <c r="CS33" s="635"/>
      <c r="CT33" s="635"/>
      <c r="CU33" s="635"/>
      <c r="CV33" s="635"/>
      <c r="CW33" s="635"/>
      <c r="CX33" s="635"/>
      <c r="CY33" s="636"/>
      <c r="CZ33" s="625">
        <v>54.7</v>
      </c>
      <c r="DA33" s="637"/>
      <c r="DB33" s="637"/>
      <c r="DC33" s="638"/>
      <c r="DD33" s="628">
        <v>16798546</v>
      </c>
      <c r="DE33" s="635"/>
      <c r="DF33" s="635"/>
      <c r="DG33" s="635"/>
      <c r="DH33" s="635"/>
      <c r="DI33" s="635"/>
      <c r="DJ33" s="635"/>
      <c r="DK33" s="636"/>
      <c r="DL33" s="628">
        <v>9248727</v>
      </c>
      <c r="DM33" s="635"/>
      <c r="DN33" s="635"/>
      <c r="DO33" s="635"/>
      <c r="DP33" s="635"/>
      <c r="DQ33" s="635"/>
      <c r="DR33" s="635"/>
      <c r="DS33" s="635"/>
      <c r="DT33" s="635"/>
      <c r="DU33" s="635"/>
      <c r="DV33" s="636"/>
      <c r="DW33" s="625">
        <v>51.3</v>
      </c>
      <c r="DX33" s="637"/>
      <c r="DY33" s="637"/>
      <c r="DZ33" s="637"/>
      <c r="EA33" s="637"/>
      <c r="EB33" s="637"/>
      <c r="EC33" s="649"/>
    </row>
    <row r="34" spans="2:133" ht="11.25" customHeight="1" x14ac:dyDescent="0.2">
      <c r="B34" s="619" t="s">
        <v>308</v>
      </c>
      <c r="C34" s="620"/>
      <c r="D34" s="620"/>
      <c r="E34" s="620"/>
      <c r="F34" s="620"/>
      <c r="G34" s="620"/>
      <c r="H34" s="620"/>
      <c r="I34" s="620"/>
      <c r="J34" s="620"/>
      <c r="K34" s="620"/>
      <c r="L34" s="620"/>
      <c r="M34" s="620"/>
      <c r="N34" s="620"/>
      <c r="O34" s="620"/>
      <c r="P34" s="620"/>
      <c r="Q34" s="621"/>
      <c r="R34" s="622">
        <v>8493765</v>
      </c>
      <c r="S34" s="623"/>
      <c r="T34" s="623"/>
      <c r="U34" s="623"/>
      <c r="V34" s="623"/>
      <c r="W34" s="623"/>
      <c r="X34" s="623"/>
      <c r="Y34" s="624"/>
      <c r="Z34" s="660">
        <v>16.600000000000001</v>
      </c>
      <c r="AA34" s="660"/>
      <c r="AB34" s="660"/>
      <c r="AC34" s="660"/>
      <c r="AD34" s="661" t="s">
        <v>122</v>
      </c>
      <c r="AE34" s="661"/>
      <c r="AF34" s="661"/>
      <c r="AG34" s="661"/>
      <c r="AH34" s="661"/>
      <c r="AI34" s="661"/>
      <c r="AJ34" s="661"/>
      <c r="AK34" s="661"/>
      <c r="AL34" s="625" t="s">
        <v>122</v>
      </c>
      <c r="AM34" s="626"/>
      <c r="AN34" s="626"/>
      <c r="AO34" s="662"/>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9" t="s">
        <v>309</v>
      </c>
      <c r="CE34" s="620"/>
      <c r="CF34" s="620"/>
      <c r="CG34" s="620"/>
      <c r="CH34" s="620"/>
      <c r="CI34" s="620"/>
      <c r="CJ34" s="620"/>
      <c r="CK34" s="620"/>
      <c r="CL34" s="620"/>
      <c r="CM34" s="620"/>
      <c r="CN34" s="620"/>
      <c r="CO34" s="620"/>
      <c r="CP34" s="620"/>
      <c r="CQ34" s="621"/>
      <c r="CR34" s="622">
        <v>9666457</v>
      </c>
      <c r="CS34" s="623"/>
      <c r="CT34" s="623"/>
      <c r="CU34" s="623"/>
      <c r="CV34" s="623"/>
      <c r="CW34" s="623"/>
      <c r="CX34" s="623"/>
      <c r="CY34" s="624"/>
      <c r="CZ34" s="625">
        <v>19.7</v>
      </c>
      <c r="DA34" s="637"/>
      <c r="DB34" s="637"/>
      <c r="DC34" s="638"/>
      <c r="DD34" s="628">
        <v>7785384</v>
      </c>
      <c r="DE34" s="623"/>
      <c r="DF34" s="623"/>
      <c r="DG34" s="623"/>
      <c r="DH34" s="623"/>
      <c r="DI34" s="623"/>
      <c r="DJ34" s="623"/>
      <c r="DK34" s="624"/>
      <c r="DL34" s="628">
        <v>3378050</v>
      </c>
      <c r="DM34" s="623"/>
      <c r="DN34" s="623"/>
      <c r="DO34" s="623"/>
      <c r="DP34" s="623"/>
      <c r="DQ34" s="623"/>
      <c r="DR34" s="623"/>
      <c r="DS34" s="623"/>
      <c r="DT34" s="623"/>
      <c r="DU34" s="623"/>
      <c r="DV34" s="624"/>
      <c r="DW34" s="625">
        <v>18.7</v>
      </c>
      <c r="DX34" s="637"/>
      <c r="DY34" s="637"/>
      <c r="DZ34" s="637"/>
      <c r="EA34" s="637"/>
      <c r="EB34" s="637"/>
      <c r="EC34" s="649"/>
    </row>
    <row r="35" spans="2:133" ht="11.25" customHeight="1" x14ac:dyDescent="0.2">
      <c r="B35" s="619" t="s">
        <v>310</v>
      </c>
      <c r="C35" s="620"/>
      <c r="D35" s="620"/>
      <c r="E35" s="620"/>
      <c r="F35" s="620"/>
      <c r="G35" s="620"/>
      <c r="H35" s="620"/>
      <c r="I35" s="620"/>
      <c r="J35" s="620"/>
      <c r="K35" s="620"/>
      <c r="L35" s="620"/>
      <c r="M35" s="620"/>
      <c r="N35" s="620"/>
      <c r="O35" s="620"/>
      <c r="P35" s="620"/>
      <c r="Q35" s="621"/>
      <c r="R35" s="622">
        <v>5242074</v>
      </c>
      <c r="S35" s="623"/>
      <c r="T35" s="623"/>
      <c r="U35" s="623"/>
      <c r="V35" s="623"/>
      <c r="W35" s="623"/>
      <c r="X35" s="623"/>
      <c r="Y35" s="624"/>
      <c r="Z35" s="660">
        <v>10.199999999999999</v>
      </c>
      <c r="AA35" s="660"/>
      <c r="AB35" s="660"/>
      <c r="AC35" s="660"/>
      <c r="AD35" s="661" t="s">
        <v>122</v>
      </c>
      <c r="AE35" s="661"/>
      <c r="AF35" s="661"/>
      <c r="AG35" s="661"/>
      <c r="AH35" s="661"/>
      <c r="AI35" s="661"/>
      <c r="AJ35" s="661"/>
      <c r="AK35" s="661"/>
      <c r="AL35" s="625" t="s">
        <v>122</v>
      </c>
      <c r="AM35" s="626"/>
      <c r="AN35" s="626"/>
      <c r="AO35" s="662"/>
      <c r="AP35" s="210"/>
      <c r="AQ35" s="674" t="s">
        <v>311</v>
      </c>
      <c r="AR35" s="675"/>
      <c r="AS35" s="675"/>
      <c r="AT35" s="675"/>
      <c r="AU35" s="675"/>
      <c r="AV35" s="675"/>
      <c r="AW35" s="675"/>
      <c r="AX35" s="675"/>
      <c r="AY35" s="675"/>
      <c r="AZ35" s="675"/>
      <c r="BA35" s="675"/>
      <c r="BB35" s="675"/>
      <c r="BC35" s="675"/>
      <c r="BD35" s="675"/>
      <c r="BE35" s="675"/>
      <c r="BF35" s="676"/>
      <c r="BG35" s="674" t="s">
        <v>312</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313</v>
      </c>
      <c r="CE35" s="620"/>
      <c r="CF35" s="620"/>
      <c r="CG35" s="620"/>
      <c r="CH35" s="620"/>
      <c r="CI35" s="620"/>
      <c r="CJ35" s="620"/>
      <c r="CK35" s="620"/>
      <c r="CL35" s="620"/>
      <c r="CM35" s="620"/>
      <c r="CN35" s="620"/>
      <c r="CO35" s="620"/>
      <c r="CP35" s="620"/>
      <c r="CQ35" s="621"/>
      <c r="CR35" s="622">
        <v>811694</v>
      </c>
      <c r="CS35" s="635"/>
      <c r="CT35" s="635"/>
      <c r="CU35" s="635"/>
      <c r="CV35" s="635"/>
      <c r="CW35" s="635"/>
      <c r="CX35" s="635"/>
      <c r="CY35" s="636"/>
      <c r="CZ35" s="625">
        <v>1.7</v>
      </c>
      <c r="DA35" s="637"/>
      <c r="DB35" s="637"/>
      <c r="DC35" s="638"/>
      <c r="DD35" s="628">
        <v>651311</v>
      </c>
      <c r="DE35" s="635"/>
      <c r="DF35" s="635"/>
      <c r="DG35" s="635"/>
      <c r="DH35" s="635"/>
      <c r="DI35" s="635"/>
      <c r="DJ35" s="635"/>
      <c r="DK35" s="636"/>
      <c r="DL35" s="628">
        <v>412660</v>
      </c>
      <c r="DM35" s="635"/>
      <c r="DN35" s="635"/>
      <c r="DO35" s="635"/>
      <c r="DP35" s="635"/>
      <c r="DQ35" s="635"/>
      <c r="DR35" s="635"/>
      <c r="DS35" s="635"/>
      <c r="DT35" s="635"/>
      <c r="DU35" s="635"/>
      <c r="DV35" s="636"/>
      <c r="DW35" s="625">
        <v>2.2999999999999998</v>
      </c>
      <c r="DX35" s="637"/>
      <c r="DY35" s="637"/>
      <c r="DZ35" s="637"/>
      <c r="EA35" s="637"/>
      <c r="EB35" s="637"/>
      <c r="EC35" s="649"/>
    </row>
    <row r="36" spans="2:133" ht="11.25" customHeight="1" x14ac:dyDescent="0.2">
      <c r="B36" s="619" t="s">
        <v>314</v>
      </c>
      <c r="C36" s="620"/>
      <c r="D36" s="620"/>
      <c r="E36" s="620"/>
      <c r="F36" s="620"/>
      <c r="G36" s="620"/>
      <c r="H36" s="620"/>
      <c r="I36" s="620"/>
      <c r="J36" s="620"/>
      <c r="K36" s="620"/>
      <c r="L36" s="620"/>
      <c r="M36" s="620"/>
      <c r="N36" s="620"/>
      <c r="O36" s="620"/>
      <c r="P36" s="620"/>
      <c r="Q36" s="621"/>
      <c r="R36" s="622">
        <v>2246286</v>
      </c>
      <c r="S36" s="623"/>
      <c r="T36" s="623"/>
      <c r="U36" s="623"/>
      <c r="V36" s="623"/>
      <c r="W36" s="623"/>
      <c r="X36" s="623"/>
      <c r="Y36" s="624"/>
      <c r="Z36" s="660">
        <v>4.4000000000000004</v>
      </c>
      <c r="AA36" s="660"/>
      <c r="AB36" s="660"/>
      <c r="AC36" s="660"/>
      <c r="AD36" s="661" t="s">
        <v>122</v>
      </c>
      <c r="AE36" s="661"/>
      <c r="AF36" s="661"/>
      <c r="AG36" s="661"/>
      <c r="AH36" s="661"/>
      <c r="AI36" s="661"/>
      <c r="AJ36" s="661"/>
      <c r="AK36" s="661"/>
      <c r="AL36" s="625" t="s">
        <v>122</v>
      </c>
      <c r="AM36" s="626"/>
      <c r="AN36" s="626"/>
      <c r="AO36" s="662"/>
      <c r="AP36" s="210"/>
      <c r="AQ36" s="671" t="s">
        <v>315</v>
      </c>
      <c r="AR36" s="672"/>
      <c r="AS36" s="672"/>
      <c r="AT36" s="672"/>
      <c r="AU36" s="672"/>
      <c r="AV36" s="672"/>
      <c r="AW36" s="672"/>
      <c r="AX36" s="672"/>
      <c r="AY36" s="673"/>
      <c r="AZ36" s="677">
        <v>4280933</v>
      </c>
      <c r="BA36" s="678"/>
      <c r="BB36" s="678"/>
      <c r="BC36" s="678"/>
      <c r="BD36" s="678"/>
      <c r="BE36" s="678"/>
      <c r="BF36" s="679"/>
      <c r="BG36" s="680" t="s">
        <v>316</v>
      </c>
      <c r="BH36" s="681"/>
      <c r="BI36" s="681"/>
      <c r="BJ36" s="681"/>
      <c r="BK36" s="681"/>
      <c r="BL36" s="681"/>
      <c r="BM36" s="681"/>
      <c r="BN36" s="681"/>
      <c r="BO36" s="681"/>
      <c r="BP36" s="681"/>
      <c r="BQ36" s="681"/>
      <c r="BR36" s="681"/>
      <c r="BS36" s="681"/>
      <c r="BT36" s="681"/>
      <c r="BU36" s="682"/>
      <c r="BV36" s="677">
        <v>9790</v>
      </c>
      <c r="BW36" s="678"/>
      <c r="BX36" s="678"/>
      <c r="BY36" s="678"/>
      <c r="BZ36" s="678"/>
      <c r="CA36" s="678"/>
      <c r="CB36" s="679"/>
      <c r="CD36" s="619" t="s">
        <v>317</v>
      </c>
      <c r="CE36" s="620"/>
      <c r="CF36" s="620"/>
      <c r="CG36" s="620"/>
      <c r="CH36" s="620"/>
      <c r="CI36" s="620"/>
      <c r="CJ36" s="620"/>
      <c r="CK36" s="620"/>
      <c r="CL36" s="620"/>
      <c r="CM36" s="620"/>
      <c r="CN36" s="620"/>
      <c r="CO36" s="620"/>
      <c r="CP36" s="620"/>
      <c r="CQ36" s="621"/>
      <c r="CR36" s="622">
        <v>5139193</v>
      </c>
      <c r="CS36" s="623"/>
      <c r="CT36" s="623"/>
      <c r="CU36" s="623"/>
      <c r="CV36" s="623"/>
      <c r="CW36" s="623"/>
      <c r="CX36" s="623"/>
      <c r="CY36" s="624"/>
      <c r="CZ36" s="625">
        <v>10.5</v>
      </c>
      <c r="DA36" s="637"/>
      <c r="DB36" s="637"/>
      <c r="DC36" s="638"/>
      <c r="DD36" s="628">
        <v>4255431</v>
      </c>
      <c r="DE36" s="623"/>
      <c r="DF36" s="623"/>
      <c r="DG36" s="623"/>
      <c r="DH36" s="623"/>
      <c r="DI36" s="623"/>
      <c r="DJ36" s="623"/>
      <c r="DK36" s="624"/>
      <c r="DL36" s="628">
        <v>3649220</v>
      </c>
      <c r="DM36" s="623"/>
      <c r="DN36" s="623"/>
      <c r="DO36" s="623"/>
      <c r="DP36" s="623"/>
      <c r="DQ36" s="623"/>
      <c r="DR36" s="623"/>
      <c r="DS36" s="623"/>
      <c r="DT36" s="623"/>
      <c r="DU36" s="623"/>
      <c r="DV36" s="624"/>
      <c r="DW36" s="625">
        <v>20.2</v>
      </c>
      <c r="DX36" s="637"/>
      <c r="DY36" s="637"/>
      <c r="DZ36" s="637"/>
      <c r="EA36" s="637"/>
      <c r="EB36" s="637"/>
      <c r="EC36" s="649"/>
    </row>
    <row r="37" spans="2:133" ht="11.25" customHeight="1" x14ac:dyDescent="0.2">
      <c r="B37" s="619" t="s">
        <v>318</v>
      </c>
      <c r="C37" s="620"/>
      <c r="D37" s="620"/>
      <c r="E37" s="620"/>
      <c r="F37" s="620"/>
      <c r="G37" s="620"/>
      <c r="H37" s="620"/>
      <c r="I37" s="620"/>
      <c r="J37" s="620"/>
      <c r="K37" s="620"/>
      <c r="L37" s="620"/>
      <c r="M37" s="620"/>
      <c r="N37" s="620"/>
      <c r="O37" s="620"/>
      <c r="P37" s="620"/>
      <c r="Q37" s="621"/>
      <c r="R37" s="622">
        <v>1362571</v>
      </c>
      <c r="S37" s="623"/>
      <c r="T37" s="623"/>
      <c r="U37" s="623"/>
      <c r="V37" s="623"/>
      <c r="W37" s="623"/>
      <c r="X37" s="623"/>
      <c r="Y37" s="624"/>
      <c r="Z37" s="660">
        <v>2.7</v>
      </c>
      <c r="AA37" s="660"/>
      <c r="AB37" s="660"/>
      <c r="AC37" s="660"/>
      <c r="AD37" s="661">
        <v>712</v>
      </c>
      <c r="AE37" s="661"/>
      <c r="AF37" s="661"/>
      <c r="AG37" s="661"/>
      <c r="AH37" s="661"/>
      <c r="AI37" s="661"/>
      <c r="AJ37" s="661"/>
      <c r="AK37" s="661"/>
      <c r="AL37" s="625">
        <v>0</v>
      </c>
      <c r="AM37" s="626"/>
      <c r="AN37" s="626"/>
      <c r="AO37" s="662"/>
      <c r="AQ37" s="655" t="s">
        <v>319</v>
      </c>
      <c r="AR37" s="656"/>
      <c r="AS37" s="656"/>
      <c r="AT37" s="656"/>
      <c r="AU37" s="656"/>
      <c r="AV37" s="656"/>
      <c r="AW37" s="656"/>
      <c r="AX37" s="656"/>
      <c r="AY37" s="657"/>
      <c r="AZ37" s="622">
        <v>1093041</v>
      </c>
      <c r="BA37" s="623"/>
      <c r="BB37" s="623"/>
      <c r="BC37" s="623"/>
      <c r="BD37" s="635"/>
      <c r="BE37" s="635"/>
      <c r="BF37" s="658"/>
      <c r="BG37" s="619" t="s">
        <v>320</v>
      </c>
      <c r="BH37" s="620"/>
      <c r="BI37" s="620"/>
      <c r="BJ37" s="620"/>
      <c r="BK37" s="620"/>
      <c r="BL37" s="620"/>
      <c r="BM37" s="620"/>
      <c r="BN37" s="620"/>
      <c r="BO37" s="620"/>
      <c r="BP37" s="620"/>
      <c r="BQ37" s="620"/>
      <c r="BR37" s="620"/>
      <c r="BS37" s="620"/>
      <c r="BT37" s="620"/>
      <c r="BU37" s="621"/>
      <c r="BV37" s="622">
        <v>-5390</v>
      </c>
      <c r="BW37" s="623"/>
      <c r="BX37" s="623"/>
      <c r="BY37" s="623"/>
      <c r="BZ37" s="623"/>
      <c r="CA37" s="623"/>
      <c r="CB37" s="659"/>
      <c r="CD37" s="619" t="s">
        <v>321</v>
      </c>
      <c r="CE37" s="620"/>
      <c r="CF37" s="620"/>
      <c r="CG37" s="620"/>
      <c r="CH37" s="620"/>
      <c r="CI37" s="620"/>
      <c r="CJ37" s="620"/>
      <c r="CK37" s="620"/>
      <c r="CL37" s="620"/>
      <c r="CM37" s="620"/>
      <c r="CN37" s="620"/>
      <c r="CO37" s="620"/>
      <c r="CP37" s="620"/>
      <c r="CQ37" s="621"/>
      <c r="CR37" s="622">
        <v>1076567</v>
      </c>
      <c r="CS37" s="635"/>
      <c r="CT37" s="635"/>
      <c r="CU37" s="635"/>
      <c r="CV37" s="635"/>
      <c r="CW37" s="635"/>
      <c r="CX37" s="635"/>
      <c r="CY37" s="636"/>
      <c r="CZ37" s="625">
        <v>2.2000000000000002</v>
      </c>
      <c r="DA37" s="637"/>
      <c r="DB37" s="637"/>
      <c r="DC37" s="638"/>
      <c r="DD37" s="628">
        <v>1066345</v>
      </c>
      <c r="DE37" s="635"/>
      <c r="DF37" s="635"/>
      <c r="DG37" s="635"/>
      <c r="DH37" s="635"/>
      <c r="DI37" s="635"/>
      <c r="DJ37" s="635"/>
      <c r="DK37" s="636"/>
      <c r="DL37" s="628">
        <v>1051316</v>
      </c>
      <c r="DM37" s="635"/>
      <c r="DN37" s="635"/>
      <c r="DO37" s="635"/>
      <c r="DP37" s="635"/>
      <c r="DQ37" s="635"/>
      <c r="DR37" s="635"/>
      <c r="DS37" s="635"/>
      <c r="DT37" s="635"/>
      <c r="DU37" s="635"/>
      <c r="DV37" s="636"/>
      <c r="DW37" s="625">
        <v>5.8</v>
      </c>
      <c r="DX37" s="637"/>
      <c r="DY37" s="637"/>
      <c r="DZ37" s="637"/>
      <c r="EA37" s="637"/>
      <c r="EB37" s="637"/>
      <c r="EC37" s="649"/>
    </row>
    <row r="38" spans="2:133" ht="11.25" customHeight="1" x14ac:dyDescent="0.2">
      <c r="B38" s="619" t="s">
        <v>322</v>
      </c>
      <c r="C38" s="620"/>
      <c r="D38" s="620"/>
      <c r="E38" s="620"/>
      <c r="F38" s="620"/>
      <c r="G38" s="620"/>
      <c r="H38" s="620"/>
      <c r="I38" s="620"/>
      <c r="J38" s="620"/>
      <c r="K38" s="620"/>
      <c r="L38" s="620"/>
      <c r="M38" s="620"/>
      <c r="N38" s="620"/>
      <c r="O38" s="620"/>
      <c r="P38" s="620"/>
      <c r="Q38" s="621"/>
      <c r="R38" s="622">
        <v>2544700</v>
      </c>
      <c r="S38" s="623"/>
      <c r="T38" s="623"/>
      <c r="U38" s="623"/>
      <c r="V38" s="623"/>
      <c r="W38" s="623"/>
      <c r="X38" s="623"/>
      <c r="Y38" s="624"/>
      <c r="Z38" s="660">
        <v>5</v>
      </c>
      <c r="AA38" s="660"/>
      <c r="AB38" s="660"/>
      <c r="AC38" s="660"/>
      <c r="AD38" s="661" t="s">
        <v>122</v>
      </c>
      <c r="AE38" s="661"/>
      <c r="AF38" s="661"/>
      <c r="AG38" s="661"/>
      <c r="AH38" s="661"/>
      <c r="AI38" s="661"/>
      <c r="AJ38" s="661"/>
      <c r="AK38" s="661"/>
      <c r="AL38" s="625" t="s">
        <v>122</v>
      </c>
      <c r="AM38" s="626"/>
      <c r="AN38" s="626"/>
      <c r="AO38" s="662"/>
      <c r="AQ38" s="655" t="s">
        <v>323</v>
      </c>
      <c r="AR38" s="656"/>
      <c r="AS38" s="656"/>
      <c r="AT38" s="656"/>
      <c r="AU38" s="656"/>
      <c r="AV38" s="656"/>
      <c r="AW38" s="656"/>
      <c r="AX38" s="656"/>
      <c r="AY38" s="657"/>
      <c r="AZ38" s="622">
        <v>834230</v>
      </c>
      <c r="BA38" s="623"/>
      <c r="BB38" s="623"/>
      <c r="BC38" s="623"/>
      <c r="BD38" s="635"/>
      <c r="BE38" s="635"/>
      <c r="BF38" s="658"/>
      <c r="BG38" s="619" t="s">
        <v>324</v>
      </c>
      <c r="BH38" s="620"/>
      <c r="BI38" s="620"/>
      <c r="BJ38" s="620"/>
      <c r="BK38" s="620"/>
      <c r="BL38" s="620"/>
      <c r="BM38" s="620"/>
      <c r="BN38" s="620"/>
      <c r="BO38" s="620"/>
      <c r="BP38" s="620"/>
      <c r="BQ38" s="620"/>
      <c r="BR38" s="620"/>
      <c r="BS38" s="620"/>
      <c r="BT38" s="620"/>
      <c r="BU38" s="621"/>
      <c r="BV38" s="622">
        <v>6884</v>
      </c>
      <c r="BW38" s="623"/>
      <c r="BX38" s="623"/>
      <c r="BY38" s="623"/>
      <c r="BZ38" s="623"/>
      <c r="CA38" s="623"/>
      <c r="CB38" s="659"/>
      <c r="CD38" s="619" t="s">
        <v>325</v>
      </c>
      <c r="CE38" s="620"/>
      <c r="CF38" s="620"/>
      <c r="CG38" s="620"/>
      <c r="CH38" s="620"/>
      <c r="CI38" s="620"/>
      <c r="CJ38" s="620"/>
      <c r="CK38" s="620"/>
      <c r="CL38" s="620"/>
      <c r="CM38" s="620"/>
      <c r="CN38" s="620"/>
      <c r="CO38" s="620"/>
      <c r="CP38" s="620"/>
      <c r="CQ38" s="621"/>
      <c r="CR38" s="622">
        <v>2272045</v>
      </c>
      <c r="CS38" s="623"/>
      <c r="CT38" s="623"/>
      <c r="CU38" s="623"/>
      <c r="CV38" s="623"/>
      <c r="CW38" s="623"/>
      <c r="CX38" s="623"/>
      <c r="CY38" s="624"/>
      <c r="CZ38" s="625">
        <v>4.5999999999999996</v>
      </c>
      <c r="DA38" s="637"/>
      <c r="DB38" s="637"/>
      <c r="DC38" s="638"/>
      <c r="DD38" s="628">
        <v>1856946</v>
      </c>
      <c r="DE38" s="623"/>
      <c r="DF38" s="623"/>
      <c r="DG38" s="623"/>
      <c r="DH38" s="623"/>
      <c r="DI38" s="623"/>
      <c r="DJ38" s="623"/>
      <c r="DK38" s="624"/>
      <c r="DL38" s="628">
        <v>1808797</v>
      </c>
      <c r="DM38" s="623"/>
      <c r="DN38" s="623"/>
      <c r="DO38" s="623"/>
      <c r="DP38" s="623"/>
      <c r="DQ38" s="623"/>
      <c r="DR38" s="623"/>
      <c r="DS38" s="623"/>
      <c r="DT38" s="623"/>
      <c r="DU38" s="623"/>
      <c r="DV38" s="624"/>
      <c r="DW38" s="625">
        <v>10</v>
      </c>
      <c r="DX38" s="637"/>
      <c r="DY38" s="637"/>
      <c r="DZ38" s="637"/>
      <c r="EA38" s="637"/>
      <c r="EB38" s="637"/>
      <c r="EC38" s="649"/>
    </row>
    <row r="39" spans="2:133" ht="11.25" customHeight="1" x14ac:dyDescent="0.2">
      <c r="B39" s="619" t="s">
        <v>326</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327</v>
      </c>
      <c r="AR39" s="656"/>
      <c r="AS39" s="656"/>
      <c r="AT39" s="656"/>
      <c r="AU39" s="656"/>
      <c r="AV39" s="656"/>
      <c r="AW39" s="656"/>
      <c r="AX39" s="656"/>
      <c r="AY39" s="657"/>
      <c r="AZ39" s="622">
        <v>81617</v>
      </c>
      <c r="BA39" s="623"/>
      <c r="BB39" s="623"/>
      <c r="BC39" s="623"/>
      <c r="BD39" s="635"/>
      <c r="BE39" s="635"/>
      <c r="BF39" s="658"/>
      <c r="BG39" s="619" t="s">
        <v>328</v>
      </c>
      <c r="BH39" s="620"/>
      <c r="BI39" s="620"/>
      <c r="BJ39" s="620"/>
      <c r="BK39" s="620"/>
      <c r="BL39" s="620"/>
      <c r="BM39" s="620"/>
      <c r="BN39" s="620"/>
      <c r="BO39" s="620"/>
      <c r="BP39" s="620"/>
      <c r="BQ39" s="620"/>
      <c r="BR39" s="620"/>
      <c r="BS39" s="620"/>
      <c r="BT39" s="620"/>
      <c r="BU39" s="621"/>
      <c r="BV39" s="622">
        <v>9812</v>
      </c>
      <c r="BW39" s="623"/>
      <c r="BX39" s="623"/>
      <c r="BY39" s="623"/>
      <c r="BZ39" s="623"/>
      <c r="CA39" s="623"/>
      <c r="CB39" s="659"/>
      <c r="CD39" s="619" t="s">
        <v>329</v>
      </c>
      <c r="CE39" s="620"/>
      <c r="CF39" s="620"/>
      <c r="CG39" s="620"/>
      <c r="CH39" s="620"/>
      <c r="CI39" s="620"/>
      <c r="CJ39" s="620"/>
      <c r="CK39" s="620"/>
      <c r="CL39" s="620"/>
      <c r="CM39" s="620"/>
      <c r="CN39" s="620"/>
      <c r="CO39" s="620"/>
      <c r="CP39" s="620"/>
      <c r="CQ39" s="621"/>
      <c r="CR39" s="622">
        <v>8590857</v>
      </c>
      <c r="CS39" s="635"/>
      <c r="CT39" s="635"/>
      <c r="CU39" s="635"/>
      <c r="CV39" s="635"/>
      <c r="CW39" s="635"/>
      <c r="CX39" s="635"/>
      <c r="CY39" s="636"/>
      <c r="CZ39" s="625">
        <v>17.5</v>
      </c>
      <c r="DA39" s="637"/>
      <c r="DB39" s="637"/>
      <c r="DC39" s="638"/>
      <c r="DD39" s="628">
        <v>2249474</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2">
      <c r="B40" s="619" t="s">
        <v>330</v>
      </c>
      <c r="C40" s="620"/>
      <c r="D40" s="620"/>
      <c r="E40" s="620"/>
      <c r="F40" s="620"/>
      <c r="G40" s="620"/>
      <c r="H40" s="620"/>
      <c r="I40" s="620"/>
      <c r="J40" s="620"/>
      <c r="K40" s="620"/>
      <c r="L40" s="620"/>
      <c r="M40" s="620"/>
      <c r="N40" s="620"/>
      <c r="O40" s="620"/>
      <c r="P40" s="620"/>
      <c r="Q40" s="621"/>
      <c r="R40" s="622">
        <v>82000</v>
      </c>
      <c r="S40" s="623"/>
      <c r="T40" s="623"/>
      <c r="U40" s="623"/>
      <c r="V40" s="623"/>
      <c r="W40" s="623"/>
      <c r="X40" s="623"/>
      <c r="Y40" s="624"/>
      <c r="Z40" s="660">
        <v>0.2</v>
      </c>
      <c r="AA40" s="660"/>
      <c r="AB40" s="660"/>
      <c r="AC40" s="660"/>
      <c r="AD40" s="661" t="s">
        <v>122</v>
      </c>
      <c r="AE40" s="661"/>
      <c r="AF40" s="661"/>
      <c r="AG40" s="661"/>
      <c r="AH40" s="661"/>
      <c r="AI40" s="661"/>
      <c r="AJ40" s="661"/>
      <c r="AK40" s="661"/>
      <c r="AL40" s="625" t="s">
        <v>122</v>
      </c>
      <c r="AM40" s="626"/>
      <c r="AN40" s="626"/>
      <c r="AO40" s="662"/>
      <c r="AQ40" s="655" t="s">
        <v>331</v>
      </c>
      <c r="AR40" s="656"/>
      <c r="AS40" s="656"/>
      <c r="AT40" s="656"/>
      <c r="AU40" s="656"/>
      <c r="AV40" s="656"/>
      <c r="AW40" s="656"/>
      <c r="AX40" s="656"/>
      <c r="AY40" s="657"/>
      <c r="AZ40" s="622" t="s">
        <v>122</v>
      </c>
      <c r="BA40" s="623"/>
      <c r="BB40" s="623"/>
      <c r="BC40" s="623"/>
      <c r="BD40" s="635"/>
      <c r="BE40" s="635"/>
      <c r="BF40" s="658"/>
      <c r="BG40" s="663" t="s">
        <v>332</v>
      </c>
      <c r="BH40" s="664"/>
      <c r="BI40" s="664"/>
      <c r="BJ40" s="664"/>
      <c r="BK40" s="664"/>
      <c r="BL40" s="211"/>
      <c r="BM40" s="620" t="s">
        <v>333</v>
      </c>
      <c r="BN40" s="620"/>
      <c r="BO40" s="620"/>
      <c r="BP40" s="620"/>
      <c r="BQ40" s="620"/>
      <c r="BR40" s="620"/>
      <c r="BS40" s="620"/>
      <c r="BT40" s="620"/>
      <c r="BU40" s="621"/>
      <c r="BV40" s="622">
        <v>115</v>
      </c>
      <c r="BW40" s="623"/>
      <c r="BX40" s="623"/>
      <c r="BY40" s="623"/>
      <c r="BZ40" s="623"/>
      <c r="CA40" s="623"/>
      <c r="CB40" s="659"/>
      <c r="CD40" s="619" t="s">
        <v>334</v>
      </c>
      <c r="CE40" s="620"/>
      <c r="CF40" s="620"/>
      <c r="CG40" s="620"/>
      <c r="CH40" s="620"/>
      <c r="CI40" s="620"/>
      <c r="CJ40" s="620"/>
      <c r="CK40" s="620"/>
      <c r="CL40" s="620"/>
      <c r="CM40" s="620"/>
      <c r="CN40" s="620"/>
      <c r="CO40" s="620"/>
      <c r="CP40" s="620"/>
      <c r="CQ40" s="621"/>
      <c r="CR40" s="622">
        <v>417262</v>
      </c>
      <c r="CS40" s="623"/>
      <c r="CT40" s="623"/>
      <c r="CU40" s="623"/>
      <c r="CV40" s="623"/>
      <c r="CW40" s="623"/>
      <c r="CX40" s="623"/>
      <c r="CY40" s="624"/>
      <c r="CZ40" s="625">
        <v>0.8</v>
      </c>
      <c r="DA40" s="637"/>
      <c r="DB40" s="637"/>
      <c r="DC40" s="638"/>
      <c r="DD40" s="628" t="s">
        <v>122</v>
      </c>
      <c r="DE40" s="623"/>
      <c r="DF40" s="623"/>
      <c r="DG40" s="623"/>
      <c r="DH40" s="623"/>
      <c r="DI40" s="623"/>
      <c r="DJ40" s="623"/>
      <c r="DK40" s="624"/>
      <c r="DL40" s="628" t="s">
        <v>122</v>
      </c>
      <c r="DM40" s="623"/>
      <c r="DN40" s="623"/>
      <c r="DO40" s="623"/>
      <c r="DP40" s="623"/>
      <c r="DQ40" s="623"/>
      <c r="DR40" s="623"/>
      <c r="DS40" s="623"/>
      <c r="DT40" s="623"/>
      <c r="DU40" s="623"/>
      <c r="DV40" s="624"/>
      <c r="DW40" s="625" t="s">
        <v>122</v>
      </c>
      <c r="DX40" s="637"/>
      <c r="DY40" s="637"/>
      <c r="DZ40" s="637"/>
      <c r="EA40" s="637"/>
      <c r="EB40" s="637"/>
      <c r="EC40" s="649"/>
    </row>
    <row r="41" spans="2:133" ht="11.25" customHeight="1" x14ac:dyDescent="0.2">
      <c r="B41" s="603" t="s">
        <v>335</v>
      </c>
      <c r="C41" s="604"/>
      <c r="D41" s="604"/>
      <c r="E41" s="604"/>
      <c r="F41" s="604"/>
      <c r="G41" s="604"/>
      <c r="H41" s="604"/>
      <c r="I41" s="604"/>
      <c r="J41" s="604"/>
      <c r="K41" s="604"/>
      <c r="L41" s="604"/>
      <c r="M41" s="604"/>
      <c r="N41" s="604"/>
      <c r="O41" s="604"/>
      <c r="P41" s="604"/>
      <c r="Q41" s="605"/>
      <c r="R41" s="606">
        <v>51251469</v>
      </c>
      <c r="S41" s="647"/>
      <c r="T41" s="647"/>
      <c r="U41" s="647"/>
      <c r="V41" s="647"/>
      <c r="W41" s="647"/>
      <c r="X41" s="647"/>
      <c r="Y41" s="650"/>
      <c r="Z41" s="651">
        <v>100</v>
      </c>
      <c r="AA41" s="651"/>
      <c r="AB41" s="651"/>
      <c r="AC41" s="651"/>
      <c r="AD41" s="652">
        <v>17939197</v>
      </c>
      <c r="AE41" s="652"/>
      <c r="AF41" s="652"/>
      <c r="AG41" s="652"/>
      <c r="AH41" s="652"/>
      <c r="AI41" s="652"/>
      <c r="AJ41" s="652"/>
      <c r="AK41" s="652"/>
      <c r="AL41" s="609">
        <v>100</v>
      </c>
      <c r="AM41" s="653"/>
      <c r="AN41" s="653"/>
      <c r="AO41" s="654"/>
      <c r="AQ41" s="655" t="s">
        <v>336</v>
      </c>
      <c r="AR41" s="656"/>
      <c r="AS41" s="656"/>
      <c r="AT41" s="656"/>
      <c r="AU41" s="656"/>
      <c r="AV41" s="656"/>
      <c r="AW41" s="656"/>
      <c r="AX41" s="656"/>
      <c r="AY41" s="657"/>
      <c r="AZ41" s="622">
        <v>485686</v>
      </c>
      <c r="BA41" s="623"/>
      <c r="BB41" s="623"/>
      <c r="BC41" s="623"/>
      <c r="BD41" s="635"/>
      <c r="BE41" s="635"/>
      <c r="BF41" s="658"/>
      <c r="BG41" s="663"/>
      <c r="BH41" s="664"/>
      <c r="BI41" s="664"/>
      <c r="BJ41" s="664"/>
      <c r="BK41" s="664"/>
      <c r="BL41" s="211"/>
      <c r="BM41" s="620" t="s">
        <v>337</v>
      </c>
      <c r="BN41" s="620"/>
      <c r="BO41" s="620"/>
      <c r="BP41" s="620"/>
      <c r="BQ41" s="620"/>
      <c r="BR41" s="620"/>
      <c r="BS41" s="620"/>
      <c r="BT41" s="620"/>
      <c r="BU41" s="621"/>
      <c r="BV41" s="622">
        <v>1</v>
      </c>
      <c r="BW41" s="623"/>
      <c r="BX41" s="623"/>
      <c r="BY41" s="623"/>
      <c r="BZ41" s="623"/>
      <c r="CA41" s="623"/>
      <c r="CB41" s="659"/>
      <c r="CD41" s="619" t="s">
        <v>338</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2">
      <c r="AQ42" s="667" t="s">
        <v>339</v>
      </c>
      <c r="AR42" s="668"/>
      <c r="AS42" s="668"/>
      <c r="AT42" s="668"/>
      <c r="AU42" s="668"/>
      <c r="AV42" s="668"/>
      <c r="AW42" s="668"/>
      <c r="AX42" s="668"/>
      <c r="AY42" s="669"/>
      <c r="AZ42" s="606">
        <v>1786359</v>
      </c>
      <c r="BA42" s="647"/>
      <c r="BB42" s="647"/>
      <c r="BC42" s="647"/>
      <c r="BD42" s="607"/>
      <c r="BE42" s="607"/>
      <c r="BF42" s="670"/>
      <c r="BG42" s="665"/>
      <c r="BH42" s="666"/>
      <c r="BI42" s="666"/>
      <c r="BJ42" s="666"/>
      <c r="BK42" s="666"/>
      <c r="BL42" s="212"/>
      <c r="BM42" s="604" t="s">
        <v>340</v>
      </c>
      <c r="BN42" s="604"/>
      <c r="BO42" s="604"/>
      <c r="BP42" s="604"/>
      <c r="BQ42" s="604"/>
      <c r="BR42" s="604"/>
      <c r="BS42" s="604"/>
      <c r="BT42" s="604"/>
      <c r="BU42" s="605"/>
      <c r="BV42" s="606">
        <v>415</v>
      </c>
      <c r="BW42" s="647"/>
      <c r="BX42" s="647"/>
      <c r="BY42" s="647"/>
      <c r="BZ42" s="647"/>
      <c r="CA42" s="647"/>
      <c r="CB42" s="648"/>
      <c r="CD42" s="619" t="s">
        <v>341</v>
      </c>
      <c r="CE42" s="620"/>
      <c r="CF42" s="620"/>
      <c r="CG42" s="620"/>
      <c r="CH42" s="620"/>
      <c r="CI42" s="620"/>
      <c r="CJ42" s="620"/>
      <c r="CK42" s="620"/>
      <c r="CL42" s="620"/>
      <c r="CM42" s="620"/>
      <c r="CN42" s="620"/>
      <c r="CO42" s="620"/>
      <c r="CP42" s="620"/>
      <c r="CQ42" s="621"/>
      <c r="CR42" s="622">
        <v>7100114</v>
      </c>
      <c r="CS42" s="635"/>
      <c r="CT42" s="635"/>
      <c r="CU42" s="635"/>
      <c r="CV42" s="635"/>
      <c r="CW42" s="635"/>
      <c r="CX42" s="635"/>
      <c r="CY42" s="636"/>
      <c r="CZ42" s="625">
        <v>14.4</v>
      </c>
      <c r="DA42" s="637"/>
      <c r="DB42" s="637"/>
      <c r="DC42" s="638"/>
      <c r="DD42" s="628">
        <v>847541</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2">
      <c r="B43" s="202" t="s">
        <v>342</v>
      </c>
      <c r="CD43" s="619" t="s">
        <v>343</v>
      </c>
      <c r="CE43" s="620"/>
      <c r="CF43" s="620"/>
      <c r="CG43" s="620"/>
      <c r="CH43" s="620"/>
      <c r="CI43" s="620"/>
      <c r="CJ43" s="620"/>
      <c r="CK43" s="620"/>
      <c r="CL43" s="620"/>
      <c r="CM43" s="620"/>
      <c r="CN43" s="620"/>
      <c r="CO43" s="620"/>
      <c r="CP43" s="620"/>
      <c r="CQ43" s="621"/>
      <c r="CR43" s="622">
        <v>183602</v>
      </c>
      <c r="CS43" s="635"/>
      <c r="CT43" s="635"/>
      <c r="CU43" s="635"/>
      <c r="CV43" s="635"/>
      <c r="CW43" s="635"/>
      <c r="CX43" s="635"/>
      <c r="CY43" s="636"/>
      <c r="CZ43" s="625">
        <v>0.4</v>
      </c>
      <c r="DA43" s="637"/>
      <c r="DB43" s="637"/>
      <c r="DC43" s="638"/>
      <c r="DD43" s="628">
        <v>183602</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2">
      <c r="B44" s="639" t="s">
        <v>344</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292</v>
      </c>
      <c r="CE44" s="642"/>
      <c r="CF44" s="619" t="s">
        <v>345</v>
      </c>
      <c r="CG44" s="620"/>
      <c r="CH44" s="620"/>
      <c r="CI44" s="620"/>
      <c r="CJ44" s="620"/>
      <c r="CK44" s="620"/>
      <c r="CL44" s="620"/>
      <c r="CM44" s="620"/>
      <c r="CN44" s="620"/>
      <c r="CO44" s="620"/>
      <c r="CP44" s="620"/>
      <c r="CQ44" s="621"/>
      <c r="CR44" s="622">
        <v>6965975</v>
      </c>
      <c r="CS44" s="623"/>
      <c r="CT44" s="623"/>
      <c r="CU44" s="623"/>
      <c r="CV44" s="623"/>
      <c r="CW44" s="623"/>
      <c r="CX44" s="623"/>
      <c r="CY44" s="624"/>
      <c r="CZ44" s="625">
        <v>14.2</v>
      </c>
      <c r="DA44" s="626"/>
      <c r="DB44" s="626"/>
      <c r="DC44" s="627"/>
      <c r="DD44" s="628">
        <v>841962</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2">
      <c r="B45" s="639" t="s">
        <v>346</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347</v>
      </c>
      <c r="CG45" s="620"/>
      <c r="CH45" s="620"/>
      <c r="CI45" s="620"/>
      <c r="CJ45" s="620"/>
      <c r="CK45" s="620"/>
      <c r="CL45" s="620"/>
      <c r="CM45" s="620"/>
      <c r="CN45" s="620"/>
      <c r="CO45" s="620"/>
      <c r="CP45" s="620"/>
      <c r="CQ45" s="621"/>
      <c r="CR45" s="622">
        <v>3437348</v>
      </c>
      <c r="CS45" s="635"/>
      <c r="CT45" s="635"/>
      <c r="CU45" s="635"/>
      <c r="CV45" s="635"/>
      <c r="CW45" s="635"/>
      <c r="CX45" s="635"/>
      <c r="CY45" s="636"/>
      <c r="CZ45" s="625">
        <v>7</v>
      </c>
      <c r="DA45" s="637"/>
      <c r="DB45" s="637"/>
      <c r="DC45" s="638"/>
      <c r="DD45" s="628">
        <v>38280</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2">
      <c r="B46" s="213"/>
      <c r="CD46" s="643"/>
      <c r="CE46" s="644"/>
      <c r="CF46" s="619" t="s">
        <v>348</v>
      </c>
      <c r="CG46" s="620"/>
      <c r="CH46" s="620"/>
      <c r="CI46" s="620"/>
      <c r="CJ46" s="620"/>
      <c r="CK46" s="620"/>
      <c r="CL46" s="620"/>
      <c r="CM46" s="620"/>
      <c r="CN46" s="620"/>
      <c r="CO46" s="620"/>
      <c r="CP46" s="620"/>
      <c r="CQ46" s="621"/>
      <c r="CR46" s="622">
        <v>3216569</v>
      </c>
      <c r="CS46" s="623"/>
      <c r="CT46" s="623"/>
      <c r="CU46" s="623"/>
      <c r="CV46" s="623"/>
      <c r="CW46" s="623"/>
      <c r="CX46" s="623"/>
      <c r="CY46" s="624"/>
      <c r="CZ46" s="625">
        <v>6.5</v>
      </c>
      <c r="DA46" s="626"/>
      <c r="DB46" s="626"/>
      <c r="DC46" s="627"/>
      <c r="DD46" s="628">
        <v>682114</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2">
      <c r="B47" s="213"/>
      <c r="CD47" s="643"/>
      <c r="CE47" s="644"/>
      <c r="CF47" s="619" t="s">
        <v>349</v>
      </c>
      <c r="CG47" s="620"/>
      <c r="CH47" s="620"/>
      <c r="CI47" s="620"/>
      <c r="CJ47" s="620"/>
      <c r="CK47" s="620"/>
      <c r="CL47" s="620"/>
      <c r="CM47" s="620"/>
      <c r="CN47" s="620"/>
      <c r="CO47" s="620"/>
      <c r="CP47" s="620"/>
      <c r="CQ47" s="621"/>
      <c r="CR47" s="622">
        <v>134139</v>
      </c>
      <c r="CS47" s="635"/>
      <c r="CT47" s="635"/>
      <c r="CU47" s="635"/>
      <c r="CV47" s="635"/>
      <c r="CW47" s="635"/>
      <c r="CX47" s="635"/>
      <c r="CY47" s="636"/>
      <c r="CZ47" s="625">
        <v>0.3</v>
      </c>
      <c r="DA47" s="637"/>
      <c r="DB47" s="637"/>
      <c r="DC47" s="638"/>
      <c r="DD47" s="628">
        <v>5579</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ht="10.8" x14ac:dyDescent="0.2">
      <c r="B48" s="213"/>
      <c r="CD48" s="645"/>
      <c r="CE48" s="646"/>
      <c r="CF48" s="619" t="s">
        <v>350</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2">
      <c r="B49" s="213"/>
      <c r="CD49" s="603" t="s">
        <v>351</v>
      </c>
      <c r="CE49" s="604"/>
      <c r="CF49" s="604"/>
      <c r="CG49" s="604"/>
      <c r="CH49" s="604"/>
      <c r="CI49" s="604"/>
      <c r="CJ49" s="604"/>
      <c r="CK49" s="604"/>
      <c r="CL49" s="604"/>
      <c r="CM49" s="604"/>
      <c r="CN49" s="604"/>
      <c r="CO49" s="604"/>
      <c r="CP49" s="604"/>
      <c r="CQ49" s="605"/>
      <c r="CR49" s="606">
        <v>49160244</v>
      </c>
      <c r="CS49" s="607"/>
      <c r="CT49" s="607"/>
      <c r="CU49" s="607"/>
      <c r="CV49" s="607"/>
      <c r="CW49" s="607"/>
      <c r="CX49" s="607"/>
      <c r="CY49" s="608"/>
      <c r="CZ49" s="609">
        <v>100</v>
      </c>
      <c r="DA49" s="610"/>
      <c r="DB49" s="610"/>
      <c r="DC49" s="611"/>
      <c r="DD49" s="612">
        <v>27181047</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oWjRh14ACOJr+MXU54sqHNuodM21vNm+b/dQzqduWpfGNLmdSTJUTuM3iS8/HnRZjucqyx4Lia3HM0yslcGHFw==" saltValue="LaBAvmbrQpeiNV+tTOPN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22"/>
    </row>
    <row r="5" spans="1:131" s="223" customFormat="1" ht="26.25" customHeight="1" x14ac:dyDescent="0.2">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20"/>
      <c r="BA5" s="220"/>
      <c r="BB5" s="220"/>
      <c r="BC5" s="220"/>
      <c r="BD5" s="220"/>
      <c r="BE5" s="221"/>
      <c r="BF5" s="221"/>
      <c r="BG5" s="221"/>
      <c r="BH5" s="221"/>
      <c r="BI5" s="221"/>
      <c r="BJ5" s="221"/>
      <c r="BK5" s="221"/>
      <c r="BL5" s="221"/>
      <c r="BM5" s="221"/>
      <c r="BN5" s="221"/>
      <c r="BO5" s="221"/>
      <c r="BP5" s="221"/>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22"/>
    </row>
    <row r="6" spans="1:131" s="223" customFormat="1" ht="26.25"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22"/>
    </row>
    <row r="7" spans="1:131" s="223" customFormat="1" ht="26.25" customHeight="1" thickTop="1" x14ac:dyDescent="0.2">
      <c r="A7" s="224">
        <v>1</v>
      </c>
      <c r="B7" s="1048" t="s">
        <v>374</v>
      </c>
      <c r="C7" s="1049"/>
      <c r="D7" s="1049"/>
      <c r="E7" s="1049"/>
      <c r="F7" s="1049"/>
      <c r="G7" s="1049"/>
      <c r="H7" s="1049"/>
      <c r="I7" s="1049"/>
      <c r="J7" s="1049"/>
      <c r="K7" s="1049"/>
      <c r="L7" s="1049"/>
      <c r="M7" s="1049"/>
      <c r="N7" s="1049"/>
      <c r="O7" s="1049"/>
      <c r="P7" s="1050"/>
      <c r="Q7" s="1103">
        <v>51153</v>
      </c>
      <c r="R7" s="1104"/>
      <c r="S7" s="1104"/>
      <c r="T7" s="1104"/>
      <c r="U7" s="1104"/>
      <c r="V7" s="1104">
        <v>49062</v>
      </c>
      <c r="W7" s="1104"/>
      <c r="X7" s="1104"/>
      <c r="Y7" s="1104"/>
      <c r="Z7" s="1104"/>
      <c r="AA7" s="1104">
        <v>2091</v>
      </c>
      <c r="AB7" s="1104"/>
      <c r="AC7" s="1104"/>
      <c r="AD7" s="1104"/>
      <c r="AE7" s="1105"/>
      <c r="AF7" s="1106">
        <v>1597</v>
      </c>
      <c r="AG7" s="1107"/>
      <c r="AH7" s="1107"/>
      <c r="AI7" s="1107"/>
      <c r="AJ7" s="1108"/>
      <c r="AK7" s="1109">
        <v>5242</v>
      </c>
      <c r="AL7" s="1110"/>
      <c r="AM7" s="1110"/>
      <c r="AN7" s="1110"/>
      <c r="AO7" s="1110"/>
      <c r="AP7" s="1110">
        <v>28316</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t="s">
        <v>566</v>
      </c>
      <c r="BT7" s="1101"/>
      <c r="BU7" s="1101"/>
      <c r="BV7" s="1101"/>
      <c r="BW7" s="1101"/>
      <c r="BX7" s="1101"/>
      <c r="BY7" s="1101"/>
      <c r="BZ7" s="1101"/>
      <c r="CA7" s="1101"/>
      <c r="CB7" s="1101"/>
      <c r="CC7" s="1101"/>
      <c r="CD7" s="1101"/>
      <c r="CE7" s="1101"/>
      <c r="CF7" s="1101"/>
      <c r="CG7" s="1113"/>
      <c r="CH7" s="1097">
        <v>24</v>
      </c>
      <c r="CI7" s="1098"/>
      <c r="CJ7" s="1098"/>
      <c r="CK7" s="1098"/>
      <c r="CL7" s="1099"/>
      <c r="CM7" s="1097">
        <v>68</v>
      </c>
      <c r="CN7" s="1098"/>
      <c r="CO7" s="1098"/>
      <c r="CP7" s="1098"/>
      <c r="CQ7" s="1099"/>
      <c r="CR7" s="1097">
        <v>21</v>
      </c>
      <c r="CS7" s="1098"/>
      <c r="CT7" s="1098"/>
      <c r="CU7" s="1098"/>
      <c r="CV7" s="1099"/>
      <c r="CW7" s="1097">
        <v>66</v>
      </c>
      <c r="CX7" s="1098"/>
      <c r="CY7" s="1098"/>
      <c r="CZ7" s="1098"/>
      <c r="DA7" s="1099"/>
      <c r="DB7" s="1097" t="s">
        <v>551</v>
      </c>
      <c r="DC7" s="1098"/>
      <c r="DD7" s="1098"/>
      <c r="DE7" s="1098"/>
      <c r="DF7" s="1099"/>
      <c r="DG7" s="1097" t="s">
        <v>551</v>
      </c>
      <c r="DH7" s="1098"/>
      <c r="DI7" s="1098"/>
      <c r="DJ7" s="1098"/>
      <c r="DK7" s="1099"/>
      <c r="DL7" s="1097" t="s">
        <v>551</v>
      </c>
      <c r="DM7" s="1098"/>
      <c r="DN7" s="1098"/>
      <c r="DO7" s="1098"/>
      <c r="DP7" s="1099"/>
      <c r="DQ7" s="1097" t="s">
        <v>551</v>
      </c>
      <c r="DR7" s="1098"/>
      <c r="DS7" s="1098"/>
      <c r="DT7" s="1098"/>
      <c r="DU7" s="1099"/>
      <c r="DV7" s="1100"/>
      <c r="DW7" s="1101"/>
      <c r="DX7" s="1101"/>
      <c r="DY7" s="1101"/>
      <c r="DZ7" s="1102"/>
      <c r="EA7" s="222"/>
    </row>
    <row r="8" spans="1:131" s="223" customFormat="1" ht="26.25" customHeight="1" x14ac:dyDescent="0.2">
      <c r="A8" s="226">
        <v>2</v>
      </c>
      <c r="B8" s="1031" t="s">
        <v>375</v>
      </c>
      <c r="C8" s="1032"/>
      <c r="D8" s="1032"/>
      <c r="E8" s="1032"/>
      <c r="F8" s="1032"/>
      <c r="G8" s="1032"/>
      <c r="H8" s="1032"/>
      <c r="I8" s="1032"/>
      <c r="J8" s="1032"/>
      <c r="K8" s="1032"/>
      <c r="L8" s="1032"/>
      <c r="M8" s="1032"/>
      <c r="N8" s="1032"/>
      <c r="O8" s="1032"/>
      <c r="P8" s="1033"/>
      <c r="Q8" s="1039">
        <v>98</v>
      </c>
      <c r="R8" s="1040"/>
      <c r="S8" s="1040"/>
      <c r="T8" s="1040"/>
      <c r="U8" s="1040"/>
      <c r="V8" s="1040">
        <v>98</v>
      </c>
      <c r="W8" s="1040"/>
      <c r="X8" s="1040"/>
      <c r="Y8" s="1040"/>
      <c r="Z8" s="1040"/>
      <c r="AA8" s="1040">
        <v>0</v>
      </c>
      <c r="AB8" s="1040"/>
      <c r="AC8" s="1040"/>
      <c r="AD8" s="1040"/>
      <c r="AE8" s="1041"/>
      <c r="AF8" s="1036">
        <v>0</v>
      </c>
      <c r="AG8" s="1037"/>
      <c r="AH8" s="1037"/>
      <c r="AI8" s="1037"/>
      <c r="AJ8" s="1038"/>
      <c r="AK8" s="1081">
        <v>0</v>
      </c>
      <c r="AL8" s="1082"/>
      <c r="AM8" s="1082"/>
      <c r="AN8" s="1082"/>
      <c r="AO8" s="1082"/>
      <c r="AP8" s="1082">
        <v>30</v>
      </c>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3" t="s">
        <v>559</v>
      </c>
      <c r="BT8" s="994"/>
      <c r="BU8" s="994"/>
      <c r="BV8" s="994"/>
      <c r="BW8" s="994"/>
      <c r="BX8" s="994"/>
      <c r="BY8" s="994"/>
      <c r="BZ8" s="994"/>
      <c r="CA8" s="994"/>
      <c r="CB8" s="994"/>
      <c r="CC8" s="994"/>
      <c r="CD8" s="994"/>
      <c r="CE8" s="994"/>
      <c r="CF8" s="994"/>
      <c r="CG8" s="1015"/>
      <c r="CH8" s="990">
        <v>152</v>
      </c>
      <c r="CI8" s="991"/>
      <c r="CJ8" s="991"/>
      <c r="CK8" s="991"/>
      <c r="CL8" s="992"/>
      <c r="CM8" s="990">
        <v>3219</v>
      </c>
      <c r="CN8" s="991"/>
      <c r="CO8" s="991"/>
      <c r="CP8" s="991"/>
      <c r="CQ8" s="992"/>
      <c r="CR8" s="990">
        <v>180</v>
      </c>
      <c r="CS8" s="991"/>
      <c r="CT8" s="991"/>
      <c r="CU8" s="991"/>
      <c r="CV8" s="992"/>
      <c r="CW8" s="990">
        <v>5</v>
      </c>
      <c r="CX8" s="991"/>
      <c r="CY8" s="991"/>
      <c r="CZ8" s="991"/>
      <c r="DA8" s="992"/>
      <c r="DB8" s="990" t="s">
        <v>551</v>
      </c>
      <c r="DC8" s="991"/>
      <c r="DD8" s="991"/>
      <c r="DE8" s="991"/>
      <c r="DF8" s="992"/>
      <c r="DG8" s="990" t="s">
        <v>551</v>
      </c>
      <c r="DH8" s="991"/>
      <c r="DI8" s="991"/>
      <c r="DJ8" s="991"/>
      <c r="DK8" s="992"/>
      <c r="DL8" s="990" t="s">
        <v>551</v>
      </c>
      <c r="DM8" s="991"/>
      <c r="DN8" s="991"/>
      <c r="DO8" s="991"/>
      <c r="DP8" s="992"/>
      <c r="DQ8" s="990" t="s">
        <v>551</v>
      </c>
      <c r="DR8" s="991"/>
      <c r="DS8" s="991"/>
      <c r="DT8" s="991"/>
      <c r="DU8" s="992"/>
      <c r="DV8" s="993"/>
      <c r="DW8" s="994"/>
      <c r="DX8" s="994"/>
      <c r="DY8" s="994"/>
      <c r="DZ8" s="995"/>
      <c r="EA8" s="222"/>
    </row>
    <row r="9" spans="1:131" s="223" customFormat="1" ht="26.25" customHeight="1" x14ac:dyDescent="0.2">
      <c r="A9" s="22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3" t="s">
        <v>560</v>
      </c>
      <c r="BT9" s="994"/>
      <c r="BU9" s="994"/>
      <c r="BV9" s="994"/>
      <c r="BW9" s="994"/>
      <c r="BX9" s="994"/>
      <c r="BY9" s="994"/>
      <c r="BZ9" s="994"/>
      <c r="CA9" s="994"/>
      <c r="CB9" s="994"/>
      <c r="CC9" s="994"/>
      <c r="CD9" s="994"/>
      <c r="CE9" s="994"/>
      <c r="CF9" s="994"/>
      <c r="CG9" s="1015"/>
      <c r="CH9" s="990">
        <v>33</v>
      </c>
      <c r="CI9" s="991"/>
      <c r="CJ9" s="991"/>
      <c r="CK9" s="991"/>
      <c r="CL9" s="992"/>
      <c r="CM9" s="990">
        <v>1564</v>
      </c>
      <c r="CN9" s="991"/>
      <c r="CO9" s="991"/>
      <c r="CP9" s="991"/>
      <c r="CQ9" s="992"/>
      <c r="CR9" s="990">
        <v>1087</v>
      </c>
      <c r="CS9" s="991"/>
      <c r="CT9" s="991"/>
      <c r="CU9" s="991"/>
      <c r="CV9" s="992"/>
      <c r="CW9" s="990">
        <v>459</v>
      </c>
      <c r="CX9" s="991"/>
      <c r="CY9" s="991"/>
      <c r="CZ9" s="991"/>
      <c r="DA9" s="992"/>
      <c r="DB9" s="990" t="s">
        <v>551</v>
      </c>
      <c r="DC9" s="991"/>
      <c r="DD9" s="991"/>
      <c r="DE9" s="991"/>
      <c r="DF9" s="992"/>
      <c r="DG9" s="990" t="s">
        <v>551</v>
      </c>
      <c r="DH9" s="991"/>
      <c r="DI9" s="991"/>
      <c r="DJ9" s="991"/>
      <c r="DK9" s="992"/>
      <c r="DL9" s="990" t="s">
        <v>551</v>
      </c>
      <c r="DM9" s="991"/>
      <c r="DN9" s="991"/>
      <c r="DO9" s="991"/>
      <c r="DP9" s="992"/>
      <c r="DQ9" s="990" t="s">
        <v>551</v>
      </c>
      <c r="DR9" s="991"/>
      <c r="DS9" s="991"/>
      <c r="DT9" s="991"/>
      <c r="DU9" s="992"/>
      <c r="DV9" s="993"/>
      <c r="DW9" s="994"/>
      <c r="DX9" s="994"/>
      <c r="DY9" s="994"/>
      <c r="DZ9" s="995"/>
      <c r="EA9" s="222"/>
    </row>
    <row r="10" spans="1:131" s="223" customFormat="1" ht="26.25" customHeight="1" x14ac:dyDescent="0.2">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22"/>
    </row>
    <row r="11" spans="1:131" s="223" customFormat="1" ht="26.25" customHeight="1" x14ac:dyDescent="0.2">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22"/>
    </row>
    <row r="12" spans="1:131" s="223" customFormat="1" ht="26.25" customHeight="1" x14ac:dyDescent="0.2">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22"/>
    </row>
    <row r="13" spans="1:131" s="223" customFormat="1" ht="26.25" customHeight="1" x14ac:dyDescent="0.2">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22"/>
    </row>
    <row r="14" spans="1:131" s="223" customFormat="1" ht="26.25" customHeight="1" x14ac:dyDescent="0.2">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22"/>
    </row>
    <row r="15" spans="1:131" s="223" customFormat="1" ht="26.25" customHeight="1" x14ac:dyDescent="0.2">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22"/>
    </row>
    <row r="16" spans="1:131" s="223" customFormat="1" ht="26.25" customHeight="1" x14ac:dyDescent="0.2">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25" customHeight="1" x14ac:dyDescent="0.2">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25" customHeight="1" x14ac:dyDescent="0.2">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25" customHeight="1" x14ac:dyDescent="0.2">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25" customHeight="1" x14ac:dyDescent="0.2">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25" customHeight="1" thickBot="1" x14ac:dyDescent="0.25">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25" customHeight="1" x14ac:dyDescent="0.2">
      <c r="A22" s="226">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376</v>
      </c>
      <c r="BA22" s="1029"/>
      <c r="BB22" s="1029"/>
      <c r="BC22" s="1029"/>
      <c r="BD22" s="1030"/>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25" customHeight="1" thickBot="1" x14ac:dyDescent="0.25">
      <c r="A23" s="228" t="s">
        <v>377</v>
      </c>
      <c r="B23" s="938" t="s">
        <v>378</v>
      </c>
      <c r="C23" s="939"/>
      <c r="D23" s="939"/>
      <c r="E23" s="939"/>
      <c r="F23" s="939"/>
      <c r="G23" s="939"/>
      <c r="H23" s="939"/>
      <c r="I23" s="939"/>
      <c r="J23" s="939"/>
      <c r="K23" s="939"/>
      <c r="L23" s="939"/>
      <c r="M23" s="939"/>
      <c r="N23" s="939"/>
      <c r="O23" s="939"/>
      <c r="P23" s="949"/>
      <c r="Q23" s="1068">
        <f>SUM(Q7:U8)</f>
        <v>51251</v>
      </c>
      <c r="R23" s="1062"/>
      <c r="S23" s="1062"/>
      <c r="T23" s="1062"/>
      <c r="U23" s="1062"/>
      <c r="V23" s="1062">
        <f>SUM(V7:Z8)</f>
        <v>49160</v>
      </c>
      <c r="W23" s="1062"/>
      <c r="X23" s="1062"/>
      <c r="Y23" s="1062"/>
      <c r="Z23" s="1062"/>
      <c r="AA23" s="1062">
        <f>SUM(AA7:AE8)</f>
        <v>2091</v>
      </c>
      <c r="AB23" s="1062"/>
      <c r="AC23" s="1062"/>
      <c r="AD23" s="1062"/>
      <c r="AE23" s="1069"/>
      <c r="AF23" s="1070">
        <v>1597</v>
      </c>
      <c r="AG23" s="1062"/>
      <c r="AH23" s="1062"/>
      <c r="AI23" s="1062"/>
      <c r="AJ23" s="1071"/>
      <c r="AK23" s="1072"/>
      <c r="AL23" s="1073"/>
      <c r="AM23" s="1073"/>
      <c r="AN23" s="1073"/>
      <c r="AO23" s="1073"/>
      <c r="AP23" s="1062">
        <f>SUM(AP7:AT8)</f>
        <v>28346</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25" customHeight="1" x14ac:dyDescent="0.2">
      <c r="A24" s="1061" t="s">
        <v>379</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25" customHeight="1" thickBot="1" x14ac:dyDescent="0.25">
      <c r="A25" s="1060" t="s">
        <v>380</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25" customHeight="1" x14ac:dyDescent="0.2">
      <c r="A26" s="996" t="s">
        <v>357</v>
      </c>
      <c r="B26" s="997"/>
      <c r="C26" s="997"/>
      <c r="D26" s="997"/>
      <c r="E26" s="997"/>
      <c r="F26" s="997"/>
      <c r="G26" s="997"/>
      <c r="H26" s="997"/>
      <c r="I26" s="997"/>
      <c r="J26" s="997"/>
      <c r="K26" s="997"/>
      <c r="L26" s="997"/>
      <c r="M26" s="997"/>
      <c r="N26" s="997"/>
      <c r="O26" s="997"/>
      <c r="P26" s="998"/>
      <c r="Q26" s="1002" t="s">
        <v>381</v>
      </c>
      <c r="R26" s="1003"/>
      <c r="S26" s="1003"/>
      <c r="T26" s="1003"/>
      <c r="U26" s="1004"/>
      <c r="V26" s="1002" t="s">
        <v>382</v>
      </c>
      <c r="W26" s="1003"/>
      <c r="X26" s="1003"/>
      <c r="Y26" s="1003"/>
      <c r="Z26" s="1004"/>
      <c r="AA26" s="1002" t="s">
        <v>383</v>
      </c>
      <c r="AB26" s="1003"/>
      <c r="AC26" s="1003"/>
      <c r="AD26" s="1003"/>
      <c r="AE26" s="1003"/>
      <c r="AF26" s="1056" t="s">
        <v>384</v>
      </c>
      <c r="AG26" s="1009"/>
      <c r="AH26" s="1009"/>
      <c r="AI26" s="1009"/>
      <c r="AJ26" s="1057"/>
      <c r="AK26" s="1003" t="s">
        <v>385</v>
      </c>
      <c r="AL26" s="1003"/>
      <c r="AM26" s="1003"/>
      <c r="AN26" s="1003"/>
      <c r="AO26" s="1004"/>
      <c r="AP26" s="1002" t="s">
        <v>386</v>
      </c>
      <c r="AQ26" s="1003"/>
      <c r="AR26" s="1003"/>
      <c r="AS26" s="1003"/>
      <c r="AT26" s="1004"/>
      <c r="AU26" s="1002" t="s">
        <v>387</v>
      </c>
      <c r="AV26" s="1003"/>
      <c r="AW26" s="1003"/>
      <c r="AX26" s="1003"/>
      <c r="AY26" s="1004"/>
      <c r="AZ26" s="1002" t="s">
        <v>388</v>
      </c>
      <c r="BA26" s="1003"/>
      <c r="BB26" s="1003"/>
      <c r="BC26" s="1003"/>
      <c r="BD26" s="1004"/>
      <c r="BE26" s="1002" t="s">
        <v>364</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25"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25" customHeight="1" thickTop="1" x14ac:dyDescent="0.2">
      <c r="A28" s="230">
        <v>1</v>
      </c>
      <c r="B28" s="1048" t="s">
        <v>389</v>
      </c>
      <c r="C28" s="1049"/>
      <c r="D28" s="1049"/>
      <c r="E28" s="1049"/>
      <c r="F28" s="1049"/>
      <c r="G28" s="1049"/>
      <c r="H28" s="1049"/>
      <c r="I28" s="1049"/>
      <c r="J28" s="1049"/>
      <c r="K28" s="1049"/>
      <c r="L28" s="1049"/>
      <c r="M28" s="1049"/>
      <c r="N28" s="1049"/>
      <c r="O28" s="1049"/>
      <c r="P28" s="1050"/>
      <c r="Q28" s="1051">
        <v>5831</v>
      </c>
      <c r="R28" s="1052"/>
      <c r="S28" s="1052"/>
      <c r="T28" s="1052"/>
      <c r="U28" s="1052"/>
      <c r="V28" s="1052">
        <v>5821</v>
      </c>
      <c r="W28" s="1052"/>
      <c r="X28" s="1052"/>
      <c r="Y28" s="1052"/>
      <c r="Z28" s="1052"/>
      <c r="AA28" s="1052">
        <v>10</v>
      </c>
      <c r="AB28" s="1052"/>
      <c r="AC28" s="1052"/>
      <c r="AD28" s="1052"/>
      <c r="AE28" s="1053"/>
      <c r="AF28" s="1054">
        <v>10</v>
      </c>
      <c r="AG28" s="1052"/>
      <c r="AH28" s="1052"/>
      <c r="AI28" s="1052"/>
      <c r="AJ28" s="1055"/>
      <c r="AK28" s="1043">
        <v>486</v>
      </c>
      <c r="AL28" s="1044"/>
      <c r="AM28" s="1044"/>
      <c r="AN28" s="1044"/>
      <c r="AO28" s="1044"/>
      <c r="AP28" s="1044" t="s">
        <v>551</v>
      </c>
      <c r="AQ28" s="1044"/>
      <c r="AR28" s="1044"/>
      <c r="AS28" s="1044"/>
      <c r="AT28" s="1044"/>
      <c r="AU28" s="1044" t="s">
        <v>551</v>
      </c>
      <c r="AV28" s="1044"/>
      <c r="AW28" s="1044"/>
      <c r="AX28" s="1044"/>
      <c r="AY28" s="1044"/>
      <c r="AZ28" s="1045" t="s">
        <v>551</v>
      </c>
      <c r="BA28" s="1045"/>
      <c r="BB28" s="1045"/>
      <c r="BC28" s="1045"/>
      <c r="BD28" s="1045"/>
      <c r="BE28" s="1046"/>
      <c r="BF28" s="1046"/>
      <c r="BG28" s="1046"/>
      <c r="BH28" s="1046"/>
      <c r="BI28" s="1047"/>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25" customHeight="1" x14ac:dyDescent="0.2">
      <c r="A29" s="230">
        <v>2</v>
      </c>
      <c r="B29" s="1031" t="s">
        <v>390</v>
      </c>
      <c r="C29" s="1032"/>
      <c r="D29" s="1032"/>
      <c r="E29" s="1032"/>
      <c r="F29" s="1032"/>
      <c r="G29" s="1032"/>
      <c r="H29" s="1032"/>
      <c r="I29" s="1032"/>
      <c r="J29" s="1032"/>
      <c r="K29" s="1032"/>
      <c r="L29" s="1032"/>
      <c r="M29" s="1032"/>
      <c r="N29" s="1032"/>
      <c r="O29" s="1032"/>
      <c r="P29" s="1033"/>
      <c r="Q29" s="1039">
        <v>34</v>
      </c>
      <c r="R29" s="1040"/>
      <c r="S29" s="1040"/>
      <c r="T29" s="1040"/>
      <c r="U29" s="1040"/>
      <c r="V29" s="1040">
        <v>34</v>
      </c>
      <c r="W29" s="1040"/>
      <c r="X29" s="1040"/>
      <c r="Y29" s="1040"/>
      <c r="Z29" s="1040"/>
      <c r="AA29" s="1040" t="s">
        <v>551</v>
      </c>
      <c r="AB29" s="1040"/>
      <c r="AC29" s="1040"/>
      <c r="AD29" s="1040"/>
      <c r="AE29" s="1041"/>
      <c r="AF29" s="1036" t="s">
        <v>122</v>
      </c>
      <c r="AG29" s="1037"/>
      <c r="AH29" s="1037"/>
      <c r="AI29" s="1037"/>
      <c r="AJ29" s="1038"/>
      <c r="AK29" s="981">
        <v>30</v>
      </c>
      <c r="AL29" s="972"/>
      <c r="AM29" s="972"/>
      <c r="AN29" s="972"/>
      <c r="AO29" s="972"/>
      <c r="AP29" s="972" t="s">
        <v>551</v>
      </c>
      <c r="AQ29" s="972"/>
      <c r="AR29" s="972"/>
      <c r="AS29" s="972"/>
      <c r="AT29" s="972"/>
      <c r="AU29" s="972" t="s">
        <v>551</v>
      </c>
      <c r="AV29" s="972"/>
      <c r="AW29" s="972"/>
      <c r="AX29" s="972"/>
      <c r="AY29" s="972"/>
      <c r="AZ29" s="1042" t="s">
        <v>551</v>
      </c>
      <c r="BA29" s="1042"/>
      <c r="BB29" s="1042"/>
      <c r="BC29" s="1042"/>
      <c r="BD29" s="1042"/>
      <c r="BE29" s="973"/>
      <c r="BF29" s="973"/>
      <c r="BG29" s="973"/>
      <c r="BH29" s="973"/>
      <c r="BI29" s="974"/>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25" customHeight="1" x14ac:dyDescent="0.2">
      <c r="A30" s="230">
        <v>3</v>
      </c>
      <c r="B30" s="1031" t="s">
        <v>391</v>
      </c>
      <c r="C30" s="1032"/>
      <c r="D30" s="1032"/>
      <c r="E30" s="1032"/>
      <c r="F30" s="1032"/>
      <c r="G30" s="1032"/>
      <c r="H30" s="1032"/>
      <c r="I30" s="1032"/>
      <c r="J30" s="1032"/>
      <c r="K30" s="1032"/>
      <c r="L30" s="1032"/>
      <c r="M30" s="1032"/>
      <c r="N30" s="1032"/>
      <c r="O30" s="1032"/>
      <c r="P30" s="1033"/>
      <c r="Q30" s="1039">
        <v>6345</v>
      </c>
      <c r="R30" s="1040"/>
      <c r="S30" s="1040"/>
      <c r="T30" s="1040"/>
      <c r="U30" s="1040"/>
      <c r="V30" s="1040">
        <v>6255</v>
      </c>
      <c r="W30" s="1040"/>
      <c r="X30" s="1040"/>
      <c r="Y30" s="1040"/>
      <c r="Z30" s="1040"/>
      <c r="AA30" s="1040">
        <v>90</v>
      </c>
      <c r="AB30" s="1040"/>
      <c r="AC30" s="1040"/>
      <c r="AD30" s="1040"/>
      <c r="AE30" s="1041"/>
      <c r="AF30" s="1036">
        <v>90</v>
      </c>
      <c r="AG30" s="1037"/>
      <c r="AH30" s="1037"/>
      <c r="AI30" s="1037"/>
      <c r="AJ30" s="1038"/>
      <c r="AK30" s="981">
        <v>930</v>
      </c>
      <c r="AL30" s="972"/>
      <c r="AM30" s="972"/>
      <c r="AN30" s="972"/>
      <c r="AO30" s="972"/>
      <c r="AP30" s="972" t="s">
        <v>551</v>
      </c>
      <c r="AQ30" s="972"/>
      <c r="AR30" s="972"/>
      <c r="AS30" s="972"/>
      <c r="AT30" s="972"/>
      <c r="AU30" s="972" t="s">
        <v>551</v>
      </c>
      <c r="AV30" s="972"/>
      <c r="AW30" s="972"/>
      <c r="AX30" s="972"/>
      <c r="AY30" s="972"/>
      <c r="AZ30" s="1042" t="s">
        <v>551</v>
      </c>
      <c r="BA30" s="1042"/>
      <c r="BB30" s="1042"/>
      <c r="BC30" s="1042"/>
      <c r="BD30" s="1042"/>
      <c r="BE30" s="973"/>
      <c r="BF30" s="973"/>
      <c r="BG30" s="973"/>
      <c r="BH30" s="973"/>
      <c r="BI30" s="974"/>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25" customHeight="1" x14ac:dyDescent="0.2">
      <c r="A31" s="230">
        <v>4</v>
      </c>
      <c r="B31" s="1031" t="s">
        <v>392</v>
      </c>
      <c r="C31" s="1032"/>
      <c r="D31" s="1032"/>
      <c r="E31" s="1032"/>
      <c r="F31" s="1032"/>
      <c r="G31" s="1032"/>
      <c r="H31" s="1032"/>
      <c r="I31" s="1032"/>
      <c r="J31" s="1032"/>
      <c r="K31" s="1032"/>
      <c r="L31" s="1032"/>
      <c r="M31" s="1032"/>
      <c r="N31" s="1032"/>
      <c r="O31" s="1032"/>
      <c r="P31" s="1033"/>
      <c r="Q31" s="1039">
        <v>997</v>
      </c>
      <c r="R31" s="1040"/>
      <c r="S31" s="1040"/>
      <c r="T31" s="1040"/>
      <c r="U31" s="1040"/>
      <c r="V31" s="1040">
        <v>995</v>
      </c>
      <c r="W31" s="1040"/>
      <c r="X31" s="1040"/>
      <c r="Y31" s="1040"/>
      <c r="Z31" s="1040"/>
      <c r="AA31" s="1040">
        <v>2</v>
      </c>
      <c r="AB31" s="1040"/>
      <c r="AC31" s="1040"/>
      <c r="AD31" s="1040"/>
      <c r="AE31" s="1041"/>
      <c r="AF31" s="1036">
        <v>2</v>
      </c>
      <c r="AG31" s="1037"/>
      <c r="AH31" s="1037"/>
      <c r="AI31" s="1037"/>
      <c r="AJ31" s="1038"/>
      <c r="AK31" s="981">
        <v>202</v>
      </c>
      <c r="AL31" s="972"/>
      <c r="AM31" s="972"/>
      <c r="AN31" s="972"/>
      <c r="AO31" s="972"/>
      <c r="AP31" s="972" t="s">
        <v>551</v>
      </c>
      <c r="AQ31" s="972"/>
      <c r="AR31" s="972"/>
      <c r="AS31" s="972"/>
      <c r="AT31" s="972"/>
      <c r="AU31" s="972" t="s">
        <v>551</v>
      </c>
      <c r="AV31" s="972"/>
      <c r="AW31" s="972"/>
      <c r="AX31" s="972"/>
      <c r="AY31" s="972"/>
      <c r="AZ31" s="1042" t="s">
        <v>551</v>
      </c>
      <c r="BA31" s="1042"/>
      <c r="BB31" s="1042"/>
      <c r="BC31" s="1042"/>
      <c r="BD31" s="1042"/>
      <c r="BE31" s="973"/>
      <c r="BF31" s="973"/>
      <c r="BG31" s="973"/>
      <c r="BH31" s="973"/>
      <c r="BI31" s="974"/>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25" customHeight="1" x14ac:dyDescent="0.2">
      <c r="A32" s="230">
        <v>5</v>
      </c>
      <c r="B32" s="1031" t="s">
        <v>393</v>
      </c>
      <c r="C32" s="1032"/>
      <c r="D32" s="1032"/>
      <c r="E32" s="1032"/>
      <c r="F32" s="1032"/>
      <c r="G32" s="1032"/>
      <c r="H32" s="1032"/>
      <c r="I32" s="1032"/>
      <c r="J32" s="1032"/>
      <c r="K32" s="1032"/>
      <c r="L32" s="1032"/>
      <c r="M32" s="1032"/>
      <c r="N32" s="1032"/>
      <c r="O32" s="1032"/>
      <c r="P32" s="1033"/>
      <c r="Q32" s="1039">
        <v>8043</v>
      </c>
      <c r="R32" s="1040"/>
      <c r="S32" s="1040"/>
      <c r="T32" s="1040"/>
      <c r="U32" s="1040"/>
      <c r="V32" s="1040">
        <v>9071</v>
      </c>
      <c r="W32" s="1040"/>
      <c r="X32" s="1040"/>
      <c r="Y32" s="1040"/>
      <c r="Z32" s="1040"/>
      <c r="AA32" s="1040">
        <v>-1028</v>
      </c>
      <c r="AB32" s="1040"/>
      <c r="AC32" s="1040"/>
      <c r="AD32" s="1040"/>
      <c r="AE32" s="1041"/>
      <c r="AF32" s="1036">
        <v>3082</v>
      </c>
      <c r="AG32" s="1037"/>
      <c r="AH32" s="1037"/>
      <c r="AI32" s="1037"/>
      <c r="AJ32" s="1038"/>
      <c r="AK32" s="981">
        <v>1093</v>
      </c>
      <c r="AL32" s="972"/>
      <c r="AM32" s="972"/>
      <c r="AN32" s="972"/>
      <c r="AO32" s="972"/>
      <c r="AP32" s="972">
        <v>2329</v>
      </c>
      <c r="AQ32" s="972"/>
      <c r="AR32" s="972"/>
      <c r="AS32" s="972"/>
      <c r="AT32" s="972"/>
      <c r="AU32" s="972">
        <v>1363</v>
      </c>
      <c r="AV32" s="972"/>
      <c r="AW32" s="972"/>
      <c r="AX32" s="972"/>
      <c r="AY32" s="972"/>
      <c r="AZ32" s="1042" t="s">
        <v>551</v>
      </c>
      <c r="BA32" s="1042"/>
      <c r="BB32" s="1042"/>
      <c r="BC32" s="1042"/>
      <c r="BD32" s="1042"/>
      <c r="BE32" s="973" t="s">
        <v>394</v>
      </c>
      <c r="BF32" s="973"/>
      <c r="BG32" s="973"/>
      <c r="BH32" s="973"/>
      <c r="BI32" s="974"/>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25" customHeight="1" x14ac:dyDescent="0.2">
      <c r="A33" s="230">
        <v>6</v>
      </c>
      <c r="B33" s="1031" t="s">
        <v>395</v>
      </c>
      <c r="C33" s="1032"/>
      <c r="D33" s="1032"/>
      <c r="E33" s="1032"/>
      <c r="F33" s="1032"/>
      <c r="G33" s="1032"/>
      <c r="H33" s="1032"/>
      <c r="I33" s="1032"/>
      <c r="J33" s="1032"/>
      <c r="K33" s="1032"/>
      <c r="L33" s="1032"/>
      <c r="M33" s="1032"/>
      <c r="N33" s="1032"/>
      <c r="O33" s="1032"/>
      <c r="P33" s="1033"/>
      <c r="Q33" s="1039">
        <v>1430</v>
      </c>
      <c r="R33" s="1040"/>
      <c r="S33" s="1040"/>
      <c r="T33" s="1040"/>
      <c r="U33" s="1040"/>
      <c r="V33" s="1040">
        <v>1264</v>
      </c>
      <c r="W33" s="1040"/>
      <c r="X33" s="1040"/>
      <c r="Y33" s="1040"/>
      <c r="Z33" s="1040"/>
      <c r="AA33" s="1040">
        <v>166</v>
      </c>
      <c r="AB33" s="1040"/>
      <c r="AC33" s="1040"/>
      <c r="AD33" s="1040"/>
      <c r="AE33" s="1041"/>
      <c r="AF33" s="1036">
        <v>1415</v>
      </c>
      <c r="AG33" s="1037"/>
      <c r="AH33" s="1037"/>
      <c r="AI33" s="1037"/>
      <c r="AJ33" s="1038"/>
      <c r="AK33" s="981">
        <v>82</v>
      </c>
      <c r="AL33" s="972"/>
      <c r="AM33" s="972"/>
      <c r="AN33" s="972"/>
      <c r="AO33" s="972"/>
      <c r="AP33" s="972">
        <v>5265</v>
      </c>
      <c r="AQ33" s="972"/>
      <c r="AR33" s="972"/>
      <c r="AS33" s="972"/>
      <c r="AT33" s="972"/>
      <c r="AU33" s="972">
        <v>379</v>
      </c>
      <c r="AV33" s="972"/>
      <c r="AW33" s="972"/>
      <c r="AX33" s="972"/>
      <c r="AY33" s="972"/>
      <c r="AZ33" s="1042" t="s">
        <v>551</v>
      </c>
      <c r="BA33" s="1042"/>
      <c r="BB33" s="1042"/>
      <c r="BC33" s="1042"/>
      <c r="BD33" s="1042"/>
      <c r="BE33" s="973" t="s">
        <v>394</v>
      </c>
      <c r="BF33" s="973"/>
      <c r="BG33" s="973"/>
      <c r="BH33" s="973"/>
      <c r="BI33" s="974"/>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25" customHeight="1" x14ac:dyDescent="0.2">
      <c r="A34" s="230">
        <v>7</v>
      </c>
      <c r="B34" s="1031" t="s">
        <v>396</v>
      </c>
      <c r="C34" s="1032"/>
      <c r="D34" s="1032"/>
      <c r="E34" s="1032"/>
      <c r="F34" s="1032"/>
      <c r="G34" s="1032"/>
      <c r="H34" s="1032"/>
      <c r="I34" s="1032"/>
      <c r="J34" s="1032"/>
      <c r="K34" s="1032"/>
      <c r="L34" s="1032"/>
      <c r="M34" s="1032"/>
      <c r="N34" s="1032"/>
      <c r="O34" s="1032"/>
      <c r="P34" s="1033"/>
      <c r="Q34" s="1039">
        <v>2502</v>
      </c>
      <c r="R34" s="1040"/>
      <c r="S34" s="1040"/>
      <c r="T34" s="1040"/>
      <c r="U34" s="1040"/>
      <c r="V34" s="1040">
        <v>2297</v>
      </c>
      <c r="W34" s="1040"/>
      <c r="X34" s="1040"/>
      <c r="Y34" s="1040"/>
      <c r="Z34" s="1040"/>
      <c r="AA34" s="1040">
        <v>307</v>
      </c>
      <c r="AB34" s="1040"/>
      <c r="AC34" s="1040"/>
      <c r="AD34" s="1040"/>
      <c r="AE34" s="1041"/>
      <c r="AF34" s="1036">
        <v>628</v>
      </c>
      <c r="AG34" s="1037"/>
      <c r="AH34" s="1037"/>
      <c r="AI34" s="1037"/>
      <c r="AJ34" s="1038"/>
      <c r="AK34" s="981">
        <v>834</v>
      </c>
      <c r="AL34" s="972"/>
      <c r="AM34" s="972"/>
      <c r="AN34" s="972"/>
      <c r="AO34" s="972"/>
      <c r="AP34" s="972">
        <v>13007</v>
      </c>
      <c r="AQ34" s="972"/>
      <c r="AR34" s="972"/>
      <c r="AS34" s="972"/>
      <c r="AT34" s="972"/>
      <c r="AU34" s="972">
        <v>7297</v>
      </c>
      <c r="AV34" s="972"/>
      <c r="AW34" s="972"/>
      <c r="AX34" s="972"/>
      <c r="AY34" s="972"/>
      <c r="AZ34" s="1042" t="s">
        <v>551</v>
      </c>
      <c r="BA34" s="1042"/>
      <c r="BB34" s="1042"/>
      <c r="BC34" s="1042"/>
      <c r="BD34" s="1042"/>
      <c r="BE34" s="973" t="s">
        <v>394</v>
      </c>
      <c r="BF34" s="973"/>
      <c r="BG34" s="973"/>
      <c r="BH34" s="973"/>
      <c r="BI34" s="974"/>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25" customHeight="1" x14ac:dyDescent="0.2">
      <c r="A35" s="230">
        <v>8</v>
      </c>
      <c r="B35" s="1031" t="s">
        <v>397</v>
      </c>
      <c r="C35" s="1032"/>
      <c r="D35" s="1032"/>
      <c r="E35" s="1032"/>
      <c r="F35" s="1032"/>
      <c r="G35" s="1032"/>
      <c r="H35" s="1032"/>
      <c r="I35" s="1032"/>
      <c r="J35" s="1032"/>
      <c r="K35" s="1032"/>
      <c r="L35" s="1032"/>
      <c r="M35" s="1032"/>
      <c r="N35" s="1032"/>
      <c r="O35" s="1032"/>
      <c r="P35" s="1033"/>
      <c r="Q35" s="1039">
        <v>20</v>
      </c>
      <c r="R35" s="1040"/>
      <c r="S35" s="1040"/>
      <c r="T35" s="1040"/>
      <c r="U35" s="1040"/>
      <c r="V35" s="1040">
        <v>20</v>
      </c>
      <c r="W35" s="1040"/>
      <c r="X35" s="1040"/>
      <c r="Y35" s="1040"/>
      <c r="Z35" s="1040"/>
      <c r="AA35" s="1040" t="s">
        <v>551</v>
      </c>
      <c r="AB35" s="1040"/>
      <c r="AC35" s="1040"/>
      <c r="AD35" s="1040"/>
      <c r="AE35" s="1041"/>
      <c r="AF35" s="1036" t="s">
        <v>122</v>
      </c>
      <c r="AG35" s="1037"/>
      <c r="AH35" s="1037"/>
      <c r="AI35" s="1037"/>
      <c r="AJ35" s="1038"/>
      <c r="AK35" s="981" t="s">
        <v>551</v>
      </c>
      <c r="AL35" s="972"/>
      <c r="AM35" s="972"/>
      <c r="AN35" s="972"/>
      <c r="AO35" s="972"/>
      <c r="AP35" s="972">
        <v>2</v>
      </c>
      <c r="AQ35" s="972"/>
      <c r="AR35" s="972"/>
      <c r="AS35" s="972"/>
      <c r="AT35" s="972"/>
      <c r="AU35" s="972" t="s">
        <v>551</v>
      </c>
      <c r="AV35" s="972"/>
      <c r="AW35" s="972"/>
      <c r="AX35" s="972"/>
      <c r="AY35" s="972"/>
      <c r="AZ35" s="1042" t="s">
        <v>551</v>
      </c>
      <c r="BA35" s="1042"/>
      <c r="BB35" s="1042"/>
      <c r="BC35" s="1042"/>
      <c r="BD35" s="1042"/>
      <c r="BE35" s="973" t="s">
        <v>398</v>
      </c>
      <c r="BF35" s="973"/>
      <c r="BG35" s="973"/>
      <c r="BH35" s="973"/>
      <c r="BI35" s="974"/>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25" customHeight="1" x14ac:dyDescent="0.2">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25" customHeight="1" x14ac:dyDescent="0.2">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25" customHeight="1" x14ac:dyDescent="0.2">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25" customHeight="1" x14ac:dyDescent="0.2">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25" customHeight="1" x14ac:dyDescent="0.2">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25" customHeight="1" x14ac:dyDescent="0.2">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25" customHeight="1" x14ac:dyDescent="0.2">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25" customHeight="1" x14ac:dyDescent="0.2">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25" customHeight="1" x14ac:dyDescent="0.2">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25" customHeight="1" x14ac:dyDescent="0.2">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25" customHeight="1" x14ac:dyDescent="0.2">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25" customHeight="1" x14ac:dyDescent="0.2">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25" customHeight="1" x14ac:dyDescent="0.2">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25" customHeight="1" x14ac:dyDescent="0.2">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25" customHeight="1" x14ac:dyDescent="0.2">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25" customHeight="1" x14ac:dyDescent="0.2">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25" customHeight="1" x14ac:dyDescent="0.2">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25" customHeight="1" x14ac:dyDescent="0.2">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25" customHeight="1" x14ac:dyDescent="0.2">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25" customHeight="1" x14ac:dyDescent="0.2">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25" customHeight="1" x14ac:dyDescent="0.2">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25" customHeight="1" x14ac:dyDescent="0.2">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25" customHeight="1" x14ac:dyDescent="0.2">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25" customHeight="1" x14ac:dyDescent="0.2">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25" customHeight="1" x14ac:dyDescent="0.2">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25" customHeight="1" thickBot="1" x14ac:dyDescent="0.25">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25" customHeight="1" x14ac:dyDescent="0.2">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399</v>
      </c>
      <c r="BK62" s="1029"/>
      <c r="BL62" s="1029"/>
      <c r="BM62" s="1029"/>
      <c r="BN62" s="1030"/>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25" customHeight="1" thickBot="1" x14ac:dyDescent="0.25">
      <c r="A63" s="228" t="s">
        <v>377</v>
      </c>
      <c r="B63" s="938" t="s">
        <v>400</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5227</v>
      </c>
      <c r="AG63" s="960"/>
      <c r="AH63" s="960"/>
      <c r="AI63" s="960"/>
      <c r="AJ63" s="1023"/>
      <c r="AK63" s="1024"/>
      <c r="AL63" s="964"/>
      <c r="AM63" s="964"/>
      <c r="AN63" s="964"/>
      <c r="AO63" s="964"/>
      <c r="AP63" s="960">
        <f>SUM(AP28:AT35)</f>
        <v>20603</v>
      </c>
      <c r="AQ63" s="960"/>
      <c r="AR63" s="960"/>
      <c r="AS63" s="960"/>
      <c r="AT63" s="960"/>
      <c r="AU63" s="960">
        <f>SUM(AU28:AY35)</f>
        <v>9039</v>
      </c>
      <c r="AV63" s="960"/>
      <c r="AW63" s="960"/>
      <c r="AX63" s="960"/>
      <c r="AY63" s="960"/>
      <c r="AZ63" s="1018"/>
      <c r="BA63" s="1018"/>
      <c r="BB63" s="1018"/>
      <c r="BC63" s="1018"/>
      <c r="BD63" s="1018"/>
      <c r="BE63" s="961"/>
      <c r="BF63" s="961"/>
      <c r="BG63" s="961"/>
      <c r="BH63" s="961"/>
      <c r="BI63" s="962"/>
      <c r="BJ63" s="1019" t="s">
        <v>122</v>
      </c>
      <c r="BK63" s="954"/>
      <c r="BL63" s="954"/>
      <c r="BM63" s="954"/>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25" customHeight="1" x14ac:dyDescent="0.2">
      <c r="A66" s="996" t="s">
        <v>402</v>
      </c>
      <c r="B66" s="997"/>
      <c r="C66" s="997"/>
      <c r="D66" s="997"/>
      <c r="E66" s="997"/>
      <c r="F66" s="997"/>
      <c r="G66" s="997"/>
      <c r="H66" s="997"/>
      <c r="I66" s="997"/>
      <c r="J66" s="997"/>
      <c r="K66" s="997"/>
      <c r="L66" s="997"/>
      <c r="M66" s="997"/>
      <c r="N66" s="997"/>
      <c r="O66" s="997"/>
      <c r="P66" s="998"/>
      <c r="Q66" s="1002" t="s">
        <v>381</v>
      </c>
      <c r="R66" s="1003"/>
      <c r="S66" s="1003"/>
      <c r="T66" s="1003"/>
      <c r="U66" s="1004"/>
      <c r="V66" s="1002" t="s">
        <v>382</v>
      </c>
      <c r="W66" s="1003"/>
      <c r="X66" s="1003"/>
      <c r="Y66" s="1003"/>
      <c r="Z66" s="1004"/>
      <c r="AA66" s="1002" t="s">
        <v>383</v>
      </c>
      <c r="AB66" s="1003"/>
      <c r="AC66" s="1003"/>
      <c r="AD66" s="1003"/>
      <c r="AE66" s="1004"/>
      <c r="AF66" s="1008" t="s">
        <v>384</v>
      </c>
      <c r="AG66" s="1009"/>
      <c r="AH66" s="1009"/>
      <c r="AI66" s="1009"/>
      <c r="AJ66" s="1010"/>
      <c r="AK66" s="1002" t="s">
        <v>385</v>
      </c>
      <c r="AL66" s="997"/>
      <c r="AM66" s="997"/>
      <c r="AN66" s="997"/>
      <c r="AO66" s="998"/>
      <c r="AP66" s="1002" t="s">
        <v>386</v>
      </c>
      <c r="AQ66" s="1003"/>
      <c r="AR66" s="1003"/>
      <c r="AS66" s="1003"/>
      <c r="AT66" s="1004"/>
      <c r="AU66" s="1002" t="s">
        <v>403</v>
      </c>
      <c r="AV66" s="1003"/>
      <c r="AW66" s="1003"/>
      <c r="AX66" s="1003"/>
      <c r="AY66" s="1004"/>
      <c r="AZ66" s="1002" t="s">
        <v>364</v>
      </c>
      <c r="BA66" s="1003"/>
      <c r="BB66" s="1003"/>
      <c r="BC66" s="1003"/>
      <c r="BD66" s="1016"/>
      <c r="BE66" s="229"/>
      <c r="BF66" s="229"/>
      <c r="BG66" s="229"/>
      <c r="BH66" s="229"/>
      <c r="BI66" s="229"/>
      <c r="BJ66" s="229"/>
      <c r="BK66" s="229"/>
      <c r="BL66" s="229"/>
      <c r="BM66" s="229"/>
      <c r="BN66" s="229"/>
      <c r="BO66" s="229"/>
      <c r="BP66" s="229"/>
      <c r="BQ66" s="226">
        <v>60</v>
      </c>
      <c r="BR66" s="231"/>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8"/>
    </row>
    <row r="67" spans="1:131" ht="26.25"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8"/>
    </row>
    <row r="68" spans="1:131" ht="26.25" customHeight="1" thickTop="1" x14ac:dyDescent="0.2">
      <c r="A68" s="224">
        <v>1</v>
      </c>
      <c r="B68" s="986" t="s">
        <v>552</v>
      </c>
      <c r="C68" s="987"/>
      <c r="D68" s="987"/>
      <c r="E68" s="987"/>
      <c r="F68" s="987"/>
      <c r="G68" s="987"/>
      <c r="H68" s="987"/>
      <c r="I68" s="987"/>
      <c r="J68" s="987"/>
      <c r="K68" s="987"/>
      <c r="L68" s="987"/>
      <c r="M68" s="987"/>
      <c r="N68" s="987"/>
      <c r="O68" s="987"/>
      <c r="P68" s="988"/>
      <c r="Q68" s="989">
        <v>1763</v>
      </c>
      <c r="R68" s="983"/>
      <c r="S68" s="983"/>
      <c r="T68" s="983"/>
      <c r="U68" s="983"/>
      <c r="V68" s="983">
        <v>1724</v>
      </c>
      <c r="W68" s="983"/>
      <c r="X68" s="983"/>
      <c r="Y68" s="983"/>
      <c r="Z68" s="983"/>
      <c r="AA68" s="983">
        <v>39</v>
      </c>
      <c r="AB68" s="983"/>
      <c r="AC68" s="983"/>
      <c r="AD68" s="983"/>
      <c r="AE68" s="983"/>
      <c r="AF68" s="983">
        <v>39</v>
      </c>
      <c r="AG68" s="983"/>
      <c r="AH68" s="983"/>
      <c r="AI68" s="983"/>
      <c r="AJ68" s="983"/>
      <c r="AK68" s="983" t="s">
        <v>551</v>
      </c>
      <c r="AL68" s="983"/>
      <c r="AM68" s="983"/>
      <c r="AN68" s="983"/>
      <c r="AO68" s="983"/>
      <c r="AP68" s="983">
        <v>1700</v>
      </c>
      <c r="AQ68" s="983"/>
      <c r="AR68" s="983"/>
      <c r="AS68" s="983"/>
      <c r="AT68" s="983"/>
      <c r="AU68" s="983">
        <v>1486</v>
      </c>
      <c r="AV68" s="983"/>
      <c r="AW68" s="983"/>
      <c r="AX68" s="983"/>
      <c r="AY68" s="983"/>
      <c r="AZ68" s="984"/>
      <c r="BA68" s="984"/>
      <c r="BB68" s="984"/>
      <c r="BC68" s="984"/>
      <c r="BD68" s="985"/>
      <c r="BE68" s="229"/>
      <c r="BF68" s="229"/>
      <c r="BG68" s="229"/>
      <c r="BH68" s="229"/>
      <c r="BI68" s="229"/>
      <c r="BJ68" s="229"/>
      <c r="BK68" s="229"/>
      <c r="BL68" s="229"/>
      <c r="BM68" s="229"/>
      <c r="BN68" s="229"/>
      <c r="BO68" s="229"/>
      <c r="BP68" s="229"/>
      <c r="BQ68" s="226">
        <v>62</v>
      </c>
      <c r="BR68" s="231"/>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8"/>
    </row>
    <row r="69" spans="1:131" ht="26.25" customHeight="1" x14ac:dyDescent="0.2">
      <c r="A69" s="226">
        <v>2</v>
      </c>
      <c r="B69" s="975" t="s">
        <v>553</v>
      </c>
      <c r="C69" s="976"/>
      <c r="D69" s="976"/>
      <c r="E69" s="976"/>
      <c r="F69" s="976"/>
      <c r="G69" s="976"/>
      <c r="H69" s="976"/>
      <c r="I69" s="976"/>
      <c r="J69" s="976"/>
      <c r="K69" s="976"/>
      <c r="L69" s="976"/>
      <c r="M69" s="976"/>
      <c r="N69" s="976"/>
      <c r="O69" s="976"/>
      <c r="P69" s="977"/>
      <c r="Q69" s="978">
        <v>1079</v>
      </c>
      <c r="R69" s="972"/>
      <c r="S69" s="972"/>
      <c r="T69" s="972"/>
      <c r="U69" s="972"/>
      <c r="V69" s="972">
        <v>1078</v>
      </c>
      <c r="W69" s="972"/>
      <c r="X69" s="972"/>
      <c r="Y69" s="972"/>
      <c r="Z69" s="972"/>
      <c r="AA69" s="972">
        <v>1</v>
      </c>
      <c r="AB69" s="972"/>
      <c r="AC69" s="972"/>
      <c r="AD69" s="972"/>
      <c r="AE69" s="972"/>
      <c r="AF69" s="972">
        <v>1</v>
      </c>
      <c r="AG69" s="972"/>
      <c r="AH69" s="972"/>
      <c r="AI69" s="972"/>
      <c r="AJ69" s="972"/>
      <c r="AK69" s="972">
        <v>597</v>
      </c>
      <c r="AL69" s="972"/>
      <c r="AM69" s="972"/>
      <c r="AN69" s="972"/>
      <c r="AO69" s="972"/>
      <c r="AP69" s="972" t="s">
        <v>551</v>
      </c>
      <c r="AQ69" s="972"/>
      <c r="AR69" s="972"/>
      <c r="AS69" s="972"/>
      <c r="AT69" s="972"/>
      <c r="AU69" s="972" t="s">
        <v>551</v>
      </c>
      <c r="AV69" s="972"/>
      <c r="AW69" s="972"/>
      <c r="AX69" s="972"/>
      <c r="AY69" s="972"/>
      <c r="AZ69" s="973"/>
      <c r="BA69" s="973"/>
      <c r="BB69" s="973"/>
      <c r="BC69" s="973"/>
      <c r="BD69" s="974"/>
      <c r="BE69" s="229"/>
      <c r="BF69" s="229"/>
      <c r="BG69" s="229"/>
      <c r="BH69" s="229"/>
      <c r="BI69" s="229"/>
      <c r="BJ69" s="229"/>
      <c r="BK69" s="229"/>
      <c r="BL69" s="229"/>
      <c r="BM69" s="229"/>
      <c r="BN69" s="229"/>
      <c r="BO69" s="229"/>
      <c r="BP69" s="229"/>
      <c r="BQ69" s="226">
        <v>63</v>
      </c>
      <c r="BR69" s="231"/>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8"/>
    </row>
    <row r="70" spans="1:131" ht="26.25" customHeight="1" x14ac:dyDescent="0.2">
      <c r="A70" s="226">
        <v>3</v>
      </c>
      <c r="B70" s="975" t="s">
        <v>554</v>
      </c>
      <c r="C70" s="976"/>
      <c r="D70" s="976"/>
      <c r="E70" s="976"/>
      <c r="F70" s="976"/>
      <c r="G70" s="976"/>
      <c r="H70" s="976"/>
      <c r="I70" s="976"/>
      <c r="J70" s="976"/>
      <c r="K70" s="976"/>
      <c r="L70" s="976"/>
      <c r="M70" s="976"/>
      <c r="N70" s="976"/>
      <c r="O70" s="976"/>
      <c r="P70" s="977"/>
      <c r="Q70" s="978">
        <v>675</v>
      </c>
      <c r="R70" s="972"/>
      <c r="S70" s="972"/>
      <c r="T70" s="972"/>
      <c r="U70" s="972"/>
      <c r="V70" s="972">
        <v>592</v>
      </c>
      <c r="W70" s="972"/>
      <c r="X70" s="972"/>
      <c r="Y70" s="972"/>
      <c r="Z70" s="972"/>
      <c r="AA70" s="972">
        <v>83</v>
      </c>
      <c r="AB70" s="972"/>
      <c r="AC70" s="972"/>
      <c r="AD70" s="972"/>
      <c r="AE70" s="972"/>
      <c r="AF70" s="972">
        <v>83</v>
      </c>
      <c r="AG70" s="972"/>
      <c r="AH70" s="972"/>
      <c r="AI70" s="972"/>
      <c r="AJ70" s="972"/>
      <c r="AK70" s="972" t="s">
        <v>551</v>
      </c>
      <c r="AL70" s="972"/>
      <c r="AM70" s="972"/>
      <c r="AN70" s="972"/>
      <c r="AO70" s="972"/>
      <c r="AP70" s="972" t="s">
        <v>551</v>
      </c>
      <c r="AQ70" s="972"/>
      <c r="AR70" s="972"/>
      <c r="AS70" s="972"/>
      <c r="AT70" s="972"/>
      <c r="AU70" s="972" t="s">
        <v>551</v>
      </c>
      <c r="AV70" s="972"/>
      <c r="AW70" s="972"/>
      <c r="AX70" s="972"/>
      <c r="AY70" s="972"/>
      <c r="AZ70" s="973"/>
      <c r="BA70" s="973"/>
      <c r="BB70" s="973"/>
      <c r="BC70" s="973"/>
      <c r="BD70" s="974"/>
      <c r="BE70" s="229"/>
      <c r="BF70" s="229"/>
      <c r="BG70" s="229"/>
      <c r="BH70" s="229"/>
      <c r="BI70" s="229"/>
      <c r="BJ70" s="229"/>
      <c r="BK70" s="229"/>
      <c r="BL70" s="229"/>
      <c r="BM70" s="229"/>
      <c r="BN70" s="229"/>
      <c r="BO70" s="229"/>
      <c r="BP70" s="229"/>
      <c r="BQ70" s="226">
        <v>64</v>
      </c>
      <c r="BR70" s="231"/>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8"/>
    </row>
    <row r="71" spans="1:131" ht="26.25" customHeight="1" x14ac:dyDescent="0.2">
      <c r="A71" s="226">
        <v>4</v>
      </c>
      <c r="B71" s="975" t="s">
        <v>555</v>
      </c>
      <c r="C71" s="976"/>
      <c r="D71" s="976"/>
      <c r="E71" s="976"/>
      <c r="F71" s="976"/>
      <c r="G71" s="976"/>
      <c r="H71" s="976"/>
      <c r="I71" s="976"/>
      <c r="J71" s="976"/>
      <c r="K71" s="976"/>
      <c r="L71" s="976"/>
      <c r="M71" s="976"/>
      <c r="N71" s="976"/>
      <c r="O71" s="976"/>
      <c r="P71" s="977"/>
      <c r="Q71" s="978">
        <v>116727</v>
      </c>
      <c r="R71" s="972"/>
      <c r="S71" s="972"/>
      <c r="T71" s="972"/>
      <c r="U71" s="972"/>
      <c r="V71" s="972">
        <v>115370</v>
      </c>
      <c r="W71" s="972"/>
      <c r="X71" s="972"/>
      <c r="Y71" s="972"/>
      <c r="Z71" s="972"/>
      <c r="AA71" s="972">
        <v>1357</v>
      </c>
      <c r="AB71" s="972"/>
      <c r="AC71" s="972"/>
      <c r="AD71" s="972"/>
      <c r="AE71" s="972"/>
      <c r="AF71" s="972">
        <v>1357</v>
      </c>
      <c r="AG71" s="972"/>
      <c r="AH71" s="972"/>
      <c r="AI71" s="972"/>
      <c r="AJ71" s="972"/>
      <c r="AK71" s="972">
        <v>801</v>
      </c>
      <c r="AL71" s="972"/>
      <c r="AM71" s="972"/>
      <c r="AN71" s="972"/>
      <c r="AO71" s="972"/>
      <c r="AP71" s="972" t="s">
        <v>551</v>
      </c>
      <c r="AQ71" s="972"/>
      <c r="AR71" s="972"/>
      <c r="AS71" s="972"/>
      <c r="AT71" s="972"/>
      <c r="AU71" s="972" t="s">
        <v>551</v>
      </c>
      <c r="AV71" s="972"/>
      <c r="AW71" s="972"/>
      <c r="AX71" s="972"/>
      <c r="AY71" s="972"/>
      <c r="AZ71" s="973"/>
      <c r="BA71" s="973"/>
      <c r="BB71" s="973"/>
      <c r="BC71" s="973"/>
      <c r="BD71" s="974"/>
      <c r="BE71" s="229"/>
      <c r="BF71" s="229"/>
      <c r="BG71" s="229"/>
      <c r="BH71" s="229"/>
      <c r="BI71" s="229"/>
      <c r="BJ71" s="229"/>
      <c r="BK71" s="229"/>
      <c r="BL71" s="229"/>
      <c r="BM71" s="229"/>
      <c r="BN71" s="229"/>
      <c r="BO71" s="229"/>
      <c r="BP71" s="229"/>
      <c r="BQ71" s="226">
        <v>65</v>
      </c>
      <c r="BR71" s="231"/>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8"/>
    </row>
    <row r="72" spans="1:131" ht="26.25" customHeight="1" x14ac:dyDescent="0.2">
      <c r="A72" s="226">
        <v>5</v>
      </c>
      <c r="B72" s="975" t="s">
        <v>556</v>
      </c>
      <c r="C72" s="976"/>
      <c r="D72" s="976"/>
      <c r="E72" s="976"/>
      <c r="F72" s="976"/>
      <c r="G72" s="976"/>
      <c r="H72" s="976"/>
      <c r="I72" s="976"/>
      <c r="J72" s="976"/>
      <c r="K72" s="976"/>
      <c r="L72" s="976"/>
      <c r="M72" s="976"/>
      <c r="N72" s="976"/>
      <c r="O72" s="976"/>
      <c r="P72" s="977"/>
      <c r="Q72" s="978">
        <v>4388</v>
      </c>
      <c r="R72" s="972"/>
      <c r="S72" s="972"/>
      <c r="T72" s="972"/>
      <c r="U72" s="972"/>
      <c r="V72" s="972">
        <v>3798</v>
      </c>
      <c r="W72" s="972"/>
      <c r="X72" s="972"/>
      <c r="Y72" s="972"/>
      <c r="Z72" s="972"/>
      <c r="AA72" s="972">
        <v>590</v>
      </c>
      <c r="AB72" s="972"/>
      <c r="AC72" s="972"/>
      <c r="AD72" s="972"/>
      <c r="AE72" s="972"/>
      <c r="AF72" s="972">
        <v>590</v>
      </c>
      <c r="AG72" s="972"/>
      <c r="AH72" s="972"/>
      <c r="AI72" s="972"/>
      <c r="AJ72" s="972"/>
      <c r="AK72" s="972" t="s">
        <v>551</v>
      </c>
      <c r="AL72" s="972"/>
      <c r="AM72" s="972"/>
      <c r="AN72" s="972"/>
      <c r="AO72" s="972"/>
      <c r="AP72" s="972" t="s">
        <v>551</v>
      </c>
      <c r="AQ72" s="972"/>
      <c r="AR72" s="972"/>
      <c r="AS72" s="972"/>
      <c r="AT72" s="972"/>
      <c r="AU72" s="972" t="s">
        <v>551</v>
      </c>
      <c r="AV72" s="972"/>
      <c r="AW72" s="972"/>
      <c r="AX72" s="972"/>
      <c r="AY72" s="972"/>
      <c r="AZ72" s="973"/>
      <c r="BA72" s="973"/>
      <c r="BB72" s="973"/>
      <c r="BC72" s="973"/>
      <c r="BD72" s="974"/>
      <c r="BE72" s="229"/>
      <c r="BF72" s="229"/>
      <c r="BG72" s="229"/>
      <c r="BH72" s="229"/>
      <c r="BI72" s="229"/>
      <c r="BJ72" s="229"/>
      <c r="BK72" s="229"/>
      <c r="BL72" s="229"/>
      <c r="BM72" s="229"/>
      <c r="BN72" s="229"/>
      <c r="BO72" s="229"/>
      <c r="BP72" s="229"/>
      <c r="BQ72" s="226">
        <v>66</v>
      </c>
      <c r="BR72" s="231"/>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8"/>
    </row>
    <row r="73" spans="1:131" ht="26.25" customHeight="1" x14ac:dyDescent="0.2">
      <c r="A73" s="226">
        <v>6</v>
      </c>
      <c r="B73" s="975" t="s">
        <v>557</v>
      </c>
      <c r="C73" s="976"/>
      <c r="D73" s="976"/>
      <c r="E73" s="976"/>
      <c r="F73" s="976"/>
      <c r="G73" s="976"/>
      <c r="H73" s="976"/>
      <c r="I73" s="976"/>
      <c r="J73" s="976"/>
      <c r="K73" s="976"/>
      <c r="L73" s="976"/>
      <c r="M73" s="976"/>
      <c r="N73" s="976"/>
      <c r="O73" s="976"/>
      <c r="P73" s="977"/>
      <c r="Q73" s="978">
        <v>81</v>
      </c>
      <c r="R73" s="972"/>
      <c r="S73" s="972"/>
      <c r="T73" s="972"/>
      <c r="U73" s="972"/>
      <c r="V73" s="972">
        <v>77</v>
      </c>
      <c r="W73" s="972"/>
      <c r="X73" s="972"/>
      <c r="Y73" s="972"/>
      <c r="Z73" s="972"/>
      <c r="AA73" s="972">
        <v>4</v>
      </c>
      <c r="AB73" s="972"/>
      <c r="AC73" s="972"/>
      <c r="AD73" s="972"/>
      <c r="AE73" s="972"/>
      <c r="AF73" s="972">
        <v>4</v>
      </c>
      <c r="AG73" s="972"/>
      <c r="AH73" s="972"/>
      <c r="AI73" s="972"/>
      <c r="AJ73" s="972"/>
      <c r="AK73" s="972">
        <v>18</v>
      </c>
      <c r="AL73" s="972"/>
      <c r="AM73" s="972"/>
      <c r="AN73" s="972"/>
      <c r="AO73" s="972"/>
      <c r="AP73" s="972" t="s">
        <v>551</v>
      </c>
      <c r="AQ73" s="972"/>
      <c r="AR73" s="972"/>
      <c r="AS73" s="972"/>
      <c r="AT73" s="972"/>
      <c r="AU73" s="972" t="s">
        <v>551</v>
      </c>
      <c r="AV73" s="972"/>
      <c r="AW73" s="972"/>
      <c r="AX73" s="972"/>
      <c r="AY73" s="972"/>
      <c r="AZ73" s="973"/>
      <c r="BA73" s="973"/>
      <c r="BB73" s="973"/>
      <c r="BC73" s="973"/>
      <c r="BD73" s="974"/>
      <c r="BE73" s="229"/>
      <c r="BF73" s="229"/>
      <c r="BG73" s="229"/>
      <c r="BH73" s="229"/>
      <c r="BI73" s="229"/>
      <c r="BJ73" s="229"/>
      <c r="BK73" s="229"/>
      <c r="BL73" s="229"/>
      <c r="BM73" s="229"/>
      <c r="BN73" s="229"/>
      <c r="BO73" s="229"/>
      <c r="BP73" s="229"/>
      <c r="BQ73" s="226">
        <v>67</v>
      </c>
      <c r="BR73" s="231"/>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8"/>
    </row>
    <row r="74" spans="1:131" ht="26.25" customHeight="1" x14ac:dyDescent="0.2">
      <c r="A74" s="226">
        <v>7</v>
      </c>
      <c r="B74" s="975" t="s">
        <v>558</v>
      </c>
      <c r="C74" s="976"/>
      <c r="D74" s="976"/>
      <c r="E74" s="976"/>
      <c r="F74" s="976"/>
      <c r="G74" s="976"/>
      <c r="H74" s="976"/>
      <c r="I74" s="976"/>
      <c r="J74" s="976"/>
      <c r="K74" s="976"/>
      <c r="L74" s="976"/>
      <c r="M74" s="976"/>
      <c r="N74" s="976"/>
      <c r="O74" s="976"/>
      <c r="P74" s="977"/>
      <c r="Q74" s="978">
        <v>182</v>
      </c>
      <c r="R74" s="972"/>
      <c r="S74" s="972"/>
      <c r="T74" s="972"/>
      <c r="U74" s="972"/>
      <c r="V74" s="972">
        <v>175</v>
      </c>
      <c r="W74" s="972"/>
      <c r="X74" s="972"/>
      <c r="Y74" s="972"/>
      <c r="Z74" s="972"/>
      <c r="AA74" s="972">
        <v>7</v>
      </c>
      <c r="AB74" s="972"/>
      <c r="AC74" s="972"/>
      <c r="AD74" s="972"/>
      <c r="AE74" s="972"/>
      <c r="AF74" s="972">
        <v>7</v>
      </c>
      <c r="AG74" s="972"/>
      <c r="AH74" s="972"/>
      <c r="AI74" s="972"/>
      <c r="AJ74" s="972"/>
      <c r="AK74" s="972">
        <v>25</v>
      </c>
      <c r="AL74" s="972"/>
      <c r="AM74" s="972"/>
      <c r="AN74" s="972"/>
      <c r="AO74" s="972"/>
      <c r="AP74" s="972" t="s">
        <v>551</v>
      </c>
      <c r="AQ74" s="972"/>
      <c r="AR74" s="972"/>
      <c r="AS74" s="972"/>
      <c r="AT74" s="972"/>
      <c r="AU74" s="972" t="s">
        <v>551</v>
      </c>
      <c r="AV74" s="972"/>
      <c r="AW74" s="972"/>
      <c r="AX74" s="972"/>
      <c r="AY74" s="972"/>
      <c r="AZ74" s="973"/>
      <c r="BA74" s="973"/>
      <c r="BB74" s="973"/>
      <c r="BC74" s="973"/>
      <c r="BD74" s="974"/>
      <c r="BE74" s="229"/>
      <c r="BF74" s="229"/>
      <c r="BG74" s="229"/>
      <c r="BH74" s="229"/>
      <c r="BI74" s="229"/>
      <c r="BJ74" s="229"/>
      <c r="BK74" s="229"/>
      <c r="BL74" s="229"/>
      <c r="BM74" s="229"/>
      <c r="BN74" s="229"/>
      <c r="BO74" s="229"/>
      <c r="BP74" s="229"/>
      <c r="BQ74" s="226">
        <v>68</v>
      </c>
      <c r="BR74" s="231"/>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8"/>
    </row>
    <row r="75" spans="1:131" ht="26.25" customHeight="1" x14ac:dyDescent="0.2">
      <c r="A75" s="226">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29"/>
      <c r="BF75" s="229"/>
      <c r="BG75" s="229"/>
      <c r="BH75" s="229"/>
      <c r="BI75" s="229"/>
      <c r="BJ75" s="229"/>
      <c r="BK75" s="229"/>
      <c r="BL75" s="229"/>
      <c r="BM75" s="229"/>
      <c r="BN75" s="229"/>
      <c r="BO75" s="229"/>
      <c r="BP75" s="229"/>
      <c r="BQ75" s="226">
        <v>69</v>
      </c>
      <c r="BR75" s="231"/>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8"/>
    </row>
    <row r="76" spans="1:131" ht="26.25" customHeight="1" x14ac:dyDescent="0.2">
      <c r="A76" s="226">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29"/>
      <c r="BF76" s="229"/>
      <c r="BG76" s="229"/>
      <c r="BH76" s="229"/>
      <c r="BI76" s="229"/>
      <c r="BJ76" s="229"/>
      <c r="BK76" s="229"/>
      <c r="BL76" s="229"/>
      <c r="BM76" s="229"/>
      <c r="BN76" s="229"/>
      <c r="BO76" s="229"/>
      <c r="BP76" s="229"/>
      <c r="BQ76" s="226">
        <v>70</v>
      </c>
      <c r="BR76" s="231"/>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8"/>
    </row>
    <row r="77" spans="1:131" ht="26.25" customHeight="1" x14ac:dyDescent="0.2">
      <c r="A77" s="226">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29"/>
      <c r="BF77" s="229"/>
      <c r="BG77" s="229"/>
      <c r="BH77" s="229"/>
      <c r="BI77" s="229"/>
      <c r="BJ77" s="229"/>
      <c r="BK77" s="229"/>
      <c r="BL77" s="229"/>
      <c r="BM77" s="229"/>
      <c r="BN77" s="229"/>
      <c r="BO77" s="229"/>
      <c r="BP77" s="229"/>
      <c r="BQ77" s="226">
        <v>71</v>
      </c>
      <c r="BR77" s="231"/>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8"/>
    </row>
    <row r="78" spans="1:131" ht="26.25" customHeight="1" x14ac:dyDescent="0.2">
      <c r="A78" s="226">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9"/>
      <c r="BF78" s="229"/>
      <c r="BG78" s="229"/>
      <c r="BH78" s="229"/>
      <c r="BI78" s="229"/>
      <c r="BJ78" s="218"/>
      <c r="BK78" s="218"/>
      <c r="BL78" s="218"/>
      <c r="BM78" s="218"/>
      <c r="BN78" s="218"/>
      <c r="BO78" s="229"/>
      <c r="BP78" s="229"/>
      <c r="BQ78" s="226">
        <v>72</v>
      </c>
      <c r="BR78" s="231"/>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8"/>
    </row>
    <row r="79" spans="1:131" ht="26.25" customHeight="1" x14ac:dyDescent="0.2">
      <c r="A79" s="226">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9"/>
      <c r="BF79" s="229"/>
      <c r="BG79" s="229"/>
      <c r="BH79" s="229"/>
      <c r="BI79" s="229"/>
      <c r="BJ79" s="218"/>
      <c r="BK79" s="218"/>
      <c r="BL79" s="218"/>
      <c r="BM79" s="218"/>
      <c r="BN79" s="218"/>
      <c r="BO79" s="229"/>
      <c r="BP79" s="229"/>
      <c r="BQ79" s="226">
        <v>73</v>
      </c>
      <c r="BR79" s="231"/>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8"/>
    </row>
    <row r="80" spans="1:131" ht="26.25" customHeight="1" x14ac:dyDescent="0.2">
      <c r="A80" s="226">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9"/>
      <c r="BF80" s="229"/>
      <c r="BG80" s="229"/>
      <c r="BH80" s="229"/>
      <c r="BI80" s="229"/>
      <c r="BJ80" s="229"/>
      <c r="BK80" s="229"/>
      <c r="BL80" s="229"/>
      <c r="BM80" s="229"/>
      <c r="BN80" s="229"/>
      <c r="BO80" s="229"/>
      <c r="BP80" s="229"/>
      <c r="BQ80" s="226">
        <v>74</v>
      </c>
      <c r="BR80" s="231"/>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8"/>
    </row>
    <row r="81" spans="1:131" ht="26.25" customHeight="1" x14ac:dyDescent="0.2">
      <c r="A81" s="226">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9"/>
      <c r="BF81" s="229"/>
      <c r="BG81" s="229"/>
      <c r="BH81" s="229"/>
      <c r="BI81" s="229"/>
      <c r="BJ81" s="229"/>
      <c r="BK81" s="229"/>
      <c r="BL81" s="229"/>
      <c r="BM81" s="229"/>
      <c r="BN81" s="229"/>
      <c r="BO81" s="229"/>
      <c r="BP81" s="229"/>
      <c r="BQ81" s="226">
        <v>75</v>
      </c>
      <c r="BR81" s="231"/>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8"/>
    </row>
    <row r="82" spans="1:131" ht="26.25" customHeight="1" x14ac:dyDescent="0.2">
      <c r="A82" s="226">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9"/>
      <c r="BF82" s="229"/>
      <c r="BG82" s="229"/>
      <c r="BH82" s="229"/>
      <c r="BI82" s="229"/>
      <c r="BJ82" s="229"/>
      <c r="BK82" s="229"/>
      <c r="BL82" s="229"/>
      <c r="BM82" s="229"/>
      <c r="BN82" s="229"/>
      <c r="BO82" s="229"/>
      <c r="BP82" s="229"/>
      <c r="BQ82" s="226">
        <v>76</v>
      </c>
      <c r="BR82" s="231"/>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8"/>
    </row>
    <row r="83" spans="1:131" ht="26.25" customHeight="1" x14ac:dyDescent="0.2">
      <c r="A83" s="226">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9"/>
      <c r="BF83" s="229"/>
      <c r="BG83" s="229"/>
      <c r="BH83" s="229"/>
      <c r="BI83" s="229"/>
      <c r="BJ83" s="229"/>
      <c r="BK83" s="229"/>
      <c r="BL83" s="229"/>
      <c r="BM83" s="229"/>
      <c r="BN83" s="229"/>
      <c r="BO83" s="229"/>
      <c r="BP83" s="229"/>
      <c r="BQ83" s="226">
        <v>77</v>
      </c>
      <c r="BR83" s="231"/>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8"/>
    </row>
    <row r="84" spans="1:131" ht="26.25" customHeight="1" x14ac:dyDescent="0.2">
      <c r="A84" s="226">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9"/>
      <c r="BF84" s="229"/>
      <c r="BG84" s="229"/>
      <c r="BH84" s="229"/>
      <c r="BI84" s="229"/>
      <c r="BJ84" s="229"/>
      <c r="BK84" s="229"/>
      <c r="BL84" s="229"/>
      <c r="BM84" s="229"/>
      <c r="BN84" s="229"/>
      <c r="BO84" s="229"/>
      <c r="BP84" s="229"/>
      <c r="BQ84" s="226">
        <v>78</v>
      </c>
      <c r="BR84" s="231"/>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8"/>
    </row>
    <row r="85" spans="1:131" ht="26.25" customHeight="1" x14ac:dyDescent="0.2">
      <c r="A85" s="226">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9"/>
      <c r="BF85" s="229"/>
      <c r="BG85" s="229"/>
      <c r="BH85" s="229"/>
      <c r="BI85" s="229"/>
      <c r="BJ85" s="229"/>
      <c r="BK85" s="229"/>
      <c r="BL85" s="229"/>
      <c r="BM85" s="229"/>
      <c r="BN85" s="229"/>
      <c r="BO85" s="229"/>
      <c r="BP85" s="229"/>
      <c r="BQ85" s="226">
        <v>79</v>
      </c>
      <c r="BR85" s="231"/>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8"/>
    </row>
    <row r="86" spans="1:131" ht="26.25" customHeight="1" x14ac:dyDescent="0.2">
      <c r="A86" s="226">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9"/>
      <c r="BF86" s="229"/>
      <c r="BG86" s="229"/>
      <c r="BH86" s="229"/>
      <c r="BI86" s="229"/>
      <c r="BJ86" s="229"/>
      <c r="BK86" s="229"/>
      <c r="BL86" s="229"/>
      <c r="BM86" s="229"/>
      <c r="BN86" s="229"/>
      <c r="BO86" s="229"/>
      <c r="BP86" s="229"/>
      <c r="BQ86" s="226">
        <v>80</v>
      </c>
      <c r="BR86" s="231"/>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8"/>
    </row>
    <row r="87" spans="1:131" ht="26.25" customHeight="1" x14ac:dyDescent="0.2">
      <c r="A87" s="232">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9"/>
      <c r="BF87" s="229"/>
      <c r="BG87" s="229"/>
      <c r="BH87" s="229"/>
      <c r="BI87" s="229"/>
      <c r="BJ87" s="229"/>
      <c r="BK87" s="229"/>
      <c r="BL87" s="229"/>
      <c r="BM87" s="229"/>
      <c r="BN87" s="229"/>
      <c r="BO87" s="229"/>
      <c r="BP87" s="229"/>
      <c r="BQ87" s="226">
        <v>81</v>
      </c>
      <c r="BR87" s="231"/>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8"/>
    </row>
    <row r="88" spans="1:131" ht="26.25" customHeight="1" thickBot="1" x14ac:dyDescent="0.25">
      <c r="A88" s="228" t="s">
        <v>377</v>
      </c>
      <c r="B88" s="938" t="s">
        <v>404</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f>SUM(AF68:AJ74)</f>
        <v>2081</v>
      </c>
      <c r="AG88" s="960"/>
      <c r="AH88" s="960"/>
      <c r="AI88" s="960"/>
      <c r="AJ88" s="960"/>
      <c r="AK88" s="964"/>
      <c r="AL88" s="964"/>
      <c r="AM88" s="964"/>
      <c r="AN88" s="964"/>
      <c r="AO88" s="964"/>
      <c r="AP88" s="960">
        <v>1700</v>
      </c>
      <c r="AQ88" s="960"/>
      <c r="AR88" s="960"/>
      <c r="AS88" s="960"/>
      <c r="AT88" s="960"/>
      <c r="AU88" s="960">
        <v>1486</v>
      </c>
      <c r="AV88" s="960"/>
      <c r="AW88" s="960"/>
      <c r="AX88" s="960"/>
      <c r="AY88" s="960"/>
      <c r="AZ88" s="961"/>
      <c r="BA88" s="961"/>
      <c r="BB88" s="961"/>
      <c r="BC88" s="961"/>
      <c r="BD88" s="962"/>
      <c r="BE88" s="229"/>
      <c r="BF88" s="229"/>
      <c r="BG88" s="229"/>
      <c r="BH88" s="229"/>
      <c r="BI88" s="229"/>
      <c r="BJ88" s="229"/>
      <c r="BK88" s="229"/>
      <c r="BL88" s="229"/>
      <c r="BM88" s="229"/>
      <c r="BN88" s="229"/>
      <c r="BO88" s="229"/>
      <c r="BP88" s="229"/>
      <c r="BQ88" s="226">
        <v>82</v>
      </c>
      <c r="BR88" s="231"/>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8" t="s">
        <v>405</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1288</v>
      </c>
      <c r="CS102" s="954"/>
      <c r="CT102" s="954"/>
      <c r="CU102" s="954"/>
      <c r="CV102" s="955"/>
      <c r="CW102" s="953">
        <v>530</v>
      </c>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1" t="s">
        <v>406</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2" t="s">
        <v>407</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3" t="s">
        <v>410</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411</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8" customFormat="1" ht="26.25" customHeight="1" x14ac:dyDescent="0.2">
      <c r="A109" s="896" t="s">
        <v>412</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413</v>
      </c>
      <c r="AB109" s="897"/>
      <c r="AC109" s="897"/>
      <c r="AD109" s="897"/>
      <c r="AE109" s="898"/>
      <c r="AF109" s="899" t="s">
        <v>414</v>
      </c>
      <c r="AG109" s="897"/>
      <c r="AH109" s="897"/>
      <c r="AI109" s="897"/>
      <c r="AJ109" s="898"/>
      <c r="AK109" s="899" t="s">
        <v>294</v>
      </c>
      <c r="AL109" s="897"/>
      <c r="AM109" s="897"/>
      <c r="AN109" s="897"/>
      <c r="AO109" s="898"/>
      <c r="AP109" s="899" t="s">
        <v>415</v>
      </c>
      <c r="AQ109" s="897"/>
      <c r="AR109" s="897"/>
      <c r="AS109" s="897"/>
      <c r="AT109" s="930"/>
      <c r="AU109" s="896" t="s">
        <v>412</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413</v>
      </c>
      <c r="BR109" s="897"/>
      <c r="BS109" s="897"/>
      <c r="BT109" s="897"/>
      <c r="BU109" s="898"/>
      <c r="BV109" s="899" t="s">
        <v>414</v>
      </c>
      <c r="BW109" s="897"/>
      <c r="BX109" s="897"/>
      <c r="BY109" s="897"/>
      <c r="BZ109" s="898"/>
      <c r="CA109" s="899" t="s">
        <v>294</v>
      </c>
      <c r="CB109" s="897"/>
      <c r="CC109" s="897"/>
      <c r="CD109" s="897"/>
      <c r="CE109" s="898"/>
      <c r="CF109" s="937" t="s">
        <v>415</v>
      </c>
      <c r="CG109" s="937"/>
      <c r="CH109" s="937"/>
      <c r="CI109" s="937"/>
      <c r="CJ109" s="937"/>
      <c r="CK109" s="899" t="s">
        <v>416</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413</v>
      </c>
      <c r="DH109" s="897"/>
      <c r="DI109" s="897"/>
      <c r="DJ109" s="897"/>
      <c r="DK109" s="898"/>
      <c r="DL109" s="899" t="s">
        <v>414</v>
      </c>
      <c r="DM109" s="897"/>
      <c r="DN109" s="897"/>
      <c r="DO109" s="897"/>
      <c r="DP109" s="898"/>
      <c r="DQ109" s="899" t="s">
        <v>294</v>
      </c>
      <c r="DR109" s="897"/>
      <c r="DS109" s="897"/>
      <c r="DT109" s="897"/>
      <c r="DU109" s="898"/>
      <c r="DV109" s="899" t="s">
        <v>415</v>
      </c>
      <c r="DW109" s="897"/>
      <c r="DX109" s="897"/>
      <c r="DY109" s="897"/>
      <c r="DZ109" s="930"/>
    </row>
    <row r="110" spans="1:131" s="218" customFormat="1" ht="26.25" customHeight="1" x14ac:dyDescent="0.2">
      <c r="A110" s="808" t="s">
        <v>417</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1884993</v>
      </c>
      <c r="AB110" s="890"/>
      <c r="AC110" s="890"/>
      <c r="AD110" s="890"/>
      <c r="AE110" s="891"/>
      <c r="AF110" s="892">
        <v>1975256</v>
      </c>
      <c r="AG110" s="890"/>
      <c r="AH110" s="890"/>
      <c r="AI110" s="890"/>
      <c r="AJ110" s="891"/>
      <c r="AK110" s="892">
        <v>2093010</v>
      </c>
      <c r="AL110" s="890"/>
      <c r="AM110" s="890"/>
      <c r="AN110" s="890"/>
      <c r="AO110" s="891"/>
      <c r="AP110" s="893">
        <v>13.6</v>
      </c>
      <c r="AQ110" s="894"/>
      <c r="AR110" s="894"/>
      <c r="AS110" s="894"/>
      <c r="AT110" s="895"/>
      <c r="AU110" s="931" t="s">
        <v>69</v>
      </c>
      <c r="AV110" s="932"/>
      <c r="AW110" s="932"/>
      <c r="AX110" s="932"/>
      <c r="AY110" s="932"/>
      <c r="AZ110" s="861" t="s">
        <v>418</v>
      </c>
      <c r="BA110" s="809"/>
      <c r="BB110" s="809"/>
      <c r="BC110" s="809"/>
      <c r="BD110" s="809"/>
      <c r="BE110" s="809"/>
      <c r="BF110" s="809"/>
      <c r="BG110" s="809"/>
      <c r="BH110" s="809"/>
      <c r="BI110" s="809"/>
      <c r="BJ110" s="809"/>
      <c r="BK110" s="809"/>
      <c r="BL110" s="809"/>
      <c r="BM110" s="809"/>
      <c r="BN110" s="809"/>
      <c r="BO110" s="809"/>
      <c r="BP110" s="810"/>
      <c r="BQ110" s="862">
        <v>27857532</v>
      </c>
      <c r="BR110" s="843"/>
      <c r="BS110" s="843"/>
      <c r="BT110" s="843"/>
      <c r="BU110" s="843"/>
      <c r="BV110" s="843">
        <v>28045164</v>
      </c>
      <c r="BW110" s="843"/>
      <c r="BX110" s="843"/>
      <c r="BY110" s="843"/>
      <c r="BZ110" s="843"/>
      <c r="CA110" s="843">
        <v>28345767</v>
      </c>
      <c r="CB110" s="843"/>
      <c r="CC110" s="843"/>
      <c r="CD110" s="843"/>
      <c r="CE110" s="843"/>
      <c r="CF110" s="867">
        <v>183.7</v>
      </c>
      <c r="CG110" s="868"/>
      <c r="CH110" s="868"/>
      <c r="CI110" s="868"/>
      <c r="CJ110" s="868"/>
      <c r="CK110" s="927" t="s">
        <v>419</v>
      </c>
      <c r="CL110" s="820"/>
      <c r="CM110" s="861" t="s">
        <v>420</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8" customFormat="1" ht="26.25" customHeight="1" x14ac:dyDescent="0.2">
      <c r="A111" s="775" t="s">
        <v>421</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422</v>
      </c>
      <c r="BA111" s="753"/>
      <c r="BB111" s="753"/>
      <c r="BC111" s="753"/>
      <c r="BD111" s="753"/>
      <c r="BE111" s="753"/>
      <c r="BF111" s="753"/>
      <c r="BG111" s="753"/>
      <c r="BH111" s="753"/>
      <c r="BI111" s="753"/>
      <c r="BJ111" s="753"/>
      <c r="BK111" s="753"/>
      <c r="BL111" s="753"/>
      <c r="BM111" s="753"/>
      <c r="BN111" s="753"/>
      <c r="BO111" s="753"/>
      <c r="BP111" s="754"/>
      <c r="BQ111" s="817" t="s">
        <v>122</v>
      </c>
      <c r="BR111" s="818"/>
      <c r="BS111" s="818"/>
      <c r="BT111" s="818"/>
      <c r="BU111" s="818"/>
      <c r="BV111" s="818" t="s">
        <v>122</v>
      </c>
      <c r="BW111" s="818"/>
      <c r="BX111" s="818"/>
      <c r="BY111" s="818"/>
      <c r="BZ111" s="818"/>
      <c r="CA111" s="818" t="s">
        <v>122</v>
      </c>
      <c r="CB111" s="818"/>
      <c r="CC111" s="818"/>
      <c r="CD111" s="818"/>
      <c r="CE111" s="818"/>
      <c r="CF111" s="876" t="s">
        <v>122</v>
      </c>
      <c r="CG111" s="877"/>
      <c r="CH111" s="877"/>
      <c r="CI111" s="877"/>
      <c r="CJ111" s="877"/>
      <c r="CK111" s="928"/>
      <c r="CL111" s="822"/>
      <c r="CM111" s="816" t="s">
        <v>423</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8" customFormat="1" ht="26.25" customHeight="1" x14ac:dyDescent="0.2">
      <c r="A112" s="913" t="s">
        <v>424</v>
      </c>
      <c r="B112" s="914"/>
      <c r="C112" s="753" t="s">
        <v>425</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426</v>
      </c>
      <c r="BA112" s="753"/>
      <c r="BB112" s="753"/>
      <c r="BC112" s="753"/>
      <c r="BD112" s="753"/>
      <c r="BE112" s="753"/>
      <c r="BF112" s="753"/>
      <c r="BG112" s="753"/>
      <c r="BH112" s="753"/>
      <c r="BI112" s="753"/>
      <c r="BJ112" s="753"/>
      <c r="BK112" s="753"/>
      <c r="BL112" s="753"/>
      <c r="BM112" s="753"/>
      <c r="BN112" s="753"/>
      <c r="BO112" s="753"/>
      <c r="BP112" s="754"/>
      <c r="BQ112" s="817">
        <v>9248155</v>
      </c>
      <c r="BR112" s="818"/>
      <c r="BS112" s="818"/>
      <c r="BT112" s="818"/>
      <c r="BU112" s="818"/>
      <c r="BV112" s="818">
        <v>8734569</v>
      </c>
      <c r="BW112" s="818"/>
      <c r="BX112" s="818"/>
      <c r="BY112" s="818"/>
      <c r="BZ112" s="818"/>
      <c r="CA112" s="818">
        <v>9038945</v>
      </c>
      <c r="CB112" s="818"/>
      <c r="CC112" s="818"/>
      <c r="CD112" s="818"/>
      <c r="CE112" s="818"/>
      <c r="CF112" s="876">
        <v>58.6</v>
      </c>
      <c r="CG112" s="877"/>
      <c r="CH112" s="877"/>
      <c r="CI112" s="877"/>
      <c r="CJ112" s="877"/>
      <c r="CK112" s="928"/>
      <c r="CL112" s="822"/>
      <c r="CM112" s="816" t="s">
        <v>427</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8" customFormat="1" ht="26.25" customHeight="1" x14ac:dyDescent="0.2">
      <c r="A113" s="915"/>
      <c r="B113" s="916"/>
      <c r="C113" s="753" t="s">
        <v>428</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1028746</v>
      </c>
      <c r="AB113" s="920"/>
      <c r="AC113" s="920"/>
      <c r="AD113" s="920"/>
      <c r="AE113" s="921"/>
      <c r="AF113" s="922">
        <v>973548</v>
      </c>
      <c r="AG113" s="920"/>
      <c r="AH113" s="920"/>
      <c r="AI113" s="920"/>
      <c r="AJ113" s="921"/>
      <c r="AK113" s="922">
        <v>1002747</v>
      </c>
      <c r="AL113" s="920"/>
      <c r="AM113" s="920"/>
      <c r="AN113" s="920"/>
      <c r="AO113" s="921"/>
      <c r="AP113" s="923">
        <v>6.5</v>
      </c>
      <c r="AQ113" s="924"/>
      <c r="AR113" s="924"/>
      <c r="AS113" s="924"/>
      <c r="AT113" s="925"/>
      <c r="AU113" s="933"/>
      <c r="AV113" s="934"/>
      <c r="AW113" s="934"/>
      <c r="AX113" s="934"/>
      <c r="AY113" s="934"/>
      <c r="AZ113" s="816" t="s">
        <v>429</v>
      </c>
      <c r="BA113" s="753"/>
      <c r="BB113" s="753"/>
      <c r="BC113" s="753"/>
      <c r="BD113" s="753"/>
      <c r="BE113" s="753"/>
      <c r="BF113" s="753"/>
      <c r="BG113" s="753"/>
      <c r="BH113" s="753"/>
      <c r="BI113" s="753"/>
      <c r="BJ113" s="753"/>
      <c r="BK113" s="753"/>
      <c r="BL113" s="753"/>
      <c r="BM113" s="753"/>
      <c r="BN113" s="753"/>
      <c r="BO113" s="753"/>
      <c r="BP113" s="754"/>
      <c r="BQ113" s="817">
        <v>1606473</v>
      </c>
      <c r="BR113" s="818"/>
      <c r="BS113" s="818"/>
      <c r="BT113" s="818"/>
      <c r="BU113" s="818"/>
      <c r="BV113" s="818">
        <v>1519877</v>
      </c>
      <c r="BW113" s="818"/>
      <c r="BX113" s="818"/>
      <c r="BY113" s="818"/>
      <c r="BZ113" s="818"/>
      <c r="CA113" s="818">
        <v>1486359</v>
      </c>
      <c r="CB113" s="818"/>
      <c r="CC113" s="818"/>
      <c r="CD113" s="818"/>
      <c r="CE113" s="818"/>
      <c r="CF113" s="876">
        <v>9.6</v>
      </c>
      <c r="CG113" s="877"/>
      <c r="CH113" s="877"/>
      <c r="CI113" s="877"/>
      <c r="CJ113" s="877"/>
      <c r="CK113" s="928"/>
      <c r="CL113" s="822"/>
      <c r="CM113" s="816" t="s">
        <v>430</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8" customFormat="1" ht="26.25" customHeight="1" x14ac:dyDescent="0.2">
      <c r="A114" s="915"/>
      <c r="B114" s="916"/>
      <c r="C114" s="753" t="s">
        <v>431</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104795</v>
      </c>
      <c r="AB114" s="781"/>
      <c r="AC114" s="781"/>
      <c r="AD114" s="781"/>
      <c r="AE114" s="782"/>
      <c r="AF114" s="783">
        <v>122346</v>
      </c>
      <c r="AG114" s="781"/>
      <c r="AH114" s="781"/>
      <c r="AI114" s="781"/>
      <c r="AJ114" s="782"/>
      <c r="AK114" s="783">
        <v>139798</v>
      </c>
      <c r="AL114" s="781"/>
      <c r="AM114" s="781"/>
      <c r="AN114" s="781"/>
      <c r="AO114" s="782"/>
      <c r="AP114" s="825">
        <v>0.9</v>
      </c>
      <c r="AQ114" s="826"/>
      <c r="AR114" s="826"/>
      <c r="AS114" s="826"/>
      <c r="AT114" s="827"/>
      <c r="AU114" s="933"/>
      <c r="AV114" s="934"/>
      <c r="AW114" s="934"/>
      <c r="AX114" s="934"/>
      <c r="AY114" s="934"/>
      <c r="AZ114" s="816" t="s">
        <v>432</v>
      </c>
      <c r="BA114" s="753"/>
      <c r="BB114" s="753"/>
      <c r="BC114" s="753"/>
      <c r="BD114" s="753"/>
      <c r="BE114" s="753"/>
      <c r="BF114" s="753"/>
      <c r="BG114" s="753"/>
      <c r="BH114" s="753"/>
      <c r="BI114" s="753"/>
      <c r="BJ114" s="753"/>
      <c r="BK114" s="753"/>
      <c r="BL114" s="753"/>
      <c r="BM114" s="753"/>
      <c r="BN114" s="753"/>
      <c r="BO114" s="753"/>
      <c r="BP114" s="754"/>
      <c r="BQ114" s="817">
        <v>4124360</v>
      </c>
      <c r="BR114" s="818"/>
      <c r="BS114" s="818"/>
      <c r="BT114" s="818"/>
      <c r="BU114" s="818"/>
      <c r="BV114" s="818">
        <v>4253086</v>
      </c>
      <c r="BW114" s="818"/>
      <c r="BX114" s="818"/>
      <c r="BY114" s="818"/>
      <c r="BZ114" s="818"/>
      <c r="CA114" s="818">
        <v>4361709</v>
      </c>
      <c r="CB114" s="818"/>
      <c r="CC114" s="818"/>
      <c r="CD114" s="818"/>
      <c r="CE114" s="818"/>
      <c r="CF114" s="876">
        <v>28.3</v>
      </c>
      <c r="CG114" s="877"/>
      <c r="CH114" s="877"/>
      <c r="CI114" s="877"/>
      <c r="CJ114" s="877"/>
      <c r="CK114" s="928"/>
      <c r="CL114" s="822"/>
      <c r="CM114" s="816" t="s">
        <v>433</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8" customFormat="1" ht="26.25" customHeight="1" x14ac:dyDescent="0.2">
      <c r="A115" s="915"/>
      <c r="B115" s="916"/>
      <c r="C115" s="753" t="s">
        <v>434</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t="s">
        <v>122</v>
      </c>
      <c r="AB115" s="920"/>
      <c r="AC115" s="920"/>
      <c r="AD115" s="920"/>
      <c r="AE115" s="921"/>
      <c r="AF115" s="922" t="s">
        <v>122</v>
      </c>
      <c r="AG115" s="920"/>
      <c r="AH115" s="920"/>
      <c r="AI115" s="920"/>
      <c r="AJ115" s="921"/>
      <c r="AK115" s="922" t="s">
        <v>122</v>
      </c>
      <c r="AL115" s="920"/>
      <c r="AM115" s="920"/>
      <c r="AN115" s="920"/>
      <c r="AO115" s="921"/>
      <c r="AP115" s="923" t="s">
        <v>122</v>
      </c>
      <c r="AQ115" s="924"/>
      <c r="AR115" s="924"/>
      <c r="AS115" s="924"/>
      <c r="AT115" s="925"/>
      <c r="AU115" s="933"/>
      <c r="AV115" s="934"/>
      <c r="AW115" s="934"/>
      <c r="AX115" s="934"/>
      <c r="AY115" s="934"/>
      <c r="AZ115" s="816" t="s">
        <v>435</v>
      </c>
      <c r="BA115" s="753"/>
      <c r="BB115" s="753"/>
      <c r="BC115" s="753"/>
      <c r="BD115" s="753"/>
      <c r="BE115" s="753"/>
      <c r="BF115" s="753"/>
      <c r="BG115" s="753"/>
      <c r="BH115" s="753"/>
      <c r="BI115" s="753"/>
      <c r="BJ115" s="753"/>
      <c r="BK115" s="753"/>
      <c r="BL115" s="753"/>
      <c r="BM115" s="753"/>
      <c r="BN115" s="753"/>
      <c r="BO115" s="753"/>
      <c r="BP115" s="754"/>
      <c r="BQ115" s="817" t="s">
        <v>122</v>
      </c>
      <c r="BR115" s="818"/>
      <c r="BS115" s="818"/>
      <c r="BT115" s="818"/>
      <c r="BU115" s="818"/>
      <c r="BV115" s="818" t="s">
        <v>122</v>
      </c>
      <c r="BW115" s="818"/>
      <c r="BX115" s="818"/>
      <c r="BY115" s="818"/>
      <c r="BZ115" s="818"/>
      <c r="CA115" s="818" t="s">
        <v>122</v>
      </c>
      <c r="CB115" s="818"/>
      <c r="CC115" s="818"/>
      <c r="CD115" s="818"/>
      <c r="CE115" s="818"/>
      <c r="CF115" s="876" t="s">
        <v>122</v>
      </c>
      <c r="CG115" s="877"/>
      <c r="CH115" s="877"/>
      <c r="CI115" s="877"/>
      <c r="CJ115" s="877"/>
      <c r="CK115" s="928"/>
      <c r="CL115" s="822"/>
      <c r="CM115" s="816" t="s">
        <v>436</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8" customFormat="1" ht="26.25" customHeight="1" x14ac:dyDescent="0.2">
      <c r="A116" s="917"/>
      <c r="B116" s="918"/>
      <c r="C116" s="840" t="s">
        <v>437</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438</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439</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122</v>
      </c>
      <c r="DH116" s="781"/>
      <c r="DI116" s="781"/>
      <c r="DJ116" s="781"/>
      <c r="DK116" s="782"/>
      <c r="DL116" s="783" t="s">
        <v>122</v>
      </c>
      <c r="DM116" s="781"/>
      <c r="DN116" s="781"/>
      <c r="DO116" s="781"/>
      <c r="DP116" s="782"/>
      <c r="DQ116" s="783" t="s">
        <v>122</v>
      </c>
      <c r="DR116" s="781"/>
      <c r="DS116" s="781"/>
      <c r="DT116" s="781"/>
      <c r="DU116" s="782"/>
      <c r="DV116" s="825" t="s">
        <v>122</v>
      </c>
      <c r="DW116" s="826"/>
      <c r="DX116" s="826"/>
      <c r="DY116" s="826"/>
      <c r="DZ116" s="827"/>
    </row>
    <row r="117" spans="1:130" s="218" customFormat="1" ht="26.25" customHeight="1" x14ac:dyDescent="0.2">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440</v>
      </c>
      <c r="Z117" s="898"/>
      <c r="AA117" s="903">
        <v>3018534</v>
      </c>
      <c r="AB117" s="904"/>
      <c r="AC117" s="904"/>
      <c r="AD117" s="904"/>
      <c r="AE117" s="905"/>
      <c r="AF117" s="906">
        <v>3071150</v>
      </c>
      <c r="AG117" s="904"/>
      <c r="AH117" s="904"/>
      <c r="AI117" s="904"/>
      <c r="AJ117" s="905"/>
      <c r="AK117" s="906">
        <v>3235555</v>
      </c>
      <c r="AL117" s="904"/>
      <c r="AM117" s="904"/>
      <c r="AN117" s="904"/>
      <c r="AO117" s="905"/>
      <c r="AP117" s="907"/>
      <c r="AQ117" s="908"/>
      <c r="AR117" s="908"/>
      <c r="AS117" s="908"/>
      <c r="AT117" s="909"/>
      <c r="AU117" s="933"/>
      <c r="AV117" s="934"/>
      <c r="AW117" s="934"/>
      <c r="AX117" s="934"/>
      <c r="AY117" s="934"/>
      <c r="AZ117" s="864" t="s">
        <v>441</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442</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8" customFormat="1" ht="26.25" customHeight="1" x14ac:dyDescent="0.2">
      <c r="A118" s="896" t="s">
        <v>416</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413</v>
      </c>
      <c r="AB118" s="897"/>
      <c r="AC118" s="897"/>
      <c r="AD118" s="897"/>
      <c r="AE118" s="898"/>
      <c r="AF118" s="899" t="s">
        <v>414</v>
      </c>
      <c r="AG118" s="897"/>
      <c r="AH118" s="897"/>
      <c r="AI118" s="897"/>
      <c r="AJ118" s="898"/>
      <c r="AK118" s="899" t="s">
        <v>294</v>
      </c>
      <c r="AL118" s="897"/>
      <c r="AM118" s="897"/>
      <c r="AN118" s="897"/>
      <c r="AO118" s="898"/>
      <c r="AP118" s="900" t="s">
        <v>415</v>
      </c>
      <c r="AQ118" s="901"/>
      <c r="AR118" s="901"/>
      <c r="AS118" s="901"/>
      <c r="AT118" s="902"/>
      <c r="AU118" s="933"/>
      <c r="AV118" s="934"/>
      <c r="AW118" s="934"/>
      <c r="AX118" s="934"/>
      <c r="AY118" s="934"/>
      <c r="AZ118" s="839" t="s">
        <v>443</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444</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8" customFormat="1" ht="26.25" customHeight="1" x14ac:dyDescent="0.2">
      <c r="A119" s="819" t="s">
        <v>419</v>
      </c>
      <c r="B119" s="820"/>
      <c r="C119" s="861" t="s">
        <v>420</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9" t="s">
        <v>177</v>
      </c>
      <c r="BA119" s="239"/>
      <c r="BB119" s="239"/>
      <c r="BC119" s="239"/>
      <c r="BD119" s="239"/>
      <c r="BE119" s="239"/>
      <c r="BF119" s="239"/>
      <c r="BG119" s="239"/>
      <c r="BH119" s="239"/>
      <c r="BI119" s="239"/>
      <c r="BJ119" s="239"/>
      <c r="BK119" s="239"/>
      <c r="BL119" s="239"/>
      <c r="BM119" s="239"/>
      <c r="BN119" s="239"/>
      <c r="BO119" s="878" t="s">
        <v>445</v>
      </c>
      <c r="BP119" s="879"/>
      <c r="BQ119" s="880">
        <v>42836520</v>
      </c>
      <c r="BR119" s="846"/>
      <c r="BS119" s="846"/>
      <c r="BT119" s="846"/>
      <c r="BU119" s="846"/>
      <c r="BV119" s="846">
        <v>42552696</v>
      </c>
      <c r="BW119" s="846"/>
      <c r="BX119" s="846"/>
      <c r="BY119" s="846"/>
      <c r="BZ119" s="846"/>
      <c r="CA119" s="846">
        <v>43232780</v>
      </c>
      <c r="CB119" s="846"/>
      <c r="CC119" s="846"/>
      <c r="CD119" s="846"/>
      <c r="CE119" s="846"/>
      <c r="CF119" s="749"/>
      <c r="CG119" s="750"/>
      <c r="CH119" s="750"/>
      <c r="CI119" s="750"/>
      <c r="CJ119" s="835"/>
      <c r="CK119" s="929"/>
      <c r="CL119" s="824"/>
      <c r="CM119" s="839" t="s">
        <v>446</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122</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18" customFormat="1" ht="26.25" customHeight="1" x14ac:dyDescent="0.2">
      <c r="A120" s="821"/>
      <c r="B120" s="822"/>
      <c r="C120" s="816" t="s">
        <v>423</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447</v>
      </c>
      <c r="AV120" s="882"/>
      <c r="AW120" s="882"/>
      <c r="AX120" s="882"/>
      <c r="AY120" s="883"/>
      <c r="AZ120" s="861" t="s">
        <v>448</v>
      </c>
      <c r="BA120" s="809"/>
      <c r="BB120" s="809"/>
      <c r="BC120" s="809"/>
      <c r="BD120" s="809"/>
      <c r="BE120" s="809"/>
      <c r="BF120" s="809"/>
      <c r="BG120" s="809"/>
      <c r="BH120" s="809"/>
      <c r="BI120" s="809"/>
      <c r="BJ120" s="809"/>
      <c r="BK120" s="809"/>
      <c r="BL120" s="809"/>
      <c r="BM120" s="809"/>
      <c r="BN120" s="809"/>
      <c r="BO120" s="809"/>
      <c r="BP120" s="810"/>
      <c r="BQ120" s="862">
        <v>19872973</v>
      </c>
      <c r="BR120" s="843"/>
      <c r="BS120" s="843"/>
      <c r="BT120" s="843"/>
      <c r="BU120" s="843"/>
      <c r="BV120" s="843">
        <v>22078381</v>
      </c>
      <c r="BW120" s="843"/>
      <c r="BX120" s="843"/>
      <c r="BY120" s="843"/>
      <c r="BZ120" s="843"/>
      <c r="CA120" s="843">
        <v>25097224</v>
      </c>
      <c r="CB120" s="843"/>
      <c r="CC120" s="843"/>
      <c r="CD120" s="843"/>
      <c r="CE120" s="843"/>
      <c r="CF120" s="867">
        <v>162.69999999999999</v>
      </c>
      <c r="CG120" s="868"/>
      <c r="CH120" s="868"/>
      <c r="CI120" s="868"/>
      <c r="CJ120" s="868"/>
      <c r="CK120" s="869" t="s">
        <v>449</v>
      </c>
      <c r="CL120" s="853"/>
      <c r="CM120" s="853"/>
      <c r="CN120" s="853"/>
      <c r="CO120" s="854"/>
      <c r="CP120" s="873" t="s">
        <v>396</v>
      </c>
      <c r="CQ120" s="874"/>
      <c r="CR120" s="874"/>
      <c r="CS120" s="874"/>
      <c r="CT120" s="874"/>
      <c r="CU120" s="874"/>
      <c r="CV120" s="874"/>
      <c r="CW120" s="874"/>
      <c r="CX120" s="874"/>
      <c r="CY120" s="874"/>
      <c r="CZ120" s="874"/>
      <c r="DA120" s="874"/>
      <c r="DB120" s="874"/>
      <c r="DC120" s="874"/>
      <c r="DD120" s="874"/>
      <c r="DE120" s="874"/>
      <c r="DF120" s="875"/>
      <c r="DG120" s="862">
        <v>7125282</v>
      </c>
      <c r="DH120" s="843"/>
      <c r="DI120" s="843"/>
      <c r="DJ120" s="843"/>
      <c r="DK120" s="843"/>
      <c r="DL120" s="843">
        <v>6759104</v>
      </c>
      <c r="DM120" s="843"/>
      <c r="DN120" s="843"/>
      <c r="DO120" s="843"/>
      <c r="DP120" s="843"/>
      <c r="DQ120" s="843">
        <v>7297179</v>
      </c>
      <c r="DR120" s="843"/>
      <c r="DS120" s="843"/>
      <c r="DT120" s="843"/>
      <c r="DU120" s="843"/>
      <c r="DV120" s="844">
        <v>47.3</v>
      </c>
      <c r="DW120" s="844"/>
      <c r="DX120" s="844"/>
      <c r="DY120" s="844"/>
      <c r="DZ120" s="845"/>
    </row>
    <row r="121" spans="1:130" s="218" customFormat="1" ht="26.25" customHeight="1" x14ac:dyDescent="0.2">
      <c r="A121" s="821"/>
      <c r="B121" s="822"/>
      <c r="C121" s="864" t="s">
        <v>450</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451</v>
      </c>
      <c r="BA121" s="753"/>
      <c r="BB121" s="753"/>
      <c r="BC121" s="753"/>
      <c r="BD121" s="753"/>
      <c r="BE121" s="753"/>
      <c r="BF121" s="753"/>
      <c r="BG121" s="753"/>
      <c r="BH121" s="753"/>
      <c r="BI121" s="753"/>
      <c r="BJ121" s="753"/>
      <c r="BK121" s="753"/>
      <c r="BL121" s="753"/>
      <c r="BM121" s="753"/>
      <c r="BN121" s="753"/>
      <c r="BO121" s="753"/>
      <c r="BP121" s="754"/>
      <c r="BQ121" s="817">
        <v>4551323</v>
      </c>
      <c r="BR121" s="818"/>
      <c r="BS121" s="818"/>
      <c r="BT121" s="818"/>
      <c r="BU121" s="818"/>
      <c r="BV121" s="818">
        <v>4706598</v>
      </c>
      <c r="BW121" s="818"/>
      <c r="BX121" s="818"/>
      <c r="BY121" s="818"/>
      <c r="BZ121" s="818"/>
      <c r="CA121" s="818">
        <v>4979423</v>
      </c>
      <c r="CB121" s="818"/>
      <c r="CC121" s="818"/>
      <c r="CD121" s="818"/>
      <c r="CE121" s="818"/>
      <c r="CF121" s="876">
        <v>32.299999999999997</v>
      </c>
      <c r="CG121" s="877"/>
      <c r="CH121" s="877"/>
      <c r="CI121" s="877"/>
      <c r="CJ121" s="877"/>
      <c r="CK121" s="870"/>
      <c r="CL121" s="856"/>
      <c r="CM121" s="856"/>
      <c r="CN121" s="856"/>
      <c r="CO121" s="857"/>
      <c r="CP121" s="836" t="s">
        <v>393</v>
      </c>
      <c r="CQ121" s="837"/>
      <c r="CR121" s="837"/>
      <c r="CS121" s="837"/>
      <c r="CT121" s="837"/>
      <c r="CU121" s="837"/>
      <c r="CV121" s="837"/>
      <c r="CW121" s="837"/>
      <c r="CX121" s="837"/>
      <c r="CY121" s="837"/>
      <c r="CZ121" s="837"/>
      <c r="DA121" s="837"/>
      <c r="DB121" s="837"/>
      <c r="DC121" s="837"/>
      <c r="DD121" s="837"/>
      <c r="DE121" s="837"/>
      <c r="DF121" s="838"/>
      <c r="DG121" s="817">
        <v>1759017</v>
      </c>
      <c r="DH121" s="818"/>
      <c r="DI121" s="818"/>
      <c r="DJ121" s="818"/>
      <c r="DK121" s="818"/>
      <c r="DL121" s="818">
        <v>1600276</v>
      </c>
      <c r="DM121" s="818"/>
      <c r="DN121" s="818"/>
      <c r="DO121" s="818"/>
      <c r="DP121" s="818"/>
      <c r="DQ121" s="818">
        <v>1362722</v>
      </c>
      <c r="DR121" s="818"/>
      <c r="DS121" s="818"/>
      <c r="DT121" s="818"/>
      <c r="DU121" s="818"/>
      <c r="DV121" s="795">
        <v>8.8000000000000007</v>
      </c>
      <c r="DW121" s="795"/>
      <c r="DX121" s="795"/>
      <c r="DY121" s="795"/>
      <c r="DZ121" s="796"/>
    </row>
    <row r="122" spans="1:130" s="218" customFormat="1" ht="26.25" customHeight="1" x14ac:dyDescent="0.2">
      <c r="A122" s="821"/>
      <c r="B122" s="822"/>
      <c r="C122" s="816" t="s">
        <v>433</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452</v>
      </c>
      <c r="BA122" s="840"/>
      <c r="BB122" s="840"/>
      <c r="BC122" s="840"/>
      <c r="BD122" s="840"/>
      <c r="BE122" s="840"/>
      <c r="BF122" s="840"/>
      <c r="BG122" s="840"/>
      <c r="BH122" s="840"/>
      <c r="BI122" s="840"/>
      <c r="BJ122" s="840"/>
      <c r="BK122" s="840"/>
      <c r="BL122" s="840"/>
      <c r="BM122" s="840"/>
      <c r="BN122" s="840"/>
      <c r="BO122" s="840"/>
      <c r="BP122" s="841"/>
      <c r="BQ122" s="880">
        <v>26252636</v>
      </c>
      <c r="BR122" s="846"/>
      <c r="BS122" s="846"/>
      <c r="BT122" s="846"/>
      <c r="BU122" s="846"/>
      <c r="BV122" s="846">
        <v>26130126</v>
      </c>
      <c r="BW122" s="846"/>
      <c r="BX122" s="846"/>
      <c r="BY122" s="846"/>
      <c r="BZ122" s="846"/>
      <c r="CA122" s="846">
        <v>26941307</v>
      </c>
      <c r="CB122" s="846"/>
      <c r="CC122" s="846"/>
      <c r="CD122" s="846"/>
      <c r="CE122" s="846"/>
      <c r="CF122" s="847">
        <v>174.6</v>
      </c>
      <c r="CG122" s="848"/>
      <c r="CH122" s="848"/>
      <c r="CI122" s="848"/>
      <c r="CJ122" s="848"/>
      <c r="CK122" s="870"/>
      <c r="CL122" s="856"/>
      <c r="CM122" s="856"/>
      <c r="CN122" s="856"/>
      <c r="CO122" s="857"/>
      <c r="CP122" s="836" t="s">
        <v>395</v>
      </c>
      <c r="CQ122" s="837"/>
      <c r="CR122" s="837"/>
      <c r="CS122" s="837"/>
      <c r="CT122" s="837"/>
      <c r="CU122" s="837"/>
      <c r="CV122" s="837"/>
      <c r="CW122" s="837"/>
      <c r="CX122" s="837"/>
      <c r="CY122" s="837"/>
      <c r="CZ122" s="837"/>
      <c r="DA122" s="837"/>
      <c r="DB122" s="837"/>
      <c r="DC122" s="837"/>
      <c r="DD122" s="837"/>
      <c r="DE122" s="837"/>
      <c r="DF122" s="838"/>
      <c r="DG122" s="817">
        <v>363814</v>
      </c>
      <c r="DH122" s="818"/>
      <c r="DI122" s="818"/>
      <c r="DJ122" s="818"/>
      <c r="DK122" s="818"/>
      <c r="DL122" s="818">
        <v>375189</v>
      </c>
      <c r="DM122" s="818"/>
      <c r="DN122" s="818"/>
      <c r="DO122" s="818"/>
      <c r="DP122" s="818"/>
      <c r="DQ122" s="818">
        <v>379044</v>
      </c>
      <c r="DR122" s="818"/>
      <c r="DS122" s="818"/>
      <c r="DT122" s="818"/>
      <c r="DU122" s="818"/>
      <c r="DV122" s="795">
        <v>2.5</v>
      </c>
      <c r="DW122" s="795"/>
      <c r="DX122" s="795"/>
      <c r="DY122" s="795"/>
      <c r="DZ122" s="796"/>
    </row>
    <row r="123" spans="1:130" s="218" customFormat="1" ht="26.25" customHeight="1" x14ac:dyDescent="0.2">
      <c r="A123" s="821"/>
      <c r="B123" s="822"/>
      <c r="C123" s="816" t="s">
        <v>439</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122</v>
      </c>
      <c r="AB123" s="781"/>
      <c r="AC123" s="781"/>
      <c r="AD123" s="781"/>
      <c r="AE123" s="782"/>
      <c r="AF123" s="783" t="s">
        <v>122</v>
      </c>
      <c r="AG123" s="781"/>
      <c r="AH123" s="781"/>
      <c r="AI123" s="781"/>
      <c r="AJ123" s="782"/>
      <c r="AK123" s="783" t="s">
        <v>122</v>
      </c>
      <c r="AL123" s="781"/>
      <c r="AM123" s="781"/>
      <c r="AN123" s="781"/>
      <c r="AO123" s="782"/>
      <c r="AP123" s="825" t="s">
        <v>122</v>
      </c>
      <c r="AQ123" s="826"/>
      <c r="AR123" s="826"/>
      <c r="AS123" s="826"/>
      <c r="AT123" s="827"/>
      <c r="AU123" s="887"/>
      <c r="AV123" s="888"/>
      <c r="AW123" s="888"/>
      <c r="AX123" s="888"/>
      <c r="AY123" s="888"/>
      <c r="AZ123" s="239" t="s">
        <v>177</v>
      </c>
      <c r="BA123" s="239"/>
      <c r="BB123" s="239"/>
      <c r="BC123" s="239"/>
      <c r="BD123" s="239"/>
      <c r="BE123" s="239"/>
      <c r="BF123" s="239"/>
      <c r="BG123" s="239"/>
      <c r="BH123" s="239"/>
      <c r="BI123" s="239"/>
      <c r="BJ123" s="239"/>
      <c r="BK123" s="239"/>
      <c r="BL123" s="239"/>
      <c r="BM123" s="239"/>
      <c r="BN123" s="239"/>
      <c r="BO123" s="878" t="s">
        <v>453</v>
      </c>
      <c r="BP123" s="879"/>
      <c r="BQ123" s="833">
        <v>50676932</v>
      </c>
      <c r="BR123" s="834"/>
      <c r="BS123" s="834"/>
      <c r="BT123" s="834"/>
      <c r="BU123" s="834"/>
      <c r="BV123" s="834">
        <v>52915105</v>
      </c>
      <c r="BW123" s="834"/>
      <c r="BX123" s="834"/>
      <c r="BY123" s="834"/>
      <c r="BZ123" s="834"/>
      <c r="CA123" s="834">
        <v>57017954</v>
      </c>
      <c r="CB123" s="834"/>
      <c r="CC123" s="834"/>
      <c r="CD123" s="834"/>
      <c r="CE123" s="834"/>
      <c r="CF123" s="749"/>
      <c r="CG123" s="750"/>
      <c r="CH123" s="750"/>
      <c r="CI123" s="750"/>
      <c r="CJ123" s="835"/>
      <c r="CK123" s="870"/>
      <c r="CL123" s="856"/>
      <c r="CM123" s="856"/>
      <c r="CN123" s="856"/>
      <c r="CO123" s="857"/>
      <c r="CP123" s="836" t="s">
        <v>391</v>
      </c>
      <c r="CQ123" s="837"/>
      <c r="CR123" s="837"/>
      <c r="CS123" s="837"/>
      <c r="CT123" s="837"/>
      <c r="CU123" s="837"/>
      <c r="CV123" s="837"/>
      <c r="CW123" s="837"/>
      <c r="CX123" s="837"/>
      <c r="CY123" s="837"/>
      <c r="CZ123" s="837"/>
      <c r="DA123" s="837"/>
      <c r="DB123" s="837"/>
      <c r="DC123" s="837"/>
      <c r="DD123" s="837"/>
      <c r="DE123" s="837"/>
      <c r="DF123" s="838"/>
      <c r="DG123" s="780" t="s">
        <v>122</v>
      </c>
      <c r="DH123" s="781"/>
      <c r="DI123" s="781"/>
      <c r="DJ123" s="781"/>
      <c r="DK123" s="782"/>
      <c r="DL123" s="783" t="s">
        <v>122</v>
      </c>
      <c r="DM123" s="781"/>
      <c r="DN123" s="781"/>
      <c r="DO123" s="781"/>
      <c r="DP123" s="782"/>
      <c r="DQ123" s="783" t="s">
        <v>122</v>
      </c>
      <c r="DR123" s="781"/>
      <c r="DS123" s="781"/>
      <c r="DT123" s="781"/>
      <c r="DU123" s="782"/>
      <c r="DV123" s="825" t="s">
        <v>122</v>
      </c>
      <c r="DW123" s="826"/>
      <c r="DX123" s="826"/>
      <c r="DY123" s="826"/>
      <c r="DZ123" s="827"/>
    </row>
    <row r="124" spans="1:130" s="218" customFormat="1" ht="26.25" customHeight="1" thickBot="1" x14ac:dyDescent="0.25">
      <c r="A124" s="821"/>
      <c r="B124" s="822"/>
      <c r="C124" s="816" t="s">
        <v>442</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454</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122</v>
      </c>
      <c r="BR124" s="832"/>
      <c r="BS124" s="832"/>
      <c r="BT124" s="832"/>
      <c r="BU124" s="832"/>
      <c r="BV124" s="832" t="s">
        <v>122</v>
      </c>
      <c r="BW124" s="832"/>
      <c r="BX124" s="832"/>
      <c r="BY124" s="832"/>
      <c r="BZ124" s="832"/>
      <c r="CA124" s="832" t="s">
        <v>122</v>
      </c>
      <c r="CB124" s="832"/>
      <c r="CC124" s="832"/>
      <c r="CD124" s="832"/>
      <c r="CE124" s="832"/>
      <c r="CF124" s="727"/>
      <c r="CG124" s="728"/>
      <c r="CH124" s="728"/>
      <c r="CI124" s="728"/>
      <c r="CJ124" s="863"/>
      <c r="CK124" s="871"/>
      <c r="CL124" s="871"/>
      <c r="CM124" s="871"/>
      <c r="CN124" s="871"/>
      <c r="CO124" s="872"/>
      <c r="CP124" s="836" t="s">
        <v>455</v>
      </c>
      <c r="CQ124" s="837"/>
      <c r="CR124" s="837"/>
      <c r="CS124" s="837"/>
      <c r="CT124" s="837"/>
      <c r="CU124" s="837"/>
      <c r="CV124" s="837"/>
      <c r="CW124" s="837"/>
      <c r="CX124" s="837"/>
      <c r="CY124" s="837"/>
      <c r="CZ124" s="837"/>
      <c r="DA124" s="837"/>
      <c r="DB124" s="837"/>
      <c r="DC124" s="837"/>
      <c r="DD124" s="837"/>
      <c r="DE124" s="837"/>
      <c r="DF124" s="838"/>
      <c r="DG124" s="764">
        <v>42</v>
      </c>
      <c r="DH124" s="765"/>
      <c r="DI124" s="765"/>
      <c r="DJ124" s="765"/>
      <c r="DK124" s="766"/>
      <c r="DL124" s="767" t="s">
        <v>122</v>
      </c>
      <c r="DM124" s="765"/>
      <c r="DN124" s="765"/>
      <c r="DO124" s="765"/>
      <c r="DP124" s="766"/>
      <c r="DQ124" s="767" t="s">
        <v>122</v>
      </c>
      <c r="DR124" s="765"/>
      <c r="DS124" s="765"/>
      <c r="DT124" s="765"/>
      <c r="DU124" s="766"/>
      <c r="DV124" s="849" t="s">
        <v>122</v>
      </c>
      <c r="DW124" s="850"/>
      <c r="DX124" s="850"/>
      <c r="DY124" s="850"/>
      <c r="DZ124" s="851"/>
    </row>
    <row r="125" spans="1:130" s="218" customFormat="1" ht="26.25" customHeight="1" x14ac:dyDescent="0.2">
      <c r="A125" s="821"/>
      <c r="B125" s="822"/>
      <c r="C125" s="816" t="s">
        <v>444</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2" t="s">
        <v>456</v>
      </c>
      <c r="CL125" s="853"/>
      <c r="CM125" s="853"/>
      <c r="CN125" s="853"/>
      <c r="CO125" s="854"/>
      <c r="CP125" s="861" t="s">
        <v>457</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8" customFormat="1" ht="26.25" customHeight="1" thickBot="1" x14ac:dyDescent="0.25">
      <c r="A126" s="821"/>
      <c r="B126" s="822"/>
      <c r="C126" s="816" t="s">
        <v>446</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122</v>
      </c>
      <c r="AB126" s="781"/>
      <c r="AC126" s="781"/>
      <c r="AD126" s="781"/>
      <c r="AE126" s="782"/>
      <c r="AF126" s="783" t="s">
        <v>122</v>
      </c>
      <c r="AG126" s="781"/>
      <c r="AH126" s="781"/>
      <c r="AI126" s="781"/>
      <c r="AJ126" s="782"/>
      <c r="AK126" s="783" t="s">
        <v>122</v>
      </c>
      <c r="AL126" s="781"/>
      <c r="AM126" s="781"/>
      <c r="AN126" s="781"/>
      <c r="AO126" s="782"/>
      <c r="AP126" s="825" t="s">
        <v>122</v>
      </c>
      <c r="AQ126" s="826"/>
      <c r="AR126" s="826"/>
      <c r="AS126" s="826"/>
      <c r="AT126" s="82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5"/>
      <c r="CL126" s="856"/>
      <c r="CM126" s="856"/>
      <c r="CN126" s="856"/>
      <c r="CO126" s="857"/>
      <c r="CP126" s="816" t="s">
        <v>458</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18" customFormat="1" ht="26.25" customHeight="1" x14ac:dyDescent="0.2">
      <c r="A127" s="823"/>
      <c r="B127" s="824"/>
      <c r="C127" s="839" t="s">
        <v>459</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20"/>
      <c r="AV127" s="220"/>
      <c r="AW127" s="220"/>
      <c r="AX127" s="842" t="s">
        <v>460</v>
      </c>
      <c r="AY127" s="813"/>
      <c r="AZ127" s="813"/>
      <c r="BA127" s="813"/>
      <c r="BB127" s="813"/>
      <c r="BC127" s="813"/>
      <c r="BD127" s="813"/>
      <c r="BE127" s="814"/>
      <c r="BF127" s="812" t="s">
        <v>461</v>
      </c>
      <c r="BG127" s="813"/>
      <c r="BH127" s="813"/>
      <c r="BI127" s="813"/>
      <c r="BJ127" s="813"/>
      <c r="BK127" s="813"/>
      <c r="BL127" s="814"/>
      <c r="BM127" s="812" t="s">
        <v>462</v>
      </c>
      <c r="BN127" s="813"/>
      <c r="BO127" s="813"/>
      <c r="BP127" s="813"/>
      <c r="BQ127" s="813"/>
      <c r="BR127" s="813"/>
      <c r="BS127" s="814"/>
      <c r="BT127" s="812" t="s">
        <v>463</v>
      </c>
      <c r="BU127" s="813"/>
      <c r="BV127" s="813"/>
      <c r="BW127" s="813"/>
      <c r="BX127" s="813"/>
      <c r="BY127" s="813"/>
      <c r="BZ127" s="815"/>
      <c r="CA127" s="220"/>
      <c r="CB127" s="220"/>
      <c r="CC127" s="220"/>
      <c r="CD127" s="243"/>
      <c r="CE127" s="243"/>
      <c r="CF127" s="243"/>
      <c r="CG127" s="220"/>
      <c r="CH127" s="220"/>
      <c r="CI127" s="220"/>
      <c r="CJ127" s="242"/>
      <c r="CK127" s="855"/>
      <c r="CL127" s="856"/>
      <c r="CM127" s="856"/>
      <c r="CN127" s="856"/>
      <c r="CO127" s="857"/>
      <c r="CP127" s="816" t="s">
        <v>464</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8" customFormat="1" ht="26.25" customHeight="1" thickBot="1" x14ac:dyDescent="0.25">
      <c r="A128" s="797" t="s">
        <v>465</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466</v>
      </c>
      <c r="X128" s="799"/>
      <c r="Y128" s="799"/>
      <c r="Z128" s="800"/>
      <c r="AA128" s="801">
        <v>576927</v>
      </c>
      <c r="AB128" s="802"/>
      <c r="AC128" s="802"/>
      <c r="AD128" s="802"/>
      <c r="AE128" s="803"/>
      <c r="AF128" s="804">
        <v>554160</v>
      </c>
      <c r="AG128" s="802"/>
      <c r="AH128" s="802"/>
      <c r="AI128" s="802"/>
      <c r="AJ128" s="803"/>
      <c r="AK128" s="804">
        <v>563541</v>
      </c>
      <c r="AL128" s="802"/>
      <c r="AM128" s="802"/>
      <c r="AN128" s="802"/>
      <c r="AO128" s="803"/>
      <c r="AP128" s="805"/>
      <c r="AQ128" s="806"/>
      <c r="AR128" s="806"/>
      <c r="AS128" s="806"/>
      <c r="AT128" s="807"/>
      <c r="AU128" s="220"/>
      <c r="AV128" s="220"/>
      <c r="AW128" s="220"/>
      <c r="AX128" s="808" t="s">
        <v>467</v>
      </c>
      <c r="AY128" s="809"/>
      <c r="AZ128" s="809"/>
      <c r="BA128" s="809"/>
      <c r="BB128" s="809"/>
      <c r="BC128" s="809"/>
      <c r="BD128" s="809"/>
      <c r="BE128" s="810"/>
      <c r="BF128" s="787" t="s">
        <v>122</v>
      </c>
      <c r="BG128" s="788"/>
      <c r="BH128" s="788"/>
      <c r="BI128" s="788"/>
      <c r="BJ128" s="788"/>
      <c r="BK128" s="788"/>
      <c r="BL128" s="811"/>
      <c r="BM128" s="787">
        <v>12.63</v>
      </c>
      <c r="BN128" s="788"/>
      <c r="BO128" s="788"/>
      <c r="BP128" s="788"/>
      <c r="BQ128" s="788"/>
      <c r="BR128" s="788"/>
      <c r="BS128" s="811"/>
      <c r="BT128" s="787">
        <v>20</v>
      </c>
      <c r="BU128" s="788"/>
      <c r="BV128" s="788"/>
      <c r="BW128" s="788"/>
      <c r="BX128" s="788"/>
      <c r="BY128" s="788"/>
      <c r="BZ128" s="789"/>
      <c r="CA128" s="243"/>
      <c r="CB128" s="243"/>
      <c r="CC128" s="243"/>
      <c r="CD128" s="243"/>
      <c r="CE128" s="243"/>
      <c r="CF128" s="243"/>
      <c r="CG128" s="220"/>
      <c r="CH128" s="220"/>
      <c r="CI128" s="220"/>
      <c r="CJ128" s="242"/>
      <c r="CK128" s="858"/>
      <c r="CL128" s="859"/>
      <c r="CM128" s="859"/>
      <c r="CN128" s="859"/>
      <c r="CO128" s="860"/>
      <c r="CP128" s="790" t="s">
        <v>468</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18" customFormat="1" ht="26.25" customHeight="1" x14ac:dyDescent="0.2">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469</v>
      </c>
      <c r="X129" s="778"/>
      <c r="Y129" s="778"/>
      <c r="Z129" s="779"/>
      <c r="AA129" s="780">
        <v>16864695</v>
      </c>
      <c r="AB129" s="781"/>
      <c r="AC129" s="781"/>
      <c r="AD129" s="781"/>
      <c r="AE129" s="782"/>
      <c r="AF129" s="783">
        <v>17045470</v>
      </c>
      <c r="AG129" s="781"/>
      <c r="AH129" s="781"/>
      <c r="AI129" s="781"/>
      <c r="AJ129" s="782"/>
      <c r="AK129" s="783">
        <v>17359904</v>
      </c>
      <c r="AL129" s="781"/>
      <c r="AM129" s="781"/>
      <c r="AN129" s="781"/>
      <c r="AO129" s="782"/>
      <c r="AP129" s="784"/>
      <c r="AQ129" s="785"/>
      <c r="AR129" s="785"/>
      <c r="AS129" s="785"/>
      <c r="AT129" s="786"/>
      <c r="AU129" s="221"/>
      <c r="AV129" s="221"/>
      <c r="AW129" s="221"/>
      <c r="AX129" s="752" t="s">
        <v>470</v>
      </c>
      <c r="AY129" s="753"/>
      <c r="AZ129" s="753"/>
      <c r="BA129" s="753"/>
      <c r="BB129" s="753"/>
      <c r="BC129" s="753"/>
      <c r="BD129" s="753"/>
      <c r="BE129" s="754"/>
      <c r="BF129" s="771" t="s">
        <v>122</v>
      </c>
      <c r="BG129" s="772"/>
      <c r="BH129" s="772"/>
      <c r="BI129" s="772"/>
      <c r="BJ129" s="772"/>
      <c r="BK129" s="772"/>
      <c r="BL129" s="773"/>
      <c r="BM129" s="771">
        <v>17.63</v>
      </c>
      <c r="BN129" s="772"/>
      <c r="BO129" s="772"/>
      <c r="BP129" s="772"/>
      <c r="BQ129" s="772"/>
      <c r="BR129" s="772"/>
      <c r="BS129" s="773"/>
      <c r="BT129" s="771">
        <v>30</v>
      </c>
      <c r="BU129" s="772"/>
      <c r="BV129" s="772"/>
      <c r="BW129" s="772"/>
      <c r="BX129" s="772"/>
      <c r="BY129" s="772"/>
      <c r="BZ129" s="77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5" t="s">
        <v>471</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472</v>
      </c>
      <c r="X130" s="778"/>
      <c r="Y130" s="778"/>
      <c r="Z130" s="779"/>
      <c r="AA130" s="780">
        <v>1864755</v>
      </c>
      <c r="AB130" s="781"/>
      <c r="AC130" s="781"/>
      <c r="AD130" s="781"/>
      <c r="AE130" s="782"/>
      <c r="AF130" s="783">
        <v>1938229</v>
      </c>
      <c r="AG130" s="781"/>
      <c r="AH130" s="781"/>
      <c r="AI130" s="781"/>
      <c r="AJ130" s="782"/>
      <c r="AK130" s="783">
        <v>1929796</v>
      </c>
      <c r="AL130" s="781"/>
      <c r="AM130" s="781"/>
      <c r="AN130" s="781"/>
      <c r="AO130" s="782"/>
      <c r="AP130" s="784"/>
      <c r="AQ130" s="785"/>
      <c r="AR130" s="785"/>
      <c r="AS130" s="785"/>
      <c r="AT130" s="786"/>
      <c r="AU130" s="221"/>
      <c r="AV130" s="221"/>
      <c r="AW130" s="221"/>
      <c r="AX130" s="752" t="s">
        <v>473</v>
      </c>
      <c r="AY130" s="753"/>
      <c r="AZ130" s="753"/>
      <c r="BA130" s="753"/>
      <c r="BB130" s="753"/>
      <c r="BC130" s="753"/>
      <c r="BD130" s="753"/>
      <c r="BE130" s="754"/>
      <c r="BF130" s="755">
        <v>4.0999999999999996</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474</v>
      </c>
      <c r="X131" s="762"/>
      <c r="Y131" s="762"/>
      <c r="Z131" s="763"/>
      <c r="AA131" s="764">
        <v>14999940</v>
      </c>
      <c r="AB131" s="765"/>
      <c r="AC131" s="765"/>
      <c r="AD131" s="765"/>
      <c r="AE131" s="766"/>
      <c r="AF131" s="767">
        <v>15107241</v>
      </c>
      <c r="AG131" s="765"/>
      <c r="AH131" s="765"/>
      <c r="AI131" s="765"/>
      <c r="AJ131" s="766"/>
      <c r="AK131" s="767">
        <v>15430108</v>
      </c>
      <c r="AL131" s="765"/>
      <c r="AM131" s="765"/>
      <c r="AN131" s="765"/>
      <c r="AO131" s="766"/>
      <c r="AP131" s="768"/>
      <c r="AQ131" s="769"/>
      <c r="AR131" s="769"/>
      <c r="AS131" s="769"/>
      <c r="AT131" s="770"/>
      <c r="AU131" s="221"/>
      <c r="AV131" s="221"/>
      <c r="AW131" s="221"/>
      <c r="AX131" s="730" t="s">
        <v>475</v>
      </c>
      <c r="AY131" s="731"/>
      <c r="AZ131" s="731"/>
      <c r="BA131" s="731"/>
      <c r="BB131" s="731"/>
      <c r="BC131" s="731"/>
      <c r="BD131" s="731"/>
      <c r="BE131" s="732"/>
      <c r="BF131" s="733" t="s">
        <v>122</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9" t="s">
        <v>476</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477</v>
      </c>
      <c r="W132" s="743"/>
      <c r="X132" s="743"/>
      <c r="Y132" s="743"/>
      <c r="Z132" s="744"/>
      <c r="AA132" s="745">
        <v>3.84569391</v>
      </c>
      <c r="AB132" s="746"/>
      <c r="AC132" s="746"/>
      <c r="AD132" s="746"/>
      <c r="AE132" s="747"/>
      <c r="AF132" s="748">
        <v>3.8310193300000002</v>
      </c>
      <c r="AG132" s="746"/>
      <c r="AH132" s="746"/>
      <c r="AI132" s="746"/>
      <c r="AJ132" s="747"/>
      <c r="AK132" s="748">
        <v>4.8101960610000001</v>
      </c>
      <c r="AL132" s="746"/>
      <c r="AM132" s="746"/>
      <c r="AN132" s="746"/>
      <c r="AO132" s="747"/>
      <c r="AP132" s="749"/>
      <c r="AQ132" s="750"/>
      <c r="AR132" s="750"/>
      <c r="AS132" s="750"/>
      <c r="AT132" s="75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478</v>
      </c>
      <c r="W133" s="722"/>
      <c r="X133" s="722"/>
      <c r="Y133" s="722"/>
      <c r="Z133" s="723"/>
      <c r="AA133" s="724">
        <v>4.3</v>
      </c>
      <c r="AB133" s="725"/>
      <c r="AC133" s="725"/>
      <c r="AD133" s="725"/>
      <c r="AE133" s="726"/>
      <c r="AF133" s="724">
        <v>3.9</v>
      </c>
      <c r="AG133" s="725"/>
      <c r="AH133" s="725"/>
      <c r="AI133" s="725"/>
      <c r="AJ133" s="726"/>
      <c r="AK133" s="724">
        <v>4.0999999999999996</v>
      </c>
      <c r="AL133" s="725"/>
      <c r="AM133" s="725"/>
      <c r="AN133" s="725"/>
      <c r="AO133" s="726"/>
      <c r="AP133" s="727"/>
      <c r="AQ133" s="728"/>
      <c r="AR133" s="728"/>
      <c r="AS133" s="728"/>
      <c r="AT133" s="729"/>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cD793xHQJYIU9xfiTqnY5/nK6YnE764XW7zy425FoJSRodpfXgyyXhdNR9mYjO2yHUORu70kYqx6Lab/ha1uA==" saltValue="vVAOA96eyUWWeu3eArQJ2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vyn4QIkQTCWMMzIt6FrXFApsnvfoglDQ9kRnXK7l+EJWVXb9eYyyQoKJbn5pHUKdEQuHa6vT2iO/vKpP1UlGg==" saltValue="sF+UOHEGUhiw59hBxQZt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0pAqT+codWK/SGvFpXMwCvfrxV3y9TocS9T2o1YUqwVpwRWKDw1/4P4IRA6cbzsW+8KgbL7yC1XICK40/Q9/Q==" saltValue="kn31fMT/sFBjUiG5htrU/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482</v>
      </c>
      <c r="AP7" s="260"/>
      <c r="AQ7" s="261" t="s">
        <v>483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484</v>
      </c>
      <c r="AQ8" s="267" t="s">
        <v>485</v>
      </c>
      <c r="AR8" s="268" t="s">
        <v>486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487</v>
      </c>
      <c r="AL9" s="1132"/>
      <c r="AM9" s="1132"/>
      <c r="AN9" s="1133"/>
      <c r="AO9" s="269">
        <v>5525085</v>
      </c>
      <c r="AP9" s="269">
        <v>88569</v>
      </c>
      <c r="AQ9" s="270">
        <v>72348</v>
      </c>
      <c r="AR9" s="271">
        <v>22.4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488</v>
      </c>
      <c r="AL10" s="1132"/>
      <c r="AM10" s="1132"/>
      <c r="AN10" s="1133"/>
      <c r="AO10" s="272">
        <v>782065</v>
      </c>
      <c r="AP10" s="272">
        <v>12537</v>
      </c>
      <c r="AQ10" s="273">
        <v>6364</v>
      </c>
      <c r="AR10" s="274">
        <v>97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489</v>
      </c>
      <c r="AL11" s="1132"/>
      <c r="AM11" s="1132"/>
      <c r="AN11" s="1133"/>
      <c r="AO11" s="272">
        <v>690985</v>
      </c>
      <c r="AP11" s="272">
        <v>11077</v>
      </c>
      <c r="AQ11" s="273">
        <v>1262</v>
      </c>
      <c r="AR11" s="274">
        <v>777.7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490</v>
      </c>
      <c r="AL12" s="1132"/>
      <c r="AM12" s="1132"/>
      <c r="AN12" s="1133"/>
      <c r="AO12" s="272" t="s">
        <v>491</v>
      </c>
      <c r="AP12" s="272" t="s">
        <v>491</v>
      </c>
      <c r="AQ12" s="273">
        <v>10</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492</v>
      </c>
      <c r="AL13" s="1132"/>
      <c r="AM13" s="1132"/>
      <c r="AN13" s="1133"/>
      <c r="AO13" s="272">
        <v>211701</v>
      </c>
      <c r="AP13" s="272">
        <v>3394</v>
      </c>
      <c r="AQ13" s="273">
        <v>3257</v>
      </c>
      <c r="AR13" s="274">
        <v>4.2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493</v>
      </c>
      <c r="AL14" s="1132"/>
      <c r="AM14" s="1132"/>
      <c r="AN14" s="1133"/>
      <c r="AO14" s="272">
        <v>183602</v>
      </c>
      <c r="AP14" s="272">
        <v>2943</v>
      </c>
      <c r="AQ14" s="273">
        <v>1617</v>
      </c>
      <c r="AR14" s="274">
        <v>82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494</v>
      </c>
      <c r="AL15" s="1135"/>
      <c r="AM15" s="1135"/>
      <c r="AN15" s="1136"/>
      <c r="AO15" s="272">
        <v>-222240</v>
      </c>
      <c r="AP15" s="272">
        <v>-3563</v>
      </c>
      <c r="AQ15" s="273">
        <v>-3947</v>
      </c>
      <c r="AR15" s="274">
        <v>-9.6999999999999993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7171198</v>
      </c>
      <c r="AP16" s="272">
        <v>114956</v>
      </c>
      <c r="AQ16" s="273">
        <v>80912</v>
      </c>
      <c r="AR16" s="274">
        <v>42.1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499</v>
      </c>
      <c r="AL21" s="1138"/>
      <c r="AM21" s="1138"/>
      <c r="AN21" s="1139"/>
      <c r="AO21" s="285">
        <v>8.35</v>
      </c>
      <c r="AP21" s="286">
        <v>6.71</v>
      </c>
      <c r="AQ21" s="287">
        <v>1.64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500</v>
      </c>
      <c r="AL22" s="1138"/>
      <c r="AM22" s="1138"/>
      <c r="AN22" s="1139"/>
      <c r="AO22" s="290">
        <v>96.3</v>
      </c>
      <c r="AP22" s="291">
        <v>98.3</v>
      </c>
      <c r="AQ22" s="292">
        <v>-2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0" t="s">
        <v>501</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ht="13.2" x14ac:dyDescent="0.2">
      <c r="A27" s="297"/>
      <c r="AO27" s="250"/>
      <c r="AP27" s="250"/>
      <c r="AQ27" s="250"/>
      <c r="AR27" s="250"/>
      <c r="AS27" s="250"/>
      <c r="AT27" s="250"/>
    </row>
    <row r="28" spans="1:46" ht="16.2"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482</v>
      </c>
      <c r="AP30" s="260"/>
      <c r="AQ30" s="261" t="s">
        <v>483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504</v>
      </c>
      <c r="AL32" s="1122"/>
      <c r="AM32" s="1122"/>
      <c r="AN32" s="1123"/>
      <c r="AO32" s="300">
        <v>2093010</v>
      </c>
      <c r="AP32" s="300">
        <v>33552</v>
      </c>
      <c r="AQ32" s="301">
        <v>34344</v>
      </c>
      <c r="AR32" s="302">
        <v>-2.2999999999999998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505</v>
      </c>
      <c r="AL33" s="1122"/>
      <c r="AM33" s="1122"/>
      <c r="AN33" s="1123"/>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506</v>
      </c>
      <c r="AL34" s="1122"/>
      <c r="AM34" s="1122"/>
      <c r="AN34" s="1123"/>
      <c r="AO34" s="300" t="s">
        <v>491</v>
      </c>
      <c r="AP34" s="300" t="s">
        <v>491</v>
      </c>
      <c r="AQ34" s="301">
        <v>3</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507</v>
      </c>
      <c r="AL35" s="1122"/>
      <c r="AM35" s="1122"/>
      <c r="AN35" s="1123"/>
      <c r="AO35" s="300">
        <v>1002747</v>
      </c>
      <c r="AP35" s="300">
        <v>16074</v>
      </c>
      <c r="AQ35" s="301">
        <v>7806</v>
      </c>
      <c r="AR35" s="302">
        <v>105.9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508</v>
      </c>
      <c r="AL36" s="1122"/>
      <c r="AM36" s="1122"/>
      <c r="AN36" s="1123"/>
      <c r="AO36" s="300">
        <v>139798</v>
      </c>
      <c r="AP36" s="300">
        <v>2241</v>
      </c>
      <c r="AQ36" s="301">
        <v>1690</v>
      </c>
      <c r="AR36" s="302">
        <v>32.6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509</v>
      </c>
      <c r="AL37" s="1122"/>
      <c r="AM37" s="1122"/>
      <c r="AN37" s="1123"/>
      <c r="AO37" s="300" t="s">
        <v>491</v>
      </c>
      <c r="AP37" s="300" t="s">
        <v>491</v>
      </c>
      <c r="AQ37" s="301">
        <v>666</v>
      </c>
      <c r="AR37" s="302" t="s">
        <v>491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510</v>
      </c>
      <c r="AL38" s="1125"/>
      <c r="AM38" s="1125"/>
      <c r="AN38" s="1126"/>
      <c r="AO38" s="303" t="s">
        <v>491</v>
      </c>
      <c r="AP38" s="303" t="s">
        <v>491</v>
      </c>
      <c r="AQ38" s="304">
        <v>3</v>
      </c>
      <c r="AR38" s="292" t="s">
        <v>491</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511</v>
      </c>
      <c r="AL39" s="1125"/>
      <c r="AM39" s="1125"/>
      <c r="AN39" s="1126"/>
      <c r="AO39" s="300">
        <v>-563541</v>
      </c>
      <c r="AP39" s="300">
        <v>-9034</v>
      </c>
      <c r="AQ39" s="301">
        <v>-5822</v>
      </c>
      <c r="AR39" s="302">
        <v>55.2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512</v>
      </c>
      <c r="AL40" s="1122"/>
      <c r="AM40" s="1122"/>
      <c r="AN40" s="1123"/>
      <c r="AO40" s="300">
        <v>-1929796</v>
      </c>
      <c r="AP40" s="300">
        <v>-30935</v>
      </c>
      <c r="AQ40" s="301">
        <v>-26710</v>
      </c>
      <c r="AR40" s="302">
        <v>15.8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742218</v>
      </c>
      <c r="AP41" s="300">
        <v>11898</v>
      </c>
      <c r="AQ41" s="301">
        <v>11979</v>
      </c>
      <c r="AR41" s="302">
        <v>-0.7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482</v>
      </c>
      <c r="AN49" s="1116" t="s">
        <v>515</v>
      </c>
      <c r="AO49" s="1117"/>
      <c r="AP49" s="1117"/>
      <c r="AQ49" s="1117"/>
      <c r="AR49" s="1118"/>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516</v>
      </c>
      <c r="AO50" s="317" t="s">
        <v>517</v>
      </c>
      <c r="AP50" s="318" t="s">
        <v>518</v>
      </c>
      <c r="AQ50" s="319" t="s">
        <v>519</v>
      </c>
      <c r="AR50" s="320" t="s">
        <v>520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8304611</v>
      </c>
      <c r="AN51" s="322">
        <v>127822</v>
      </c>
      <c r="AO51" s="323">
        <v>47.7</v>
      </c>
      <c r="AP51" s="324">
        <v>45483</v>
      </c>
      <c r="AQ51" s="325">
        <v>-0.2</v>
      </c>
      <c r="AR51" s="326">
        <v>47.9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3683693</v>
      </c>
      <c r="AN52" s="330">
        <v>56698</v>
      </c>
      <c r="AO52" s="331">
        <v>45.7</v>
      </c>
      <c r="AP52" s="332">
        <v>24241</v>
      </c>
      <c r="AQ52" s="333">
        <v>0.4</v>
      </c>
      <c r="AR52" s="334">
        <v>45.3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8890888</v>
      </c>
      <c r="AN53" s="322">
        <v>138201</v>
      </c>
      <c r="AO53" s="323">
        <v>8.1</v>
      </c>
      <c r="AP53" s="324">
        <v>45945</v>
      </c>
      <c r="AQ53" s="325">
        <v>1</v>
      </c>
      <c r="AR53" s="326">
        <v>7.1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7273495</v>
      </c>
      <c r="AN54" s="330">
        <v>113060</v>
      </c>
      <c r="AO54" s="331">
        <v>99.4</v>
      </c>
      <c r="AP54" s="332">
        <v>25180</v>
      </c>
      <c r="AQ54" s="333">
        <v>3.9</v>
      </c>
      <c r="AR54" s="334">
        <v>95.5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5322188</v>
      </c>
      <c r="AN55" s="322">
        <v>83601</v>
      </c>
      <c r="AO55" s="323">
        <v>-39.5</v>
      </c>
      <c r="AP55" s="324">
        <v>44475</v>
      </c>
      <c r="AQ55" s="325">
        <v>-3.2</v>
      </c>
      <c r="AR55" s="326">
        <v>-36.299999999999997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2962605</v>
      </c>
      <c r="AN56" s="330">
        <v>46536</v>
      </c>
      <c r="AO56" s="331">
        <v>-58.8</v>
      </c>
      <c r="AP56" s="332">
        <v>24780</v>
      </c>
      <c r="AQ56" s="333">
        <v>-1.6</v>
      </c>
      <c r="AR56" s="334">
        <v>-57.2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7285224</v>
      </c>
      <c r="AN57" s="322">
        <v>115745</v>
      </c>
      <c r="AO57" s="323">
        <v>38.4</v>
      </c>
      <c r="AP57" s="324">
        <v>45982</v>
      </c>
      <c r="AQ57" s="325">
        <v>3.4</v>
      </c>
      <c r="AR57" s="326">
        <v>35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2630788</v>
      </c>
      <c r="AN58" s="330">
        <v>41797</v>
      </c>
      <c r="AO58" s="331">
        <v>-10.199999999999999</v>
      </c>
      <c r="AP58" s="332">
        <v>25583</v>
      </c>
      <c r="AQ58" s="333">
        <v>3.2</v>
      </c>
      <c r="AR58" s="334">
        <v>-13.4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6965975</v>
      </c>
      <c r="AN59" s="322">
        <v>111666</v>
      </c>
      <c r="AO59" s="323">
        <v>-3.5</v>
      </c>
      <c r="AP59" s="324">
        <v>50538</v>
      </c>
      <c r="AQ59" s="325">
        <v>9.9</v>
      </c>
      <c r="AR59" s="326">
        <v>-13.4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3216569</v>
      </c>
      <c r="AN60" s="330">
        <v>51562</v>
      </c>
      <c r="AO60" s="331">
        <v>23.4</v>
      </c>
      <c r="AP60" s="332">
        <v>29053</v>
      </c>
      <c r="AQ60" s="333">
        <v>13.6</v>
      </c>
      <c r="AR60" s="334">
        <v>9.8000000000000007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7353777</v>
      </c>
      <c r="AN61" s="337">
        <v>115407</v>
      </c>
      <c r="AO61" s="338">
        <v>10.199999999999999</v>
      </c>
      <c r="AP61" s="339">
        <v>46485</v>
      </c>
      <c r="AQ61" s="340">
        <v>2.2000000000000002</v>
      </c>
      <c r="AR61" s="326">
        <v>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3953430</v>
      </c>
      <c r="AN62" s="330">
        <v>61931</v>
      </c>
      <c r="AO62" s="331">
        <v>19.899999999999999</v>
      </c>
      <c r="AP62" s="332">
        <v>25767</v>
      </c>
      <c r="AQ62" s="333">
        <v>3.9</v>
      </c>
      <c r="AR62" s="334">
        <v>16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nZrnhJo2tgmU5vqFRg7CgJDUq9c8XAnhzv2HhC1CnvWKIt5eZVcSeLnxchpifdlZA2l9HaBi/JGvT9xmz5Whg==" saltValue="w/Fw9T0CRaT91PASwWg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jKqYx9todGni5Bwl8+nDB9ZVuExF2YU1u7xQpJdv/3S2VVHYfvv4fGeivw4b18XALBdGdPVtMoS/9bVsxueL8w==" saltValue="VlPkHExYVb6HNRJBTocS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YyifUklETWagxJJj7LsR52i6Vp0A1p/4HcxWhXydYsa+jiK0qhFSzUg7Oh4TfHxfnE4quoanJ566f/qnausr5g==" saltValue="pOQ8hbj8s+UE4GpQ9mtv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40" t="s">
        <v>3</v>
      </c>
      <c r="D47" s="1140"/>
      <c r="E47" s="1141"/>
      <c r="F47" s="11">
        <v>18.87</v>
      </c>
      <c r="G47" s="12">
        <v>18.2</v>
      </c>
      <c r="H47" s="12">
        <v>18.739999999999998</v>
      </c>
      <c r="I47" s="12">
        <v>22.73</v>
      </c>
      <c r="J47" s="13">
        <v>18.010000000000002</v>
      </c>
    </row>
    <row r="48" spans="2:10" ht="57.75" customHeight="1" x14ac:dyDescent="0.2">
      <c r="B48" s="14"/>
      <c r="C48" s="1142" t="s">
        <v>4</v>
      </c>
      <c r="D48" s="1142"/>
      <c r="E48" s="1143"/>
      <c r="F48" s="15">
        <v>9.5500000000000007</v>
      </c>
      <c r="G48" s="16">
        <v>13.68</v>
      </c>
      <c r="H48" s="16">
        <v>13.05</v>
      </c>
      <c r="I48" s="16">
        <v>9.93</v>
      </c>
      <c r="J48" s="17">
        <v>9.1999999999999993</v>
      </c>
    </row>
    <row r="49" spans="2:10" ht="57.75" customHeight="1" thickBot="1" x14ac:dyDescent="0.25">
      <c r="B49" s="18"/>
      <c r="C49" s="1144" t="s">
        <v>5</v>
      </c>
      <c r="D49" s="1144"/>
      <c r="E49" s="1145"/>
      <c r="F49" s="19" t="s">
        <v>534</v>
      </c>
      <c r="G49" s="20">
        <v>5.82</v>
      </c>
      <c r="H49" s="20">
        <v>1.31</v>
      </c>
      <c r="I49" s="20">
        <v>5.16</v>
      </c>
      <c r="J49" s="21" t="s">
        <v>535</v>
      </c>
    </row>
    <row r="50" spans="2:10" ht="13.2" x14ac:dyDescent="0.2"/>
  </sheetData>
  <sheetProtection algorithmName="SHA-512" hashValue="ltJ51Jns6yJ1eaA8ceu1ftUxQgnbZgifTwACSkLtyFJ9JQeryEhC7cJ+lo8GZ0sHhYwR0x4ypQFR0OzCon4owQ==" saltValue="KfqclvLSOFXFL0eq9RTU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cp:lastPrinted>2026-03-17T00:46:20Z</cp:lastPrinted>
  <dcterms:created xsi:type="dcterms:W3CDTF">2026-02-23T06:21:29Z</dcterms:created>
  <dcterms:modified xsi:type="dcterms:W3CDTF">2026-03-18T07:36:36Z</dcterms:modified>
  <cp:category/>
</cp:coreProperties>
</file>