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GSHDHT127\zaisei\05【山東】地方公営企業\07地方公営企業の抜本改革等の取組状況調査\H31\05公表用\"/>
    </mc:Choice>
  </mc:AlternateContent>
  <xr:revisionPtr revIDLastSave="0" documentId="13_ncr:1_{C2AADDFE-6190-4E8F-AD1A-17EC93A55840}" xr6:coauthVersionLast="36" xr6:coauthVersionMax="36" xr10:uidLastSave="{00000000-0000-0000-0000-000000000000}"/>
  <bookViews>
    <workbookView xWindow="90" yWindow="870" windowWidth="16290" windowHeight="4725" activeTab="12" xr2:uid="{00000000-000D-0000-FFFF-FFFF00000000}"/>
  </bookViews>
  <sheets>
    <sheet name="水道事業" sheetId="33" r:id="rId1"/>
    <sheet name="簡易水道事業" sheetId="34" r:id="rId2"/>
    <sheet name="ガス事業" sheetId="35" r:id="rId3"/>
    <sheet name="宅地造成事業" sheetId="36" r:id="rId4"/>
    <sheet name="市場事業" sheetId="37" r:id="rId5"/>
    <sheet name="駐車場整備事業" sheetId="38" r:id="rId6"/>
    <sheet name="公共下水道事業" sheetId="26" r:id="rId7"/>
    <sheet name="特定環境保全公共下水道事業" sheetId="12" r:id="rId8"/>
    <sheet name="農業集落排水事業" sheetId="27" r:id="rId9"/>
    <sheet name="漁業集落排水事業" sheetId="28" r:id="rId10"/>
    <sheet name="林業集落排水事業" sheetId="29" r:id="rId11"/>
    <sheet name="小規模排水処理事業" sheetId="30" r:id="rId12"/>
    <sheet name="特定地域排水処理事業" sheetId="31"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Criteria" localSheetId="2">ガス事業!#REF!</definedName>
    <definedName name="_xlnm.Criteria" localSheetId="1">簡易水道事業!#REF!</definedName>
    <definedName name="_xlnm.Criteria" localSheetId="9">漁業集落排水事業!#REF!</definedName>
    <definedName name="_xlnm.Criteria" localSheetId="6">公共下水道事業!#REF!</definedName>
    <definedName name="_xlnm.Criteria" localSheetId="4">市場事業!#REF!</definedName>
    <definedName name="_xlnm.Criteria" localSheetId="11">小規模排水処理事業!#REF!</definedName>
    <definedName name="_xlnm.Criteria" localSheetId="0">水道事業!#REF!</definedName>
    <definedName name="_xlnm.Criteria" localSheetId="3">宅地造成事業!#REF!</definedName>
    <definedName name="_xlnm.Criteria" localSheetId="5">駐車場整備事業!#REF!</definedName>
    <definedName name="_xlnm.Criteria" localSheetId="7">特定環境保全公共下水道事業!#REF!</definedName>
    <definedName name="_xlnm.Criteria" localSheetId="12">特定地域排水処理事業!#REF!</definedName>
    <definedName name="_xlnm.Criteria" localSheetId="8">農業集落排水事業!#REF!</definedName>
    <definedName name="_xlnm.Criteria" localSheetId="10">林業集落排水事業!#REF!</definedName>
    <definedName name="_xlnm.Print_Area" localSheetId="2">ガス事業!#REF!</definedName>
    <definedName name="_xlnm.Print_Area" localSheetId="1">簡易水道事業!#REF!</definedName>
    <definedName name="_xlnm.Print_Area" localSheetId="9">漁業集落排水事業!#REF!</definedName>
    <definedName name="_xlnm.Print_Area" localSheetId="6">公共下水道事業!#REF!</definedName>
    <definedName name="_xlnm.Print_Area" localSheetId="4">市場事業!#REF!</definedName>
    <definedName name="_xlnm.Print_Area" localSheetId="11">小規模排水処理事業!#REF!</definedName>
    <definedName name="_xlnm.Print_Area" localSheetId="0">水道事業!#REF!</definedName>
    <definedName name="_xlnm.Print_Area" localSheetId="3">宅地造成事業!#REF!</definedName>
    <definedName name="_xlnm.Print_Area" localSheetId="5">駐車場整備事業!#REF!</definedName>
    <definedName name="_xlnm.Print_Area" localSheetId="7">特定環境保全公共下水道事業!#REF!</definedName>
    <definedName name="_xlnm.Print_Area" localSheetId="12">特定地域排水処理事業!#REF!</definedName>
    <definedName name="_xlnm.Print_Area" localSheetId="8">農業集落排水事業!#REF!</definedName>
    <definedName name="_xlnm.Print_Area" localSheetId="10">林業集落排水事業!#REF!</definedName>
    <definedName name="業種名">[1]選択肢!$K$2:$K$19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5" i="31" l="1"/>
  <c r="E40" i="31"/>
  <c r="E37" i="31"/>
  <c r="AQ34" i="31"/>
  <c r="E34" i="31"/>
  <c r="BB24" i="31"/>
  <c r="AT24" i="31"/>
  <c r="AM24" i="31"/>
  <c r="AF24" i="31"/>
  <c r="Y24" i="31"/>
  <c r="R24" i="31"/>
  <c r="K24" i="31"/>
  <c r="D24" i="31"/>
  <c r="BF11" i="31"/>
  <c r="AO11" i="31"/>
  <c r="U11" i="31"/>
  <c r="C11" i="31"/>
  <c r="D45" i="30" l="1"/>
  <c r="E40" i="30"/>
  <c r="E37" i="30"/>
  <c r="AQ34" i="30"/>
  <c r="E34" i="30"/>
  <c r="BB24" i="30"/>
  <c r="AT24" i="30"/>
  <c r="AM24" i="30"/>
  <c r="AF24" i="30"/>
  <c r="Y24" i="30"/>
  <c r="R24" i="30"/>
  <c r="K24" i="30"/>
  <c r="D24" i="30"/>
  <c r="BF11" i="30"/>
  <c r="AO11" i="30"/>
  <c r="U11" i="30"/>
  <c r="C11" i="30"/>
  <c r="D45" i="29" l="1"/>
  <c r="E40" i="29"/>
  <c r="E37" i="29"/>
  <c r="AQ34" i="29"/>
  <c r="E34" i="29"/>
  <c r="BB24" i="29"/>
  <c r="AT24" i="29"/>
  <c r="AM24" i="29"/>
  <c r="AF24" i="29"/>
  <c r="Y24" i="29"/>
  <c r="R24" i="29"/>
  <c r="K24" i="29"/>
  <c r="D24" i="29"/>
  <c r="BF11" i="29"/>
  <c r="AO11" i="29"/>
  <c r="U11" i="29"/>
  <c r="C11" i="29"/>
  <c r="D45" i="28" l="1"/>
  <c r="E40" i="28"/>
  <c r="E37" i="28"/>
  <c r="AQ34" i="28"/>
  <c r="E34" i="28"/>
  <c r="BB24" i="28"/>
  <c r="AT24" i="28"/>
  <c r="AM24" i="28"/>
  <c r="AF24" i="28"/>
  <c r="Y24" i="28"/>
  <c r="R24" i="28"/>
  <c r="K24" i="28"/>
  <c r="D24" i="28"/>
  <c r="BF11" i="28"/>
  <c r="AO11" i="28"/>
  <c r="U11" i="28"/>
  <c r="C11" i="28"/>
  <c r="AQ34" i="27" l="1"/>
  <c r="E34" i="27"/>
  <c r="BB24" i="27"/>
  <c r="AT24" i="27"/>
  <c r="AM24" i="27"/>
  <c r="AF24" i="27"/>
  <c r="Y24" i="27"/>
  <c r="R24" i="27"/>
  <c r="K24" i="27"/>
  <c r="D24" i="27"/>
  <c r="BF11" i="27"/>
  <c r="AO11" i="27"/>
  <c r="U11" i="27"/>
  <c r="C11" i="27"/>
  <c r="AM49" i="12" l="1"/>
  <c r="U49" i="12"/>
  <c r="N49" i="12"/>
  <c r="N43" i="12"/>
  <c r="BM40" i="12"/>
  <c r="BI40" i="12"/>
  <c r="BE40" i="12"/>
  <c r="AN37" i="12"/>
  <c r="U37" i="12"/>
  <c r="N37" i="12"/>
  <c r="BB24" i="12"/>
  <c r="AT24" i="12"/>
  <c r="AM24" i="12"/>
  <c r="AF24" i="12"/>
  <c r="Y24" i="12"/>
  <c r="R24" i="12"/>
  <c r="K24" i="12"/>
  <c r="D24" i="12"/>
  <c r="BF11" i="12"/>
  <c r="AO11" i="12"/>
  <c r="U11" i="12"/>
  <c r="C11" i="12"/>
  <c r="AM49" i="26" l="1"/>
  <c r="U49" i="26"/>
  <c r="N49" i="26"/>
  <c r="N43" i="26"/>
  <c r="BM40" i="26"/>
  <c r="BI40" i="26"/>
  <c r="BE40" i="26"/>
  <c r="AN37" i="26"/>
  <c r="U37" i="26"/>
  <c r="N37" i="26"/>
  <c r="BB24" i="26"/>
  <c r="AT24" i="26"/>
  <c r="AM24" i="26"/>
  <c r="AF24" i="26"/>
  <c r="Y24" i="26"/>
  <c r="R24" i="26"/>
  <c r="K24" i="26"/>
  <c r="D24" i="26"/>
  <c r="BF11" i="26"/>
  <c r="AO11" i="26"/>
  <c r="U11" i="26"/>
  <c r="C11" i="26"/>
  <c r="AM49" i="38" l="1"/>
  <c r="U49" i="38"/>
  <c r="N49" i="38"/>
  <c r="N43" i="38"/>
  <c r="BM40" i="38"/>
  <c r="BI40" i="38"/>
  <c r="BE40" i="38"/>
  <c r="AU40" i="38"/>
  <c r="AM40" i="38"/>
  <c r="U37" i="38"/>
  <c r="N37" i="38"/>
  <c r="BB24" i="38"/>
  <c r="AT24" i="38"/>
  <c r="AM24" i="38"/>
  <c r="AF24" i="38"/>
  <c r="Y24" i="38"/>
  <c r="R24" i="38"/>
  <c r="K24" i="38"/>
  <c r="D24" i="38"/>
  <c r="BF11" i="38"/>
  <c r="AO11" i="38"/>
  <c r="U11" i="38"/>
  <c r="C11" i="38"/>
</calcChain>
</file>

<file path=xl/sharedStrings.xml><?xml version="1.0" encoding="utf-8"?>
<sst xmlns="http://schemas.openxmlformats.org/spreadsheetml/2006/main" count="376" uniqueCount="61">
  <si>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</si>
  <si>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</si>
  <si>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</si>
  <si>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</si>
  <si>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</si>
  <si>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</si>
  <si>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</si>
  <si>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</si>
  <si>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</si>
  <si>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</si>
  <si>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</si>
  <si>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</si>
  <si>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</si>
  <si>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</si>
  <si>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</si>
  <si>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</si>
  <si>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</si>
  <si>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</si>
  <si>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</si>
  <si>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</si>
  <si>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</si>
  <si>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</si>
  <si>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</si>
  <si>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</si>
  <si>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</si>
  <si>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</si>
  <si>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</si>
  <si>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</si>
  <si>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</si>
  <si>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</si>
  <si>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</si>
  <si>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③抜本的な改革の方向性について検討の前段階にあるため</t>
  </si>
  <si>
    <t>（取組の概要及び効果）</t>
    <rPh sb="1" eb="2">
      <t>ト</t>
    </rPh>
    <rPh sb="2" eb="3">
      <t>ク</t>
    </rPh>
    <rPh sb="4" eb="6">
      <t>ガイヨウ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</si>
  <si>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</si>
  <si>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</si>
  <si>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</si>
  <si>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（左記で「⑦その他」となっている場合の詳細）</t>
    <rPh sb="1" eb="3">
      <t>サキ</t>
    </rPh>
    <rPh sb="8" eb="9">
      <t>タ</t>
    </rPh>
    <rPh sb="16" eb="18">
      <t>バアイ</t>
    </rPh>
    <rPh sb="19" eb="21">
      <t>ショウサイ</t>
    </rPh>
    <phoneticPr fontId="2"/>
  </si>
  <si>
    <t>福井市</t>
  </si>
  <si>
    <t>○</t>
  </si>
  <si>
    <t>①現行の経営体制・手法で、健全な事業運営が実施できているため</t>
  </si>
  <si>
    <t>老朽化した施設の更新や耐震化に多額の費用がかかることから、将来的には安定的な水道事業の経営が困難となる恐れがあり、経営改革についての検討が必要となる。</t>
  </si>
  <si>
    <t>簡易水道事業</t>
  </si>
  <si>
    <t>⑤事業の規模が小さく、人員が少ない等の理由から抜本的な改革の検討に至らないため</t>
  </si>
  <si>
    <t>必要に応じて民間委託等を活用すること。</t>
  </si>
  <si>
    <t>ガス事業</t>
  </si>
  <si>
    <t>　令和２年４月１日に民間譲渡（完全事業譲渡）予定。令和元年度中に業務引継ぎ、国への事業譲渡譲受認可申請予定。
　民間譲渡によりサービスの向上、地域経済・雇用への好影響、保安水準の維持向上などの効果が期待される。</t>
  </si>
  <si>
    <t>令和</t>
    <rPh sb="0" eb="2">
      <t>レイワ</t>
    </rPh>
    <phoneticPr fontId="2"/>
  </si>
  <si>
    <t>宅地造成事業</t>
  </si>
  <si>
    <t>その他造成</t>
  </si>
  <si>
    <t>⑦その他</t>
  </si>
  <si>
    <t>令和２年度に事業完了予定のため、現行の経営体制を継続することが望ましい。</t>
  </si>
  <si>
    <t>保留地売却を促進し、財産収入の確保に努める。</t>
  </si>
  <si>
    <t>市場事業</t>
  </si>
  <si>
    <t>②抜本的な改革の方向性の検討を行ったものの、現行の体制が望ましいとの結論に至ったため</t>
  </si>
  <si>
    <t>平成</t>
    <rPh sb="0" eb="2">
      <t>ヘイセイ</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</si>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</sst>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5" fillId="0" borderId="0" xfId="0" applyFont="1">
      <alignment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2"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1" fillId="4" borderId="0" xfId="0" applyFont="1" applyFill="1" applyBorder="1" applyAlignment="1">
      <alignment horizontal="left" vertical="center" wrapText="1"/>
    </xf>
    <xf numFmtId="0" fontId="21" fillId="4" borderId="8"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F5EA933-5B2B-438A-AC7B-4AAB3B703DC4}"/>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E955072-97D7-4B0F-B056-2956C9EC3DD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61C16BBE-4DEC-4BEE-B869-E571ABDBCB2C}"/>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8BE9585F-2998-4E78-B1D0-2D2FC3E5517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0292F73-F150-4FBF-BB80-EDD8FE6ED3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B5A77FBB-E1B2-47C8-A86D-07F678F58D65}"/>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C47F9299-16C9-40F0-9C14-8A3AE750D1C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0F5D434-2D2E-4AD9-9ECF-A59D2144031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2EB5C589-8651-4621-8AA8-0D39DDA9B8E5}"/>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5826E1D1-BDA5-46DD-80E4-FD7A6CB4214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9E7A942-42F7-42F2-A8D2-8C1F038477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20788062-DE26-4866-B000-16389BB1C331}"/>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24654354-A52B-4EAC-8548-D5AA8F14797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B3A1264-6CD8-4BF8-9C53-261CEA2957B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D307462D-5C20-4D36-B667-4602584E05A3}"/>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B7D6F6-9B1C-4FC6-938C-96B3D237E13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60174C0-5883-4BBA-8D40-2391687C9E6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26883A04-3F61-42E4-BDE6-7C775B42EC88}"/>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124E3822-65DE-4DD1-A370-33B41E9842B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1A9F0B3-9AD6-4B4B-A312-522056A21AF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5EFBD9F-4D65-40B9-84C8-9B4359F4D364}"/>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a:extLst>
            <a:ext uri="{FF2B5EF4-FFF2-40B4-BE49-F238E27FC236}">
              <a16:creationId xmlns:a16="http://schemas.microsoft.com/office/drawing/2014/main" id="{D447D654-1151-40F2-BC14-C334C72F002E}"/>
            </a:ext>
          </a:extLst>
        </xdr:cNvPr>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E71F4F04-6356-482A-A0F8-C93D3F5F6CF2}"/>
            </a:ext>
          </a:extLst>
        </xdr:cNvPr>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94465930-AF20-4386-A082-A6394DA066D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2A98643-165D-4EE6-93C3-908276AFF92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2CD6D410-92AA-4EAF-AC7B-CB0AAE8CD28B}"/>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25CEA88B-F367-4603-B6F1-D3F024663E2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6D51572-F9D5-4767-846B-E36BE82A25B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B61E3175-E1F8-471B-B918-C0422857734E}"/>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ED17B26-F50D-4B25-90E7-405556CF064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57B3A09-ED7E-4A00-ADA4-17DBFF14240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8370E4E-DA0E-4FC4-87CA-EA3670D8A08B}"/>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81E7C45A-3108-4AD2-A53B-0361A6C8D91C}"/>
            </a:ext>
          </a:extLst>
        </xdr:cNvPr>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297952FA-B2F7-4224-BF63-23C51840B442}"/>
            </a:ext>
          </a:extLst>
        </xdr:cNvPr>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2DFECA3E-409B-459F-8F5D-AAD10ADBE61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A2E0C5C-AB05-42E8-8B06-02D23EC0E1A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E6EEFCB-F994-4731-A926-63E6174D9B2B}"/>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18D41549-8786-4DA3-9849-D03AB1672421}"/>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52FCEF1-1D48-4924-A4C1-E30E87C2E8C8}"/>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D8D50A24-7CCC-45B0-944D-610E9C5EABB8}"/>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10EFDE85-6451-4E0D-95DC-58A3A1CEA39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2E0DD82-3DB5-41DF-B90E-D246BD254B7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B870696-3728-4028-97B4-2D1DDD55478D}"/>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E7EE2EA3-71EA-4D47-8571-66FD6B6885A7}"/>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6673F5C5-689E-4FA8-8EED-6D3DAACA4568}"/>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C5895952-2194-4D09-B7AC-1E1E8C9DB525}"/>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A7A3F5D-7CAC-4619-9739-6B8586C1880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443478B-A948-426C-A2C8-233F5C5863E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4290DD99-90FA-4CA2-9D31-0338B954BBD5}"/>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H31/03&#24066;&#30010;&#12363;&#12425;/01&#31119;&#20117;&#24066;/H31&#25244;&#26412;&#25913;&#38761;&#35519;&#26619;%20&#35519;&#26619;&#31080;&#12539;&#38598;&#35336;&#34920;&#65288;&#31119;&#20117;&#24066;&#65289;/03%20&#35519;&#26619;&#31080;&#65288;&#31119;&#20117;&#24066;&#65306;03&#39376;&#36554;&#2258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H31/03&#24066;&#30010;&#12363;&#12425;/01&#31119;&#20117;&#24066;/H31&#25244;&#26412;&#25913;&#38761;&#35519;&#26619;%20&#35519;&#26619;&#31080;&#12539;&#38598;&#35336;&#34920;&#65288;&#31119;&#20117;&#24066;&#65289;/03%20&#35519;&#26619;&#31080;&#65288;&#31119;&#20117;&#24066;&#65306;09&#20844;&#20849;&#19979;&#2770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H31/03&#24066;&#30010;&#12363;&#12425;/01&#31119;&#20117;&#24066;/H31&#25244;&#26412;&#25913;&#38761;&#35519;&#26619;%20&#35519;&#26619;&#31080;&#12539;&#38598;&#35336;&#34920;&#65288;&#31119;&#20117;&#24066;&#65289;/03%20&#35519;&#26619;&#31080;&#65288;&#31119;&#20117;&#24066;&#65306;10&#29305;&#29872;&#19979;&#2770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H31/03&#24066;&#30010;&#12363;&#12425;/01&#31119;&#20117;&#24066;/H31&#25244;&#26412;&#25913;&#38761;&#35519;&#26619;%20&#35519;&#26619;&#31080;&#12539;&#38598;&#35336;&#34920;&#65288;&#31119;&#20117;&#24066;&#65289;/03%20&#35519;&#26619;&#31080;&#65288;&#31119;&#20117;&#24066;&#65306;04&#36786;&#385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H31/03&#24066;&#30010;&#12363;&#12425;/01&#31119;&#20117;&#24066;/H31&#25244;&#26412;&#25913;&#38761;&#35519;&#26619;%20&#35519;&#26619;&#31080;&#12539;&#38598;&#35336;&#34920;&#65288;&#31119;&#20117;&#24066;&#65289;/03%20&#35519;&#26619;&#31080;&#65288;&#31119;&#20117;&#24066;&#65306;06&#28417;&#38598;&#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H31/03&#24066;&#30010;&#12363;&#12425;/01&#31119;&#20117;&#24066;/H31&#25244;&#26412;&#25913;&#38761;&#35519;&#26619;%20&#35519;&#26619;&#31080;&#12539;&#38598;&#35336;&#34920;&#65288;&#31119;&#20117;&#24066;&#65289;/03%20&#35519;&#26619;&#31080;&#65288;&#31119;&#20117;&#24066;&#65306;05&#26519;&#38598;&#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H31/03&#24066;&#30010;&#12363;&#12425;/01&#31119;&#20117;&#24066;/H31&#25244;&#26412;&#25913;&#38761;&#35519;&#26619;%20&#35519;&#26619;&#31080;&#12539;&#38598;&#35336;&#34920;&#65288;&#31119;&#20117;&#24066;&#65289;/03%20&#35519;&#26619;&#31080;&#65288;&#31119;&#20117;&#24066;&#65306;07&#23567;&#25490;&#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H31/03&#24066;&#30010;&#12363;&#12425;/01&#31119;&#20117;&#24066;/H31&#25244;&#26412;&#25913;&#38761;&#35519;&#26619;%20&#35519;&#26619;&#31080;&#12539;&#38598;&#35336;&#34920;&#65288;&#31119;&#20117;&#24066;&#65289;/03%20&#35519;&#26619;&#31080;&#65288;&#31119;&#20117;&#24066;&#65306;08&#22320;&#2549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福井市</v>
          </cell>
        </row>
        <row r="24">
          <cell r="F24" t="str">
            <v>駐車場整備事業</v>
          </cell>
          <cell r="W24" t="str">
            <v>―</v>
          </cell>
        </row>
        <row r="26">
          <cell r="F26" t="str">
            <v>―</v>
          </cell>
        </row>
        <row r="52">
          <cell r="R52" t="str">
            <v>○</v>
          </cell>
          <cell r="X52" t="str">
            <v>○</v>
          </cell>
        </row>
        <row r="300">
          <cell r="B300" t="str">
            <v>管理運営費について、導入前と比較して、H27年度　6,960千円、H28年度　7,524千円、H29年度　12,854千円の経費削減となった。
夜間定期料金の値下げ（大手、大手第２）、夜間特別定期料金の設定及び値下げ（大手）、平日昼間定期料金の設定（大手第２）、口座振替制度の導入、映画館利用者に対する割引き（本町）、障害者手帳持参者に対する割引き。</v>
          </cell>
        </row>
        <row r="307">
          <cell r="G307" t="str">
            <v>○</v>
          </cell>
        </row>
        <row r="308">
          <cell r="G308" t="str">
            <v>○</v>
          </cell>
        </row>
        <row r="312">
          <cell r="E312">
            <v>18</v>
          </cell>
        </row>
        <row r="313">
          <cell r="E313">
            <v>4</v>
          </cell>
        </row>
        <row r="314">
          <cell r="E314">
            <v>1</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福井市</v>
          </cell>
        </row>
        <row r="24">
          <cell r="F24" t="str">
            <v>下水道事業</v>
          </cell>
          <cell r="W24" t="str">
            <v>公共下水</v>
          </cell>
        </row>
        <row r="26">
          <cell r="F26" t="str">
            <v>―</v>
          </cell>
        </row>
        <row r="49">
          <cell r="R49" t="str">
            <v xml:space="preserve"> </v>
          </cell>
        </row>
        <row r="53">
          <cell r="R53" t="str">
            <v>○</v>
          </cell>
          <cell r="X53" t="str">
            <v>○</v>
          </cell>
        </row>
        <row r="56">
          <cell r="R56" t="str">
            <v xml:space="preserve"> </v>
          </cell>
        </row>
        <row r="359">
          <cell r="B359" t="str">
            <v>　平成１９年度から下水道施設運転維持管理業務（特定環境下水を含む）について包括委託を導入しており、浄化センター及びポンプ場など、全251施設（R5年度末見込）を対象としている。
　令和元年度からの5ヵ年で、直営管理方式と比較して約5億6千万円の効果額を見込んでいる。</v>
          </cell>
        </row>
        <row r="365">
          <cell r="B365" t="str">
            <v>　現行のサービス水準（放流水質・汚泥性状）を維持することはもとより、その向上を図ること。
　施設の運転及び維持管理の確実な業務履行、運営の効率化と良質で安定した下水処理サービスを実現すること。</v>
          </cell>
        </row>
        <row r="371">
          <cell r="E371">
            <v>19</v>
          </cell>
        </row>
        <row r="372">
          <cell r="E372">
            <v>4</v>
          </cell>
        </row>
        <row r="373">
          <cell r="E373">
            <v>1</v>
          </cell>
        </row>
        <row r="386">
          <cell r="E386"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福井市</v>
          </cell>
        </row>
        <row r="24">
          <cell r="F24" t="str">
            <v>下水道事業</v>
          </cell>
          <cell r="W24" t="str">
            <v>特定環境下水</v>
          </cell>
        </row>
        <row r="26">
          <cell r="F26" t="str">
            <v>―</v>
          </cell>
        </row>
        <row r="49">
          <cell r="R49" t="str">
            <v xml:space="preserve"> </v>
          </cell>
        </row>
        <row r="53">
          <cell r="R53" t="str">
            <v>○</v>
          </cell>
          <cell r="X53" t="str">
            <v>○</v>
          </cell>
        </row>
        <row r="56">
          <cell r="R56" t="str">
            <v xml:space="preserve"> </v>
          </cell>
        </row>
        <row r="359">
          <cell r="B359" t="str">
            <v>　平成１９年度から下水道施設運転維持管理業務（公共下水を含む）について包括委託を導入しており、浄化センター及びポンプ場など、全251施設（R5年度末見込）を対象としている。
　令和元年度からの5ヵ年で、直営管理方式と比較して約5億6千万円の効果額を見込んでいる。</v>
          </cell>
        </row>
        <row r="365">
          <cell r="B365" t="str">
            <v>　現行のサービス水準（放流水質・汚泥性状）を維持することはもとより、その向上を図ること。
　施設の運転及び維持管理の確実な業務履行、運営の効率化と良質で安定した下水処理サービスを実現すること。</v>
          </cell>
        </row>
        <row r="371">
          <cell r="E371">
            <v>19</v>
          </cell>
        </row>
        <row r="372">
          <cell r="E372">
            <v>4</v>
          </cell>
        </row>
        <row r="373">
          <cell r="E373">
            <v>1</v>
          </cell>
        </row>
        <row r="386">
          <cell r="E386"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福井市</v>
          </cell>
        </row>
        <row r="24">
          <cell r="F24" t="str">
            <v>下水道事業</v>
          </cell>
          <cell r="W24" t="str">
            <v>農業集落排水</v>
          </cell>
        </row>
        <row r="26">
          <cell r="F26" t="str">
            <v>―</v>
          </cell>
        </row>
        <row r="49">
          <cell r="R49" t="str">
            <v xml:space="preserve"> </v>
          </cell>
        </row>
        <row r="51">
          <cell r="R51" t="str">
            <v xml:space="preserve"> </v>
          </cell>
        </row>
        <row r="56">
          <cell r="R56" t="str">
            <v>○</v>
          </cell>
        </row>
        <row r="536">
          <cell r="C536" t="str">
            <v>③抜本的な改革の方向性について検討の前段階にあるため</v>
          </cell>
          <cell r="AQ536" t="str">
            <v>　</v>
          </cell>
        </row>
      </sheetData>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福井市</v>
          </cell>
        </row>
        <row r="24">
          <cell r="F24" t="str">
            <v>下水道事業</v>
          </cell>
          <cell r="W24" t="str">
            <v>漁業集落排水</v>
          </cell>
        </row>
        <row r="26">
          <cell r="F26" t="str">
            <v>―</v>
          </cell>
        </row>
        <row r="49">
          <cell r="R49" t="str">
            <v xml:space="preserve"> </v>
          </cell>
        </row>
        <row r="51">
          <cell r="R51" t="str">
            <v xml:space="preserve"> </v>
          </cell>
        </row>
        <row r="56">
          <cell r="R56" t="str">
            <v>○</v>
          </cell>
        </row>
        <row r="536">
          <cell r="C536" t="str">
            <v>③抜本的な改革の方向性について検討の前段階にあるため</v>
          </cell>
          <cell r="AQ536" t="str">
            <v>　</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福井市</v>
          </cell>
        </row>
        <row r="24">
          <cell r="F24" t="str">
            <v>下水道事業</v>
          </cell>
          <cell r="W24" t="str">
            <v>林業集落排水</v>
          </cell>
        </row>
        <row r="26">
          <cell r="F26" t="str">
            <v>―</v>
          </cell>
        </row>
        <row r="49">
          <cell r="R49" t="str">
            <v xml:space="preserve"> </v>
          </cell>
        </row>
        <row r="51">
          <cell r="R51" t="str">
            <v xml:space="preserve"> </v>
          </cell>
        </row>
        <row r="56">
          <cell r="R56" t="str">
            <v>○</v>
          </cell>
        </row>
        <row r="536">
          <cell r="C536" t="str">
            <v>③抜本的な改革の方向性について検討の前段階にあるため</v>
          </cell>
          <cell r="AQ536" t="str">
            <v>　</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福井市</v>
          </cell>
        </row>
        <row r="24">
          <cell r="F24" t="str">
            <v>下水道事業</v>
          </cell>
          <cell r="W24" t="str">
            <v>小規模排水処理</v>
          </cell>
        </row>
        <row r="26">
          <cell r="F26" t="str">
            <v>―</v>
          </cell>
        </row>
        <row r="49">
          <cell r="R49" t="str">
            <v xml:space="preserve"> </v>
          </cell>
        </row>
        <row r="51">
          <cell r="R51" t="str">
            <v xml:space="preserve"> </v>
          </cell>
        </row>
        <row r="56">
          <cell r="R56" t="str">
            <v>○</v>
          </cell>
        </row>
        <row r="536">
          <cell r="C536" t="str">
            <v>③抜本的な改革の方向性について検討の前段階にあるため</v>
          </cell>
          <cell r="AQ536" t="str">
            <v>　</v>
          </cell>
        </row>
      </sheetData>
      <sheetData sheetId="1" refreshError="1"/>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福井市</v>
          </cell>
        </row>
        <row r="24">
          <cell r="F24" t="str">
            <v>下水道事業</v>
          </cell>
          <cell r="W24" t="str">
            <v>特定地域排水処理</v>
          </cell>
        </row>
        <row r="26">
          <cell r="F26" t="str">
            <v>―</v>
          </cell>
        </row>
        <row r="56">
          <cell r="R56" t="str">
            <v>○</v>
          </cell>
        </row>
        <row r="536">
          <cell r="C536" t="str">
            <v>③抜本的な改革の方向性について検討の前段階にあるため</v>
          </cell>
          <cell r="AQ536" t="str">
            <v>○</v>
          </cell>
        </row>
        <row r="537">
          <cell r="C537" t="str">
            <v>⑦その他</v>
          </cell>
        </row>
        <row r="543">
          <cell r="B543" t="str">
            <v>公共下水道を使用している世帯との使用料金の格差是正を図るためには、現行の事業体制を継続することが望ましいため。</v>
          </cell>
        </row>
        <row r="550">
          <cell r="B550" t="str">
            <v>山間部の過疎地域世帯が対象のため使用料金の増加は見込めず、一般会計の繰入金に依存せざるをえない。経営改革は困難であると考える。</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A0086-B4B3-4B66-9E6A-ACF7249F9807}">
  <sheetPr>
    <pageSetUpPr fitToPage="1"/>
  </sheetPr>
  <dimension ref="A1:BR50"/>
  <sheetViews>
    <sheetView view="pageBreakPreview" zoomScale="60" zoomScaleNormal="70" zoomScalePageLayoutView="40" workbookViewId="0">
      <selection activeCell="B22" sqref="B2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6" t="s">
        <v>19</v>
      </c>
      <c r="D8" s="147"/>
      <c r="E8" s="147"/>
      <c r="F8" s="147"/>
      <c r="G8" s="147"/>
      <c r="H8" s="147"/>
      <c r="I8" s="147"/>
      <c r="J8" s="147"/>
      <c r="K8" s="147"/>
      <c r="L8" s="147"/>
      <c r="M8" s="147"/>
      <c r="N8" s="147"/>
      <c r="O8" s="147"/>
      <c r="P8" s="147"/>
      <c r="Q8" s="147"/>
      <c r="R8" s="147"/>
      <c r="S8" s="147"/>
      <c r="T8" s="147"/>
      <c r="U8" s="148" t="s">
        <v>26</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27</v>
      </c>
      <c r="BG8" s="159"/>
      <c r="BH8" s="159"/>
      <c r="BI8" s="159"/>
      <c r="BJ8" s="159"/>
      <c r="BK8" s="159"/>
      <c r="BL8" s="159"/>
      <c r="BM8" s="159"/>
      <c r="BN8" s="159"/>
      <c r="BO8" s="159"/>
      <c r="BP8" s="159"/>
      <c r="BQ8" s="6"/>
      <c r="BR8" s="4"/>
    </row>
    <row r="9" spans="1:70" ht="15.6" customHeight="1">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c r="A11" s="2"/>
      <c r="B11" s="2"/>
      <c r="C11" s="160" t="s">
        <v>37</v>
      </c>
      <c r="D11" s="147"/>
      <c r="E11" s="147"/>
      <c r="F11" s="147"/>
      <c r="G11" s="147"/>
      <c r="H11" s="147"/>
      <c r="I11" s="147"/>
      <c r="J11" s="147"/>
      <c r="K11" s="147"/>
      <c r="L11" s="147"/>
      <c r="M11" s="147"/>
      <c r="N11" s="147"/>
      <c r="O11" s="147"/>
      <c r="P11" s="147"/>
      <c r="Q11" s="147"/>
      <c r="R11" s="147"/>
      <c r="S11" s="147"/>
      <c r="T11" s="147"/>
      <c r="U11" s="161" t="s">
        <v>25</v>
      </c>
      <c r="V11" s="162"/>
      <c r="W11" s="162"/>
      <c r="X11" s="162"/>
      <c r="Y11" s="162"/>
      <c r="Z11" s="162"/>
      <c r="AA11" s="162"/>
      <c r="AB11" s="162"/>
      <c r="AC11" s="162"/>
      <c r="AD11" s="162"/>
      <c r="AE11" s="162"/>
      <c r="AF11" s="149"/>
      <c r="AG11" s="149"/>
      <c r="AH11" s="149"/>
      <c r="AI11" s="149"/>
      <c r="AJ11" s="149"/>
      <c r="AK11" s="149"/>
      <c r="AL11" s="149"/>
      <c r="AM11" s="149"/>
      <c r="AN11" s="150"/>
      <c r="AO11" s="167" t="s">
        <v>30</v>
      </c>
      <c r="AP11" s="149"/>
      <c r="AQ11" s="149"/>
      <c r="AR11" s="149"/>
      <c r="AS11" s="149"/>
      <c r="AT11" s="149"/>
      <c r="AU11" s="149"/>
      <c r="AV11" s="149"/>
      <c r="AW11" s="149"/>
      <c r="AX11" s="149"/>
      <c r="AY11" s="149"/>
      <c r="AZ11" s="149"/>
      <c r="BA11" s="149"/>
      <c r="BB11" s="149"/>
      <c r="BC11" s="149"/>
      <c r="BD11" s="149"/>
      <c r="BE11" s="150"/>
      <c r="BF11" s="160" t="s">
        <v>30</v>
      </c>
      <c r="BG11" s="168"/>
      <c r="BH11" s="168"/>
      <c r="BI11" s="168"/>
      <c r="BJ11" s="168"/>
      <c r="BK11" s="168"/>
      <c r="BL11" s="168"/>
      <c r="BM11" s="168"/>
      <c r="BN11" s="168"/>
      <c r="BO11" s="168"/>
      <c r="BP11" s="168"/>
      <c r="BQ11" s="7"/>
    </row>
    <row r="12" spans="1:70" ht="15.6" customHeight="1">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3" t="s">
        <v>28</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2"/>
      <c r="BB18" s="62"/>
      <c r="BC18" s="62"/>
      <c r="BD18" s="62"/>
      <c r="BE18" s="62"/>
      <c r="BF18" s="62"/>
      <c r="BG18" s="62"/>
      <c r="BH18" s="62"/>
      <c r="BI18" s="62"/>
      <c r="BJ18" s="62"/>
      <c r="BK18" s="63"/>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2"/>
      <c r="BB19" s="62"/>
      <c r="BC19" s="62"/>
      <c r="BD19" s="62"/>
      <c r="BE19" s="62"/>
      <c r="BF19" s="62"/>
      <c r="BG19" s="62"/>
      <c r="BH19" s="62"/>
      <c r="BI19" s="62"/>
      <c r="BJ19" s="62"/>
      <c r="BK19" s="63"/>
      <c r="BR19" s="18"/>
    </row>
    <row r="20" spans="1:70" ht="13.15" customHeight="1">
      <c r="A20" s="2"/>
      <c r="B20" s="2"/>
      <c r="C20" s="19"/>
      <c r="D20" s="119" t="s">
        <v>2</v>
      </c>
      <c r="E20" s="120"/>
      <c r="F20" s="120"/>
      <c r="G20" s="120"/>
      <c r="H20" s="120"/>
      <c r="I20" s="120"/>
      <c r="J20" s="121"/>
      <c r="K20" s="119" t="s">
        <v>3</v>
      </c>
      <c r="L20" s="120"/>
      <c r="M20" s="120"/>
      <c r="N20" s="120"/>
      <c r="O20" s="120"/>
      <c r="P20" s="120"/>
      <c r="Q20" s="121"/>
      <c r="R20" s="119" t="s">
        <v>20</v>
      </c>
      <c r="S20" s="120"/>
      <c r="T20" s="120"/>
      <c r="U20" s="120"/>
      <c r="V20" s="120"/>
      <c r="W20" s="120"/>
      <c r="X20" s="121"/>
      <c r="Y20" s="128" t="s">
        <v>21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07"/>
      <c r="BJ20" s="108"/>
      <c r="BK20" s="63"/>
      <c r="BR20" s="35"/>
    </row>
    <row r="21" spans="1:70" ht="13.1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9"/>
      <c r="BJ21" s="110"/>
      <c r="BK21" s="63"/>
      <c r="BR21" s="35"/>
    </row>
    <row r="22" spans="1:70" ht="13.1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139"/>
      <c r="BC22" s="140"/>
      <c r="BD22" s="140"/>
      <c r="BE22" s="140"/>
      <c r="BF22" s="140"/>
      <c r="BG22" s="140"/>
      <c r="BH22" s="140"/>
      <c r="BI22" s="109"/>
      <c r="BJ22" s="110"/>
      <c r="BK22" s="63"/>
      <c r="BR22" s="35"/>
    </row>
    <row r="23" spans="1:70" ht="31.1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22</v>
      </c>
      <c r="AN23" s="144"/>
      <c r="AO23" s="144"/>
      <c r="AP23" s="144"/>
      <c r="AQ23" s="144"/>
      <c r="AR23" s="144"/>
      <c r="AS23" s="145"/>
      <c r="AT23" s="143" t="s">
        <v>23</v>
      </c>
      <c r="AU23" s="144"/>
      <c r="AV23" s="144"/>
      <c r="AW23" s="144"/>
      <c r="AX23" s="144"/>
      <c r="AY23" s="144"/>
      <c r="AZ23" s="145"/>
      <c r="BA23" s="36"/>
      <c r="BB23" s="141"/>
      <c r="BC23" s="142"/>
      <c r="BD23" s="142"/>
      <c r="BE23" s="142"/>
      <c r="BF23" s="142"/>
      <c r="BG23" s="142"/>
      <c r="BH23" s="142"/>
      <c r="BI23" s="111"/>
      <c r="BJ23" s="112"/>
      <c r="BK23" s="63"/>
      <c r="BR23" s="35"/>
    </row>
    <row r="24" spans="1:70" ht="15.6" customHeight="1">
      <c r="A24" s="2"/>
      <c r="B24" s="2"/>
      <c r="C24" s="19"/>
      <c r="D24" s="99" t="s">
        <v>18</v>
      </c>
      <c r="E24" s="100"/>
      <c r="F24" s="100"/>
      <c r="G24" s="100"/>
      <c r="H24" s="100"/>
      <c r="I24" s="100"/>
      <c r="J24" s="101"/>
      <c r="K24" s="99" t="s">
        <v>18</v>
      </c>
      <c r="L24" s="100"/>
      <c r="M24" s="100"/>
      <c r="N24" s="100"/>
      <c r="O24" s="100"/>
      <c r="P24" s="100"/>
      <c r="Q24" s="101"/>
      <c r="R24" s="99" t="s">
        <v>18</v>
      </c>
      <c r="S24" s="100"/>
      <c r="T24" s="100"/>
      <c r="U24" s="100"/>
      <c r="V24" s="100"/>
      <c r="W24" s="100"/>
      <c r="X24" s="101"/>
      <c r="Y24" s="99" t="s">
        <v>18</v>
      </c>
      <c r="Z24" s="100"/>
      <c r="AA24" s="100"/>
      <c r="AB24" s="100"/>
      <c r="AC24" s="100"/>
      <c r="AD24" s="100"/>
      <c r="AE24" s="101"/>
      <c r="AF24" s="99" t="s">
        <v>18</v>
      </c>
      <c r="AG24" s="100"/>
      <c r="AH24" s="100"/>
      <c r="AI24" s="100"/>
      <c r="AJ24" s="100"/>
      <c r="AK24" s="100"/>
      <c r="AL24" s="101"/>
      <c r="AM24" s="99" t="s">
        <v>18</v>
      </c>
      <c r="AN24" s="100"/>
      <c r="AO24" s="100"/>
      <c r="AP24" s="100"/>
      <c r="AQ24" s="100"/>
      <c r="AR24" s="100"/>
      <c r="AS24" s="101"/>
      <c r="AT24" s="99" t="s">
        <v>18</v>
      </c>
      <c r="AU24" s="100"/>
      <c r="AV24" s="100"/>
      <c r="AW24" s="100"/>
      <c r="AX24" s="100"/>
      <c r="AY24" s="100"/>
      <c r="AZ24" s="101"/>
      <c r="BA24" s="36"/>
      <c r="BB24" s="105" t="s">
        <v>38</v>
      </c>
      <c r="BC24" s="106"/>
      <c r="BD24" s="106"/>
      <c r="BE24" s="106"/>
      <c r="BF24" s="106"/>
      <c r="BG24" s="106"/>
      <c r="BH24" s="106"/>
      <c r="BI24" s="107"/>
      <c r="BJ24" s="108"/>
      <c r="BK24" s="63"/>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9"/>
      <c r="BJ25" s="110"/>
      <c r="BK25" s="63"/>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11"/>
      <c r="BJ26" s="11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8.75">
      <c r="C33" s="70"/>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36</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69" ht="15.6" customHeight="1">
      <c r="C34" s="70"/>
      <c r="D34" s="91" t="s">
        <v>29</v>
      </c>
      <c r="E34" s="92" t="s">
        <v>39</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5"/>
      <c r="AP34" s="25"/>
      <c r="AQ34" s="98" t="s">
        <v>18</v>
      </c>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4"/>
      <c r="BQ34" s="73"/>
    </row>
    <row r="35" spans="2:69" ht="15.6" customHeight="1">
      <c r="C35" s="70"/>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85"/>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3"/>
    </row>
    <row r="36" spans="2:69"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5"/>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73"/>
    </row>
    <row r="37" spans="2:69" ht="15.6" customHeight="1">
      <c r="C37" s="70"/>
      <c r="D37" s="91" t="s">
        <v>29</v>
      </c>
      <c r="E37" s="92">
        <v>0</v>
      </c>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5"/>
      <c r="AP37" s="25"/>
      <c r="AQ37" s="85"/>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7"/>
      <c r="BQ37" s="73"/>
    </row>
    <row r="38" spans="2:69" ht="15.6" customHeight="1">
      <c r="C38" s="70"/>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85"/>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73"/>
    </row>
    <row r="39" spans="2:69"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5"/>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73"/>
    </row>
    <row r="40" spans="2:69" ht="15.6" customHeight="1">
      <c r="C40" s="70"/>
      <c r="D40" s="91" t="s">
        <v>29</v>
      </c>
      <c r="E40" s="92">
        <v>0</v>
      </c>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5"/>
      <c r="AP40" s="25"/>
      <c r="AQ40" s="85"/>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73"/>
    </row>
    <row r="41" spans="2:69" ht="12.6" customHeight="1">
      <c r="B41" s="5"/>
      <c r="C41" s="70"/>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4"/>
    </row>
    <row r="42" spans="2:69"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8.75">
      <c r="C44" s="77"/>
      <c r="D44" s="22" t="s">
        <v>17</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3.5">
      <c r="C45" s="77"/>
      <c r="D45" s="82" t="s">
        <v>40</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6"/>
    </row>
    <row r="46" spans="2:69" ht="12.6" customHeight="1">
      <c r="C46" s="77"/>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6"/>
    </row>
    <row r="47" spans="2:69" ht="12.6" customHeight="1">
      <c r="C47" s="77"/>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6"/>
    </row>
    <row r="48" spans="2:69" ht="12.6" customHeight="1">
      <c r="C48" s="77"/>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6"/>
    </row>
    <row r="49" spans="3:69" ht="12.6" customHeight="1">
      <c r="C49" s="77"/>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6"/>
    </row>
    <row r="50" spans="3:69"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9B5EE-C65D-4563-B1E3-4B2F397BF570}">
  <sheetPr>
    <pageSetUpPr fitToPage="1"/>
  </sheetPr>
  <dimension ref="A1:BR50"/>
  <sheetViews>
    <sheetView view="pageBreakPreview" topLeftCell="A6" zoomScale="60" zoomScaleNormal="70" zoomScalePageLayoutView="40" workbookViewId="0">
      <selection activeCell="A28" sqref="A28:XFD2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6" t="s">
        <v>19</v>
      </c>
      <c r="D8" s="147"/>
      <c r="E8" s="147"/>
      <c r="F8" s="147"/>
      <c r="G8" s="147"/>
      <c r="H8" s="147"/>
      <c r="I8" s="147"/>
      <c r="J8" s="147"/>
      <c r="K8" s="147"/>
      <c r="L8" s="147"/>
      <c r="M8" s="147"/>
      <c r="N8" s="147"/>
      <c r="O8" s="147"/>
      <c r="P8" s="147"/>
      <c r="Q8" s="147"/>
      <c r="R8" s="147"/>
      <c r="S8" s="147"/>
      <c r="T8" s="147"/>
      <c r="U8" s="148" t="s">
        <v>26</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27</v>
      </c>
      <c r="BG8" s="159"/>
      <c r="BH8" s="159"/>
      <c r="BI8" s="159"/>
      <c r="BJ8" s="159"/>
      <c r="BK8" s="159"/>
      <c r="BL8" s="159"/>
      <c r="BM8" s="159"/>
      <c r="BN8" s="159"/>
      <c r="BO8" s="159"/>
      <c r="BP8" s="159"/>
      <c r="BQ8" s="6"/>
      <c r="BR8" s="4"/>
    </row>
    <row r="9" spans="1:70" ht="15.6" customHeight="1">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c r="A11" s="2"/>
      <c r="B11" s="2"/>
      <c r="C11" s="160" t="str">
        <f>IF(COUNTIF([6]回答表!F22,"*")&gt;0,[6]回答表!F22,"")</f>
        <v>福井市</v>
      </c>
      <c r="D11" s="147"/>
      <c r="E11" s="147"/>
      <c r="F11" s="147"/>
      <c r="G11" s="147"/>
      <c r="H11" s="147"/>
      <c r="I11" s="147"/>
      <c r="J11" s="147"/>
      <c r="K11" s="147"/>
      <c r="L11" s="147"/>
      <c r="M11" s="147"/>
      <c r="N11" s="147"/>
      <c r="O11" s="147"/>
      <c r="P11" s="147"/>
      <c r="Q11" s="147"/>
      <c r="R11" s="147"/>
      <c r="S11" s="147"/>
      <c r="T11" s="147"/>
      <c r="U11" s="161" t="str">
        <f>IF(COUNTIF([6]回答表!F24,"*")&gt;0,[6]回答表!F24,"")</f>
        <v>下水道事業</v>
      </c>
      <c r="V11" s="162"/>
      <c r="W11" s="162"/>
      <c r="X11" s="162"/>
      <c r="Y11" s="162"/>
      <c r="Z11" s="162"/>
      <c r="AA11" s="162"/>
      <c r="AB11" s="162"/>
      <c r="AC11" s="162"/>
      <c r="AD11" s="162"/>
      <c r="AE11" s="162"/>
      <c r="AF11" s="149"/>
      <c r="AG11" s="149"/>
      <c r="AH11" s="149"/>
      <c r="AI11" s="149"/>
      <c r="AJ11" s="149"/>
      <c r="AK11" s="149"/>
      <c r="AL11" s="149"/>
      <c r="AM11" s="149"/>
      <c r="AN11" s="150"/>
      <c r="AO11" s="167" t="str">
        <f>IF(COUNTIF([6]回答表!W24,"*")&gt;0,[6]回答表!W24,"")</f>
        <v>漁業集落排水</v>
      </c>
      <c r="AP11" s="149"/>
      <c r="AQ11" s="149"/>
      <c r="AR11" s="149"/>
      <c r="AS11" s="149"/>
      <c r="AT11" s="149"/>
      <c r="AU11" s="149"/>
      <c r="AV11" s="149"/>
      <c r="AW11" s="149"/>
      <c r="AX11" s="149"/>
      <c r="AY11" s="149"/>
      <c r="AZ11" s="149"/>
      <c r="BA11" s="149"/>
      <c r="BB11" s="149"/>
      <c r="BC11" s="149"/>
      <c r="BD11" s="149"/>
      <c r="BE11" s="150"/>
      <c r="BF11" s="160" t="str">
        <f>IF(COUNTIF([6]回答表!F26,"*")&gt;0,[6]回答表!F26,"")</f>
        <v>―</v>
      </c>
      <c r="BG11" s="168"/>
      <c r="BH11" s="168"/>
      <c r="BI11" s="168"/>
      <c r="BJ11" s="168"/>
      <c r="BK11" s="168"/>
      <c r="BL11" s="168"/>
      <c r="BM11" s="168"/>
      <c r="BN11" s="168"/>
      <c r="BO11" s="168"/>
      <c r="BP11" s="168"/>
      <c r="BQ11" s="7"/>
    </row>
    <row r="12" spans="1:70" ht="15.6" customHeight="1">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3" t="s">
        <v>28</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2"/>
      <c r="BB18" s="62"/>
      <c r="BC18" s="62"/>
      <c r="BD18" s="62"/>
      <c r="BE18" s="62"/>
      <c r="BF18" s="62"/>
      <c r="BG18" s="62"/>
      <c r="BH18" s="62"/>
      <c r="BI18" s="62"/>
      <c r="BJ18" s="62"/>
      <c r="BK18" s="63"/>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2"/>
      <c r="BB19" s="62"/>
      <c r="BC19" s="62"/>
      <c r="BD19" s="62"/>
      <c r="BE19" s="62"/>
      <c r="BF19" s="62"/>
      <c r="BG19" s="62"/>
      <c r="BH19" s="62"/>
      <c r="BI19" s="62"/>
      <c r="BJ19" s="62"/>
      <c r="BK19" s="63"/>
      <c r="BR19" s="18"/>
    </row>
    <row r="20" spans="1:70" ht="13.15" customHeight="1">
      <c r="A20" s="2"/>
      <c r="B20" s="2"/>
      <c r="C20" s="19"/>
      <c r="D20" s="119" t="s">
        <v>2</v>
      </c>
      <c r="E20" s="120"/>
      <c r="F20" s="120"/>
      <c r="G20" s="120"/>
      <c r="H20" s="120"/>
      <c r="I20" s="120"/>
      <c r="J20" s="121"/>
      <c r="K20" s="119" t="s">
        <v>3</v>
      </c>
      <c r="L20" s="120"/>
      <c r="M20" s="120"/>
      <c r="N20" s="120"/>
      <c r="O20" s="120"/>
      <c r="P20" s="120"/>
      <c r="Q20" s="121"/>
      <c r="R20" s="119" t="s">
        <v>20</v>
      </c>
      <c r="S20" s="120"/>
      <c r="T20" s="120"/>
      <c r="U20" s="120"/>
      <c r="V20" s="120"/>
      <c r="W20" s="120"/>
      <c r="X20" s="121"/>
      <c r="Y20" s="128" t="s">
        <v>21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07"/>
      <c r="BJ20" s="108"/>
      <c r="BK20" s="63"/>
      <c r="BR20" s="35"/>
    </row>
    <row r="21" spans="1:70" ht="13.1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9"/>
      <c r="BJ21" s="110"/>
      <c r="BK21" s="63"/>
      <c r="BR21" s="35"/>
    </row>
    <row r="22" spans="1:70" ht="13.1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139"/>
      <c r="BC22" s="140"/>
      <c r="BD22" s="140"/>
      <c r="BE22" s="140"/>
      <c r="BF22" s="140"/>
      <c r="BG22" s="140"/>
      <c r="BH22" s="140"/>
      <c r="BI22" s="109"/>
      <c r="BJ22" s="110"/>
      <c r="BK22" s="63"/>
      <c r="BR22" s="35"/>
    </row>
    <row r="23" spans="1:70" ht="31.1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22</v>
      </c>
      <c r="AN23" s="144"/>
      <c r="AO23" s="144"/>
      <c r="AP23" s="144"/>
      <c r="AQ23" s="144"/>
      <c r="AR23" s="144"/>
      <c r="AS23" s="145"/>
      <c r="AT23" s="143" t="s">
        <v>23</v>
      </c>
      <c r="AU23" s="144"/>
      <c r="AV23" s="144"/>
      <c r="AW23" s="144"/>
      <c r="AX23" s="144"/>
      <c r="AY23" s="144"/>
      <c r="AZ23" s="145"/>
      <c r="BA23" s="36"/>
      <c r="BB23" s="141"/>
      <c r="BC23" s="142"/>
      <c r="BD23" s="142"/>
      <c r="BE23" s="142"/>
      <c r="BF23" s="142"/>
      <c r="BG23" s="142"/>
      <c r="BH23" s="142"/>
      <c r="BI23" s="111"/>
      <c r="BJ23" s="112"/>
      <c r="BK23" s="63"/>
      <c r="BR23" s="35"/>
    </row>
    <row r="24" spans="1:70" ht="15.6" customHeight="1">
      <c r="A24" s="2"/>
      <c r="B24" s="2"/>
      <c r="C24" s="19"/>
      <c r="D24" s="99" t="str">
        <f>IF([6]回答表!R49="○","○","")</f>
        <v/>
      </c>
      <c r="E24" s="100"/>
      <c r="F24" s="100"/>
      <c r="G24" s="100"/>
      <c r="H24" s="100"/>
      <c r="I24" s="100"/>
      <c r="J24" s="101"/>
      <c r="K24" s="99" t="str">
        <f>IF([6]回答表!R50="○","○","")</f>
        <v/>
      </c>
      <c r="L24" s="100"/>
      <c r="M24" s="100"/>
      <c r="N24" s="100"/>
      <c r="O24" s="100"/>
      <c r="P24" s="100"/>
      <c r="Q24" s="101"/>
      <c r="R24" s="99" t="str">
        <f>IF([6]回答表!R51="○","○","")</f>
        <v/>
      </c>
      <c r="S24" s="100"/>
      <c r="T24" s="100"/>
      <c r="U24" s="100"/>
      <c r="V24" s="100"/>
      <c r="W24" s="100"/>
      <c r="X24" s="101"/>
      <c r="Y24" s="99" t="str">
        <f>IF([6]回答表!R52="○","○","")</f>
        <v/>
      </c>
      <c r="Z24" s="100"/>
      <c r="AA24" s="100"/>
      <c r="AB24" s="100"/>
      <c r="AC24" s="100"/>
      <c r="AD24" s="100"/>
      <c r="AE24" s="101"/>
      <c r="AF24" s="99" t="str">
        <f>IF([6]回答表!R53="○","○","")</f>
        <v/>
      </c>
      <c r="AG24" s="100"/>
      <c r="AH24" s="100"/>
      <c r="AI24" s="100"/>
      <c r="AJ24" s="100"/>
      <c r="AK24" s="100"/>
      <c r="AL24" s="101"/>
      <c r="AM24" s="99" t="str">
        <f>IF([6]回答表!R54="○","○","")</f>
        <v/>
      </c>
      <c r="AN24" s="100"/>
      <c r="AO24" s="100"/>
      <c r="AP24" s="100"/>
      <c r="AQ24" s="100"/>
      <c r="AR24" s="100"/>
      <c r="AS24" s="101"/>
      <c r="AT24" s="99" t="str">
        <f>IF([6]回答表!R55="○","○","")</f>
        <v/>
      </c>
      <c r="AU24" s="100"/>
      <c r="AV24" s="100"/>
      <c r="AW24" s="100"/>
      <c r="AX24" s="100"/>
      <c r="AY24" s="100"/>
      <c r="AZ24" s="101"/>
      <c r="BA24" s="36"/>
      <c r="BB24" s="105" t="str">
        <f>IF([6]回答表!R56="○","○","")</f>
        <v>○</v>
      </c>
      <c r="BC24" s="106"/>
      <c r="BD24" s="106"/>
      <c r="BE24" s="106"/>
      <c r="BF24" s="106"/>
      <c r="BG24" s="106"/>
      <c r="BH24" s="106"/>
      <c r="BI24" s="107"/>
      <c r="BJ24" s="108"/>
      <c r="BK24" s="63"/>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9"/>
      <c r="BJ25" s="110"/>
      <c r="BK25" s="63"/>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11"/>
      <c r="BJ26" s="11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8.75">
      <c r="C33" s="70"/>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36</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69" ht="15.6" customHeight="1">
      <c r="C34" s="70"/>
      <c r="D34" s="91" t="s">
        <v>29</v>
      </c>
      <c r="E34" s="92" t="str">
        <f>IF([6]回答表!R56="○",[6]回答表!C536,"")</f>
        <v>③抜本的な改革の方向性について検討の前段階にあるため</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5"/>
      <c r="AP34" s="25"/>
      <c r="AQ34" s="98" t="str">
        <f>IF([6]回答表!AQ536="○",[6]回答表!B543,"")</f>
        <v/>
      </c>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4"/>
      <c r="BQ34" s="73"/>
    </row>
    <row r="35" spans="2:69" ht="15.6" customHeight="1">
      <c r="C35" s="70"/>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85"/>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3"/>
    </row>
    <row r="36" spans="2:69"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5"/>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73"/>
    </row>
    <row r="37" spans="2:69" ht="15.6" customHeight="1">
      <c r="C37" s="70"/>
      <c r="D37" s="91" t="s">
        <v>29</v>
      </c>
      <c r="E37" s="92">
        <f>IF([6]回答表!R56="○",[6]回答表!C537,"")</f>
        <v>0</v>
      </c>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5"/>
      <c r="AP37" s="25"/>
      <c r="AQ37" s="85"/>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7"/>
      <c r="BQ37" s="73"/>
    </row>
    <row r="38" spans="2:69" ht="15.6" customHeight="1">
      <c r="C38" s="70"/>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85"/>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73"/>
    </row>
    <row r="39" spans="2:69"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5"/>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73"/>
    </row>
    <row r="40" spans="2:69" ht="15.6" customHeight="1">
      <c r="C40" s="70"/>
      <c r="D40" s="91" t="s">
        <v>29</v>
      </c>
      <c r="E40" s="92">
        <f>IF([6]回答表!R56="○",[6]回答表!C538,"")</f>
        <v>0</v>
      </c>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5"/>
      <c r="AP40" s="25"/>
      <c r="AQ40" s="85"/>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73"/>
    </row>
    <row r="41" spans="2:69" ht="12.6" customHeight="1">
      <c r="B41" s="5"/>
      <c r="C41" s="70"/>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4"/>
    </row>
    <row r="42" spans="2:69"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8.75">
      <c r="C44" s="77"/>
      <c r="D44" s="22" t="s">
        <v>17</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3.5">
      <c r="C45" s="77"/>
      <c r="D45" s="82">
        <f>IF([6]回答表!R56="○",[6]回答表!B550,"")</f>
        <v>0</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6"/>
    </row>
    <row r="46" spans="2:69" ht="12.6" customHeight="1">
      <c r="C46" s="77"/>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6"/>
    </row>
    <row r="47" spans="2:69" ht="12.6" customHeight="1">
      <c r="C47" s="77"/>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6"/>
    </row>
    <row r="48" spans="2:69" ht="12.6" customHeight="1">
      <c r="C48" s="77"/>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6"/>
    </row>
    <row r="49" spans="3:69" ht="12.6" customHeight="1">
      <c r="C49" s="77"/>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6"/>
    </row>
    <row r="50" spans="3:69"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E049A-2CBB-4FC2-A1E0-D7E60E0D58B6}">
  <sheetPr>
    <pageSetUpPr fitToPage="1"/>
  </sheetPr>
  <dimension ref="A1:BR50"/>
  <sheetViews>
    <sheetView view="pageBreakPreview" zoomScale="60" zoomScaleNormal="70" zoomScalePageLayoutView="40" workbookViewId="0">
      <selection activeCell="A28" sqref="A28:XFD2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6" t="s">
        <v>19</v>
      </c>
      <c r="D8" s="147"/>
      <c r="E8" s="147"/>
      <c r="F8" s="147"/>
      <c r="G8" s="147"/>
      <c r="H8" s="147"/>
      <c r="I8" s="147"/>
      <c r="J8" s="147"/>
      <c r="K8" s="147"/>
      <c r="L8" s="147"/>
      <c r="M8" s="147"/>
      <c r="N8" s="147"/>
      <c r="O8" s="147"/>
      <c r="P8" s="147"/>
      <c r="Q8" s="147"/>
      <c r="R8" s="147"/>
      <c r="S8" s="147"/>
      <c r="T8" s="147"/>
      <c r="U8" s="148" t="s">
        <v>26</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27</v>
      </c>
      <c r="BG8" s="159"/>
      <c r="BH8" s="159"/>
      <c r="BI8" s="159"/>
      <c r="BJ8" s="159"/>
      <c r="BK8" s="159"/>
      <c r="BL8" s="159"/>
      <c r="BM8" s="159"/>
      <c r="BN8" s="159"/>
      <c r="BO8" s="159"/>
      <c r="BP8" s="159"/>
      <c r="BQ8" s="6"/>
      <c r="BR8" s="4"/>
    </row>
    <row r="9" spans="1:70" ht="15.6" customHeight="1">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c r="A11" s="2"/>
      <c r="B11" s="2"/>
      <c r="C11" s="160" t="str">
        <f>IF(COUNTIF([7]回答表!F22,"*")&gt;0,[7]回答表!F22,"")</f>
        <v>福井市</v>
      </c>
      <c r="D11" s="147"/>
      <c r="E11" s="147"/>
      <c r="F11" s="147"/>
      <c r="G11" s="147"/>
      <c r="H11" s="147"/>
      <c r="I11" s="147"/>
      <c r="J11" s="147"/>
      <c r="K11" s="147"/>
      <c r="L11" s="147"/>
      <c r="M11" s="147"/>
      <c r="N11" s="147"/>
      <c r="O11" s="147"/>
      <c r="P11" s="147"/>
      <c r="Q11" s="147"/>
      <c r="R11" s="147"/>
      <c r="S11" s="147"/>
      <c r="T11" s="147"/>
      <c r="U11" s="161" t="str">
        <f>IF(COUNTIF([7]回答表!F24,"*")&gt;0,[7]回答表!F24,"")</f>
        <v>下水道事業</v>
      </c>
      <c r="V11" s="162"/>
      <c r="W11" s="162"/>
      <c r="X11" s="162"/>
      <c r="Y11" s="162"/>
      <c r="Z11" s="162"/>
      <c r="AA11" s="162"/>
      <c r="AB11" s="162"/>
      <c r="AC11" s="162"/>
      <c r="AD11" s="162"/>
      <c r="AE11" s="162"/>
      <c r="AF11" s="149"/>
      <c r="AG11" s="149"/>
      <c r="AH11" s="149"/>
      <c r="AI11" s="149"/>
      <c r="AJ11" s="149"/>
      <c r="AK11" s="149"/>
      <c r="AL11" s="149"/>
      <c r="AM11" s="149"/>
      <c r="AN11" s="150"/>
      <c r="AO11" s="167" t="str">
        <f>IF(COUNTIF([7]回答表!W24,"*")&gt;0,[7]回答表!W24,"")</f>
        <v>林業集落排水</v>
      </c>
      <c r="AP11" s="149"/>
      <c r="AQ11" s="149"/>
      <c r="AR11" s="149"/>
      <c r="AS11" s="149"/>
      <c r="AT11" s="149"/>
      <c r="AU11" s="149"/>
      <c r="AV11" s="149"/>
      <c r="AW11" s="149"/>
      <c r="AX11" s="149"/>
      <c r="AY11" s="149"/>
      <c r="AZ11" s="149"/>
      <c r="BA11" s="149"/>
      <c r="BB11" s="149"/>
      <c r="BC11" s="149"/>
      <c r="BD11" s="149"/>
      <c r="BE11" s="150"/>
      <c r="BF11" s="160" t="str">
        <f>IF(COUNTIF([7]回答表!F26,"*")&gt;0,[7]回答表!F26,"")</f>
        <v>―</v>
      </c>
      <c r="BG11" s="168"/>
      <c r="BH11" s="168"/>
      <c r="BI11" s="168"/>
      <c r="BJ11" s="168"/>
      <c r="BK11" s="168"/>
      <c r="BL11" s="168"/>
      <c r="BM11" s="168"/>
      <c r="BN11" s="168"/>
      <c r="BO11" s="168"/>
      <c r="BP11" s="168"/>
      <c r="BQ11" s="7"/>
    </row>
    <row r="12" spans="1:70" ht="15.6" customHeight="1">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3" t="s">
        <v>28</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2"/>
      <c r="BB18" s="62"/>
      <c r="BC18" s="62"/>
      <c r="BD18" s="62"/>
      <c r="BE18" s="62"/>
      <c r="BF18" s="62"/>
      <c r="BG18" s="62"/>
      <c r="BH18" s="62"/>
      <c r="BI18" s="62"/>
      <c r="BJ18" s="62"/>
      <c r="BK18" s="63"/>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2"/>
      <c r="BB19" s="62"/>
      <c r="BC19" s="62"/>
      <c r="BD19" s="62"/>
      <c r="BE19" s="62"/>
      <c r="BF19" s="62"/>
      <c r="BG19" s="62"/>
      <c r="BH19" s="62"/>
      <c r="BI19" s="62"/>
      <c r="BJ19" s="62"/>
      <c r="BK19" s="63"/>
      <c r="BR19" s="18"/>
    </row>
    <row r="20" spans="1:70" ht="13.15" customHeight="1">
      <c r="A20" s="2"/>
      <c r="B20" s="2"/>
      <c r="C20" s="19"/>
      <c r="D20" s="119" t="s">
        <v>2</v>
      </c>
      <c r="E20" s="120"/>
      <c r="F20" s="120"/>
      <c r="G20" s="120"/>
      <c r="H20" s="120"/>
      <c r="I20" s="120"/>
      <c r="J20" s="121"/>
      <c r="K20" s="119" t="s">
        <v>3</v>
      </c>
      <c r="L20" s="120"/>
      <c r="M20" s="120"/>
      <c r="N20" s="120"/>
      <c r="O20" s="120"/>
      <c r="P20" s="120"/>
      <c r="Q20" s="121"/>
      <c r="R20" s="119" t="s">
        <v>20</v>
      </c>
      <c r="S20" s="120"/>
      <c r="T20" s="120"/>
      <c r="U20" s="120"/>
      <c r="V20" s="120"/>
      <c r="W20" s="120"/>
      <c r="X20" s="121"/>
      <c r="Y20" s="128" t="s">
        <v>21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07"/>
      <c r="BJ20" s="108"/>
      <c r="BK20" s="63"/>
      <c r="BR20" s="35"/>
    </row>
    <row r="21" spans="1:70" ht="13.1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9"/>
      <c r="BJ21" s="110"/>
      <c r="BK21" s="63"/>
      <c r="BR21" s="35"/>
    </row>
    <row r="22" spans="1:70" ht="13.1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139"/>
      <c r="BC22" s="140"/>
      <c r="BD22" s="140"/>
      <c r="BE22" s="140"/>
      <c r="BF22" s="140"/>
      <c r="BG22" s="140"/>
      <c r="BH22" s="140"/>
      <c r="BI22" s="109"/>
      <c r="BJ22" s="110"/>
      <c r="BK22" s="63"/>
      <c r="BR22" s="35"/>
    </row>
    <row r="23" spans="1:70" ht="31.1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22</v>
      </c>
      <c r="AN23" s="144"/>
      <c r="AO23" s="144"/>
      <c r="AP23" s="144"/>
      <c r="AQ23" s="144"/>
      <c r="AR23" s="144"/>
      <c r="AS23" s="145"/>
      <c r="AT23" s="143" t="s">
        <v>23</v>
      </c>
      <c r="AU23" s="144"/>
      <c r="AV23" s="144"/>
      <c r="AW23" s="144"/>
      <c r="AX23" s="144"/>
      <c r="AY23" s="144"/>
      <c r="AZ23" s="145"/>
      <c r="BA23" s="36"/>
      <c r="BB23" s="141"/>
      <c r="BC23" s="142"/>
      <c r="BD23" s="142"/>
      <c r="BE23" s="142"/>
      <c r="BF23" s="142"/>
      <c r="BG23" s="142"/>
      <c r="BH23" s="142"/>
      <c r="BI23" s="111"/>
      <c r="BJ23" s="112"/>
      <c r="BK23" s="63"/>
      <c r="BR23" s="35"/>
    </row>
    <row r="24" spans="1:70" ht="15.6" customHeight="1">
      <c r="A24" s="2"/>
      <c r="B24" s="2"/>
      <c r="C24" s="19"/>
      <c r="D24" s="99" t="str">
        <f>IF([7]回答表!R49="○","○","")</f>
        <v/>
      </c>
      <c r="E24" s="100"/>
      <c r="F24" s="100"/>
      <c r="G24" s="100"/>
      <c r="H24" s="100"/>
      <c r="I24" s="100"/>
      <c r="J24" s="101"/>
      <c r="K24" s="99" t="str">
        <f>IF([7]回答表!R50="○","○","")</f>
        <v/>
      </c>
      <c r="L24" s="100"/>
      <c r="M24" s="100"/>
      <c r="N24" s="100"/>
      <c r="O24" s="100"/>
      <c r="P24" s="100"/>
      <c r="Q24" s="101"/>
      <c r="R24" s="99" t="str">
        <f>IF([7]回答表!R51="○","○","")</f>
        <v/>
      </c>
      <c r="S24" s="100"/>
      <c r="T24" s="100"/>
      <c r="U24" s="100"/>
      <c r="V24" s="100"/>
      <c r="W24" s="100"/>
      <c r="X24" s="101"/>
      <c r="Y24" s="99" t="str">
        <f>IF([7]回答表!R52="○","○","")</f>
        <v/>
      </c>
      <c r="Z24" s="100"/>
      <c r="AA24" s="100"/>
      <c r="AB24" s="100"/>
      <c r="AC24" s="100"/>
      <c r="AD24" s="100"/>
      <c r="AE24" s="101"/>
      <c r="AF24" s="99" t="str">
        <f>IF([7]回答表!R53="○","○","")</f>
        <v/>
      </c>
      <c r="AG24" s="100"/>
      <c r="AH24" s="100"/>
      <c r="AI24" s="100"/>
      <c r="AJ24" s="100"/>
      <c r="AK24" s="100"/>
      <c r="AL24" s="101"/>
      <c r="AM24" s="99" t="str">
        <f>IF([7]回答表!R54="○","○","")</f>
        <v/>
      </c>
      <c r="AN24" s="100"/>
      <c r="AO24" s="100"/>
      <c r="AP24" s="100"/>
      <c r="AQ24" s="100"/>
      <c r="AR24" s="100"/>
      <c r="AS24" s="101"/>
      <c r="AT24" s="99" t="str">
        <f>IF([7]回答表!R55="○","○","")</f>
        <v/>
      </c>
      <c r="AU24" s="100"/>
      <c r="AV24" s="100"/>
      <c r="AW24" s="100"/>
      <c r="AX24" s="100"/>
      <c r="AY24" s="100"/>
      <c r="AZ24" s="101"/>
      <c r="BA24" s="36"/>
      <c r="BB24" s="105" t="str">
        <f>IF([7]回答表!R56="○","○","")</f>
        <v>○</v>
      </c>
      <c r="BC24" s="106"/>
      <c r="BD24" s="106"/>
      <c r="BE24" s="106"/>
      <c r="BF24" s="106"/>
      <c r="BG24" s="106"/>
      <c r="BH24" s="106"/>
      <c r="BI24" s="107"/>
      <c r="BJ24" s="108"/>
      <c r="BK24" s="63"/>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9"/>
      <c r="BJ25" s="110"/>
      <c r="BK25" s="63"/>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11"/>
      <c r="BJ26" s="11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8.75">
      <c r="C33" s="70"/>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36</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69" ht="15.6" customHeight="1">
      <c r="C34" s="70"/>
      <c r="D34" s="91" t="s">
        <v>29</v>
      </c>
      <c r="E34" s="92" t="str">
        <f>IF([7]回答表!R56="○",[7]回答表!C536,"")</f>
        <v>③抜本的な改革の方向性について検討の前段階にあるため</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5"/>
      <c r="AP34" s="25"/>
      <c r="AQ34" s="98" t="str">
        <f>IF([7]回答表!AQ536="○",[7]回答表!B543,"")</f>
        <v/>
      </c>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4"/>
      <c r="BQ34" s="73"/>
    </row>
    <row r="35" spans="2:69" ht="15.6" customHeight="1">
      <c r="C35" s="70"/>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85"/>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3"/>
    </row>
    <row r="36" spans="2:69"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5"/>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73"/>
    </row>
    <row r="37" spans="2:69" ht="15.6" customHeight="1">
      <c r="C37" s="70"/>
      <c r="D37" s="91" t="s">
        <v>29</v>
      </c>
      <c r="E37" s="92">
        <f>IF([7]回答表!R56="○",[7]回答表!C537,"")</f>
        <v>0</v>
      </c>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5"/>
      <c r="AP37" s="25"/>
      <c r="AQ37" s="85"/>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7"/>
      <c r="BQ37" s="73"/>
    </row>
    <row r="38" spans="2:69" ht="15.6" customHeight="1">
      <c r="C38" s="70"/>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85"/>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73"/>
    </row>
    <row r="39" spans="2:69"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5"/>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73"/>
    </row>
    <row r="40" spans="2:69" ht="15.6" customHeight="1">
      <c r="C40" s="70"/>
      <c r="D40" s="91" t="s">
        <v>29</v>
      </c>
      <c r="E40" s="92">
        <f>IF([7]回答表!R56="○",[7]回答表!C538,"")</f>
        <v>0</v>
      </c>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5"/>
      <c r="AP40" s="25"/>
      <c r="AQ40" s="85"/>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73"/>
    </row>
    <row r="41" spans="2:69" ht="12.6" customHeight="1">
      <c r="B41" s="5"/>
      <c r="C41" s="70"/>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4"/>
    </row>
    <row r="42" spans="2:69"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8.75">
      <c r="C44" s="77"/>
      <c r="D44" s="22" t="s">
        <v>17</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3.5">
      <c r="C45" s="77"/>
      <c r="D45" s="82">
        <f>IF([7]回答表!R56="○",[7]回答表!B550,"")</f>
        <v>0</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6"/>
    </row>
    <row r="46" spans="2:69" ht="12.6" customHeight="1">
      <c r="C46" s="77"/>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6"/>
    </row>
    <row r="47" spans="2:69" ht="12.6" customHeight="1">
      <c r="C47" s="77"/>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6"/>
    </row>
    <row r="48" spans="2:69" ht="12.6" customHeight="1">
      <c r="C48" s="77"/>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6"/>
    </row>
    <row r="49" spans="3:69" ht="12.6" customHeight="1">
      <c r="C49" s="77"/>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6"/>
    </row>
    <row r="50" spans="3:69"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184FF-924F-4338-BEFE-A43D6A070375}">
  <sheetPr>
    <pageSetUpPr fitToPage="1"/>
  </sheetPr>
  <dimension ref="A1:BR50"/>
  <sheetViews>
    <sheetView view="pageBreakPreview" topLeftCell="A27" zoomScale="60" zoomScaleNormal="70" zoomScalePageLayoutView="40" workbookViewId="0">
      <selection activeCell="AJ39" sqref="AJ3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6" t="s">
        <v>19</v>
      </c>
      <c r="D8" s="147"/>
      <c r="E8" s="147"/>
      <c r="F8" s="147"/>
      <c r="G8" s="147"/>
      <c r="H8" s="147"/>
      <c r="I8" s="147"/>
      <c r="J8" s="147"/>
      <c r="K8" s="147"/>
      <c r="L8" s="147"/>
      <c r="M8" s="147"/>
      <c r="N8" s="147"/>
      <c r="O8" s="147"/>
      <c r="P8" s="147"/>
      <c r="Q8" s="147"/>
      <c r="R8" s="147"/>
      <c r="S8" s="147"/>
      <c r="T8" s="147"/>
      <c r="U8" s="148" t="s">
        <v>26</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27</v>
      </c>
      <c r="BG8" s="159"/>
      <c r="BH8" s="159"/>
      <c r="BI8" s="159"/>
      <c r="BJ8" s="159"/>
      <c r="BK8" s="159"/>
      <c r="BL8" s="159"/>
      <c r="BM8" s="159"/>
      <c r="BN8" s="159"/>
      <c r="BO8" s="159"/>
      <c r="BP8" s="159"/>
      <c r="BQ8" s="6"/>
      <c r="BR8" s="4"/>
    </row>
    <row r="9" spans="1:70" ht="15.6" customHeight="1">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c r="A11" s="2"/>
      <c r="B11" s="2"/>
      <c r="C11" s="160" t="str">
        <f>IF(COUNTIF([8]回答表!F22,"*")&gt;0,[8]回答表!F22,"")</f>
        <v>福井市</v>
      </c>
      <c r="D11" s="147"/>
      <c r="E11" s="147"/>
      <c r="F11" s="147"/>
      <c r="G11" s="147"/>
      <c r="H11" s="147"/>
      <c r="I11" s="147"/>
      <c r="J11" s="147"/>
      <c r="K11" s="147"/>
      <c r="L11" s="147"/>
      <c r="M11" s="147"/>
      <c r="N11" s="147"/>
      <c r="O11" s="147"/>
      <c r="P11" s="147"/>
      <c r="Q11" s="147"/>
      <c r="R11" s="147"/>
      <c r="S11" s="147"/>
      <c r="T11" s="147"/>
      <c r="U11" s="161" t="str">
        <f>IF(COUNTIF([8]回答表!F24,"*")&gt;0,[8]回答表!F24,"")</f>
        <v>下水道事業</v>
      </c>
      <c r="V11" s="162"/>
      <c r="W11" s="162"/>
      <c r="X11" s="162"/>
      <c r="Y11" s="162"/>
      <c r="Z11" s="162"/>
      <c r="AA11" s="162"/>
      <c r="AB11" s="162"/>
      <c r="AC11" s="162"/>
      <c r="AD11" s="162"/>
      <c r="AE11" s="162"/>
      <c r="AF11" s="149"/>
      <c r="AG11" s="149"/>
      <c r="AH11" s="149"/>
      <c r="AI11" s="149"/>
      <c r="AJ11" s="149"/>
      <c r="AK11" s="149"/>
      <c r="AL11" s="149"/>
      <c r="AM11" s="149"/>
      <c r="AN11" s="150"/>
      <c r="AO11" s="167" t="str">
        <f>IF(COUNTIF([8]回答表!W24,"*")&gt;0,[8]回答表!W24,"")</f>
        <v>小規模排水処理</v>
      </c>
      <c r="AP11" s="149"/>
      <c r="AQ11" s="149"/>
      <c r="AR11" s="149"/>
      <c r="AS11" s="149"/>
      <c r="AT11" s="149"/>
      <c r="AU11" s="149"/>
      <c r="AV11" s="149"/>
      <c r="AW11" s="149"/>
      <c r="AX11" s="149"/>
      <c r="AY11" s="149"/>
      <c r="AZ11" s="149"/>
      <c r="BA11" s="149"/>
      <c r="BB11" s="149"/>
      <c r="BC11" s="149"/>
      <c r="BD11" s="149"/>
      <c r="BE11" s="150"/>
      <c r="BF11" s="160" t="str">
        <f>IF(COUNTIF([8]回答表!F26,"*")&gt;0,[8]回答表!F26,"")</f>
        <v>―</v>
      </c>
      <c r="BG11" s="168"/>
      <c r="BH11" s="168"/>
      <c r="BI11" s="168"/>
      <c r="BJ11" s="168"/>
      <c r="BK11" s="168"/>
      <c r="BL11" s="168"/>
      <c r="BM11" s="168"/>
      <c r="BN11" s="168"/>
      <c r="BO11" s="168"/>
      <c r="BP11" s="168"/>
      <c r="BQ11" s="7"/>
    </row>
    <row r="12" spans="1:70" ht="15.6" customHeight="1">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3" t="s">
        <v>28</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2"/>
      <c r="BB18" s="62"/>
      <c r="BC18" s="62"/>
      <c r="BD18" s="62"/>
      <c r="BE18" s="62"/>
      <c r="BF18" s="62"/>
      <c r="BG18" s="62"/>
      <c r="BH18" s="62"/>
      <c r="BI18" s="62"/>
      <c r="BJ18" s="62"/>
      <c r="BK18" s="63"/>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2"/>
      <c r="BB19" s="62"/>
      <c r="BC19" s="62"/>
      <c r="BD19" s="62"/>
      <c r="BE19" s="62"/>
      <c r="BF19" s="62"/>
      <c r="BG19" s="62"/>
      <c r="BH19" s="62"/>
      <c r="BI19" s="62"/>
      <c r="BJ19" s="62"/>
      <c r="BK19" s="63"/>
      <c r="BR19" s="18"/>
    </row>
    <row r="20" spans="1:70" ht="13.15" customHeight="1">
      <c r="A20" s="2"/>
      <c r="B20" s="2"/>
      <c r="C20" s="19"/>
      <c r="D20" s="119" t="s">
        <v>2</v>
      </c>
      <c r="E20" s="120"/>
      <c r="F20" s="120"/>
      <c r="G20" s="120"/>
      <c r="H20" s="120"/>
      <c r="I20" s="120"/>
      <c r="J20" s="121"/>
      <c r="K20" s="119" t="s">
        <v>3</v>
      </c>
      <c r="L20" s="120"/>
      <c r="M20" s="120"/>
      <c r="N20" s="120"/>
      <c r="O20" s="120"/>
      <c r="P20" s="120"/>
      <c r="Q20" s="121"/>
      <c r="R20" s="119" t="s">
        <v>20</v>
      </c>
      <c r="S20" s="120"/>
      <c r="T20" s="120"/>
      <c r="U20" s="120"/>
      <c r="V20" s="120"/>
      <c r="W20" s="120"/>
      <c r="X20" s="121"/>
      <c r="Y20" s="128" t="s">
        <v>21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07"/>
      <c r="BJ20" s="108"/>
      <c r="BK20" s="63"/>
      <c r="BR20" s="35"/>
    </row>
    <row r="21" spans="1:70" ht="13.1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9"/>
      <c r="BJ21" s="110"/>
      <c r="BK21" s="63"/>
      <c r="BR21" s="35"/>
    </row>
    <row r="22" spans="1:70" ht="13.1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139"/>
      <c r="BC22" s="140"/>
      <c r="BD22" s="140"/>
      <c r="BE22" s="140"/>
      <c r="BF22" s="140"/>
      <c r="BG22" s="140"/>
      <c r="BH22" s="140"/>
      <c r="BI22" s="109"/>
      <c r="BJ22" s="110"/>
      <c r="BK22" s="63"/>
      <c r="BR22" s="35"/>
    </row>
    <row r="23" spans="1:70" ht="31.1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22</v>
      </c>
      <c r="AN23" s="144"/>
      <c r="AO23" s="144"/>
      <c r="AP23" s="144"/>
      <c r="AQ23" s="144"/>
      <c r="AR23" s="144"/>
      <c r="AS23" s="145"/>
      <c r="AT23" s="143" t="s">
        <v>23</v>
      </c>
      <c r="AU23" s="144"/>
      <c r="AV23" s="144"/>
      <c r="AW23" s="144"/>
      <c r="AX23" s="144"/>
      <c r="AY23" s="144"/>
      <c r="AZ23" s="145"/>
      <c r="BA23" s="36"/>
      <c r="BB23" s="141"/>
      <c r="BC23" s="142"/>
      <c r="BD23" s="142"/>
      <c r="BE23" s="142"/>
      <c r="BF23" s="142"/>
      <c r="BG23" s="142"/>
      <c r="BH23" s="142"/>
      <c r="BI23" s="111"/>
      <c r="BJ23" s="112"/>
      <c r="BK23" s="63"/>
      <c r="BR23" s="35"/>
    </row>
    <row r="24" spans="1:70" ht="15.6" customHeight="1">
      <c r="A24" s="2"/>
      <c r="B24" s="2"/>
      <c r="C24" s="19"/>
      <c r="D24" s="99" t="str">
        <f>IF([8]回答表!R49="○","○","")</f>
        <v/>
      </c>
      <c r="E24" s="100"/>
      <c r="F24" s="100"/>
      <c r="G24" s="100"/>
      <c r="H24" s="100"/>
      <c r="I24" s="100"/>
      <c r="J24" s="101"/>
      <c r="K24" s="99" t="str">
        <f>IF([8]回答表!R50="○","○","")</f>
        <v/>
      </c>
      <c r="L24" s="100"/>
      <c r="M24" s="100"/>
      <c r="N24" s="100"/>
      <c r="O24" s="100"/>
      <c r="P24" s="100"/>
      <c r="Q24" s="101"/>
      <c r="R24" s="99" t="str">
        <f>IF([8]回答表!R51="○","○","")</f>
        <v/>
      </c>
      <c r="S24" s="100"/>
      <c r="T24" s="100"/>
      <c r="U24" s="100"/>
      <c r="V24" s="100"/>
      <c r="W24" s="100"/>
      <c r="X24" s="101"/>
      <c r="Y24" s="99" t="str">
        <f>IF([8]回答表!R52="○","○","")</f>
        <v/>
      </c>
      <c r="Z24" s="100"/>
      <c r="AA24" s="100"/>
      <c r="AB24" s="100"/>
      <c r="AC24" s="100"/>
      <c r="AD24" s="100"/>
      <c r="AE24" s="101"/>
      <c r="AF24" s="99" t="str">
        <f>IF([8]回答表!R53="○","○","")</f>
        <v/>
      </c>
      <c r="AG24" s="100"/>
      <c r="AH24" s="100"/>
      <c r="AI24" s="100"/>
      <c r="AJ24" s="100"/>
      <c r="AK24" s="100"/>
      <c r="AL24" s="101"/>
      <c r="AM24" s="99" t="str">
        <f>IF([8]回答表!R54="○","○","")</f>
        <v/>
      </c>
      <c r="AN24" s="100"/>
      <c r="AO24" s="100"/>
      <c r="AP24" s="100"/>
      <c r="AQ24" s="100"/>
      <c r="AR24" s="100"/>
      <c r="AS24" s="101"/>
      <c r="AT24" s="99" t="str">
        <f>IF([8]回答表!R55="○","○","")</f>
        <v/>
      </c>
      <c r="AU24" s="100"/>
      <c r="AV24" s="100"/>
      <c r="AW24" s="100"/>
      <c r="AX24" s="100"/>
      <c r="AY24" s="100"/>
      <c r="AZ24" s="101"/>
      <c r="BA24" s="36"/>
      <c r="BB24" s="105" t="str">
        <f>IF([8]回答表!R56="○","○","")</f>
        <v>○</v>
      </c>
      <c r="BC24" s="106"/>
      <c r="BD24" s="106"/>
      <c r="BE24" s="106"/>
      <c r="BF24" s="106"/>
      <c r="BG24" s="106"/>
      <c r="BH24" s="106"/>
      <c r="BI24" s="107"/>
      <c r="BJ24" s="108"/>
      <c r="BK24" s="63"/>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9"/>
      <c r="BJ25" s="110"/>
      <c r="BK25" s="63"/>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11"/>
      <c r="BJ26" s="11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8.75">
      <c r="C33" s="70"/>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36</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69" ht="15.6" customHeight="1">
      <c r="C34" s="70"/>
      <c r="D34" s="91" t="s">
        <v>29</v>
      </c>
      <c r="E34" s="92" t="str">
        <f>IF([8]回答表!R56="○",[8]回答表!C536,"")</f>
        <v>③抜本的な改革の方向性について検討の前段階にあるため</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5"/>
      <c r="AP34" s="25"/>
      <c r="AQ34" s="98" t="str">
        <f>IF([8]回答表!AQ536="○",[8]回答表!B543,"")</f>
        <v/>
      </c>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4"/>
      <c r="BQ34" s="73"/>
    </row>
    <row r="35" spans="2:69" ht="15.6" customHeight="1">
      <c r="C35" s="70"/>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85"/>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3"/>
    </row>
    <row r="36" spans="2:69"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5"/>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73"/>
    </row>
    <row r="37" spans="2:69" ht="15.6" customHeight="1">
      <c r="C37" s="70"/>
      <c r="D37" s="91" t="s">
        <v>29</v>
      </c>
      <c r="E37" s="92">
        <f>IF([8]回答表!R56="○",[8]回答表!C537,"")</f>
        <v>0</v>
      </c>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5"/>
      <c r="AP37" s="25"/>
      <c r="AQ37" s="85"/>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7"/>
      <c r="BQ37" s="73"/>
    </row>
    <row r="38" spans="2:69" ht="15.6" customHeight="1">
      <c r="C38" s="70"/>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85"/>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73"/>
    </row>
    <row r="39" spans="2:69"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5"/>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73"/>
    </row>
    <row r="40" spans="2:69" ht="15.6" customHeight="1">
      <c r="C40" s="70"/>
      <c r="D40" s="91" t="s">
        <v>29</v>
      </c>
      <c r="E40" s="92">
        <f>IF([8]回答表!R56="○",[8]回答表!C538,"")</f>
        <v>0</v>
      </c>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5"/>
      <c r="AP40" s="25"/>
      <c r="AQ40" s="85"/>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73"/>
    </row>
    <row r="41" spans="2:69" ht="12.6" customHeight="1">
      <c r="B41" s="5"/>
      <c r="C41" s="70"/>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4"/>
    </row>
    <row r="42" spans="2:69"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8.75">
      <c r="C44" s="77"/>
      <c r="D44" s="22" t="s">
        <v>17</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3.5">
      <c r="C45" s="77"/>
      <c r="D45" s="82">
        <f>IF([8]回答表!R56="○",[8]回答表!B550,"")</f>
        <v>0</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6"/>
    </row>
    <row r="46" spans="2:69" ht="12.6" customHeight="1">
      <c r="C46" s="77"/>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6"/>
    </row>
    <row r="47" spans="2:69" ht="12.6" customHeight="1">
      <c r="C47" s="77"/>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6"/>
    </row>
    <row r="48" spans="2:69" ht="12.6" customHeight="1">
      <c r="C48" s="77"/>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6"/>
    </row>
    <row r="49" spans="3:69" ht="12.6" customHeight="1">
      <c r="C49" s="77"/>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6"/>
    </row>
    <row r="50" spans="3:69"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9840C-7D85-4ADE-B791-24E5D8B90A56}">
  <sheetPr>
    <pageSetUpPr fitToPage="1"/>
  </sheetPr>
  <dimension ref="A1:BR50"/>
  <sheetViews>
    <sheetView tabSelected="1" view="pageBreakPreview" topLeftCell="A19" zoomScale="60" zoomScaleNormal="70" zoomScalePageLayoutView="40" workbookViewId="0">
      <selection activeCell="AQ34" sqref="AQ34:BP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6" t="s">
        <v>19</v>
      </c>
      <c r="D8" s="147"/>
      <c r="E8" s="147"/>
      <c r="F8" s="147"/>
      <c r="G8" s="147"/>
      <c r="H8" s="147"/>
      <c r="I8" s="147"/>
      <c r="J8" s="147"/>
      <c r="K8" s="147"/>
      <c r="L8" s="147"/>
      <c r="M8" s="147"/>
      <c r="N8" s="147"/>
      <c r="O8" s="147"/>
      <c r="P8" s="147"/>
      <c r="Q8" s="147"/>
      <c r="R8" s="147"/>
      <c r="S8" s="147"/>
      <c r="T8" s="147"/>
      <c r="U8" s="148" t="s">
        <v>26</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27</v>
      </c>
      <c r="BG8" s="159"/>
      <c r="BH8" s="159"/>
      <c r="BI8" s="159"/>
      <c r="BJ8" s="159"/>
      <c r="BK8" s="159"/>
      <c r="BL8" s="159"/>
      <c r="BM8" s="159"/>
      <c r="BN8" s="159"/>
      <c r="BO8" s="159"/>
      <c r="BP8" s="159"/>
      <c r="BQ8" s="6"/>
      <c r="BR8" s="4"/>
    </row>
    <row r="9" spans="1:70" ht="15.6" customHeight="1">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c r="A11" s="2"/>
      <c r="B11" s="2"/>
      <c r="C11" s="160" t="str">
        <f>IF(COUNTIF([9]回答表!F22,"*")&gt;0,[9]回答表!F22,"")</f>
        <v>福井市</v>
      </c>
      <c r="D11" s="147"/>
      <c r="E11" s="147"/>
      <c r="F11" s="147"/>
      <c r="G11" s="147"/>
      <c r="H11" s="147"/>
      <c r="I11" s="147"/>
      <c r="J11" s="147"/>
      <c r="K11" s="147"/>
      <c r="L11" s="147"/>
      <c r="M11" s="147"/>
      <c r="N11" s="147"/>
      <c r="O11" s="147"/>
      <c r="P11" s="147"/>
      <c r="Q11" s="147"/>
      <c r="R11" s="147"/>
      <c r="S11" s="147"/>
      <c r="T11" s="147"/>
      <c r="U11" s="161" t="str">
        <f>IF(COUNTIF([9]回答表!F24,"*")&gt;0,[9]回答表!F24,"")</f>
        <v>下水道事業</v>
      </c>
      <c r="V11" s="162"/>
      <c r="W11" s="162"/>
      <c r="X11" s="162"/>
      <c r="Y11" s="162"/>
      <c r="Z11" s="162"/>
      <c r="AA11" s="162"/>
      <c r="AB11" s="162"/>
      <c r="AC11" s="162"/>
      <c r="AD11" s="162"/>
      <c r="AE11" s="162"/>
      <c r="AF11" s="149"/>
      <c r="AG11" s="149"/>
      <c r="AH11" s="149"/>
      <c r="AI11" s="149"/>
      <c r="AJ11" s="149"/>
      <c r="AK11" s="149"/>
      <c r="AL11" s="149"/>
      <c r="AM11" s="149"/>
      <c r="AN11" s="150"/>
      <c r="AO11" s="167" t="str">
        <f>IF(COUNTIF([9]回答表!W24,"*")&gt;0,[9]回答表!W24,"")</f>
        <v>特定地域排水処理</v>
      </c>
      <c r="AP11" s="149"/>
      <c r="AQ11" s="149"/>
      <c r="AR11" s="149"/>
      <c r="AS11" s="149"/>
      <c r="AT11" s="149"/>
      <c r="AU11" s="149"/>
      <c r="AV11" s="149"/>
      <c r="AW11" s="149"/>
      <c r="AX11" s="149"/>
      <c r="AY11" s="149"/>
      <c r="AZ11" s="149"/>
      <c r="BA11" s="149"/>
      <c r="BB11" s="149"/>
      <c r="BC11" s="149"/>
      <c r="BD11" s="149"/>
      <c r="BE11" s="150"/>
      <c r="BF11" s="160" t="str">
        <f>IF(COUNTIF([9]回答表!F26,"*")&gt;0,[9]回答表!F26,"")</f>
        <v>―</v>
      </c>
      <c r="BG11" s="168"/>
      <c r="BH11" s="168"/>
      <c r="BI11" s="168"/>
      <c r="BJ11" s="168"/>
      <c r="BK11" s="168"/>
      <c r="BL11" s="168"/>
      <c r="BM11" s="168"/>
      <c r="BN11" s="168"/>
      <c r="BO11" s="168"/>
      <c r="BP11" s="168"/>
      <c r="BQ11" s="7"/>
    </row>
    <row r="12" spans="1:70" ht="15.6" customHeight="1">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3" t="s">
        <v>28</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2"/>
      <c r="BB18" s="62"/>
      <c r="BC18" s="62"/>
      <c r="BD18" s="62"/>
      <c r="BE18" s="62"/>
      <c r="BF18" s="62"/>
      <c r="BG18" s="62"/>
      <c r="BH18" s="62"/>
      <c r="BI18" s="62"/>
      <c r="BJ18" s="62"/>
      <c r="BK18" s="63"/>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2"/>
      <c r="BB19" s="62"/>
      <c r="BC19" s="62"/>
      <c r="BD19" s="62"/>
      <c r="BE19" s="62"/>
      <c r="BF19" s="62"/>
      <c r="BG19" s="62"/>
      <c r="BH19" s="62"/>
      <c r="BI19" s="62"/>
      <c r="BJ19" s="62"/>
      <c r="BK19" s="63"/>
      <c r="BR19" s="18"/>
    </row>
    <row r="20" spans="1:70" ht="13.15" customHeight="1">
      <c r="A20" s="2"/>
      <c r="B20" s="2"/>
      <c r="C20" s="19"/>
      <c r="D20" s="119" t="s">
        <v>2</v>
      </c>
      <c r="E20" s="120"/>
      <c r="F20" s="120"/>
      <c r="G20" s="120"/>
      <c r="H20" s="120"/>
      <c r="I20" s="120"/>
      <c r="J20" s="121"/>
      <c r="K20" s="119" t="s">
        <v>3</v>
      </c>
      <c r="L20" s="120"/>
      <c r="M20" s="120"/>
      <c r="N20" s="120"/>
      <c r="O20" s="120"/>
      <c r="P20" s="120"/>
      <c r="Q20" s="121"/>
      <c r="R20" s="119" t="s">
        <v>20</v>
      </c>
      <c r="S20" s="120"/>
      <c r="T20" s="120"/>
      <c r="U20" s="120"/>
      <c r="V20" s="120"/>
      <c r="W20" s="120"/>
      <c r="X20" s="121"/>
      <c r="Y20" s="128" t="s">
        <v>21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07"/>
      <c r="BJ20" s="108"/>
      <c r="BK20" s="63"/>
      <c r="BR20" s="35"/>
    </row>
    <row r="21" spans="1:70" ht="13.1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9"/>
      <c r="BJ21" s="110"/>
      <c r="BK21" s="63"/>
      <c r="BR21" s="35"/>
    </row>
    <row r="22" spans="1:70" ht="13.1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139"/>
      <c r="BC22" s="140"/>
      <c r="BD22" s="140"/>
      <c r="BE22" s="140"/>
      <c r="BF22" s="140"/>
      <c r="BG22" s="140"/>
      <c r="BH22" s="140"/>
      <c r="BI22" s="109"/>
      <c r="BJ22" s="110"/>
      <c r="BK22" s="63"/>
      <c r="BR22" s="35"/>
    </row>
    <row r="23" spans="1:70" ht="31.1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22</v>
      </c>
      <c r="AN23" s="144"/>
      <c r="AO23" s="144"/>
      <c r="AP23" s="144"/>
      <c r="AQ23" s="144"/>
      <c r="AR23" s="144"/>
      <c r="AS23" s="145"/>
      <c r="AT23" s="143" t="s">
        <v>23</v>
      </c>
      <c r="AU23" s="144"/>
      <c r="AV23" s="144"/>
      <c r="AW23" s="144"/>
      <c r="AX23" s="144"/>
      <c r="AY23" s="144"/>
      <c r="AZ23" s="145"/>
      <c r="BA23" s="36"/>
      <c r="BB23" s="141"/>
      <c r="BC23" s="142"/>
      <c r="BD23" s="142"/>
      <c r="BE23" s="142"/>
      <c r="BF23" s="142"/>
      <c r="BG23" s="142"/>
      <c r="BH23" s="142"/>
      <c r="BI23" s="111"/>
      <c r="BJ23" s="112"/>
      <c r="BK23" s="63"/>
      <c r="BR23" s="35"/>
    </row>
    <row r="24" spans="1:70" ht="15.6" customHeight="1">
      <c r="A24" s="2"/>
      <c r="B24" s="2"/>
      <c r="C24" s="19"/>
      <c r="D24" s="99" t="str">
        <f>IF([9]回答表!R49="○","○","")</f>
        <v/>
      </c>
      <c r="E24" s="100"/>
      <c r="F24" s="100"/>
      <c r="G24" s="100"/>
      <c r="H24" s="100"/>
      <c r="I24" s="100"/>
      <c r="J24" s="101"/>
      <c r="K24" s="99" t="str">
        <f>IF([9]回答表!R50="○","○","")</f>
        <v/>
      </c>
      <c r="L24" s="100"/>
      <c r="M24" s="100"/>
      <c r="N24" s="100"/>
      <c r="O24" s="100"/>
      <c r="P24" s="100"/>
      <c r="Q24" s="101"/>
      <c r="R24" s="99" t="str">
        <f>IF([9]回答表!R51="○","○","")</f>
        <v/>
      </c>
      <c r="S24" s="100"/>
      <c r="T24" s="100"/>
      <c r="U24" s="100"/>
      <c r="V24" s="100"/>
      <c r="W24" s="100"/>
      <c r="X24" s="101"/>
      <c r="Y24" s="99" t="str">
        <f>IF([9]回答表!R52="○","○","")</f>
        <v/>
      </c>
      <c r="Z24" s="100"/>
      <c r="AA24" s="100"/>
      <c r="AB24" s="100"/>
      <c r="AC24" s="100"/>
      <c r="AD24" s="100"/>
      <c r="AE24" s="101"/>
      <c r="AF24" s="99" t="str">
        <f>IF([9]回答表!R53="○","○","")</f>
        <v/>
      </c>
      <c r="AG24" s="100"/>
      <c r="AH24" s="100"/>
      <c r="AI24" s="100"/>
      <c r="AJ24" s="100"/>
      <c r="AK24" s="100"/>
      <c r="AL24" s="101"/>
      <c r="AM24" s="99" t="str">
        <f>IF([9]回答表!R54="○","○","")</f>
        <v/>
      </c>
      <c r="AN24" s="100"/>
      <c r="AO24" s="100"/>
      <c r="AP24" s="100"/>
      <c r="AQ24" s="100"/>
      <c r="AR24" s="100"/>
      <c r="AS24" s="101"/>
      <c r="AT24" s="99" t="str">
        <f>IF([9]回答表!R55="○","○","")</f>
        <v/>
      </c>
      <c r="AU24" s="100"/>
      <c r="AV24" s="100"/>
      <c r="AW24" s="100"/>
      <c r="AX24" s="100"/>
      <c r="AY24" s="100"/>
      <c r="AZ24" s="101"/>
      <c r="BA24" s="36"/>
      <c r="BB24" s="105" t="str">
        <f>IF([9]回答表!R56="○","○","")</f>
        <v>○</v>
      </c>
      <c r="BC24" s="106"/>
      <c r="BD24" s="106"/>
      <c r="BE24" s="106"/>
      <c r="BF24" s="106"/>
      <c r="BG24" s="106"/>
      <c r="BH24" s="106"/>
      <c r="BI24" s="107"/>
      <c r="BJ24" s="108"/>
      <c r="BK24" s="63"/>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9"/>
      <c r="BJ25" s="110"/>
      <c r="BK25" s="63"/>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11"/>
      <c r="BJ26" s="11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8.75">
      <c r="C33" s="70"/>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36</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69" ht="15.6" customHeight="1">
      <c r="C34" s="70"/>
      <c r="D34" s="91" t="s">
        <v>29</v>
      </c>
      <c r="E34" s="92" t="str">
        <f>IF([9]回答表!R56="○",[9]回答表!C536,"")</f>
        <v>③抜本的な改革の方向性について検討の前段階にあるため</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5"/>
      <c r="AP34" s="25"/>
      <c r="AQ34" s="223" t="str">
        <f>IF([9]回答表!AQ536="○",[9]回答表!B543,"")</f>
        <v>公共下水道を使用している世帯との使用料金の格差是正を図るためには、現行の事業体制を継続することが望ましいため。</v>
      </c>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5"/>
      <c r="BQ34" s="73"/>
    </row>
    <row r="35" spans="2:69" ht="15.6" customHeight="1">
      <c r="C35" s="70"/>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226"/>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8"/>
      <c r="BQ35" s="73"/>
    </row>
    <row r="36" spans="2:69"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6"/>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73"/>
    </row>
    <row r="37" spans="2:69" ht="15.6" customHeight="1">
      <c r="C37" s="70"/>
      <c r="D37" s="91" t="s">
        <v>29</v>
      </c>
      <c r="E37" s="92" t="str">
        <f>IF([9]回答表!R56="○",[9]回答表!C537,"")</f>
        <v>⑦その他</v>
      </c>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5"/>
      <c r="AP37" s="25"/>
      <c r="AQ37" s="226"/>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8"/>
      <c r="BQ37" s="73"/>
    </row>
    <row r="38" spans="2:69" ht="15.6" customHeight="1">
      <c r="C38" s="70"/>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226"/>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8"/>
      <c r="BQ38" s="73"/>
    </row>
    <row r="39" spans="2:69"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6"/>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8"/>
      <c r="BQ39" s="73"/>
    </row>
    <row r="40" spans="2:69" ht="15.6" customHeight="1">
      <c r="C40" s="70"/>
      <c r="D40" s="91" t="s">
        <v>29</v>
      </c>
      <c r="E40" s="92">
        <f>IF([9]回答表!R56="○",[9]回答表!C538,"")</f>
        <v>0</v>
      </c>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5"/>
      <c r="AP40" s="25"/>
      <c r="AQ40" s="226"/>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8"/>
      <c r="BQ40" s="73"/>
    </row>
    <row r="41" spans="2:69" ht="12.6" customHeight="1">
      <c r="B41" s="5"/>
      <c r="C41" s="70"/>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229"/>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1"/>
      <c r="BQ41" s="74"/>
    </row>
    <row r="42" spans="2:69"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8.75">
      <c r="C44" s="77"/>
      <c r="D44" s="22" t="s">
        <v>17</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3.5">
      <c r="C45" s="77"/>
      <c r="D45" s="82" t="str">
        <f>IF([9]回答表!R56="○",[9]回答表!B550,"")</f>
        <v>山間部の過疎地域世帯が対象のため使用料金の増加は見込めず、一般会計の繰入金に依存せざるをえない。経営改革は困難であると考える。</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6"/>
    </row>
    <row r="46" spans="2:69" ht="12.6" customHeight="1">
      <c r="C46" s="77"/>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6"/>
    </row>
    <row r="47" spans="2:69" ht="12.6" customHeight="1">
      <c r="C47" s="77"/>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6"/>
    </row>
    <row r="48" spans="2:69" ht="12.6" customHeight="1">
      <c r="C48" s="77"/>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6"/>
    </row>
    <row r="49" spans="3:69" ht="12.6" customHeight="1">
      <c r="C49" s="77"/>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6"/>
    </row>
    <row r="50" spans="3:69"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FC3FD-CB9D-47A3-BDD1-36D44A3952D0}">
  <sheetPr>
    <pageSetUpPr fitToPage="1"/>
  </sheetPr>
  <dimension ref="A1:BR50"/>
  <sheetViews>
    <sheetView view="pageBreakPreview" topLeftCell="A22" zoomScale="60" zoomScaleNormal="70" zoomScalePageLayoutView="40" workbookViewId="0">
      <selection activeCell="BE29" sqref="BE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6" t="s">
        <v>19</v>
      </c>
      <c r="D8" s="147"/>
      <c r="E8" s="147"/>
      <c r="F8" s="147"/>
      <c r="G8" s="147"/>
      <c r="H8" s="147"/>
      <c r="I8" s="147"/>
      <c r="J8" s="147"/>
      <c r="K8" s="147"/>
      <c r="L8" s="147"/>
      <c r="M8" s="147"/>
      <c r="N8" s="147"/>
      <c r="O8" s="147"/>
      <c r="P8" s="147"/>
      <c r="Q8" s="147"/>
      <c r="R8" s="147"/>
      <c r="S8" s="147"/>
      <c r="T8" s="147"/>
      <c r="U8" s="148" t="s">
        <v>26</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27</v>
      </c>
      <c r="BG8" s="159"/>
      <c r="BH8" s="159"/>
      <c r="BI8" s="159"/>
      <c r="BJ8" s="159"/>
      <c r="BK8" s="159"/>
      <c r="BL8" s="159"/>
      <c r="BM8" s="159"/>
      <c r="BN8" s="159"/>
      <c r="BO8" s="159"/>
      <c r="BP8" s="159"/>
      <c r="BQ8" s="6"/>
      <c r="BR8" s="4"/>
    </row>
    <row r="9" spans="1:70" ht="15.6" customHeight="1">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c r="A11" s="2"/>
      <c r="B11" s="2"/>
      <c r="C11" s="160" t="s">
        <v>37</v>
      </c>
      <c r="D11" s="147"/>
      <c r="E11" s="147"/>
      <c r="F11" s="147"/>
      <c r="G11" s="147"/>
      <c r="H11" s="147"/>
      <c r="I11" s="147"/>
      <c r="J11" s="147"/>
      <c r="K11" s="147"/>
      <c r="L11" s="147"/>
      <c r="M11" s="147"/>
      <c r="N11" s="147"/>
      <c r="O11" s="147"/>
      <c r="P11" s="147"/>
      <c r="Q11" s="147"/>
      <c r="R11" s="147"/>
      <c r="S11" s="147"/>
      <c r="T11" s="147"/>
      <c r="U11" s="161" t="s">
        <v>41</v>
      </c>
      <c r="V11" s="162"/>
      <c r="W11" s="162"/>
      <c r="X11" s="162"/>
      <c r="Y11" s="162"/>
      <c r="Z11" s="162"/>
      <c r="AA11" s="162"/>
      <c r="AB11" s="162"/>
      <c r="AC11" s="162"/>
      <c r="AD11" s="162"/>
      <c r="AE11" s="162"/>
      <c r="AF11" s="149"/>
      <c r="AG11" s="149"/>
      <c r="AH11" s="149"/>
      <c r="AI11" s="149"/>
      <c r="AJ11" s="149"/>
      <c r="AK11" s="149"/>
      <c r="AL11" s="149"/>
      <c r="AM11" s="149"/>
      <c r="AN11" s="150"/>
      <c r="AO11" s="167" t="s">
        <v>30</v>
      </c>
      <c r="AP11" s="149"/>
      <c r="AQ11" s="149"/>
      <c r="AR11" s="149"/>
      <c r="AS11" s="149"/>
      <c r="AT11" s="149"/>
      <c r="AU11" s="149"/>
      <c r="AV11" s="149"/>
      <c r="AW11" s="149"/>
      <c r="AX11" s="149"/>
      <c r="AY11" s="149"/>
      <c r="AZ11" s="149"/>
      <c r="BA11" s="149"/>
      <c r="BB11" s="149"/>
      <c r="BC11" s="149"/>
      <c r="BD11" s="149"/>
      <c r="BE11" s="150"/>
      <c r="BF11" s="160" t="s">
        <v>30</v>
      </c>
      <c r="BG11" s="168"/>
      <c r="BH11" s="168"/>
      <c r="BI11" s="168"/>
      <c r="BJ11" s="168"/>
      <c r="BK11" s="168"/>
      <c r="BL11" s="168"/>
      <c r="BM11" s="168"/>
      <c r="BN11" s="168"/>
      <c r="BO11" s="168"/>
      <c r="BP11" s="168"/>
      <c r="BQ11" s="7"/>
    </row>
    <row r="12" spans="1:70" ht="15.6" customHeight="1">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3" t="s">
        <v>28</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2"/>
      <c r="BB18" s="62"/>
      <c r="BC18" s="62"/>
      <c r="BD18" s="62"/>
      <c r="BE18" s="62"/>
      <c r="BF18" s="62"/>
      <c r="BG18" s="62"/>
      <c r="BH18" s="62"/>
      <c r="BI18" s="62"/>
      <c r="BJ18" s="62"/>
      <c r="BK18" s="63"/>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2"/>
      <c r="BB19" s="62"/>
      <c r="BC19" s="62"/>
      <c r="BD19" s="62"/>
      <c r="BE19" s="62"/>
      <c r="BF19" s="62"/>
      <c r="BG19" s="62"/>
      <c r="BH19" s="62"/>
      <c r="BI19" s="62"/>
      <c r="BJ19" s="62"/>
      <c r="BK19" s="63"/>
      <c r="BR19" s="18"/>
    </row>
    <row r="20" spans="1:70" ht="13.15" customHeight="1">
      <c r="A20" s="2"/>
      <c r="B20" s="2"/>
      <c r="C20" s="19"/>
      <c r="D20" s="119" t="s">
        <v>2</v>
      </c>
      <c r="E20" s="120"/>
      <c r="F20" s="120"/>
      <c r="G20" s="120"/>
      <c r="H20" s="120"/>
      <c r="I20" s="120"/>
      <c r="J20" s="121"/>
      <c r="K20" s="119" t="s">
        <v>3</v>
      </c>
      <c r="L20" s="120"/>
      <c r="M20" s="120"/>
      <c r="N20" s="120"/>
      <c r="O20" s="120"/>
      <c r="P20" s="120"/>
      <c r="Q20" s="121"/>
      <c r="R20" s="119" t="s">
        <v>20</v>
      </c>
      <c r="S20" s="120"/>
      <c r="T20" s="120"/>
      <c r="U20" s="120"/>
      <c r="V20" s="120"/>
      <c r="W20" s="120"/>
      <c r="X20" s="121"/>
      <c r="Y20" s="128" t="s">
        <v>21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07"/>
      <c r="BJ20" s="108"/>
      <c r="BK20" s="63"/>
      <c r="BR20" s="35"/>
    </row>
    <row r="21" spans="1:70" ht="13.1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9"/>
      <c r="BJ21" s="110"/>
      <c r="BK21" s="63"/>
      <c r="BR21" s="35"/>
    </row>
    <row r="22" spans="1:70" ht="13.1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139"/>
      <c r="BC22" s="140"/>
      <c r="BD22" s="140"/>
      <c r="BE22" s="140"/>
      <c r="BF22" s="140"/>
      <c r="BG22" s="140"/>
      <c r="BH22" s="140"/>
      <c r="BI22" s="109"/>
      <c r="BJ22" s="110"/>
      <c r="BK22" s="63"/>
      <c r="BR22" s="35"/>
    </row>
    <row r="23" spans="1:70" ht="31.1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22</v>
      </c>
      <c r="AN23" s="144"/>
      <c r="AO23" s="144"/>
      <c r="AP23" s="144"/>
      <c r="AQ23" s="144"/>
      <c r="AR23" s="144"/>
      <c r="AS23" s="145"/>
      <c r="AT23" s="143" t="s">
        <v>23</v>
      </c>
      <c r="AU23" s="144"/>
      <c r="AV23" s="144"/>
      <c r="AW23" s="144"/>
      <c r="AX23" s="144"/>
      <c r="AY23" s="144"/>
      <c r="AZ23" s="145"/>
      <c r="BA23" s="36"/>
      <c r="BB23" s="141"/>
      <c r="BC23" s="142"/>
      <c r="BD23" s="142"/>
      <c r="BE23" s="142"/>
      <c r="BF23" s="142"/>
      <c r="BG23" s="142"/>
      <c r="BH23" s="142"/>
      <c r="BI23" s="111"/>
      <c r="BJ23" s="112"/>
      <c r="BK23" s="63"/>
      <c r="BR23" s="35"/>
    </row>
    <row r="24" spans="1:70" ht="15.6" customHeight="1">
      <c r="A24" s="2"/>
      <c r="B24" s="2"/>
      <c r="C24" s="19"/>
      <c r="D24" s="99" t="s">
        <v>18</v>
      </c>
      <c r="E24" s="100"/>
      <c r="F24" s="100"/>
      <c r="G24" s="100"/>
      <c r="H24" s="100"/>
      <c r="I24" s="100"/>
      <c r="J24" s="101"/>
      <c r="K24" s="99" t="s">
        <v>18</v>
      </c>
      <c r="L24" s="100"/>
      <c r="M24" s="100"/>
      <c r="N24" s="100"/>
      <c r="O24" s="100"/>
      <c r="P24" s="100"/>
      <c r="Q24" s="101"/>
      <c r="R24" s="99" t="s">
        <v>18</v>
      </c>
      <c r="S24" s="100"/>
      <c r="T24" s="100"/>
      <c r="U24" s="100"/>
      <c r="V24" s="100"/>
      <c r="W24" s="100"/>
      <c r="X24" s="101"/>
      <c r="Y24" s="99" t="s">
        <v>18</v>
      </c>
      <c r="Z24" s="100"/>
      <c r="AA24" s="100"/>
      <c r="AB24" s="100"/>
      <c r="AC24" s="100"/>
      <c r="AD24" s="100"/>
      <c r="AE24" s="101"/>
      <c r="AF24" s="99" t="s">
        <v>18</v>
      </c>
      <c r="AG24" s="100"/>
      <c r="AH24" s="100"/>
      <c r="AI24" s="100"/>
      <c r="AJ24" s="100"/>
      <c r="AK24" s="100"/>
      <c r="AL24" s="101"/>
      <c r="AM24" s="99" t="s">
        <v>18</v>
      </c>
      <c r="AN24" s="100"/>
      <c r="AO24" s="100"/>
      <c r="AP24" s="100"/>
      <c r="AQ24" s="100"/>
      <c r="AR24" s="100"/>
      <c r="AS24" s="101"/>
      <c r="AT24" s="99" t="s">
        <v>18</v>
      </c>
      <c r="AU24" s="100"/>
      <c r="AV24" s="100"/>
      <c r="AW24" s="100"/>
      <c r="AX24" s="100"/>
      <c r="AY24" s="100"/>
      <c r="AZ24" s="101"/>
      <c r="BA24" s="36"/>
      <c r="BB24" s="105" t="s">
        <v>38</v>
      </c>
      <c r="BC24" s="106"/>
      <c r="BD24" s="106"/>
      <c r="BE24" s="106"/>
      <c r="BF24" s="106"/>
      <c r="BG24" s="106"/>
      <c r="BH24" s="106"/>
      <c r="BI24" s="107"/>
      <c r="BJ24" s="108"/>
      <c r="BK24" s="63"/>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9"/>
      <c r="BJ25" s="110"/>
      <c r="BK25" s="63"/>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11"/>
      <c r="BJ26" s="11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8.75">
      <c r="C33" s="70"/>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36</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69" ht="15.6" customHeight="1">
      <c r="C34" s="70"/>
      <c r="D34" s="91" t="s">
        <v>29</v>
      </c>
      <c r="E34" s="92" t="s">
        <v>39</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5"/>
      <c r="AP34" s="25"/>
      <c r="AQ34" s="98" t="s">
        <v>18</v>
      </c>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4"/>
      <c r="BQ34" s="73"/>
    </row>
    <row r="35" spans="2:69" ht="15.6" customHeight="1">
      <c r="C35" s="70"/>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85"/>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3"/>
    </row>
    <row r="36" spans="2:69"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5"/>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73"/>
    </row>
    <row r="37" spans="2:69" ht="15.6" customHeight="1">
      <c r="C37" s="70"/>
      <c r="D37" s="91" t="s">
        <v>29</v>
      </c>
      <c r="E37" s="92" t="s">
        <v>31</v>
      </c>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5"/>
      <c r="AP37" s="25"/>
      <c r="AQ37" s="85"/>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7"/>
      <c r="BQ37" s="73"/>
    </row>
    <row r="38" spans="2:69" ht="15.6" customHeight="1">
      <c r="C38" s="70"/>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85"/>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73"/>
    </row>
    <row r="39" spans="2:69"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5"/>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73"/>
    </row>
    <row r="40" spans="2:69" ht="15.6" customHeight="1">
      <c r="C40" s="70"/>
      <c r="D40" s="91" t="s">
        <v>29</v>
      </c>
      <c r="E40" s="92" t="s">
        <v>42</v>
      </c>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5"/>
      <c r="AP40" s="25"/>
      <c r="AQ40" s="85"/>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73"/>
    </row>
    <row r="41" spans="2:69" ht="12.6" customHeight="1">
      <c r="B41" s="5"/>
      <c r="C41" s="70"/>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4"/>
    </row>
    <row r="42" spans="2:69"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8.75">
      <c r="C44" s="77"/>
      <c r="D44" s="22" t="s">
        <v>17</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3.5">
      <c r="C45" s="77"/>
      <c r="D45" s="82" t="s">
        <v>43</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6"/>
    </row>
    <row r="46" spans="2:69" ht="12.6" customHeight="1">
      <c r="C46" s="77"/>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6"/>
    </row>
    <row r="47" spans="2:69" ht="12.6" customHeight="1">
      <c r="C47" s="77"/>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6"/>
    </row>
    <row r="48" spans="2:69" ht="12.6" customHeight="1">
      <c r="C48" s="77"/>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6"/>
    </row>
    <row r="49" spans="3:69" ht="12.6" customHeight="1">
      <c r="C49" s="77"/>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6"/>
    </row>
    <row r="50" spans="3:69"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19F81-0D71-49A6-A1EE-E17CE739D113}">
  <sheetPr>
    <pageSetUpPr fitToPage="1"/>
  </sheetPr>
  <dimension ref="A1:BR52"/>
  <sheetViews>
    <sheetView view="pageBreakPreview" zoomScale="60" zoomScaleNormal="70" zoomScalePageLayoutView="40" workbookViewId="0">
      <selection activeCell="U48" sqref="U48:AJ5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6" t="s">
        <v>19</v>
      </c>
      <c r="D8" s="147"/>
      <c r="E8" s="147"/>
      <c r="F8" s="147"/>
      <c r="G8" s="147"/>
      <c r="H8" s="147"/>
      <c r="I8" s="147"/>
      <c r="J8" s="147"/>
      <c r="K8" s="147"/>
      <c r="L8" s="147"/>
      <c r="M8" s="147"/>
      <c r="N8" s="147"/>
      <c r="O8" s="147"/>
      <c r="P8" s="147"/>
      <c r="Q8" s="147"/>
      <c r="R8" s="147"/>
      <c r="S8" s="147"/>
      <c r="T8" s="147"/>
      <c r="U8" s="148" t="s">
        <v>26</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27</v>
      </c>
      <c r="BG8" s="159"/>
      <c r="BH8" s="159"/>
      <c r="BI8" s="159"/>
      <c r="BJ8" s="159"/>
      <c r="BK8" s="159"/>
      <c r="BL8" s="159"/>
      <c r="BM8" s="159"/>
      <c r="BN8" s="159"/>
      <c r="BO8" s="159"/>
      <c r="BP8" s="159"/>
      <c r="BQ8" s="6"/>
      <c r="BR8" s="4"/>
    </row>
    <row r="9" spans="1:70" ht="15.6" customHeight="1">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c r="A11" s="2"/>
      <c r="B11" s="2"/>
      <c r="C11" s="160" t="s">
        <v>37</v>
      </c>
      <c r="D11" s="147"/>
      <c r="E11" s="147"/>
      <c r="F11" s="147"/>
      <c r="G11" s="147"/>
      <c r="H11" s="147"/>
      <c r="I11" s="147"/>
      <c r="J11" s="147"/>
      <c r="K11" s="147"/>
      <c r="L11" s="147"/>
      <c r="M11" s="147"/>
      <c r="N11" s="147"/>
      <c r="O11" s="147"/>
      <c r="P11" s="147"/>
      <c r="Q11" s="147"/>
      <c r="R11" s="147"/>
      <c r="S11" s="147"/>
      <c r="T11" s="147"/>
      <c r="U11" s="161" t="s">
        <v>44</v>
      </c>
      <c r="V11" s="162"/>
      <c r="W11" s="162"/>
      <c r="X11" s="162"/>
      <c r="Y11" s="162"/>
      <c r="Z11" s="162"/>
      <c r="AA11" s="162"/>
      <c r="AB11" s="162"/>
      <c r="AC11" s="162"/>
      <c r="AD11" s="162"/>
      <c r="AE11" s="162"/>
      <c r="AF11" s="149"/>
      <c r="AG11" s="149"/>
      <c r="AH11" s="149"/>
      <c r="AI11" s="149"/>
      <c r="AJ11" s="149"/>
      <c r="AK11" s="149"/>
      <c r="AL11" s="149"/>
      <c r="AM11" s="149"/>
      <c r="AN11" s="150"/>
      <c r="AO11" s="167" t="s">
        <v>30</v>
      </c>
      <c r="AP11" s="149"/>
      <c r="AQ11" s="149"/>
      <c r="AR11" s="149"/>
      <c r="AS11" s="149"/>
      <c r="AT11" s="149"/>
      <c r="AU11" s="149"/>
      <c r="AV11" s="149"/>
      <c r="AW11" s="149"/>
      <c r="AX11" s="149"/>
      <c r="AY11" s="149"/>
      <c r="AZ11" s="149"/>
      <c r="BA11" s="149"/>
      <c r="BB11" s="149"/>
      <c r="BC11" s="149"/>
      <c r="BD11" s="149"/>
      <c r="BE11" s="150"/>
      <c r="BF11" s="160" t="s">
        <v>30</v>
      </c>
      <c r="BG11" s="168"/>
      <c r="BH11" s="168"/>
      <c r="BI11" s="168"/>
      <c r="BJ11" s="168"/>
      <c r="BK11" s="168"/>
      <c r="BL11" s="168"/>
      <c r="BM11" s="168"/>
      <c r="BN11" s="168"/>
      <c r="BO11" s="168"/>
      <c r="BP11" s="168"/>
      <c r="BQ11" s="7"/>
    </row>
    <row r="12" spans="1:70" ht="15.6" customHeight="1">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3" t="s">
        <v>28</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2"/>
      <c r="BB18" s="62"/>
      <c r="BC18" s="62"/>
      <c r="BD18" s="62"/>
      <c r="BE18" s="62"/>
      <c r="BF18" s="62"/>
      <c r="BG18" s="62"/>
      <c r="BH18" s="62"/>
      <c r="BI18" s="62"/>
      <c r="BJ18" s="62"/>
      <c r="BK18" s="63"/>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2"/>
      <c r="BB19" s="62"/>
      <c r="BC19" s="62"/>
      <c r="BD19" s="62"/>
      <c r="BE19" s="62"/>
      <c r="BF19" s="62"/>
      <c r="BG19" s="62"/>
      <c r="BH19" s="62"/>
      <c r="BI19" s="62"/>
      <c r="BJ19" s="62"/>
      <c r="BK19" s="63"/>
      <c r="BR19" s="18"/>
    </row>
    <row r="20" spans="1:70" ht="13.15" customHeight="1">
      <c r="A20" s="2"/>
      <c r="B20" s="2"/>
      <c r="C20" s="19"/>
      <c r="D20" s="119" t="s">
        <v>2</v>
      </c>
      <c r="E20" s="120"/>
      <c r="F20" s="120"/>
      <c r="G20" s="120"/>
      <c r="H20" s="120"/>
      <c r="I20" s="120"/>
      <c r="J20" s="121"/>
      <c r="K20" s="119" t="s">
        <v>3</v>
      </c>
      <c r="L20" s="120"/>
      <c r="M20" s="120"/>
      <c r="N20" s="120"/>
      <c r="O20" s="120"/>
      <c r="P20" s="120"/>
      <c r="Q20" s="121"/>
      <c r="R20" s="119" t="s">
        <v>20</v>
      </c>
      <c r="S20" s="120"/>
      <c r="T20" s="120"/>
      <c r="U20" s="120"/>
      <c r="V20" s="120"/>
      <c r="W20" s="120"/>
      <c r="X20" s="121"/>
      <c r="Y20" s="128" t="s">
        <v>21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07"/>
      <c r="BJ20" s="108"/>
      <c r="BK20" s="63"/>
      <c r="BR20" s="35"/>
    </row>
    <row r="21" spans="1:70" ht="13.1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9"/>
      <c r="BJ21" s="110"/>
      <c r="BK21" s="63"/>
      <c r="BR21" s="35"/>
    </row>
    <row r="22" spans="1:70" ht="13.1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139"/>
      <c r="BC22" s="140"/>
      <c r="BD22" s="140"/>
      <c r="BE22" s="140"/>
      <c r="BF22" s="140"/>
      <c r="BG22" s="140"/>
      <c r="BH22" s="140"/>
      <c r="BI22" s="109"/>
      <c r="BJ22" s="110"/>
      <c r="BK22" s="63"/>
      <c r="BR22" s="35"/>
    </row>
    <row r="23" spans="1:70" ht="31.1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22</v>
      </c>
      <c r="AN23" s="144"/>
      <c r="AO23" s="144"/>
      <c r="AP23" s="144"/>
      <c r="AQ23" s="144"/>
      <c r="AR23" s="144"/>
      <c r="AS23" s="145"/>
      <c r="AT23" s="143" t="s">
        <v>23</v>
      </c>
      <c r="AU23" s="144"/>
      <c r="AV23" s="144"/>
      <c r="AW23" s="144"/>
      <c r="AX23" s="144"/>
      <c r="AY23" s="144"/>
      <c r="AZ23" s="145"/>
      <c r="BA23" s="36"/>
      <c r="BB23" s="141"/>
      <c r="BC23" s="142"/>
      <c r="BD23" s="142"/>
      <c r="BE23" s="142"/>
      <c r="BF23" s="142"/>
      <c r="BG23" s="142"/>
      <c r="BH23" s="142"/>
      <c r="BI23" s="111"/>
      <c r="BJ23" s="112"/>
      <c r="BK23" s="63"/>
      <c r="BR23" s="35"/>
    </row>
    <row r="24" spans="1:70" ht="15.6" customHeight="1">
      <c r="A24" s="2"/>
      <c r="B24" s="2"/>
      <c r="C24" s="19"/>
      <c r="D24" s="99" t="s">
        <v>18</v>
      </c>
      <c r="E24" s="100"/>
      <c r="F24" s="100"/>
      <c r="G24" s="100"/>
      <c r="H24" s="100"/>
      <c r="I24" s="100"/>
      <c r="J24" s="101"/>
      <c r="K24" s="99" t="s">
        <v>38</v>
      </c>
      <c r="L24" s="100"/>
      <c r="M24" s="100"/>
      <c r="N24" s="100"/>
      <c r="O24" s="100"/>
      <c r="P24" s="100"/>
      <c r="Q24" s="101"/>
      <c r="R24" s="99" t="s">
        <v>18</v>
      </c>
      <c r="S24" s="100"/>
      <c r="T24" s="100"/>
      <c r="U24" s="100"/>
      <c r="V24" s="100"/>
      <c r="W24" s="100"/>
      <c r="X24" s="101"/>
      <c r="Y24" s="99" t="s">
        <v>18</v>
      </c>
      <c r="Z24" s="100"/>
      <c r="AA24" s="100"/>
      <c r="AB24" s="100"/>
      <c r="AC24" s="100"/>
      <c r="AD24" s="100"/>
      <c r="AE24" s="101"/>
      <c r="AF24" s="99" t="s">
        <v>18</v>
      </c>
      <c r="AG24" s="100"/>
      <c r="AH24" s="100"/>
      <c r="AI24" s="100"/>
      <c r="AJ24" s="100"/>
      <c r="AK24" s="100"/>
      <c r="AL24" s="101"/>
      <c r="AM24" s="99" t="s">
        <v>18</v>
      </c>
      <c r="AN24" s="100"/>
      <c r="AO24" s="100"/>
      <c r="AP24" s="100"/>
      <c r="AQ24" s="100"/>
      <c r="AR24" s="100"/>
      <c r="AS24" s="101"/>
      <c r="AT24" s="99" t="s">
        <v>18</v>
      </c>
      <c r="AU24" s="100"/>
      <c r="AV24" s="100"/>
      <c r="AW24" s="100"/>
      <c r="AX24" s="100"/>
      <c r="AY24" s="100"/>
      <c r="AZ24" s="101"/>
      <c r="BA24" s="36"/>
      <c r="BB24" s="105" t="s">
        <v>18</v>
      </c>
      <c r="BC24" s="106"/>
      <c r="BD24" s="106"/>
      <c r="BE24" s="106"/>
      <c r="BF24" s="106"/>
      <c r="BG24" s="106"/>
      <c r="BH24" s="106"/>
      <c r="BI24" s="107"/>
      <c r="BJ24" s="108"/>
      <c r="BK24" s="63"/>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9"/>
      <c r="BJ25" s="110"/>
      <c r="BK25" s="63"/>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11"/>
      <c r="BJ26" s="11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6"/>
      <c r="AS31" s="216"/>
      <c r="AT31" s="216"/>
      <c r="AU31" s="216"/>
      <c r="AV31" s="216"/>
      <c r="AW31" s="216"/>
      <c r="AX31" s="216"/>
      <c r="AY31" s="216"/>
      <c r="AZ31" s="216"/>
      <c r="BA31" s="216"/>
      <c r="BB31" s="216"/>
      <c r="BC31" s="44"/>
      <c r="BD31" s="45"/>
      <c r="BE31" s="45"/>
      <c r="BF31" s="45"/>
      <c r="BG31" s="45"/>
      <c r="BH31" s="45"/>
      <c r="BI31" s="45"/>
      <c r="BJ31" s="45"/>
      <c r="BK31" s="45"/>
      <c r="BL31" s="45"/>
      <c r="BM31" s="45"/>
      <c r="BN31" s="45"/>
      <c r="BO31" s="45"/>
      <c r="BP31" s="45"/>
      <c r="BQ31" s="46"/>
      <c r="BR31" s="40"/>
    </row>
    <row r="32" spans="1:70" ht="15.6" customHeight="1">
      <c r="A32" s="2"/>
      <c r="B32" s="2"/>
      <c r="C32" s="47"/>
      <c r="D32" s="217" t="s">
        <v>6</v>
      </c>
      <c r="E32" s="218"/>
      <c r="F32" s="218"/>
      <c r="G32" s="218"/>
      <c r="H32" s="218"/>
      <c r="I32" s="218"/>
      <c r="J32" s="218"/>
      <c r="K32" s="218"/>
      <c r="L32" s="218"/>
      <c r="M32" s="218"/>
      <c r="N32" s="218"/>
      <c r="O32" s="218"/>
      <c r="P32" s="218"/>
      <c r="Q32" s="219"/>
      <c r="R32" s="175" t="s">
        <v>33</v>
      </c>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7"/>
      <c r="BC32" s="48"/>
      <c r="BD32" s="21"/>
      <c r="BE32" s="21"/>
      <c r="BF32" s="21"/>
      <c r="BG32" s="21"/>
      <c r="BH32" s="21"/>
      <c r="BI32" s="21"/>
      <c r="BJ32" s="21"/>
      <c r="BK32" s="21"/>
      <c r="BL32" s="21"/>
      <c r="BM32" s="25"/>
      <c r="BN32" s="25"/>
      <c r="BO32" s="25"/>
      <c r="BP32" s="49"/>
      <c r="BQ32" s="50"/>
      <c r="BR32" s="40"/>
    </row>
    <row r="33" spans="1:70" ht="15.6" customHeight="1">
      <c r="A33" s="2"/>
      <c r="B33" s="2"/>
      <c r="C33" s="47"/>
      <c r="D33" s="220"/>
      <c r="E33" s="221"/>
      <c r="F33" s="221"/>
      <c r="G33" s="221"/>
      <c r="H33" s="221"/>
      <c r="I33" s="221"/>
      <c r="J33" s="221"/>
      <c r="K33" s="221"/>
      <c r="L33" s="221"/>
      <c r="M33" s="221"/>
      <c r="N33" s="221"/>
      <c r="O33" s="221"/>
      <c r="P33" s="221"/>
      <c r="Q33" s="222"/>
      <c r="R33" s="181"/>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1"/>
      <c r="AS34" s="81"/>
      <c r="AT34" s="81"/>
      <c r="AU34" s="81"/>
      <c r="AV34" s="81"/>
      <c r="AW34" s="81"/>
      <c r="AX34" s="81"/>
      <c r="AY34" s="81"/>
      <c r="AZ34" s="81"/>
      <c r="BA34" s="81"/>
      <c r="BB34" s="81"/>
      <c r="BC34" s="48"/>
      <c r="BD34" s="21"/>
      <c r="BE34" s="21"/>
      <c r="BF34" s="21"/>
      <c r="BG34" s="21"/>
      <c r="BH34" s="21"/>
      <c r="BI34" s="21"/>
      <c r="BJ34" s="21"/>
      <c r="BK34" s="21"/>
      <c r="BL34" s="21"/>
      <c r="BM34" s="25"/>
      <c r="BN34" s="25"/>
      <c r="BO34" s="25"/>
      <c r="BP34" s="49"/>
      <c r="BQ34" s="50"/>
      <c r="BR34" s="40"/>
    </row>
    <row r="35" spans="1:70" ht="18.75">
      <c r="A35" s="2"/>
      <c r="B35" s="2"/>
      <c r="C35" s="47"/>
      <c r="D35" s="23"/>
      <c r="E35" s="23"/>
      <c r="F35" s="23"/>
      <c r="G35" s="23"/>
      <c r="H35" s="23"/>
      <c r="I35" s="23"/>
      <c r="J35" s="23"/>
      <c r="K35" s="23"/>
      <c r="L35" s="23"/>
      <c r="M35" s="23"/>
      <c r="N35" s="23"/>
      <c r="O35" s="23"/>
      <c r="P35" s="23"/>
      <c r="Q35" s="23"/>
      <c r="R35" s="23"/>
      <c r="S35" s="23"/>
      <c r="T35" s="23"/>
      <c r="U35" s="22" t="s">
        <v>32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0"/>
      <c r="BR35" s="40"/>
    </row>
    <row r="36" spans="1:70" ht="15.6" customHeight="1">
      <c r="A36" s="2"/>
      <c r="B36" s="2"/>
      <c r="C36" s="47"/>
      <c r="D36" s="175" t="s">
        <v>9</v>
      </c>
      <c r="E36" s="176"/>
      <c r="F36" s="176"/>
      <c r="G36" s="176"/>
      <c r="H36" s="176"/>
      <c r="I36" s="176"/>
      <c r="J36" s="176"/>
      <c r="K36" s="176"/>
      <c r="L36" s="176"/>
      <c r="M36" s="177"/>
      <c r="N36" s="184" t="s">
        <v>18</v>
      </c>
      <c r="O36" s="185"/>
      <c r="P36" s="185"/>
      <c r="Q36" s="186"/>
      <c r="R36" s="23"/>
      <c r="S36" s="23"/>
      <c r="T36" s="23"/>
      <c r="U36" s="193" t="s">
        <v>45</v>
      </c>
      <c r="V36" s="194"/>
      <c r="W36" s="194"/>
      <c r="X36" s="194"/>
      <c r="Y36" s="194"/>
      <c r="Z36" s="194"/>
      <c r="AA36" s="194"/>
      <c r="AB36" s="194"/>
      <c r="AC36" s="194"/>
      <c r="AD36" s="194"/>
      <c r="AE36" s="194"/>
      <c r="AF36" s="194"/>
      <c r="AG36" s="194"/>
      <c r="AH36" s="194"/>
      <c r="AI36" s="194"/>
      <c r="AJ36" s="195"/>
      <c r="AK36" s="53"/>
      <c r="AL36" s="53"/>
      <c r="AM36" s="206" t="s">
        <v>34</v>
      </c>
      <c r="AN36" s="206"/>
      <c r="AO36" s="206"/>
      <c r="AP36" s="206"/>
      <c r="AQ36" s="206"/>
      <c r="AR36" s="206"/>
      <c r="AS36" s="206"/>
      <c r="AT36" s="206"/>
      <c r="AU36" s="206" t="s">
        <v>35</v>
      </c>
      <c r="AV36" s="206"/>
      <c r="AW36" s="206"/>
      <c r="AX36" s="206"/>
      <c r="AY36" s="206"/>
      <c r="AZ36" s="206"/>
      <c r="BA36" s="206"/>
      <c r="BB36" s="206"/>
      <c r="BC36" s="51"/>
      <c r="BD36" s="21"/>
      <c r="BE36" s="202" t="s">
        <v>46</v>
      </c>
      <c r="BF36" s="203"/>
      <c r="BG36" s="203"/>
      <c r="BH36" s="203"/>
      <c r="BI36" s="202"/>
      <c r="BJ36" s="203"/>
      <c r="BK36" s="203"/>
      <c r="BL36" s="203"/>
      <c r="BM36" s="202"/>
      <c r="BN36" s="203"/>
      <c r="BO36" s="203"/>
      <c r="BP36" s="204"/>
      <c r="BQ36" s="50"/>
      <c r="BR36" s="40"/>
    </row>
    <row r="37" spans="1:70" ht="15.6" customHeight="1">
      <c r="A37" s="2"/>
      <c r="B37" s="2"/>
      <c r="C37" s="47"/>
      <c r="D37" s="178"/>
      <c r="E37" s="179"/>
      <c r="F37" s="179"/>
      <c r="G37" s="179"/>
      <c r="H37" s="179"/>
      <c r="I37" s="179"/>
      <c r="J37" s="179"/>
      <c r="K37" s="179"/>
      <c r="L37" s="179"/>
      <c r="M37" s="180"/>
      <c r="N37" s="187"/>
      <c r="O37" s="188"/>
      <c r="P37" s="188"/>
      <c r="Q37" s="189"/>
      <c r="R37" s="23"/>
      <c r="S37" s="23"/>
      <c r="T37" s="23"/>
      <c r="U37" s="196"/>
      <c r="V37" s="197"/>
      <c r="W37" s="197"/>
      <c r="X37" s="197"/>
      <c r="Y37" s="197"/>
      <c r="Z37" s="197"/>
      <c r="AA37" s="197"/>
      <c r="AB37" s="197"/>
      <c r="AC37" s="197"/>
      <c r="AD37" s="197"/>
      <c r="AE37" s="197"/>
      <c r="AF37" s="197"/>
      <c r="AG37" s="197"/>
      <c r="AH37" s="197"/>
      <c r="AI37" s="197"/>
      <c r="AJ37" s="198"/>
      <c r="AK37" s="53"/>
      <c r="AL37" s="53"/>
      <c r="AM37" s="206"/>
      <c r="AN37" s="206"/>
      <c r="AO37" s="206"/>
      <c r="AP37" s="206"/>
      <c r="AQ37" s="206"/>
      <c r="AR37" s="206"/>
      <c r="AS37" s="206"/>
      <c r="AT37" s="206"/>
      <c r="AU37" s="206"/>
      <c r="AV37" s="206"/>
      <c r="AW37" s="206"/>
      <c r="AX37" s="206"/>
      <c r="AY37" s="206"/>
      <c r="AZ37" s="206"/>
      <c r="BA37" s="206"/>
      <c r="BB37" s="206"/>
      <c r="BC37" s="51"/>
      <c r="BD37" s="21"/>
      <c r="BE37" s="169"/>
      <c r="BF37" s="170"/>
      <c r="BG37" s="170"/>
      <c r="BH37" s="170"/>
      <c r="BI37" s="169"/>
      <c r="BJ37" s="170"/>
      <c r="BK37" s="170"/>
      <c r="BL37" s="170"/>
      <c r="BM37" s="169"/>
      <c r="BN37" s="170"/>
      <c r="BO37" s="170"/>
      <c r="BP37" s="173"/>
      <c r="BQ37" s="50"/>
      <c r="BR37" s="40"/>
    </row>
    <row r="38" spans="1:70" ht="15.6" customHeight="1">
      <c r="A38" s="2"/>
      <c r="B38" s="2"/>
      <c r="C38" s="47"/>
      <c r="D38" s="178"/>
      <c r="E38" s="179"/>
      <c r="F38" s="179"/>
      <c r="G38" s="179"/>
      <c r="H38" s="179"/>
      <c r="I38" s="179"/>
      <c r="J38" s="179"/>
      <c r="K38" s="179"/>
      <c r="L38" s="179"/>
      <c r="M38" s="180"/>
      <c r="N38" s="187"/>
      <c r="O38" s="188"/>
      <c r="P38" s="188"/>
      <c r="Q38" s="189"/>
      <c r="R38" s="23"/>
      <c r="S38" s="23"/>
      <c r="T38" s="23"/>
      <c r="U38" s="196"/>
      <c r="V38" s="197"/>
      <c r="W38" s="197"/>
      <c r="X38" s="197"/>
      <c r="Y38" s="197"/>
      <c r="Z38" s="197"/>
      <c r="AA38" s="197"/>
      <c r="AB38" s="197"/>
      <c r="AC38" s="197"/>
      <c r="AD38" s="197"/>
      <c r="AE38" s="197"/>
      <c r="AF38" s="197"/>
      <c r="AG38" s="197"/>
      <c r="AH38" s="197"/>
      <c r="AI38" s="197"/>
      <c r="AJ38" s="198"/>
      <c r="AK38" s="53"/>
      <c r="AL38" s="53"/>
      <c r="AM38" s="206"/>
      <c r="AN38" s="206"/>
      <c r="AO38" s="206"/>
      <c r="AP38" s="206"/>
      <c r="AQ38" s="206"/>
      <c r="AR38" s="206"/>
      <c r="AS38" s="206"/>
      <c r="AT38" s="206"/>
      <c r="AU38" s="206"/>
      <c r="AV38" s="206"/>
      <c r="AW38" s="206"/>
      <c r="AX38" s="206"/>
      <c r="AY38" s="206"/>
      <c r="AZ38" s="206"/>
      <c r="BA38" s="206"/>
      <c r="BB38" s="206"/>
      <c r="BC38" s="51"/>
      <c r="BD38" s="21"/>
      <c r="BE38" s="169"/>
      <c r="BF38" s="170"/>
      <c r="BG38" s="170"/>
      <c r="BH38" s="170"/>
      <c r="BI38" s="169"/>
      <c r="BJ38" s="170"/>
      <c r="BK38" s="170"/>
      <c r="BL38" s="170"/>
      <c r="BM38" s="169"/>
      <c r="BN38" s="170"/>
      <c r="BO38" s="170"/>
      <c r="BP38" s="173"/>
      <c r="BQ38" s="50"/>
      <c r="BR38" s="40"/>
    </row>
    <row r="39" spans="1:70" ht="15.6" customHeight="1">
      <c r="A39" s="2"/>
      <c r="B39" s="2"/>
      <c r="C39" s="47"/>
      <c r="D39" s="181"/>
      <c r="E39" s="182"/>
      <c r="F39" s="182"/>
      <c r="G39" s="182"/>
      <c r="H39" s="182"/>
      <c r="I39" s="182"/>
      <c r="J39" s="182"/>
      <c r="K39" s="182"/>
      <c r="L39" s="182"/>
      <c r="M39" s="183"/>
      <c r="N39" s="190"/>
      <c r="O39" s="191"/>
      <c r="P39" s="191"/>
      <c r="Q39" s="192"/>
      <c r="R39" s="23"/>
      <c r="S39" s="23"/>
      <c r="T39" s="23"/>
      <c r="U39" s="196"/>
      <c r="V39" s="197"/>
      <c r="W39" s="197"/>
      <c r="X39" s="197"/>
      <c r="Y39" s="197"/>
      <c r="Z39" s="197"/>
      <c r="AA39" s="197"/>
      <c r="AB39" s="197"/>
      <c r="AC39" s="197"/>
      <c r="AD39" s="197"/>
      <c r="AE39" s="197"/>
      <c r="AF39" s="197"/>
      <c r="AG39" s="197"/>
      <c r="AH39" s="197"/>
      <c r="AI39" s="197"/>
      <c r="AJ39" s="198"/>
      <c r="AK39" s="53"/>
      <c r="AL39" s="53"/>
      <c r="AM39" s="105" t="s">
        <v>38</v>
      </c>
      <c r="AN39" s="106"/>
      <c r="AO39" s="106"/>
      <c r="AP39" s="106"/>
      <c r="AQ39" s="106"/>
      <c r="AR39" s="106"/>
      <c r="AS39" s="106"/>
      <c r="AT39" s="205"/>
      <c r="AU39" s="105"/>
      <c r="AV39" s="106"/>
      <c r="AW39" s="106"/>
      <c r="AX39" s="106"/>
      <c r="AY39" s="106"/>
      <c r="AZ39" s="106"/>
      <c r="BA39" s="106"/>
      <c r="BB39" s="205"/>
      <c r="BC39" s="51"/>
      <c r="BD39" s="21"/>
      <c r="BE39" s="169">
        <v>2</v>
      </c>
      <c r="BF39" s="170"/>
      <c r="BG39" s="170"/>
      <c r="BH39" s="170"/>
      <c r="BI39" s="169">
        <v>4</v>
      </c>
      <c r="BJ39" s="170"/>
      <c r="BK39" s="170"/>
      <c r="BL39" s="170"/>
      <c r="BM39" s="169">
        <v>1</v>
      </c>
      <c r="BN39" s="170"/>
      <c r="BO39" s="170"/>
      <c r="BP39" s="173"/>
      <c r="BQ39" s="50"/>
      <c r="BR39" s="40"/>
    </row>
    <row r="40" spans="1:70" ht="15.6" customHeight="1">
      <c r="A40" s="2"/>
      <c r="B40" s="2"/>
      <c r="C40" s="47"/>
      <c r="D40" s="32"/>
      <c r="E40" s="32"/>
      <c r="F40" s="32"/>
      <c r="G40" s="32"/>
      <c r="H40" s="32"/>
      <c r="I40" s="32"/>
      <c r="J40" s="32"/>
      <c r="K40" s="32"/>
      <c r="L40" s="32"/>
      <c r="M40" s="32"/>
      <c r="N40" s="54"/>
      <c r="O40" s="54"/>
      <c r="P40" s="54"/>
      <c r="Q40" s="54"/>
      <c r="R40" s="55"/>
      <c r="S40" s="55"/>
      <c r="T40" s="55"/>
      <c r="U40" s="196"/>
      <c r="V40" s="197"/>
      <c r="W40" s="197"/>
      <c r="X40" s="197"/>
      <c r="Y40" s="197"/>
      <c r="Z40" s="197"/>
      <c r="AA40" s="197"/>
      <c r="AB40" s="197"/>
      <c r="AC40" s="197"/>
      <c r="AD40" s="197"/>
      <c r="AE40" s="197"/>
      <c r="AF40" s="197"/>
      <c r="AG40" s="197"/>
      <c r="AH40" s="197"/>
      <c r="AI40" s="197"/>
      <c r="AJ40" s="198"/>
      <c r="AK40" s="53"/>
      <c r="AL40" s="53"/>
      <c r="AM40" s="99"/>
      <c r="AN40" s="100"/>
      <c r="AO40" s="100"/>
      <c r="AP40" s="100"/>
      <c r="AQ40" s="100"/>
      <c r="AR40" s="100"/>
      <c r="AS40" s="100"/>
      <c r="AT40" s="101"/>
      <c r="AU40" s="99"/>
      <c r="AV40" s="100"/>
      <c r="AW40" s="100"/>
      <c r="AX40" s="100"/>
      <c r="AY40" s="100"/>
      <c r="AZ40" s="100"/>
      <c r="BA40" s="100"/>
      <c r="BB40" s="101"/>
      <c r="BC40" s="51"/>
      <c r="BD40" s="51"/>
      <c r="BE40" s="169"/>
      <c r="BF40" s="170"/>
      <c r="BG40" s="170"/>
      <c r="BH40" s="170"/>
      <c r="BI40" s="169"/>
      <c r="BJ40" s="170"/>
      <c r="BK40" s="170"/>
      <c r="BL40" s="170"/>
      <c r="BM40" s="169"/>
      <c r="BN40" s="170"/>
      <c r="BO40" s="170"/>
      <c r="BP40" s="173"/>
      <c r="BQ40" s="50"/>
      <c r="BR40" s="40"/>
    </row>
    <row r="41" spans="1:70" ht="15.6" customHeight="1">
      <c r="A41" s="2"/>
      <c r="B41" s="2"/>
      <c r="C41" s="47"/>
      <c r="D41" s="32"/>
      <c r="E41" s="32"/>
      <c r="F41" s="32"/>
      <c r="G41" s="32"/>
      <c r="H41" s="32"/>
      <c r="I41" s="32"/>
      <c r="J41" s="32"/>
      <c r="K41" s="32"/>
      <c r="L41" s="32"/>
      <c r="M41" s="32"/>
      <c r="N41" s="54"/>
      <c r="O41" s="54"/>
      <c r="P41" s="54"/>
      <c r="Q41" s="54"/>
      <c r="R41" s="55"/>
      <c r="S41" s="55"/>
      <c r="T41" s="55"/>
      <c r="U41" s="196"/>
      <c r="V41" s="197"/>
      <c r="W41" s="197"/>
      <c r="X41" s="197"/>
      <c r="Y41" s="197"/>
      <c r="Z41" s="197"/>
      <c r="AA41" s="197"/>
      <c r="AB41" s="197"/>
      <c r="AC41" s="197"/>
      <c r="AD41" s="197"/>
      <c r="AE41" s="197"/>
      <c r="AF41" s="197"/>
      <c r="AG41" s="197"/>
      <c r="AH41" s="197"/>
      <c r="AI41" s="197"/>
      <c r="AJ41" s="198"/>
      <c r="AK41" s="53"/>
      <c r="AL41" s="53"/>
      <c r="AM41" s="102"/>
      <c r="AN41" s="103"/>
      <c r="AO41" s="103"/>
      <c r="AP41" s="103"/>
      <c r="AQ41" s="103"/>
      <c r="AR41" s="103"/>
      <c r="AS41" s="103"/>
      <c r="AT41" s="104"/>
      <c r="AU41" s="102"/>
      <c r="AV41" s="103"/>
      <c r="AW41" s="103"/>
      <c r="AX41" s="103"/>
      <c r="AY41" s="103"/>
      <c r="AZ41" s="103"/>
      <c r="BA41" s="103"/>
      <c r="BB41" s="104"/>
      <c r="BC41" s="51"/>
      <c r="BD41" s="21"/>
      <c r="BE41" s="169"/>
      <c r="BF41" s="170"/>
      <c r="BG41" s="170"/>
      <c r="BH41" s="170"/>
      <c r="BI41" s="169"/>
      <c r="BJ41" s="170"/>
      <c r="BK41" s="170"/>
      <c r="BL41" s="170"/>
      <c r="BM41" s="169"/>
      <c r="BN41" s="170"/>
      <c r="BO41" s="170"/>
      <c r="BP41" s="173"/>
      <c r="BQ41" s="50"/>
      <c r="BR41" s="40"/>
    </row>
    <row r="42" spans="1:70" ht="15.6" customHeight="1">
      <c r="A42" s="2"/>
      <c r="B42" s="2"/>
      <c r="C42" s="47"/>
      <c r="D42" s="207" t="s">
        <v>10</v>
      </c>
      <c r="E42" s="208"/>
      <c r="F42" s="208"/>
      <c r="G42" s="208"/>
      <c r="H42" s="208"/>
      <c r="I42" s="208"/>
      <c r="J42" s="208"/>
      <c r="K42" s="208"/>
      <c r="L42" s="208"/>
      <c r="M42" s="209"/>
      <c r="N42" s="184" t="s">
        <v>38</v>
      </c>
      <c r="O42" s="185"/>
      <c r="P42" s="185"/>
      <c r="Q42" s="186"/>
      <c r="R42" s="23"/>
      <c r="S42" s="23"/>
      <c r="T42" s="23"/>
      <c r="U42" s="196"/>
      <c r="V42" s="197"/>
      <c r="W42" s="197"/>
      <c r="X42" s="197"/>
      <c r="Y42" s="197"/>
      <c r="Z42" s="197"/>
      <c r="AA42" s="197"/>
      <c r="AB42" s="197"/>
      <c r="AC42" s="197"/>
      <c r="AD42" s="197"/>
      <c r="AE42" s="197"/>
      <c r="AF42" s="197"/>
      <c r="AG42" s="197"/>
      <c r="AH42" s="197"/>
      <c r="AI42" s="197"/>
      <c r="AJ42" s="198"/>
      <c r="AK42" s="53"/>
      <c r="AL42" s="53"/>
      <c r="AM42" s="21"/>
      <c r="AN42" s="21"/>
      <c r="AO42" s="21"/>
      <c r="AP42" s="21"/>
      <c r="AQ42" s="21"/>
      <c r="AR42" s="21"/>
      <c r="AS42" s="21"/>
      <c r="AT42" s="21"/>
      <c r="AU42" s="21"/>
      <c r="AV42" s="21"/>
      <c r="AW42" s="21"/>
      <c r="AX42" s="21"/>
      <c r="AY42" s="21"/>
      <c r="AZ42" s="21"/>
      <c r="BA42" s="21"/>
      <c r="BB42" s="21"/>
      <c r="BC42" s="51"/>
      <c r="BD42" s="56"/>
      <c r="BE42" s="169"/>
      <c r="BF42" s="170"/>
      <c r="BG42" s="170"/>
      <c r="BH42" s="170"/>
      <c r="BI42" s="169"/>
      <c r="BJ42" s="170"/>
      <c r="BK42" s="170"/>
      <c r="BL42" s="170"/>
      <c r="BM42" s="169"/>
      <c r="BN42" s="170"/>
      <c r="BO42" s="170"/>
      <c r="BP42" s="173"/>
      <c r="BQ42" s="50"/>
      <c r="BR42" s="40"/>
    </row>
    <row r="43" spans="1:70" ht="15.6" customHeight="1">
      <c r="A43" s="2"/>
      <c r="B43" s="2"/>
      <c r="C43" s="47"/>
      <c r="D43" s="210"/>
      <c r="E43" s="211"/>
      <c r="F43" s="211"/>
      <c r="G43" s="211"/>
      <c r="H43" s="211"/>
      <c r="I43" s="211"/>
      <c r="J43" s="211"/>
      <c r="K43" s="211"/>
      <c r="L43" s="211"/>
      <c r="M43" s="212"/>
      <c r="N43" s="187"/>
      <c r="O43" s="188"/>
      <c r="P43" s="188"/>
      <c r="Q43" s="189"/>
      <c r="R43" s="23"/>
      <c r="S43" s="23"/>
      <c r="T43" s="23"/>
      <c r="U43" s="196"/>
      <c r="V43" s="197"/>
      <c r="W43" s="197"/>
      <c r="X43" s="197"/>
      <c r="Y43" s="197"/>
      <c r="Z43" s="197"/>
      <c r="AA43" s="197"/>
      <c r="AB43" s="197"/>
      <c r="AC43" s="197"/>
      <c r="AD43" s="197"/>
      <c r="AE43" s="197"/>
      <c r="AF43" s="197"/>
      <c r="AG43" s="197"/>
      <c r="AH43" s="197"/>
      <c r="AI43" s="197"/>
      <c r="AJ43" s="198"/>
      <c r="AK43" s="53"/>
      <c r="AL43" s="53"/>
      <c r="AM43" s="21"/>
      <c r="AN43" s="21"/>
      <c r="AO43" s="21"/>
      <c r="AP43" s="21"/>
      <c r="AQ43" s="21"/>
      <c r="AR43" s="21"/>
      <c r="AS43" s="21"/>
      <c r="AT43" s="21"/>
      <c r="AU43" s="21"/>
      <c r="AV43" s="21"/>
      <c r="AW43" s="21"/>
      <c r="AX43" s="21"/>
      <c r="AY43" s="21"/>
      <c r="AZ43" s="21"/>
      <c r="BA43" s="21"/>
      <c r="BB43" s="21"/>
      <c r="BC43" s="51"/>
      <c r="BD43" s="56"/>
      <c r="BE43" s="169" t="s">
        <v>11</v>
      </c>
      <c r="BF43" s="170"/>
      <c r="BG43" s="170"/>
      <c r="BH43" s="170"/>
      <c r="BI43" s="169" t="s">
        <v>12</v>
      </c>
      <c r="BJ43" s="170"/>
      <c r="BK43" s="170"/>
      <c r="BL43" s="170"/>
      <c r="BM43" s="169" t="s">
        <v>13</v>
      </c>
      <c r="BN43" s="170"/>
      <c r="BO43" s="170"/>
      <c r="BP43" s="173"/>
      <c r="BQ43" s="50"/>
      <c r="BR43" s="40"/>
    </row>
    <row r="44" spans="1:70" ht="15.6" customHeight="1">
      <c r="A44" s="2"/>
      <c r="B44" s="2"/>
      <c r="C44" s="47"/>
      <c r="D44" s="210"/>
      <c r="E44" s="211"/>
      <c r="F44" s="211"/>
      <c r="G44" s="211"/>
      <c r="H44" s="211"/>
      <c r="I44" s="211"/>
      <c r="J44" s="211"/>
      <c r="K44" s="211"/>
      <c r="L44" s="211"/>
      <c r="M44" s="212"/>
      <c r="N44" s="187"/>
      <c r="O44" s="188"/>
      <c r="P44" s="188"/>
      <c r="Q44" s="189"/>
      <c r="R44" s="23"/>
      <c r="S44" s="23"/>
      <c r="T44" s="23"/>
      <c r="U44" s="196"/>
      <c r="V44" s="197"/>
      <c r="W44" s="197"/>
      <c r="X44" s="197"/>
      <c r="Y44" s="197"/>
      <c r="Z44" s="197"/>
      <c r="AA44" s="197"/>
      <c r="AB44" s="197"/>
      <c r="AC44" s="197"/>
      <c r="AD44" s="197"/>
      <c r="AE44" s="197"/>
      <c r="AF44" s="197"/>
      <c r="AG44" s="197"/>
      <c r="AH44" s="197"/>
      <c r="AI44" s="197"/>
      <c r="AJ44" s="198"/>
      <c r="AK44" s="53"/>
      <c r="AL44" s="53"/>
      <c r="AM44" s="21"/>
      <c r="AN44" s="21"/>
      <c r="AO44" s="21"/>
      <c r="AP44" s="21"/>
      <c r="AQ44" s="21"/>
      <c r="AR44" s="21"/>
      <c r="AS44" s="21"/>
      <c r="AT44" s="21"/>
      <c r="AU44" s="21"/>
      <c r="AV44" s="21"/>
      <c r="AW44" s="21"/>
      <c r="AX44" s="21"/>
      <c r="AY44" s="21"/>
      <c r="AZ44" s="21"/>
      <c r="BA44" s="21"/>
      <c r="BB44" s="21"/>
      <c r="BC44" s="51"/>
      <c r="BD44" s="56"/>
      <c r="BE44" s="169"/>
      <c r="BF44" s="170"/>
      <c r="BG44" s="170"/>
      <c r="BH44" s="170"/>
      <c r="BI44" s="169"/>
      <c r="BJ44" s="170"/>
      <c r="BK44" s="170"/>
      <c r="BL44" s="170"/>
      <c r="BM44" s="169"/>
      <c r="BN44" s="170"/>
      <c r="BO44" s="170"/>
      <c r="BP44" s="173"/>
      <c r="BQ44" s="50"/>
      <c r="BR44" s="40"/>
    </row>
    <row r="45" spans="1:70" ht="15.6" customHeight="1">
      <c r="A45" s="2"/>
      <c r="B45" s="2"/>
      <c r="C45" s="47"/>
      <c r="D45" s="213"/>
      <c r="E45" s="214"/>
      <c r="F45" s="214"/>
      <c r="G45" s="214"/>
      <c r="H45" s="214"/>
      <c r="I45" s="214"/>
      <c r="J45" s="214"/>
      <c r="K45" s="214"/>
      <c r="L45" s="214"/>
      <c r="M45" s="215"/>
      <c r="N45" s="190"/>
      <c r="O45" s="191"/>
      <c r="P45" s="191"/>
      <c r="Q45" s="192"/>
      <c r="R45" s="23"/>
      <c r="S45" s="23"/>
      <c r="T45" s="23"/>
      <c r="U45" s="199"/>
      <c r="V45" s="200"/>
      <c r="W45" s="200"/>
      <c r="X45" s="200"/>
      <c r="Y45" s="200"/>
      <c r="Z45" s="200"/>
      <c r="AA45" s="200"/>
      <c r="AB45" s="200"/>
      <c r="AC45" s="200"/>
      <c r="AD45" s="200"/>
      <c r="AE45" s="200"/>
      <c r="AF45" s="200"/>
      <c r="AG45" s="200"/>
      <c r="AH45" s="200"/>
      <c r="AI45" s="200"/>
      <c r="AJ45" s="201"/>
      <c r="AK45" s="53"/>
      <c r="AL45" s="53"/>
      <c r="AM45" s="21"/>
      <c r="AN45" s="21"/>
      <c r="AO45" s="21"/>
      <c r="AP45" s="21"/>
      <c r="AQ45" s="21"/>
      <c r="AR45" s="21"/>
      <c r="AS45" s="21"/>
      <c r="AT45" s="21"/>
      <c r="AU45" s="21"/>
      <c r="AV45" s="21"/>
      <c r="AW45" s="21"/>
      <c r="AX45" s="21"/>
      <c r="AY45" s="21"/>
      <c r="AZ45" s="21"/>
      <c r="BA45" s="21"/>
      <c r="BB45" s="21"/>
      <c r="BC45" s="51"/>
      <c r="BD45" s="56"/>
      <c r="BE45" s="171"/>
      <c r="BF45" s="172"/>
      <c r="BG45" s="172"/>
      <c r="BH45" s="172"/>
      <c r="BI45" s="171"/>
      <c r="BJ45" s="172"/>
      <c r="BK45" s="172"/>
      <c r="BL45" s="172"/>
      <c r="BM45" s="171"/>
      <c r="BN45" s="172"/>
      <c r="BO45" s="172"/>
      <c r="BP45" s="174"/>
      <c r="BQ45" s="50"/>
      <c r="BR45" s="40"/>
    </row>
    <row r="46" spans="1:70" ht="15.6" customHeight="1">
      <c r="A46" s="2"/>
      <c r="B46" s="2"/>
      <c r="C46" s="47"/>
      <c r="D46" s="32"/>
      <c r="E46" s="32"/>
      <c r="F46" s="32"/>
      <c r="G46" s="32"/>
      <c r="H46" s="32"/>
      <c r="I46" s="32"/>
      <c r="J46" s="32"/>
      <c r="K46" s="32"/>
      <c r="L46" s="32"/>
      <c r="M46" s="32"/>
      <c r="N46" s="57"/>
      <c r="O46" s="57"/>
      <c r="P46" s="57"/>
      <c r="Q46" s="57"/>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50"/>
      <c r="BR46" s="40"/>
    </row>
    <row r="47" spans="1:70" ht="18.600000000000001" customHeight="1">
      <c r="A47" s="2"/>
      <c r="B47" s="2"/>
      <c r="C47" s="47"/>
      <c r="D47" s="32"/>
      <c r="E47" s="32"/>
      <c r="F47" s="32"/>
      <c r="G47" s="32"/>
      <c r="H47" s="32"/>
      <c r="I47" s="32"/>
      <c r="J47" s="32"/>
      <c r="K47" s="32"/>
      <c r="L47" s="32"/>
      <c r="M47" s="32"/>
      <c r="N47" s="57"/>
      <c r="O47" s="57"/>
      <c r="P47" s="57"/>
      <c r="Q47" s="57"/>
      <c r="R47" s="23"/>
      <c r="S47" s="23"/>
      <c r="T47" s="23"/>
      <c r="U47" s="22" t="s">
        <v>24</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6"/>
      <c r="BQ47" s="50"/>
      <c r="BR47" s="40"/>
    </row>
    <row r="48" spans="1:70" ht="15.6" customHeight="1">
      <c r="A48" s="2"/>
      <c r="B48" s="2"/>
      <c r="C48" s="47"/>
      <c r="D48" s="175" t="s">
        <v>15</v>
      </c>
      <c r="E48" s="176"/>
      <c r="F48" s="176"/>
      <c r="G48" s="176"/>
      <c r="H48" s="176"/>
      <c r="I48" s="176"/>
      <c r="J48" s="176"/>
      <c r="K48" s="176"/>
      <c r="L48" s="176"/>
      <c r="M48" s="177"/>
      <c r="N48" s="184" t="s">
        <v>18</v>
      </c>
      <c r="O48" s="185"/>
      <c r="P48" s="185"/>
      <c r="Q48" s="186"/>
      <c r="R48" s="23"/>
      <c r="S48" s="23"/>
      <c r="T48" s="23"/>
      <c r="U48" s="193" t="s">
        <v>18</v>
      </c>
      <c r="V48" s="194"/>
      <c r="W48" s="194"/>
      <c r="X48" s="194"/>
      <c r="Y48" s="194"/>
      <c r="Z48" s="194"/>
      <c r="AA48" s="194"/>
      <c r="AB48" s="194"/>
      <c r="AC48" s="194"/>
      <c r="AD48" s="194"/>
      <c r="AE48" s="194"/>
      <c r="AF48" s="194"/>
      <c r="AG48" s="194"/>
      <c r="AH48" s="194"/>
      <c r="AI48" s="194"/>
      <c r="AJ48" s="195"/>
      <c r="AK48" s="58"/>
      <c r="AL48" s="58"/>
      <c r="AM48" s="193" t="s">
        <v>18</v>
      </c>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5"/>
      <c r="BQ48" s="50"/>
      <c r="BR48" s="40"/>
    </row>
    <row r="49" spans="1:70" ht="15.6" customHeight="1">
      <c r="A49" s="2"/>
      <c r="B49" s="2"/>
      <c r="C49" s="47"/>
      <c r="D49" s="178"/>
      <c r="E49" s="179"/>
      <c r="F49" s="179"/>
      <c r="G49" s="179"/>
      <c r="H49" s="179"/>
      <c r="I49" s="179"/>
      <c r="J49" s="179"/>
      <c r="K49" s="179"/>
      <c r="L49" s="179"/>
      <c r="M49" s="180"/>
      <c r="N49" s="187"/>
      <c r="O49" s="188"/>
      <c r="P49" s="188"/>
      <c r="Q49" s="189"/>
      <c r="R49" s="23"/>
      <c r="S49" s="23"/>
      <c r="T49" s="23"/>
      <c r="U49" s="196"/>
      <c r="V49" s="197"/>
      <c r="W49" s="197"/>
      <c r="X49" s="197"/>
      <c r="Y49" s="197"/>
      <c r="Z49" s="197"/>
      <c r="AA49" s="197"/>
      <c r="AB49" s="197"/>
      <c r="AC49" s="197"/>
      <c r="AD49" s="197"/>
      <c r="AE49" s="197"/>
      <c r="AF49" s="197"/>
      <c r="AG49" s="197"/>
      <c r="AH49" s="197"/>
      <c r="AI49" s="197"/>
      <c r="AJ49" s="198"/>
      <c r="AK49" s="58"/>
      <c r="AL49" s="58"/>
      <c r="AM49" s="196"/>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8"/>
      <c r="BQ49" s="50"/>
      <c r="BR49" s="40"/>
    </row>
    <row r="50" spans="1:70" ht="15.6" customHeight="1">
      <c r="A50" s="2"/>
      <c r="B50" s="2"/>
      <c r="C50" s="47"/>
      <c r="D50" s="178"/>
      <c r="E50" s="179"/>
      <c r="F50" s="179"/>
      <c r="G50" s="179"/>
      <c r="H50" s="179"/>
      <c r="I50" s="179"/>
      <c r="J50" s="179"/>
      <c r="K50" s="179"/>
      <c r="L50" s="179"/>
      <c r="M50" s="180"/>
      <c r="N50" s="187"/>
      <c r="O50" s="188"/>
      <c r="P50" s="188"/>
      <c r="Q50" s="189"/>
      <c r="R50" s="23"/>
      <c r="S50" s="23"/>
      <c r="T50" s="23"/>
      <c r="U50" s="196"/>
      <c r="V50" s="197"/>
      <c r="W50" s="197"/>
      <c r="X50" s="197"/>
      <c r="Y50" s="197"/>
      <c r="Z50" s="197"/>
      <c r="AA50" s="197"/>
      <c r="AB50" s="197"/>
      <c r="AC50" s="197"/>
      <c r="AD50" s="197"/>
      <c r="AE50" s="197"/>
      <c r="AF50" s="197"/>
      <c r="AG50" s="197"/>
      <c r="AH50" s="197"/>
      <c r="AI50" s="197"/>
      <c r="AJ50" s="198"/>
      <c r="AK50" s="58"/>
      <c r="AL50" s="58"/>
      <c r="AM50" s="196"/>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8"/>
      <c r="BQ50" s="50"/>
      <c r="BR50" s="40"/>
    </row>
    <row r="51" spans="1:70" ht="15.6" customHeight="1">
      <c r="A51" s="2"/>
      <c r="B51" s="2"/>
      <c r="C51" s="47"/>
      <c r="D51" s="181"/>
      <c r="E51" s="182"/>
      <c r="F51" s="182"/>
      <c r="G51" s="182"/>
      <c r="H51" s="182"/>
      <c r="I51" s="182"/>
      <c r="J51" s="182"/>
      <c r="K51" s="182"/>
      <c r="L51" s="182"/>
      <c r="M51" s="183"/>
      <c r="N51" s="190"/>
      <c r="O51" s="191"/>
      <c r="P51" s="191"/>
      <c r="Q51" s="192"/>
      <c r="R51" s="23"/>
      <c r="S51" s="23"/>
      <c r="T51" s="23"/>
      <c r="U51" s="199"/>
      <c r="V51" s="200"/>
      <c r="W51" s="200"/>
      <c r="X51" s="200"/>
      <c r="Y51" s="200"/>
      <c r="Z51" s="200"/>
      <c r="AA51" s="200"/>
      <c r="AB51" s="200"/>
      <c r="AC51" s="200"/>
      <c r="AD51" s="200"/>
      <c r="AE51" s="200"/>
      <c r="AF51" s="200"/>
      <c r="AG51" s="200"/>
      <c r="AH51" s="200"/>
      <c r="AI51" s="200"/>
      <c r="AJ51" s="201"/>
      <c r="AK51" s="58"/>
      <c r="AL51" s="58"/>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1"/>
      <c r="BQ51" s="50"/>
      <c r="BR51" s="40"/>
    </row>
    <row r="52" spans="1:70" ht="15.6" customHeight="1">
      <c r="A52" s="2"/>
      <c r="B52" s="2"/>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1"/>
      <c r="BR52"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1"/>
    <mergeCell ref="D32:Q33"/>
    <mergeCell ref="R32:BB33"/>
    <mergeCell ref="AT24:AZ26"/>
    <mergeCell ref="BB24:BJ26"/>
    <mergeCell ref="D24:J26"/>
    <mergeCell ref="K24:Q26"/>
    <mergeCell ref="R24:X26"/>
    <mergeCell ref="Y24:AE26"/>
    <mergeCell ref="AF24:AL26"/>
    <mergeCell ref="AM24:AS26"/>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62FC7-C8B6-4EF8-A291-CBD28755F070}">
  <sheetPr>
    <pageSetUpPr fitToPage="1"/>
  </sheetPr>
  <dimension ref="A1:BR50"/>
  <sheetViews>
    <sheetView view="pageBreakPreview" topLeftCell="A22"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6" t="s">
        <v>19</v>
      </c>
      <c r="D8" s="147"/>
      <c r="E8" s="147"/>
      <c r="F8" s="147"/>
      <c r="G8" s="147"/>
      <c r="H8" s="147"/>
      <c r="I8" s="147"/>
      <c r="J8" s="147"/>
      <c r="K8" s="147"/>
      <c r="L8" s="147"/>
      <c r="M8" s="147"/>
      <c r="N8" s="147"/>
      <c r="O8" s="147"/>
      <c r="P8" s="147"/>
      <c r="Q8" s="147"/>
      <c r="R8" s="147"/>
      <c r="S8" s="147"/>
      <c r="T8" s="147"/>
      <c r="U8" s="148" t="s">
        <v>26</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27</v>
      </c>
      <c r="BG8" s="159"/>
      <c r="BH8" s="159"/>
      <c r="BI8" s="159"/>
      <c r="BJ8" s="159"/>
      <c r="BK8" s="159"/>
      <c r="BL8" s="159"/>
      <c r="BM8" s="159"/>
      <c r="BN8" s="159"/>
      <c r="BO8" s="159"/>
      <c r="BP8" s="159"/>
      <c r="BQ8" s="6"/>
      <c r="BR8" s="4"/>
    </row>
    <row r="9" spans="1:70" ht="15.6" customHeight="1">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c r="A11" s="2"/>
      <c r="B11" s="2"/>
      <c r="C11" s="160" t="s">
        <v>37</v>
      </c>
      <c r="D11" s="147"/>
      <c r="E11" s="147"/>
      <c r="F11" s="147"/>
      <c r="G11" s="147"/>
      <c r="H11" s="147"/>
      <c r="I11" s="147"/>
      <c r="J11" s="147"/>
      <c r="K11" s="147"/>
      <c r="L11" s="147"/>
      <c r="M11" s="147"/>
      <c r="N11" s="147"/>
      <c r="O11" s="147"/>
      <c r="P11" s="147"/>
      <c r="Q11" s="147"/>
      <c r="R11" s="147"/>
      <c r="S11" s="147"/>
      <c r="T11" s="147"/>
      <c r="U11" s="161" t="s">
        <v>47</v>
      </c>
      <c r="V11" s="162"/>
      <c r="W11" s="162"/>
      <c r="X11" s="162"/>
      <c r="Y11" s="162"/>
      <c r="Z11" s="162"/>
      <c r="AA11" s="162"/>
      <c r="AB11" s="162"/>
      <c r="AC11" s="162"/>
      <c r="AD11" s="162"/>
      <c r="AE11" s="162"/>
      <c r="AF11" s="149"/>
      <c r="AG11" s="149"/>
      <c r="AH11" s="149"/>
      <c r="AI11" s="149"/>
      <c r="AJ11" s="149"/>
      <c r="AK11" s="149"/>
      <c r="AL11" s="149"/>
      <c r="AM11" s="149"/>
      <c r="AN11" s="150"/>
      <c r="AO11" s="167" t="s">
        <v>48</v>
      </c>
      <c r="AP11" s="149"/>
      <c r="AQ11" s="149"/>
      <c r="AR11" s="149"/>
      <c r="AS11" s="149"/>
      <c r="AT11" s="149"/>
      <c r="AU11" s="149"/>
      <c r="AV11" s="149"/>
      <c r="AW11" s="149"/>
      <c r="AX11" s="149"/>
      <c r="AY11" s="149"/>
      <c r="AZ11" s="149"/>
      <c r="BA11" s="149"/>
      <c r="BB11" s="149"/>
      <c r="BC11" s="149"/>
      <c r="BD11" s="149"/>
      <c r="BE11" s="150"/>
      <c r="BF11" s="160" t="s">
        <v>30</v>
      </c>
      <c r="BG11" s="168"/>
      <c r="BH11" s="168"/>
      <c r="BI11" s="168"/>
      <c r="BJ11" s="168"/>
      <c r="BK11" s="168"/>
      <c r="BL11" s="168"/>
      <c r="BM11" s="168"/>
      <c r="BN11" s="168"/>
      <c r="BO11" s="168"/>
      <c r="BP11" s="168"/>
      <c r="BQ11" s="7"/>
    </row>
    <row r="12" spans="1:70" ht="15.6" customHeight="1">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3" t="s">
        <v>28</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2"/>
      <c r="BB18" s="62"/>
      <c r="BC18" s="62"/>
      <c r="BD18" s="62"/>
      <c r="BE18" s="62"/>
      <c r="BF18" s="62"/>
      <c r="BG18" s="62"/>
      <c r="BH18" s="62"/>
      <c r="BI18" s="62"/>
      <c r="BJ18" s="62"/>
      <c r="BK18" s="63"/>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2"/>
      <c r="BB19" s="62"/>
      <c r="BC19" s="62"/>
      <c r="BD19" s="62"/>
      <c r="BE19" s="62"/>
      <c r="BF19" s="62"/>
      <c r="BG19" s="62"/>
      <c r="BH19" s="62"/>
      <c r="BI19" s="62"/>
      <c r="BJ19" s="62"/>
      <c r="BK19" s="63"/>
      <c r="BR19" s="18"/>
    </row>
    <row r="20" spans="1:70" ht="13.15" customHeight="1">
      <c r="A20" s="2"/>
      <c r="B20" s="2"/>
      <c r="C20" s="19"/>
      <c r="D20" s="119" t="s">
        <v>2</v>
      </c>
      <c r="E20" s="120"/>
      <c r="F20" s="120"/>
      <c r="G20" s="120"/>
      <c r="H20" s="120"/>
      <c r="I20" s="120"/>
      <c r="J20" s="121"/>
      <c r="K20" s="119" t="s">
        <v>3</v>
      </c>
      <c r="L20" s="120"/>
      <c r="M20" s="120"/>
      <c r="N20" s="120"/>
      <c r="O20" s="120"/>
      <c r="P20" s="120"/>
      <c r="Q20" s="121"/>
      <c r="R20" s="119" t="s">
        <v>20</v>
      </c>
      <c r="S20" s="120"/>
      <c r="T20" s="120"/>
      <c r="U20" s="120"/>
      <c r="V20" s="120"/>
      <c r="W20" s="120"/>
      <c r="X20" s="121"/>
      <c r="Y20" s="128" t="s">
        <v>21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07"/>
      <c r="BJ20" s="108"/>
      <c r="BK20" s="63"/>
      <c r="BR20" s="35"/>
    </row>
    <row r="21" spans="1:70" ht="13.1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9"/>
      <c r="BJ21" s="110"/>
      <c r="BK21" s="63"/>
      <c r="BR21" s="35"/>
    </row>
    <row r="22" spans="1:70" ht="13.1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139"/>
      <c r="BC22" s="140"/>
      <c r="BD22" s="140"/>
      <c r="BE22" s="140"/>
      <c r="BF22" s="140"/>
      <c r="BG22" s="140"/>
      <c r="BH22" s="140"/>
      <c r="BI22" s="109"/>
      <c r="BJ22" s="110"/>
      <c r="BK22" s="63"/>
      <c r="BR22" s="35"/>
    </row>
    <row r="23" spans="1:70" ht="31.1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22</v>
      </c>
      <c r="AN23" s="144"/>
      <c r="AO23" s="144"/>
      <c r="AP23" s="144"/>
      <c r="AQ23" s="144"/>
      <c r="AR23" s="144"/>
      <c r="AS23" s="145"/>
      <c r="AT23" s="143" t="s">
        <v>23</v>
      </c>
      <c r="AU23" s="144"/>
      <c r="AV23" s="144"/>
      <c r="AW23" s="144"/>
      <c r="AX23" s="144"/>
      <c r="AY23" s="144"/>
      <c r="AZ23" s="145"/>
      <c r="BA23" s="36"/>
      <c r="BB23" s="141"/>
      <c r="BC23" s="142"/>
      <c r="BD23" s="142"/>
      <c r="BE23" s="142"/>
      <c r="BF23" s="142"/>
      <c r="BG23" s="142"/>
      <c r="BH23" s="142"/>
      <c r="BI23" s="111"/>
      <c r="BJ23" s="112"/>
      <c r="BK23" s="63"/>
      <c r="BR23" s="35"/>
    </row>
    <row r="24" spans="1:70" ht="15.6" customHeight="1">
      <c r="A24" s="2"/>
      <c r="B24" s="2"/>
      <c r="C24" s="19"/>
      <c r="D24" s="99" t="s">
        <v>18</v>
      </c>
      <c r="E24" s="100"/>
      <c r="F24" s="100"/>
      <c r="G24" s="100"/>
      <c r="H24" s="100"/>
      <c r="I24" s="100"/>
      <c r="J24" s="101"/>
      <c r="K24" s="99" t="s">
        <v>18</v>
      </c>
      <c r="L24" s="100"/>
      <c r="M24" s="100"/>
      <c r="N24" s="100"/>
      <c r="O24" s="100"/>
      <c r="P24" s="100"/>
      <c r="Q24" s="101"/>
      <c r="R24" s="99" t="s">
        <v>18</v>
      </c>
      <c r="S24" s="100"/>
      <c r="T24" s="100"/>
      <c r="U24" s="100"/>
      <c r="V24" s="100"/>
      <c r="W24" s="100"/>
      <c r="X24" s="101"/>
      <c r="Y24" s="99" t="s">
        <v>18</v>
      </c>
      <c r="Z24" s="100"/>
      <c r="AA24" s="100"/>
      <c r="AB24" s="100"/>
      <c r="AC24" s="100"/>
      <c r="AD24" s="100"/>
      <c r="AE24" s="101"/>
      <c r="AF24" s="99" t="s">
        <v>18</v>
      </c>
      <c r="AG24" s="100"/>
      <c r="AH24" s="100"/>
      <c r="AI24" s="100"/>
      <c r="AJ24" s="100"/>
      <c r="AK24" s="100"/>
      <c r="AL24" s="101"/>
      <c r="AM24" s="99" t="s">
        <v>18</v>
      </c>
      <c r="AN24" s="100"/>
      <c r="AO24" s="100"/>
      <c r="AP24" s="100"/>
      <c r="AQ24" s="100"/>
      <c r="AR24" s="100"/>
      <c r="AS24" s="101"/>
      <c r="AT24" s="99" t="s">
        <v>18</v>
      </c>
      <c r="AU24" s="100"/>
      <c r="AV24" s="100"/>
      <c r="AW24" s="100"/>
      <c r="AX24" s="100"/>
      <c r="AY24" s="100"/>
      <c r="AZ24" s="101"/>
      <c r="BA24" s="36"/>
      <c r="BB24" s="105" t="s">
        <v>38</v>
      </c>
      <c r="BC24" s="106"/>
      <c r="BD24" s="106"/>
      <c r="BE24" s="106"/>
      <c r="BF24" s="106"/>
      <c r="BG24" s="106"/>
      <c r="BH24" s="106"/>
      <c r="BI24" s="107"/>
      <c r="BJ24" s="108"/>
      <c r="BK24" s="63"/>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9"/>
      <c r="BJ25" s="110"/>
      <c r="BK25" s="63"/>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11"/>
      <c r="BJ26" s="11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8.75">
      <c r="C33" s="70"/>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36</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69" ht="15.6" customHeight="1">
      <c r="C34" s="70"/>
      <c r="D34" s="91" t="s">
        <v>29</v>
      </c>
      <c r="E34" s="92" t="s">
        <v>49</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5"/>
      <c r="AP34" s="25"/>
      <c r="AQ34" s="223" t="s">
        <v>50</v>
      </c>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5"/>
      <c r="BQ34" s="73"/>
    </row>
    <row r="35" spans="2:69" ht="15.6" customHeight="1">
      <c r="C35" s="70"/>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226"/>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8"/>
      <c r="BQ35" s="73"/>
    </row>
    <row r="36" spans="2:69"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6"/>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73"/>
    </row>
    <row r="37" spans="2:69" ht="15.6" customHeight="1">
      <c r="C37" s="70"/>
      <c r="D37" s="91" t="s">
        <v>29</v>
      </c>
      <c r="E37" s="92">
        <v>0</v>
      </c>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5"/>
      <c r="AP37" s="25"/>
      <c r="AQ37" s="226"/>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8"/>
      <c r="BQ37" s="73"/>
    </row>
    <row r="38" spans="2:69" ht="15.6" customHeight="1">
      <c r="C38" s="70"/>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226"/>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8"/>
      <c r="BQ38" s="73"/>
    </row>
    <row r="39" spans="2:69"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6"/>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8"/>
      <c r="BQ39" s="73"/>
    </row>
    <row r="40" spans="2:69" ht="15.6" customHeight="1">
      <c r="C40" s="70"/>
      <c r="D40" s="91" t="s">
        <v>29</v>
      </c>
      <c r="E40" s="92">
        <v>0</v>
      </c>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5"/>
      <c r="AP40" s="25"/>
      <c r="AQ40" s="226"/>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8"/>
      <c r="BQ40" s="73"/>
    </row>
    <row r="41" spans="2:69" ht="12.6" customHeight="1">
      <c r="B41" s="5"/>
      <c r="C41" s="70"/>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229"/>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1"/>
      <c r="BQ41" s="74"/>
    </row>
    <row r="42" spans="2:69"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8.75">
      <c r="C44" s="77"/>
      <c r="D44" s="22" t="s">
        <v>17</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3.5">
      <c r="C45" s="77"/>
      <c r="D45" s="82" t="s">
        <v>51</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6"/>
    </row>
    <row r="46" spans="2:69" ht="12.6" customHeight="1">
      <c r="C46" s="77"/>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6"/>
    </row>
    <row r="47" spans="2:69" ht="12.6" customHeight="1">
      <c r="C47" s="77"/>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6"/>
    </row>
    <row r="48" spans="2:69" ht="12.6" customHeight="1">
      <c r="C48" s="77"/>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6"/>
    </row>
    <row r="49" spans="3:69" ht="12.6" customHeight="1">
      <c r="C49" s="77"/>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6"/>
    </row>
    <row r="50" spans="3:69"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828A2-1097-43FE-9270-E60F49B2E060}">
  <sheetPr>
    <pageSetUpPr fitToPage="1"/>
  </sheetPr>
  <dimension ref="A1:BR50"/>
  <sheetViews>
    <sheetView view="pageBreakPreview" topLeftCell="A19" zoomScale="60" zoomScaleNormal="70" zoomScalePageLayoutView="40" workbookViewId="0">
      <selection activeCell="AD27" sqref="AD2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6" t="s">
        <v>19</v>
      </c>
      <c r="D8" s="147"/>
      <c r="E8" s="147"/>
      <c r="F8" s="147"/>
      <c r="G8" s="147"/>
      <c r="H8" s="147"/>
      <c r="I8" s="147"/>
      <c r="J8" s="147"/>
      <c r="K8" s="147"/>
      <c r="L8" s="147"/>
      <c r="M8" s="147"/>
      <c r="N8" s="147"/>
      <c r="O8" s="147"/>
      <c r="P8" s="147"/>
      <c r="Q8" s="147"/>
      <c r="R8" s="147"/>
      <c r="S8" s="147"/>
      <c r="T8" s="147"/>
      <c r="U8" s="148" t="s">
        <v>26</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27</v>
      </c>
      <c r="BG8" s="159"/>
      <c r="BH8" s="159"/>
      <c r="BI8" s="159"/>
      <c r="BJ8" s="159"/>
      <c r="BK8" s="159"/>
      <c r="BL8" s="159"/>
      <c r="BM8" s="159"/>
      <c r="BN8" s="159"/>
      <c r="BO8" s="159"/>
      <c r="BP8" s="159"/>
      <c r="BQ8" s="6"/>
      <c r="BR8" s="4"/>
    </row>
    <row r="9" spans="1:70" ht="15.6" customHeight="1">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c r="A11" s="2"/>
      <c r="B11" s="2"/>
      <c r="C11" s="160" t="s">
        <v>37</v>
      </c>
      <c r="D11" s="147"/>
      <c r="E11" s="147"/>
      <c r="F11" s="147"/>
      <c r="G11" s="147"/>
      <c r="H11" s="147"/>
      <c r="I11" s="147"/>
      <c r="J11" s="147"/>
      <c r="K11" s="147"/>
      <c r="L11" s="147"/>
      <c r="M11" s="147"/>
      <c r="N11" s="147"/>
      <c r="O11" s="147"/>
      <c r="P11" s="147"/>
      <c r="Q11" s="147"/>
      <c r="R11" s="147"/>
      <c r="S11" s="147"/>
      <c r="T11" s="147"/>
      <c r="U11" s="161" t="s">
        <v>52</v>
      </c>
      <c r="V11" s="162"/>
      <c r="W11" s="162"/>
      <c r="X11" s="162"/>
      <c r="Y11" s="162"/>
      <c r="Z11" s="162"/>
      <c r="AA11" s="162"/>
      <c r="AB11" s="162"/>
      <c r="AC11" s="162"/>
      <c r="AD11" s="162"/>
      <c r="AE11" s="162"/>
      <c r="AF11" s="149"/>
      <c r="AG11" s="149"/>
      <c r="AH11" s="149"/>
      <c r="AI11" s="149"/>
      <c r="AJ11" s="149"/>
      <c r="AK11" s="149"/>
      <c r="AL11" s="149"/>
      <c r="AM11" s="149"/>
      <c r="AN11" s="150"/>
      <c r="AO11" s="167" t="s">
        <v>30</v>
      </c>
      <c r="AP11" s="149"/>
      <c r="AQ11" s="149"/>
      <c r="AR11" s="149"/>
      <c r="AS11" s="149"/>
      <c r="AT11" s="149"/>
      <c r="AU11" s="149"/>
      <c r="AV11" s="149"/>
      <c r="AW11" s="149"/>
      <c r="AX11" s="149"/>
      <c r="AY11" s="149"/>
      <c r="AZ11" s="149"/>
      <c r="BA11" s="149"/>
      <c r="BB11" s="149"/>
      <c r="BC11" s="149"/>
      <c r="BD11" s="149"/>
      <c r="BE11" s="150"/>
      <c r="BF11" s="160" t="s">
        <v>30</v>
      </c>
      <c r="BG11" s="168"/>
      <c r="BH11" s="168"/>
      <c r="BI11" s="168"/>
      <c r="BJ11" s="168"/>
      <c r="BK11" s="168"/>
      <c r="BL11" s="168"/>
      <c r="BM11" s="168"/>
      <c r="BN11" s="168"/>
      <c r="BO11" s="168"/>
      <c r="BP11" s="168"/>
      <c r="BQ11" s="7"/>
    </row>
    <row r="12" spans="1:70" ht="15.6" customHeight="1">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3" t="s">
        <v>28</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2"/>
      <c r="BB18" s="62"/>
      <c r="BC18" s="62"/>
      <c r="BD18" s="62"/>
      <c r="BE18" s="62"/>
      <c r="BF18" s="62"/>
      <c r="BG18" s="62"/>
      <c r="BH18" s="62"/>
      <c r="BI18" s="62"/>
      <c r="BJ18" s="62"/>
      <c r="BK18" s="63"/>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2"/>
      <c r="BB19" s="62"/>
      <c r="BC19" s="62"/>
      <c r="BD19" s="62"/>
      <c r="BE19" s="62"/>
      <c r="BF19" s="62"/>
      <c r="BG19" s="62"/>
      <c r="BH19" s="62"/>
      <c r="BI19" s="62"/>
      <c r="BJ19" s="62"/>
      <c r="BK19" s="63"/>
      <c r="BR19" s="18"/>
    </row>
    <row r="20" spans="1:70" ht="13.15" customHeight="1">
      <c r="A20" s="2"/>
      <c r="B20" s="2"/>
      <c r="C20" s="19"/>
      <c r="D20" s="119" t="s">
        <v>2</v>
      </c>
      <c r="E20" s="120"/>
      <c r="F20" s="120"/>
      <c r="G20" s="120"/>
      <c r="H20" s="120"/>
      <c r="I20" s="120"/>
      <c r="J20" s="121"/>
      <c r="K20" s="119" t="s">
        <v>3</v>
      </c>
      <c r="L20" s="120"/>
      <c r="M20" s="120"/>
      <c r="N20" s="120"/>
      <c r="O20" s="120"/>
      <c r="P20" s="120"/>
      <c r="Q20" s="121"/>
      <c r="R20" s="119" t="s">
        <v>20</v>
      </c>
      <c r="S20" s="120"/>
      <c r="T20" s="120"/>
      <c r="U20" s="120"/>
      <c r="V20" s="120"/>
      <c r="W20" s="120"/>
      <c r="X20" s="121"/>
      <c r="Y20" s="128" t="s">
        <v>21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07"/>
      <c r="BJ20" s="108"/>
      <c r="BK20" s="63"/>
      <c r="BR20" s="35"/>
    </row>
    <row r="21" spans="1:70" ht="13.1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9"/>
      <c r="BJ21" s="110"/>
      <c r="BK21" s="63"/>
      <c r="BR21" s="35"/>
    </row>
    <row r="22" spans="1:70" ht="13.1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139"/>
      <c r="BC22" s="140"/>
      <c r="BD22" s="140"/>
      <c r="BE22" s="140"/>
      <c r="BF22" s="140"/>
      <c r="BG22" s="140"/>
      <c r="BH22" s="140"/>
      <c r="BI22" s="109"/>
      <c r="BJ22" s="110"/>
      <c r="BK22" s="63"/>
      <c r="BR22" s="35"/>
    </row>
    <row r="23" spans="1:70" ht="31.1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22</v>
      </c>
      <c r="AN23" s="144"/>
      <c r="AO23" s="144"/>
      <c r="AP23" s="144"/>
      <c r="AQ23" s="144"/>
      <c r="AR23" s="144"/>
      <c r="AS23" s="145"/>
      <c r="AT23" s="143" t="s">
        <v>23</v>
      </c>
      <c r="AU23" s="144"/>
      <c r="AV23" s="144"/>
      <c r="AW23" s="144"/>
      <c r="AX23" s="144"/>
      <c r="AY23" s="144"/>
      <c r="AZ23" s="145"/>
      <c r="BA23" s="36"/>
      <c r="BB23" s="141"/>
      <c r="BC23" s="142"/>
      <c r="BD23" s="142"/>
      <c r="BE23" s="142"/>
      <c r="BF23" s="142"/>
      <c r="BG23" s="142"/>
      <c r="BH23" s="142"/>
      <c r="BI23" s="111"/>
      <c r="BJ23" s="112"/>
      <c r="BK23" s="63"/>
      <c r="BR23" s="35"/>
    </row>
    <row r="24" spans="1:70" ht="15.6" customHeight="1">
      <c r="A24" s="2"/>
      <c r="B24" s="2"/>
      <c r="C24" s="19"/>
      <c r="D24" s="99" t="s">
        <v>18</v>
      </c>
      <c r="E24" s="100"/>
      <c r="F24" s="100"/>
      <c r="G24" s="100"/>
      <c r="H24" s="100"/>
      <c r="I24" s="100"/>
      <c r="J24" s="101"/>
      <c r="K24" s="99" t="s">
        <v>18</v>
      </c>
      <c r="L24" s="100"/>
      <c r="M24" s="100"/>
      <c r="N24" s="100"/>
      <c r="O24" s="100"/>
      <c r="P24" s="100"/>
      <c r="Q24" s="101"/>
      <c r="R24" s="99" t="s">
        <v>18</v>
      </c>
      <c r="S24" s="100"/>
      <c r="T24" s="100"/>
      <c r="U24" s="100"/>
      <c r="V24" s="100"/>
      <c r="W24" s="100"/>
      <c r="X24" s="101"/>
      <c r="Y24" s="99" t="s">
        <v>18</v>
      </c>
      <c r="Z24" s="100"/>
      <c r="AA24" s="100"/>
      <c r="AB24" s="100"/>
      <c r="AC24" s="100"/>
      <c r="AD24" s="100"/>
      <c r="AE24" s="101"/>
      <c r="AF24" s="99" t="s">
        <v>18</v>
      </c>
      <c r="AG24" s="100"/>
      <c r="AH24" s="100"/>
      <c r="AI24" s="100"/>
      <c r="AJ24" s="100"/>
      <c r="AK24" s="100"/>
      <c r="AL24" s="101"/>
      <c r="AM24" s="99" t="s">
        <v>18</v>
      </c>
      <c r="AN24" s="100"/>
      <c r="AO24" s="100"/>
      <c r="AP24" s="100"/>
      <c r="AQ24" s="100"/>
      <c r="AR24" s="100"/>
      <c r="AS24" s="101"/>
      <c r="AT24" s="99" t="s">
        <v>18</v>
      </c>
      <c r="AU24" s="100"/>
      <c r="AV24" s="100"/>
      <c r="AW24" s="100"/>
      <c r="AX24" s="100"/>
      <c r="AY24" s="100"/>
      <c r="AZ24" s="101"/>
      <c r="BA24" s="36"/>
      <c r="BB24" s="105" t="s">
        <v>38</v>
      </c>
      <c r="BC24" s="106"/>
      <c r="BD24" s="106"/>
      <c r="BE24" s="106"/>
      <c r="BF24" s="106"/>
      <c r="BG24" s="106"/>
      <c r="BH24" s="106"/>
      <c r="BI24" s="107"/>
      <c r="BJ24" s="108"/>
      <c r="BK24" s="63"/>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9"/>
      <c r="BJ25" s="110"/>
      <c r="BK25" s="63"/>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11"/>
      <c r="BJ26" s="11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8.75">
      <c r="C33" s="70"/>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36</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69" ht="15.6" customHeight="1">
      <c r="C34" s="70"/>
      <c r="D34" s="91" t="s">
        <v>29</v>
      </c>
      <c r="E34" s="92" t="s">
        <v>53</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5"/>
      <c r="AP34" s="25"/>
      <c r="AQ34" s="98" t="s">
        <v>18</v>
      </c>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4"/>
      <c r="BQ34" s="73"/>
    </row>
    <row r="35" spans="2:69" ht="15.6" customHeight="1">
      <c r="C35" s="70"/>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85"/>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3"/>
    </row>
    <row r="36" spans="2:69"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5"/>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73"/>
    </row>
    <row r="37" spans="2:69" ht="15.6" customHeight="1">
      <c r="C37" s="70"/>
      <c r="D37" s="91" t="s">
        <v>29</v>
      </c>
      <c r="E37" s="92">
        <v>0</v>
      </c>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5"/>
      <c r="AP37" s="25"/>
      <c r="AQ37" s="85"/>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7"/>
      <c r="BQ37" s="73"/>
    </row>
    <row r="38" spans="2:69" ht="15.6" customHeight="1">
      <c r="C38" s="70"/>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85"/>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73"/>
    </row>
    <row r="39" spans="2:69"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5"/>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73"/>
    </row>
    <row r="40" spans="2:69" ht="15.6" customHeight="1">
      <c r="C40" s="70"/>
      <c r="D40" s="91" t="s">
        <v>29</v>
      </c>
      <c r="E40" s="92">
        <v>0</v>
      </c>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5"/>
      <c r="AP40" s="25"/>
      <c r="AQ40" s="85"/>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73"/>
    </row>
    <row r="41" spans="2:69" ht="12.6" customHeight="1">
      <c r="B41" s="5"/>
      <c r="C41" s="70"/>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4"/>
    </row>
    <row r="42" spans="2:69"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8.75">
      <c r="C44" s="77"/>
      <c r="D44" s="22" t="s">
        <v>17</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3.5">
      <c r="C45" s="77"/>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6"/>
    </row>
    <row r="46" spans="2:69" ht="12.6" customHeight="1">
      <c r="C46" s="77"/>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6"/>
    </row>
    <row r="47" spans="2:69" ht="12.6" customHeight="1">
      <c r="C47" s="77"/>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6"/>
    </row>
    <row r="48" spans="2:69" ht="12.6" customHeight="1">
      <c r="C48" s="77"/>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6"/>
    </row>
    <row r="49" spans="3:69" ht="12.6" customHeight="1">
      <c r="C49" s="77"/>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6"/>
    </row>
    <row r="50" spans="3:69"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447EE-7D3D-44EF-B199-C65367B0F232}">
  <sheetPr>
    <pageSetUpPr fitToPage="1"/>
  </sheetPr>
  <dimension ref="A1:BR53"/>
  <sheetViews>
    <sheetView view="pageBreakPreview" zoomScale="60" zoomScaleNormal="70" zoomScalePageLayoutView="40" workbookViewId="0">
      <selection activeCell="A54" sqref="A54:XFD14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6" t="s">
        <v>19</v>
      </c>
      <c r="D8" s="147"/>
      <c r="E8" s="147"/>
      <c r="F8" s="147"/>
      <c r="G8" s="147"/>
      <c r="H8" s="147"/>
      <c r="I8" s="147"/>
      <c r="J8" s="147"/>
      <c r="K8" s="147"/>
      <c r="L8" s="147"/>
      <c r="M8" s="147"/>
      <c r="N8" s="147"/>
      <c r="O8" s="147"/>
      <c r="P8" s="147"/>
      <c r="Q8" s="147"/>
      <c r="R8" s="147"/>
      <c r="S8" s="147"/>
      <c r="T8" s="147"/>
      <c r="U8" s="148" t="s">
        <v>26</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27</v>
      </c>
      <c r="BG8" s="159"/>
      <c r="BH8" s="159"/>
      <c r="BI8" s="159"/>
      <c r="BJ8" s="159"/>
      <c r="BK8" s="159"/>
      <c r="BL8" s="159"/>
      <c r="BM8" s="159"/>
      <c r="BN8" s="159"/>
      <c r="BO8" s="159"/>
      <c r="BP8" s="159"/>
      <c r="BQ8" s="6"/>
      <c r="BR8" s="4"/>
    </row>
    <row r="9" spans="1:70" ht="15.6" customHeight="1">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c r="A11" s="2"/>
      <c r="B11" s="2"/>
      <c r="C11" s="160" t="str">
        <f>IF(COUNTIF([2]回答表!F22,"*")&gt;0,[2]回答表!F22,"")</f>
        <v>福井市</v>
      </c>
      <c r="D11" s="147"/>
      <c r="E11" s="147"/>
      <c r="F11" s="147"/>
      <c r="G11" s="147"/>
      <c r="H11" s="147"/>
      <c r="I11" s="147"/>
      <c r="J11" s="147"/>
      <c r="K11" s="147"/>
      <c r="L11" s="147"/>
      <c r="M11" s="147"/>
      <c r="N11" s="147"/>
      <c r="O11" s="147"/>
      <c r="P11" s="147"/>
      <c r="Q11" s="147"/>
      <c r="R11" s="147"/>
      <c r="S11" s="147"/>
      <c r="T11" s="147"/>
      <c r="U11" s="161" t="str">
        <f>IF(COUNTIF([2]回答表!F24,"*")&gt;0,[2]回答表!F24,"")</f>
        <v>駐車場整備事業</v>
      </c>
      <c r="V11" s="162"/>
      <c r="W11" s="162"/>
      <c r="X11" s="162"/>
      <c r="Y11" s="162"/>
      <c r="Z11" s="162"/>
      <c r="AA11" s="162"/>
      <c r="AB11" s="162"/>
      <c r="AC11" s="162"/>
      <c r="AD11" s="162"/>
      <c r="AE11" s="162"/>
      <c r="AF11" s="149"/>
      <c r="AG11" s="149"/>
      <c r="AH11" s="149"/>
      <c r="AI11" s="149"/>
      <c r="AJ11" s="149"/>
      <c r="AK11" s="149"/>
      <c r="AL11" s="149"/>
      <c r="AM11" s="149"/>
      <c r="AN11" s="150"/>
      <c r="AO11" s="167" t="str">
        <f>IF(COUNTIF([2]回答表!W24,"*")&gt;0,[2]回答表!W24,"")</f>
        <v>―</v>
      </c>
      <c r="AP11" s="149"/>
      <c r="AQ11" s="149"/>
      <c r="AR11" s="149"/>
      <c r="AS11" s="149"/>
      <c r="AT11" s="149"/>
      <c r="AU11" s="149"/>
      <c r="AV11" s="149"/>
      <c r="AW11" s="149"/>
      <c r="AX11" s="149"/>
      <c r="AY11" s="149"/>
      <c r="AZ11" s="149"/>
      <c r="BA11" s="149"/>
      <c r="BB11" s="149"/>
      <c r="BC11" s="149"/>
      <c r="BD11" s="149"/>
      <c r="BE11" s="150"/>
      <c r="BF11" s="160" t="str">
        <f>IF(COUNTIF([2]回答表!F26,"*")&gt;0,[2]回答表!F26,"")</f>
        <v>―</v>
      </c>
      <c r="BG11" s="168"/>
      <c r="BH11" s="168"/>
      <c r="BI11" s="168"/>
      <c r="BJ11" s="168"/>
      <c r="BK11" s="168"/>
      <c r="BL11" s="168"/>
      <c r="BM11" s="168"/>
      <c r="BN11" s="168"/>
      <c r="BO11" s="168"/>
      <c r="BP11" s="168"/>
      <c r="BQ11" s="7"/>
    </row>
    <row r="12" spans="1:70" ht="15.6" customHeight="1">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3" t="s">
        <v>28</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2"/>
      <c r="BB18" s="62"/>
      <c r="BC18" s="62"/>
      <c r="BD18" s="62"/>
      <c r="BE18" s="62"/>
      <c r="BF18" s="62"/>
      <c r="BG18" s="62"/>
      <c r="BH18" s="62"/>
      <c r="BI18" s="62"/>
      <c r="BJ18" s="62"/>
      <c r="BK18" s="63"/>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2"/>
      <c r="BB19" s="62"/>
      <c r="BC19" s="62"/>
      <c r="BD19" s="62"/>
      <c r="BE19" s="62"/>
      <c r="BF19" s="62"/>
      <c r="BG19" s="62"/>
      <c r="BH19" s="62"/>
      <c r="BI19" s="62"/>
      <c r="BJ19" s="62"/>
      <c r="BK19" s="63"/>
      <c r="BR19" s="18"/>
    </row>
    <row r="20" spans="1:70" ht="13.15" customHeight="1">
      <c r="A20" s="2"/>
      <c r="B20" s="2"/>
      <c r="C20" s="19"/>
      <c r="D20" s="119" t="s">
        <v>2</v>
      </c>
      <c r="E20" s="120"/>
      <c r="F20" s="120"/>
      <c r="G20" s="120"/>
      <c r="H20" s="120"/>
      <c r="I20" s="120"/>
      <c r="J20" s="121"/>
      <c r="K20" s="119" t="s">
        <v>3</v>
      </c>
      <c r="L20" s="120"/>
      <c r="M20" s="120"/>
      <c r="N20" s="120"/>
      <c r="O20" s="120"/>
      <c r="P20" s="120"/>
      <c r="Q20" s="121"/>
      <c r="R20" s="119" t="s">
        <v>20</v>
      </c>
      <c r="S20" s="120"/>
      <c r="T20" s="120"/>
      <c r="U20" s="120"/>
      <c r="V20" s="120"/>
      <c r="W20" s="120"/>
      <c r="X20" s="121"/>
      <c r="Y20" s="128" t="s">
        <v>21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07"/>
      <c r="BJ20" s="108"/>
      <c r="BK20" s="63"/>
      <c r="BR20" s="35"/>
    </row>
    <row r="21" spans="1:70" ht="13.1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9"/>
      <c r="BJ21" s="110"/>
      <c r="BK21" s="63"/>
      <c r="BR21" s="35"/>
    </row>
    <row r="22" spans="1:70" ht="13.1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139"/>
      <c r="BC22" s="140"/>
      <c r="BD22" s="140"/>
      <c r="BE22" s="140"/>
      <c r="BF22" s="140"/>
      <c r="BG22" s="140"/>
      <c r="BH22" s="140"/>
      <c r="BI22" s="109"/>
      <c r="BJ22" s="110"/>
      <c r="BK22" s="63"/>
      <c r="BR22" s="35"/>
    </row>
    <row r="23" spans="1:70" ht="31.1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22</v>
      </c>
      <c r="AN23" s="144"/>
      <c r="AO23" s="144"/>
      <c r="AP23" s="144"/>
      <c r="AQ23" s="144"/>
      <c r="AR23" s="144"/>
      <c r="AS23" s="145"/>
      <c r="AT23" s="143" t="s">
        <v>23</v>
      </c>
      <c r="AU23" s="144"/>
      <c r="AV23" s="144"/>
      <c r="AW23" s="144"/>
      <c r="AX23" s="144"/>
      <c r="AY23" s="144"/>
      <c r="AZ23" s="145"/>
      <c r="BA23" s="36"/>
      <c r="BB23" s="141"/>
      <c r="BC23" s="142"/>
      <c r="BD23" s="142"/>
      <c r="BE23" s="142"/>
      <c r="BF23" s="142"/>
      <c r="BG23" s="142"/>
      <c r="BH23" s="142"/>
      <c r="BI23" s="111"/>
      <c r="BJ23" s="112"/>
      <c r="BK23" s="63"/>
      <c r="BR23" s="35"/>
    </row>
    <row r="24" spans="1:70" ht="15.6" customHeight="1">
      <c r="A24" s="2"/>
      <c r="B24" s="2"/>
      <c r="C24" s="19"/>
      <c r="D24" s="99" t="str">
        <f>IF([2]回答表!R49="○","○","")</f>
        <v/>
      </c>
      <c r="E24" s="100"/>
      <c r="F24" s="100"/>
      <c r="G24" s="100"/>
      <c r="H24" s="100"/>
      <c r="I24" s="100"/>
      <c r="J24" s="101"/>
      <c r="K24" s="99" t="str">
        <f>IF([2]回答表!R50="○","○","")</f>
        <v/>
      </c>
      <c r="L24" s="100"/>
      <c r="M24" s="100"/>
      <c r="N24" s="100"/>
      <c r="O24" s="100"/>
      <c r="P24" s="100"/>
      <c r="Q24" s="101"/>
      <c r="R24" s="99" t="str">
        <f>IF([2]回答表!R51="○","○","")</f>
        <v/>
      </c>
      <c r="S24" s="100"/>
      <c r="T24" s="100"/>
      <c r="U24" s="100"/>
      <c r="V24" s="100"/>
      <c r="W24" s="100"/>
      <c r="X24" s="101"/>
      <c r="Y24" s="99" t="str">
        <f>IF([2]回答表!R52="○","○","")</f>
        <v>○</v>
      </c>
      <c r="Z24" s="100"/>
      <c r="AA24" s="100"/>
      <c r="AB24" s="100"/>
      <c r="AC24" s="100"/>
      <c r="AD24" s="100"/>
      <c r="AE24" s="101"/>
      <c r="AF24" s="99" t="str">
        <f>IF([2]回答表!R53="○","○","")</f>
        <v/>
      </c>
      <c r="AG24" s="100"/>
      <c r="AH24" s="100"/>
      <c r="AI24" s="100"/>
      <c r="AJ24" s="100"/>
      <c r="AK24" s="100"/>
      <c r="AL24" s="101"/>
      <c r="AM24" s="99" t="str">
        <f>IF([2]回答表!R54="○","○","")</f>
        <v/>
      </c>
      <c r="AN24" s="100"/>
      <c r="AO24" s="100"/>
      <c r="AP24" s="100"/>
      <c r="AQ24" s="100"/>
      <c r="AR24" s="100"/>
      <c r="AS24" s="101"/>
      <c r="AT24" s="99" t="str">
        <f>IF([2]回答表!R55="○","○","")</f>
        <v/>
      </c>
      <c r="AU24" s="100"/>
      <c r="AV24" s="100"/>
      <c r="AW24" s="100"/>
      <c r="AX24" s="100"/>
      <c r="AY24" s="100"/>
      <c r="AZ24" s="101"/>
      <c r="BA24" s="36"/>
      <c r="BB24" s="105" t="str">
        <f>IF([2]回答表!R56="○","○","")</f>
        <v/>
      </c>
      <c r="BC24" s="106"/>
      <c r="BD24" s="106"/>
      <c r="BE24" s="106"/>
      <c r="BF24" s="106"/>
      <c r="BG24" s="106"/>
      <c r="BH24" s="106"/>
      <c r="BI24" s="107"/>
      <c r="BJ24" s="108"/>
      <c r="BK24" s="63"/>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9"/>
      <c r="BJ25" s="110"/>
      <c r="BK25" s="63"/>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11"/>
      <c r="BJ26" s="11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3"/>
      <c r="AS31" s="233"/>
      <c r="AT31" s="233"/>
      <c r="AU31" s="233"/>
      <c r="AV31" s="233"/>
      <c r="AW31" s="233"/>
      <c r="AX31" s="233"/>
      <c r="AY31" s="233"/>
      <c r="AZ31" s="233"/>
      <c r="BA31" s="233"/>
      <c r="BB31" s="233"/>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34"/>
      <c r="AS32" s="234"/>
      <c r="AT32" s="234"/>
      <c r="AU32" s="234"/>
      <c r="AV32" s="234"/>
      <c r="AW32" s="234"/>
      <c r="AX32" s="234"/>
      <c r="AY32" s="234"/>
      <c r="AZ32" s="234"/>
      <c r="BA32" s="234"/>
      <c r="BB32" s="234"/>
      <c r="BC32" s="48"/>
      <c r="BD32" s="21"/>
      <c r="BE32" s="21"/>
      <c r="BF32" s="21"/>
      <c r="BG32" s="21"/>
      <c r="BH32" s="21"/>
      <c r="BI32" s="21"/>
      <c r="BJ32" s="21"/>
      <c r="BK32" s="21"/>
      <c r="BL32" s="21"/>
      <c r="BM32" s="25"/>
      <c r="BN32" s="25"/>
      <c r="BO32" s="25"/>
      <c r="BP32" s="49"/>
      <c r="BQ32" s="50"/>
      <c r="BR32" s="40"/>
    </row>
    <row r="33" spans="1:70" ht="15.6" customHeight="1">
      <c r="A33" s="2"/>
      <c r="B33" s="2"/>
      <c r="C33" s="47"/>
      <c r="D33" s="217" t="s">
        <v>6</v>
      </c>
      <c r="E33" s="218"/>
      <c r="F33" s="218"/>
      <c r="G33" s="218"/>
      <c r="H33" s="218"/>
      <c r="I33" s="218"/>
      <c r="J33" s="218"/>
      <c r="K33" s="218"/>
      <c r="L33" s="218"/>
      <c r="M33" s="218"/>
      <c r="N33" s="218"/>
      <c r="O33" s="218"/>
      <c r="P33" s="218"/>
      <c r="Q33" s="219"/>
      <c r="R33" s="175" t="s">
        <v>55</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8"/>
      <c r="BD33" s="21"/>
      <c r="BE33" s="21"/>
      <c r="BF33" s="21"/>
      <c r="BG33" s="21"/>
      <c r="BH33" s="21"/>
      <c r="BI33" s="21"/>
      <c r="BJ33" s="21"/>
      <c r="BK33" s="21"/>
      <c r="BL33" s="21"/>
      <c r="BM33" s="25"/>
      <c r="BN33" s="25"/>
      <c r="BO33" s="25"/>
      <c r="BP33" s="49"/>
      <c r="BQ33" s="50"/>
      <c r="BR33" s="40"/>
    </row>
    <row r="34" spans="1:70" ht="15.6" customHeight="1">
      <c r="A34" s="2"/>
      <c r="B34" s="2"/>
      <c r="C34" s="47"/>
      <c r="D34" s="220"/>
      <c r="E34" s="221"/>
      <c r="F34" s="221"/>
      <c r="G34" s="221"/>
      <c r="H34" s="221"/>
      <c r="I34" s="221"/>
      <c r="J34" s="221"/>
      <c r="K34" s="221"/>
      <c r="L34" s="221"/>
      <c r="M34" s="221"/>
      <c r="N34" s="221"/>
      <c r="O34" s="221"/>
      <c r="P34" s="221"/>
      <c r="Q34" s="222"/>
      <c r="R34" s="181"/>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40"/>
    </row>
    <row r="36" spans="1:70" ht="18.75">
      <c r="A36" s="2"/>
      <c r="B36" s="2"/>
      <c r="C36" s="47"/>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2" t="s">
        <v>56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0"/>
      <c r="BR36" s="40"/>
    </row>
    <row r="37" spans="1:70" ht="15.6" customHeight="1">
      <c r="A37" s="2"/>
      <c r="B37" s="2"/>
      <c r="C37" s="47"/>
      <c r="D37" s="235" t="s">
        <v>9</v>
      </c>
      <c r="E37" s="235"/>
      <c r="F37" s="235"/>
      <c r="G37" s="235"/>
      <c r="H37" s="235"/>
      <c r="I37" s="235"/>
      <c r="J37" s="235"/>
      <c r="K37" s="235"/>
      <c r="L37" s="235"/>
      <c r="M37" s="235"/>
      <c r="N37" s="184" t="str">
        <f>IF([2]回答表!X52="○","○","")</f>
        <v>○</v>
      </c>
      <c r="O37" s="185"/>
      <c r="P37" s="185"/>
      <c r="Q37" s="186"/>
      <c r="R37" s="23"/>
      <c r="S37" s="23"/>
      <c r="T37" s="23"/>
      <c r="U37" s="193" t="str">
        <f>IF([2]回答表!X52="○",[2]回答表!B300,IF([2]回答表!AA52="○",[2]回答表!B320,""))</f>
        <v>管理運営費について、導入前と比較して、H27年度　6,960千円、H28年度　7,524千円、H29年度　12,854千円の経費削減となった。
夜間定期料金の値下げ（大手、大手第２）、夜間特別定期料金の設定及び値下げ（大手）、平日昼間定期料金の設定（大手第２）、口座振替制度の導入、映画館利用者に対する割引き（本町）、障害者手帳持参者に対する割引き。</v>
      </c>
      <c r="V37" s="194"/>
      <c r="W37" s="194"/>
      <c r="X37" s="194"/>
      <c r="Y37" s="194"/>
      <c r="Z37" s="194"/>
      <c r="AA37" s="194"/>
      <c r="AB37" s="194"/>
      <c r="AC37" s="194"/>
      <c r="AD37" s="194"/>
      <c r="AE37" s="194"/>
      <c r="AF37" s="194"/>
      <c r="AG37" s="194"/>
      <c r="AH37" s="194"/>
      <c r="AI37" s="194"/>
      <c r="AJ37" s="195"/>
      <c r="AK37" s="53"/>
      <c r="AL37" s="53"/>
      <c r="AM37" s="238" t="s">
        <v>57</v>
      </c>
      <c r="AN37" s="239"/>
      <c r="AO37" s="239"/>
      <c r="AP37" s="239"/>
      <c r="AQ37" s="239"/>
      <c r="AR37" s="239"/>
      <c r="AS37" s="239"/>
      <c r="AT37" s="240"/>
      <c r="AU37" s="238" t="s">
        <v>58</v>
      </c>
      <c r="AV37" s="239"/>
      <c r="AW37" s="239"/>
      <c r="AX37" s="239"/>
      <c r="AY37" s="239"/>
      <c r="AZ37" s="239"/>
      <c r="BA37" s="239"/>
      <c r="BB37" s="240"/>
      <c r="BC37" s="51"/>
      <c r="BD37" s="21"/>
      <c r="BE37" s="202" t="s">
        <v>54</v>
      </c>
      <c r="BF37" s="203"/>
      <c r="BG37" s="203"/>
      <c r="BH37" s="203"/>
      <c r="BI37" s="202"/>
      <c r="BJ37" s="203"/>
      <c r="BK37" s="203"/>
      <c r="BL37" s="203"/>
      <c r="BM37" s="202"/>
      <c r="BN37" s="203"/>
      <c r="BO37" s="203"/>
      <c r="BP37" s="204"/>
      <c r="BQ37" s="50"/>
      <c r="BR37" s="40"/>
    </row>
    <row r="38" spans="1:70" ht="15.6" customHeight="1">
      <c r="A38" s="2"/>
      <c r="B38" s="2"/>
      <c r="C38" s="47"/>
      <c r="D38" s="235"/>
      <c r="E38" s="235"/>
      <c r="F38" s="235"/>
      <c r="G38" s="235"/>
      <c r="H38" s="235"/>
      <c r="I38" s="235"/>
      <c r="J38" s="235"/>
      <c r="K38" s="235"/>
      <c r="L38" s="235"/>
      <c r="M38" s="235"/>
      <c r="N38" s="187"/>
      <c r="O38" s="188"/>
      <c r="P38" s="188"/>
      <c r="Q38" s="189"/>
      <c r="R38" s="23"/>
      <c r="S38" s="23"/>
      <c r="T38" s="23"/>
      <c r="U38" s="196"/>
      <c r="V38" s="197"/>
      <c r="W38" s="197"/>
      <c r="X38" s="197"/>
      <c r="Y38" s="197"/>
      <c r="Z38" s="197"/>
      <c r="AA38" s="197"/>
      <c r="AB38" s="197"/>
      <c r="AC38" s="197"/>
      <c r="AD38" s="197"/>
      <c r="AE38" s="197"/>
      <c r="AF38" s="197"/>
      <c r="AG38" s="197"/>
      <c r="AH38" s="197"/>
      <c r="AI38" s="197"/>
      <c r="AJ38" s="198"/>
      <c r="AK38" s="53"/>
      <c r="AL38" s="53"/>
      <c r="AM38" s="241"/>
      <c r="AN38" s="242"/>
      <c r="AO38" s="242"/>
      <c r="AP38" s="242"/>
      <c r="AQ38" s="242"/>
      <c r="AR38" s="242"/>
      <c r="AS38" s="242"/>
      <c r="AT38" s="243"/>
      <c r="AU38" s="241"/>
      <c r="AV38" s="242"/>
      <c r="AW38" s="242"/>
      <c r="AX38" s="242"/>
      <c r="AY38" s="242"/>
      <c r="AZ38" s="242"/>
      <c r="BA38" s="242"/>
      <c r="BB38" s="243"/>
      <c r="BC38" s="51"/>
      <c r="BD38" s="21"/>
      <c r="BE38" s="169"/>
      <c r="BF38" s="170"/>
      <c r="BG38" s="170"/>
      <c r="BH38" s="170"/>
      <c r="BI38" s="169"/>
      <c r="BJ38" s="170"/>
      <c r="BK38" s="170"/>
      <c r="BL38" s="170"/>
      <c r="BM38" s="169"/>
      <c r="BN38" s="170"/>
      <c r="BO38" s="170"/>
      <c r="BP38" s="173"/>
      <c r="BQ38" s="50"/>
      <c r="BR38" s="40"/>
    </row>
    <row r="39" spans="1:70" ht="15.6" customHeight="1">
      <c r="A39" s="2"/>
      <c r="B39" s="2"/>
      <c r="C39" s="47"/>
      <c r="D39" s="235"/>
      <c r="E39" s="235"/>
      <c r="F39" s="235"/>
      <c r="G39" s="235"/>
      <c r="H39" s="235"/>
      <c r="I39" s="235"/>
      <c r="J39" s="235"/>
      <c r="K39" s="235"/>
      <c r="L39" s="235"/>
      <c r="M39" s="235"/>
      <c r="N39" s="187"/>
      <c r="O39" s="188"/>
      <c r="P39" s="188"/>
      <c r="Q39" s="189"/>
      <c r="R39" s="23"/>
      <c r="S39" s="23"/>
      <c r="T39" s="23"/>
      <c r="U39" s="196"/>
      <c r="V39" s="197"/>
      <c r="W39" s="197"/>
      <c r="X39" s="197"/>
      <c r="Y39" s="197"/>
      <c r="Z39" s="197"/>
      <c r="AA39" s="197"/>
      <c r="AB39" s="197"/>
      <c r="AC39" s="197"/>
      <c r="AD39" s="197"/>
      <c r="AE39" s="197"/>
      <c r="AF39" s="197"/>
      <c r="AG39" s="197"/>
      <c r="AH39" s="197"/>
      <c r="AI39" s="197"/>
      <c r="AJ39" s="198"/>
      <c r="AK39" s="53"/>
      <c r="AL39" s="53"/>
      <c r="AM39" s="244"/>
      <c r="AN39" s="245"/>
      <c r="AO39" s="245"/>
      <c r="AP39" s="245"/>
      <c r="AQ39" s="245"/>
      <c r="AR39" s="245"/>
      <c r="AS39" s="245"/>
      <c r="AT39" s="246"/>
      <c r="AU39" s="244"/>
      <c r="AV39" s="245"/>
      <c r="AW39" s="245"/>
      <c r="AX39" s="245"/>
      <c r="AY39" s="245"/>
      <c r="AZ39" s="245"/>
      <c r="BA39" s="245"/>
      <c r="BB39" s="246"/>
      <c r="BC39" s="51"/>
      <c r="BD39" s="21"/>
      <c r="BE39" s="169"/>
      <c r="BF39" s="170"/>
      <c r="BG39" s="170"/>
      <c r="BH39" s="170"/>
      <c r="BI39" s="169"/>
      <c r="BJ39" s="170"/>
      <c r="BK39" s="170"/>
      <c r="BL39" s="170"/>
      <c r="BM39" s="169"/>
      <c r="BN39" s="170"/>
      <c r="BO39" s="170"/>
      <c r="BP39" s="173"/>
      <c r="BQ39" s="50"/>
      <c r="BR39" s="40"/>
    </row>
    <row r="40" spans="1:70" ht="15.6" customHeight="1">
      <c r="A40" s="2"/>
      <c r="B40" s="2"/>
      <c r="C40" s="47"/>
      <c r="D40" s="235"/>
      <c r="E40" s="235"/>
      <c r="F40" s="235"/>
      <c r="G40" s="235"/>
      <c r="H40" s="235"/>
      <c r="I40" s="235"/>
      <c r="J40" s="235"/>
      <c r="K40" s="235"/>
      <c r="L40" s="235"/>
      <c r="M40" s="235"/>
      <c r="N40" s="190"/>
      <c r="O40" s="191"/>
      <c r="P40" s="191"/>
      <c r="Q40" s="192"/>
      <c r="R40" s="23"/>
      <c r="S40" s="23"/>
      <c r="T40" s="23"/>
      <c r="U40" s="196"/>
      <c r="V40" s="197"/>
      <c r="W40" s="197"/>
      <c r="X40" s="197"/>
      <c r="Y40" s="197"/>
      <c r="Z40" s="197"/>
      <c r="AA40" s="197"/>
      <c r="AB40" s="197"/>
      <c r="AC40" s="197"/>
      <c r="AD40" s="197"/>
      <c r="AE40" s="197"/>
      <c r="AF40" s="197"/>
      <c r="AG40" s="197"/>
      <c r="AH40" s="197"/>
      <c r="AI40" s="197"/>
      <c r="AJ40" s="198"/>
      <c r="AK40" s="53"/>
      <c r="AL40" s="53"/>
      <c r="AM40" s="105" t="str">
        <f>IF([2]回答表!X52="○",[2]回答表!G307,IF([2]回答表!AA52="○",[2]回答表!G327,""))</f>
        <v>○</v>
      </c>
      <c r="AN40" s="106"/>
      <c r="AO40" s="106"/>
      <c r="AP40" s="106"/>
      <c r="AQ40" s="106"/>
      <c r="AR40" s="106"/>
      <c r="AS40" s="106"/>
      <c r="AT40" s="205"/>
      <c r="AU40" s="105" t="str">
        <f>IF([2]回答表!X52="○",[2]回答表!G308,IF([2]回答表!AA52="○",[2]回答表!G328,""))</f>
        <v>○</v>
      </c>
      <c r="AV40" s="106"/>
      <c r="AW40" s="106"/>
      <c r="AX40" s="106"/>
      <c r="AY40" s="106"/>
      <c r="AZ40" s="106"/>
      <c r="BA40" s="106"/>
      <c r="BB40" s="205"/>
      <c r="BC40" s="51"/>
      <c r="BD40" s="21"/>
      <c r="BE40" s="169">
        <f>IF([2]回答表!X52="○",[2]回答表!E312,IF([2]回答表!AA52="○",[2]回答表!E332,""))</f>
        <v>18</v>
      </c>
      <c r="BF40" s="170"/>
      <c r="BG40" s="170"/>
      <c r="BH40" s="170"/>
      <c r="BI40" s="169">
        <f>IF([2]回答表!X52="○",[2]回答表!E313,IF([2]回答表!AA52="○",[2]回答表!E333,""))</f>
        <v>4</v>
      </c>
      <c r="BJ40" s="170"/>
      <c r="BK40" s="170"/>
      <c r="BL40" s="173"/>
      <c r="BM40" s="169">
        <f>IF([2]回答表!X52="○",[2]回答表!E314,IF([2]回答表!AA52="○",[2]回答表!E334,""))</f>
        <v>1</v>
      </c>
      <c r="BN40" s="170"/>
      <c r="BO40" s="170"/>
      <c r="BP40" s="173"/>
      <c r="BQ40" s="50"/>
      <c r="BR40" s="40"/>
    </row>
    <row r="41" spans="1:70" ht="15.6" customHeight="1">
      <c r="A41" s="2"/>
      <c r="B41" s="2"/>
      <c r="C41" s="47"/>
      <c r="D41" s="32"/>
      <c r="E41" s="32"/>
      <c r="F41" s="32"/>
      <c r="G41" s="32"/>
      <c r="H41" s="32"/>
      <c r="I41" s="32"/>
      <c r="J41" s="32"/>
      <c r="K41" s="32"/>
      <c r="L41" s="32"/>
      <c r="M41" s="32"/>
      <c r="N41" s="55"/>
      <c r="O41" s="55"/>
      <c r="P41" s="55"/>
      <c r="Q41" s="55"/>
      <c r="R41" s="55"/>
      <c r="S41" s="55"/>
      <c r="T41" s="55"/>
      <c r="U41" s="196"/>
      <c r="V41" s="197"/>
      <c r="W41" s="197"/>
      <c r="X41" s="197"/>
      <c r="Y41" s="197"/>
      <c r="Z41" s="197"/>
      <c r="AA41" s="197"/>
      <c r="AB41" s="197"/>
      <c r="AC41" s="197"/>
      <c r="AD41" s="197"/>
      <c r="AE41" s="197"/>
      <c r="AF41" s="197"/>
      <c r="AG41" s="197"/>
      <c r="AH41" s="197"/>
      <c r="AI41" s="197"/>
      <c r="AJ41" s="198"/>
      <c r="AK41" s="53"/>
      <c r="AL41" s="53"/>
      <c r="AM41" s="99"/>
      <c r="AN41" s="100"/>
      <c r="AO41" s="100"/>
      <c r="AP41" s="100"/>
      <c r="AQ41" s="100"/>
      <c r="AR41" s="100"/>
      <c r="AS41" s="100"/>
      <c r="AT41" s="101"/>
      <c r="AU41" s="99"/>
      <c r="AV41" s="100"/>
      <c r="AW41" s="100"/>
      <c r="AX41" s="100"/>
      <c r="AY41" s="100"/>
      <c r="AZ41" s="100"/>
      <c r="BA41" s="100"/>
      <c r="BB41" s="101"/>
      <c r="BC41" s="51"/>
      <c r="BD41" s="51"/>
      <c r="BE41" s="169"/>
      <c r="BF41" s="170"/>
      <c r="BG41" s="170"/>
      <c r="BH41" s="170"/>
      <c r="BI41" s="169"/>
      <c r="BJ41" s="170"/>
      <c r="BK41" s="170"/>
      <c r="BL41" s="173"/>
      <c r="BM41" s="169"/>
      <c r="BN41" s="170"/>
      <c r="BO41" s="170"/>
      <c r="BP41" s="173"/>
      <c r="BQ41" s="50"/>
      <c r="BR41" s="40"/>
    </row>
    <row r="42" spans="1:70" ht="15.6" customHeight="1">
      <c r="A42" s="2"/>
      <c r="B42" s="2"/>
      <c r="C42" s="47"/>
      <c r="D42" s="32"/>
      <c r="E42" s="32"/>
      <c r="F42" s="32"/>
      <c r="G42" s="32"/>
      <c r="H42" s="32"/>
      <c r="I42" s="32"/>
      <c r="J42" s="32"/>
      <c r="K42" s="32"/>
      <c r="L42" s="32"/>
      <c r="M42" s="32"/>
      <c r="N42" s="55"/>
      <c r="O42" s="55"/>
      <c r="P42" s="55"/>
      <c r="Q42" s="55"/>
      <c r="R42" s="55"/>
      <c r="S42" s="55"/>
      <c r="T42" s="55"/>
      <c r="U42" s="196"/>
      <c r="V42" s="197"/>
      <c r="W42" s="197"/>
      <c r="X42" s="197"/>
      <c r="Y42" s="197"/>
      <c r="Z42" s="197"/>
      <c r="AA42" s="197"/>
      <c r="AB42" s="197"/>
      <c r="AC42" s="197"/>
      <c r="AD42" s="197"/>
      <c r="AE42" s="197"/>
      <c r="AF42" s="197"/>
      <c r="AG42" s="197"/>
      <c r="AH42" s="197"/>
      <c r="AI42" s="197"/>
      <c r="AJ42" s="198"/>
      <c r="AK42" s="53"/>
      <c r="AL42" s="53"/>
      <c r="AM42" s="102"/>
      <c r="AN42" s="103"/>
      <c r="AO42" s="103"/>
      <c r="AP42" s="103"/>
      <c r="AQ42" s="103"/>
      <c r="AR42" s="103"/>
      <c r="AS42" s="103"/>
      <c r="AT42" s="104"/>
      <c r="AU42" s="102"/>
      <c r="AV42" s="103"/>
      <c r="AW42" s="103"/>
      <c r="AX42" s="103"/>
      <c r="AY42" s="103"/>
      <c r="AZ42" s="103"/>
      <c r="BA42" s="103"/>
      <c r="BB42" s="104"/>
      <c r="BC42" s="51"/>
      <c r="BD42" s="21"/>
      <c r="BE42" s="169"/>
      <c r="BF42" s="170"/>
      <c r="BG42" s="170"/>
      <c r="BH42" s="170"/>
      <c r="BI42" s="169"/>
      <c r="BJ42" s="170"/>
      <c r="BK42" s="170"/>
      <c r="BL42" s="173"/>
      <c r="BM42" s="169"/>
      <c r="BN42" s="170"/>
      <c r="BO42" s="170"/>
      <c r="BP42" s="173"/>
      <c r="BQ42" s="50"/>
      <c r="BR42" s="40"/>
    </row>
    <row r="43" spans="1:70" ht="15.6" customHeight="1">
      <c r="A43" s="2"/>
      <c r="B43" s="2"/>
      <c r="C43" s="47"/>
      <c r="D43" s="236" t="s">
        <v>10</v>
      </c>
      <c r="E43" s="235"/>
      <c r="F43" s="235"/>
      <c r="G43" s="235"/>
      <c r="H43" s="235"/>
      <c r="I43" s="235"/>
      <c r="J43" s="235"/>
      <c r="K43" s="235"/>
      <c r="L43" s="235"/>
      <c r="M43" s="237"/>
      <c r="N43" s="184" t="str">
        <f>IF([2]回答表!AA52="○","○","")</f>
        <v/>
      </c>
      <c r="O43" s="185"/>
      <c r="P43" s="185"/>
      <c r="Q43" s="186"/>
      <c r="R43" s="23"/>
      <c r="S43" s="23"/>
      <c r="T43" s="23"/>
      <c r="U43" s="196"/>
      <c r="V43" s="197"/>
      <c r="W43" s="197"/>
      <c r="X43" s="197"/>
      <c r="Y43" s="197"/>
      <c r="Z43" s="197"/>
      <c r="AA43" s="197"/>
      <c r="AB43" s="197"/>
      <c r="AC43" s="197"/>
      <c r="AD43" s="197"/>
      <c r="AE43" s="197"/>
      <c r="AF43" s="197"/>
      <c r="AG43" s="197"/>
      <c r="AH43" s="197"/>
      <c r="AI43" s="197"/>
      <c r="AJ43" s="198"/>
      <c r="AK43" s="53"/>
      <c r="AL43" s="53"/>
      <c r="AM43" s="21"/>
      <c r="AN43" s="21"/>
      <c r="AO43" s="21"/>
      <c r="AP43" s="21"/>
      <c r="AQ43" s="21"/>
      <c r="AR43" s="21"/>
      <c r="AS43" s="21"/>
      <c r="AT43" s="21"/>
      <c r="AU43" s="21"/>
      <c r="AV43" s="21"/>
      <c r="AW43" s="21"/>
      <c r="AX43" s="21"/>
      <c r="AY43" s="21"/>
      <c r="AZ43" s="21"/>
      <c r="BA43" s="21"/>
      <c r="BB43" s="21"/>
      <c r="BC43" s="51"/>
      <c r="BD43" s="56"/>
      <c r="BE43" s="169"/>
      <c r="BF43" s="170"/>
      <c r="BG43" s="170"/>
      <c r="BH43" s="170"/>
      <c r="BI43" s="169"/>
      <c r="BJ43" s="170"/>
      <c r="BK43" s="170"/>
      <c r="BL43" s="173"/>
      <c r="BM43" s="169"/>
      <c r="BN43" s="170"/>
      <c r="BO43" s="170"/>
      <c r="BP43" s="173"/>
      <c r="BQ43" s="50"/>
      <c r="BR43" s="40"/>
    </row>
    <row r="44" spans="1:70" ht="15.6" customHeight="1">
      <c r="A44" s="2"/>
      <c r="B44" s="2"/>
      <c r="C44" s="47"/>
      <c r="D44" s="235"/>
      <c r="E44" s="235"/>
      <c r="F44" s="235"/>
      <c r="G44" s="235"/>
      <c r="H44" s="235"/>
      <c r="I44" s="235"/>
      <c r="J44" s="235"/>
      <c r="K44" s="235"/>
      <c r="L44" s="235"/>
      <c r="M44" s="237"/>
      <c r="N44" s="187"/>
      <c r="O44" s="188"/>
      <c r="P44" s="188"/>
      <c r="Q44" s="189"/>
      <c r="R44" s="23"/>
      <c r="S44" s="23"/>
      <c r="T44" s="23"/>
      <c r="U44" s="196"/>
      <c r="V44" s="197"/>
      <c r="W44" s="197"/>
      <c r="X44" s="197"/>
      <c r="Y44" s="197"/>
      <c r="Z44" s="197"/>
      <c r="AA44" s="197"/>
      <c r="AB44" s="197"/>
      <c r="AC44" s="197"/>
      <c r="AD44" s="197"/>
      <c r="AE44" s="197"/>
      <c r="AF44" s="197"/>
      <c r="AG44" s="197"/>
      <c r="AH44" s="197"/>
      <c r="AI44" s="197"/>
      <c r="AJ44" s="198"/>
      <c r="AK44" s="53"/>
      <c r="AL44" s="53"/>
      <c r="AM44" s="21"/>
      <c r="AN44" s="21"/>
      <c r="AO44" s="21"/>
      <c r="AP44" s="21"/>
      <c r="AQ44" s="21"/>
      <c r="AR44" s="21"/>
      <c r="AS44" s="21"/>
      <c r="AT44" s="21"/>
      <c r="AU44" s="21"/>
      <c r="AV44" s="21"/>
      <c r="AW44" s="21"/>
      <c r="AX44" s="21"/>
      <c r="AY44" s="21"/>
      <c r="AZ44" s="21"/>
      <c r="BA44" s="21"/>
      <c r="BB44" s="21"/>
      <c r="BC44" s="51"/>
      <c r="BD44" s="56"/>
      <c r="BE44" s="169" t="s">
        <v>11</v>
      </c>
      <c r="BF44" s="170"/>
      <c r="BG44" s="170"/>
      <c r="BH44" s="170"/>
      <c r="BI44" s="169" t="s">
        <v>12</v>
      </c>
      <c r="BJ44" s="170"/>
      <c r="BK44" s="170"/>
      <c r="BL44" s="170"/>
      <c r="BM44" s="169" t="s">
        <v>13</v>
      </c>
      <c r="BN44" s="170"/>
      <c r="BO44" s="170"/>
      <c r="BP44" s="173"/>
      <c r="BQ44" s="50"/>
      <c r="BR44" s="40"/>
    </row>
    <row r="45" spans="1:70" ht="15.6" customHeight="1">
      <c r="A45" s="2"/>
      <c r="B45" s="2"/>
      <c r="C45" s="47"/>
      <c r="D45" s="235"/>
      <c r="E45" s="235"/>
      <c r="F45" s="235"/>
      <c r="G45" s="235"/>
      <c r="H45" s="235"/>
      <c r="I45" s="235"/>
      <c r="J45" s="235"/>
      <c r="K45" s="235"/>
      <c r="L45" s="235"/>
      <c r="M45" s="237"/>
      <c r="N45" s="187"/>
      <c r="O45" s="188"/>
      <c r="P45" s="188"/>
      <c r="Q45" s="189"/>
      <c r="R45" s="23"/>
      <c r="S45" s="23"/>
      <c r="T45" s="23"/>
      <c r="U45" s="196"/>
      <c r="V45" s="197"/>
      <c r="W45" s="197"/>
      <c r="X45" s="197"/>
      <c r="Y45" s="197"/>
      <c r="Z45" s="197"/>
      <c r="AA45" s="197"/>
      <c r="AB45" s="197"/>
      <c r="AC45" s="197"/>
      <c r="AD45" s="197"/>
      <c r="AE45" s="197"/>
      <c r="AF45" s="197"/>
      <c r="AG45" s="197"/>
      <c r="AH45" s="197"/>
      <c r="AI45" s="197"/>
      <c r="AJ45" s="198"/>
      <c r="AK45" s="53"/>
      <c r="AL45" s="53"/>
      <c r="AM45" s="21"/>
      <c r="AN45" s="21"/>
      <c r="AO45" s="21"/>
      <c r="AP45" s="21"/>
      <c r="AQ45" s="21"/>
      <c r="AR45" s="21"/>
      <c r="AS45" s="21"/>
      <c r="AT45" s="21"/>
      <c r="AU45" s="21"/>
      <c r="AV45" s="21"/>
      <c r="AW45" s="21"/>
      <c r="AX45" s="21"/>
      <c r="AY45" s="21"/>
      <c r="AZ45" s="21"/>
      <c r="BA45" s="21"/>
      <c r="BB45" s="21"/>
      <c r="BC45" s="51"/>
      <c r="BD45" s="56"/>
      <c r="BE45" s="169"/>
      <c r="BF45" s="170"/>
      <c r="BG45" s="170"/>
      <c r="BH45" s="170"/>
      <c r="BI45" s="169"/>
      <c r="BJ45" s="170"/>
      <c r="BK45" s="170"/>
      <c r="BL45" s="170"/>
      <c r="BM45" s="169"/>
      <c r="BN45" s="170"/>
      <c r="BO45" s="170"/>
      <c r="BP45" s="173"/>
      <c r="BQ45" s="50"/>
      <c r="BR45" s="40"/>
    </row>
    <row r="46" spans="1:70" ht="15.6" customHeight="1">
      <c r="A46" s="2"/>
      <c r="B46" s="2"/>
      <c r="C46" s="47"/>
      <c r="D46" s="235"/>
      <c r="E46" s="235"/>
      <c r="F46" s="235"/>
      <c r="G46" s="235"/>
      <c r="H46" s="235"/>
      <c r="I46" s="235"/>
      <c r="J46" s="235"/>
      <c r="K46" s="235"/>
      <c r="L46" s="235"/>
      <c r="M46" s="237"/>
      <c r="N46" s="190"/>
      <c r="O46" s="191"/>
      <c r="P46" s="191"/>
      <c r="Q46" s="192"/>
      <c r="R46" s="23"/>
      <c r="S46" s="23"/>
      <c r="T46" s="23"/>
      <c r="U46" s="199"/>
      <c r="V46" s="200"/>
      <c r="W46" s="200"/>
      <c r="X46" s="200"/>
      <c r="Y46" s="200"/>
      <c r="Z46" s="200"/>
      <c r="AA46" s="200"/>
      <c r="AB46" s="200"/>
      <c r="AC46" s="200"/>
      <c r="AD46" s="200"/>
      <c r="AE46" s="200"/>
      <c r="AF46" s="200"/>
      <c r="AG46" s="200"/>
      <c r="AH46" s="200"/>
      <c r="AI46" s="200"/>
      <c r="AJ46" s="201"/>
      <c r="AK46" s="53"/>
      <c r="AL46" s="53"/>
      <c r="AM46" s="21"/>
      <c r="AN46" s="21"/>
      <c r="AO46" s="21"/>
      <c r="AP46" s="21"/>
      <c r="AQ46" s="21"/>
      <c r="AR46" s="21"/>
      <c r="AS46" s="21"/>
      <c r="AT46" s="21"/>
      <c r="AU46" s="21"/>
      <c r="AV46" s="21"/>
      <c r="AW46" s="21"/>
      <c r="AX46" s="21"/>
      <c r="AY46" s="21"/>
      <c r="AZ46" s="21"/>
      <c r="BA46" s="21"/>
      <c r="BB46" s="21"/>
      <c r="BC46" s="51"/>
      <c r="BD46" s="56"/>
      <c r="BE46" s="171"/>
      <c r="BF46" s="172"/>
      <c r="BG46" s="172"/>
      <c r="BH46" s="172"/>
      <c r="BI46" s="171"/>
      <c r="BJ46" s="172"/>
      <c r="BK46" s="172"/>
      <c r="BL46" s="172"/>
      <c r="BM46" s="171"/>
      <c r="BN46" s="172"/>
      <c r="BO46" s="172"/>
      <c r="BP46" s="174"/>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235" t="s">
        <v>15</v>
      </c>
      <c r="E49" s="235"/>
      <c r="F49" s="235"/>
      <c r="G49" s="235"/>
      <c r="H49" s="235"/>
      <c r="I49" s="235"/>
      <c r="J49" s="235"/>
      <c r="K49" s="235"/>
      <c r="L49" s="235"/>
      <c r="M49" s="237"/>
      <c r="N49" s="184" t="str">
        <f>IF([2]回答表!AD52="○","○","")</f>
        <v/>
      </c>
      <c r="O49" s="185"/>
      <c r="P49" s="185"/>
      <c r="Q49" s="186"/>
      <c r="R49" s="23"/>
      <c r="S49" s="23"/>
      <c r="T49" s="23"/>
      <c r="U49" s="193" t="str">
        <f>IF([2]回答表!AD52="○",[2]回答表!B340,"")</f>
        <v/>
      </c>
      <c r="V49" s="194"/>
      <c r="W49" s="194"/>
      <c r="X49" s="194"/>
      <c r="Y49" s="194"/>
      <c r="Z49" s="194"/>
      <c r="AA49" s="194"/>
      <c r="AB49" s="194"/>
      <c r="AC49" s="194"/>
      <c r="AD49" s="194"/>
      <c r="AE49" s="194"/>
      <c r="AF49" s="194"/>
      <c r="AG49" s="194"/>
      <c r="AH49" s="194"/>
      <c r="AI49" s="194"/>
      <c r="AJ49" s="195"/>
      <c r="AK49" s="247"/>
      <c r="AL49" s="247"/>
      <c r="AM49" s="193" t="str">
        <f>IF([2]回答表!AD52="○",[2]回答表!B346,"")</f>
        <v/>
      </c>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5"/>
      <c r="BQ49" s="50"/>
      <c r="BR49" s="40"/>
    </row>
    <row r="50" spans="1:70" ht="15.6" customHeight="1">
      <c r="A50" s="2"/>
      <c r="B50" s="2"/>
      <c r="C50" s="47"/>
      <c r="D50" s="235"/>
      <c r="E50" s="235"/>
      <c r="F50" s="235"/>
      <c r="G50" s="235"/>
      <c r="H50" s="235"/>
      <c r="I50" s="235"/>
      <c r="J50" s="235"/>
      <c r="K50" s="235"/>
      <c r="L50" s="235"/>
      <c r="M50" s="237"/>
      <c r="N50" s="187"/>
      <c r="O50" s="188"/>
      <c r="P50" s="188"/>
      <c r="Q50" s="189"/>
      <c r="R50" s="23"/>
      <c r="S50" s="23"/>
      <c r="T50" s="23"/>
      <c r="U50" s="196"/>
      <c r="V50" s="197"/>
      <c r="W50" s="197"/>
      <c r="X50" s="197"/>
      <c r="Y50" s="197"/>
      <c r="Z50" s="197"/>
      <c r="AA50" s="197"/>
      <c r="AB50" s="197"/>
      <c r="AC50" s="197"/>
      <c r="AD50" s="197"/>
      <c r="AE50" s="197"/>
      <c r="AF50" s="197"/>
      <c r="AG50" s="197"/>
      <c r="AH50" s="197"/>
      <c r="AI50" s="197"/>
      <c r="AJ50" s="198"/>
      <c r="AK50" s="247"/>
      <c r="AL50" s="247"/>
      <c r="AM50" s="196"/>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8"/>
      <c r="BQ50" s="50"/>
      <c r="BR50" s="40"/>
    </row>
    <row r="51" spans="1:70" ht="15.6" customHeight="1">
      <c r="A51" s="2"/>
      <c r="B51" s="2"/>
      <c r="C51" s="47"/>
      <c r="D51" s="235"/>
      <c r="E51" s="235"/>
      <c r="F51" s="235"/>
      <c r="G51" s="235"/>
      <c r="H51" s="235"/>
      <c r="I51" s="235"/>
      <c r="J51" s="235"/>
      <c r="K51" s="235"/>
      <c r="L51" s="235"/>
      <c r="M51" s="237"/>
      <c r="N51" s="187"/>
      <c r="O51" s="188"/>
      <c r="P51" s="188"/>
      <c r="Q51" s="189"/>
      <c r="R51" s="23"/>
      <c r="S51" s="23"/>
      <c r="T51" s="23"/>
      <c r="U51" s="196"/>
      <c r="V51" s="197"/>
      <c r="W51" s="197"/>
      <c r="X51" s="197"/>
      <c r="Y51" s="197"/>
      <c r="Z51" s="197"/>
      <c r="AA51" s="197"/>
      <c r="AB51" s="197"/>
      <c r="AC51" s="197"/>
      <c r="AD51" s="197"/>
      <c r="AE51" s="197"/>
      <c r="AF51" s="197"/>
      <c r="AG51" s="197"/>
      <c r="AH51" s="197"/>
      <c r="AI51" s="197"/>
      <c r="AJ51" s="198"/>
      <c r="AK51" s="247"/>
      <c r="AL51" s="247"/>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8"/>
      <c r="BQ51" s="50"/>
      <c r="BR51" s="40"/>
    </row>
    <row r="52" spans="1:70" ht="15.6" customHeight="1">
      <c r="A52" s="2"/>
      <c r="B52" s="2"/>
      <c r="C52" s="47"/>
      <c r="D52" s="235"/>
      <c r="E52" s="235"/>
      <c r="F52" s="235"/>
      <c r="G52" s="235"/>
      <c r="H52" s="235"/>
      <c r="I52" s="235"/>
      <c r="J52" s="235"/>
      <c r="K52" s="235"/>
      <c r="L52" s="235"/>
      <c r="M52" s="237"/>
      <c r="N52" s="190"/>
      <c r="O52" s="191"/>
      <c r="P52" s="191"/>
      <c r="Q52" s="192"/>
      <c r="R52" s="23"/>
      <c r="S52" s="23"/>
      <c r="T52" s="23"/>
      <c r="U52" s="199"/>
      <c r="V52" s="200"/>
      <c r="W52" s="200"/>
      <c r="X52" s="200"/>
      <c r="Y52" s="200"/>
      <c r="Z52" s="200"/>
      <c r="AA52" s="200"/>
      <c r="AB52" s="200"/>
      <c r="AC52" s="200"/>
      <c r="AD52" s="200"/>
      <c r="AE52" s="200"/>
      <c r="AF52" s="200"/>
      <c r="AG52" s="200"/>
      <c r="AH52" s="200"/>
      <c r="AI52" s="200"/>
      <c r="AJ52" s="201"/>
      <c r="AK52" s="247"/>
      <c r="AL52" s="247"/>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1"/>
      <c r="BQ52" s="50"/>
      <c r="BR52" s="40"/>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0"/>
    </row>
  </sheetData>
  <sheetProtection selectLockedCells="1"/>
  <mergeCells count="51">
    <mergeCell ref="BI44:BL46"/>
    <mergeCell ref="BM44:BP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BE37:BH39"/>
    <mergeCell ref="D43:M46"/>
    <mergeCell ref="N43:Q46"/>
    <mergeCell ref="BE44:BH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4C366-648D-4347-B8E2-764495E9FF50}">
  <sheetPr>
    <pageSetUpPr fitToPage="1"/>
  </sheetPr>
  <dimension ref="A1:BR53"/>
  <sheetViews>
    <sheetView view="pageBreakPreview" zoomScale="60" zoomScaleNormal="70" zoomScalePageLayoutView="40" workbookViewId="0">
      <selection activeCell="AN37" sqref="AN37:BB4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6" t="s">
        <v>19</v>
      </c>
      <c r="D8" s="147"/>
      <c r="E8" s="147"/>
      <c r="F8" s="147"/>
      <c r="G8" s="147"/>
      <c r="H8" s="147"/>
      <c r="I8" s="147"/>
      <c r="J8" s="147"/>
      <c r="K8" s="147"/>
      <c r="L8" s="147"/>
      <c r="M8" s="147"/>
      <c r="N8" s="147"/>
      <c r="O8" s="147"/>
      <c r="P8" s="147"/>
      <c r="Q8" s="147"/>
      <c r="R8" s="147"/>
      <c r="S8" s="147"/>
      <c r="T8" s="147"/>
      <c r="U8" s="148" t="s">
        <v>26</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27</v>
      </c>
      <c r="BG8" s="159"/>
      <c r="BH8" s="159"/>
      <c r="BI8" s="159"/>
      <c r="BJ8" s="159"/>
      <c r="BK8" s="159"/>
      <c r="BL8" s="159"/>
      <c r="BM8" s="159"/>
      <c r="BN8" s="159"/>
      <c r="BO8" s="159"/>
      <c r="BP8" s="159"/>
      <c r="BQ8" s="6"/>
      <c r="BR8" s="4"/>
    </row>
    <row r="9" spans="1:70" ht="15.6" customHeight="1">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c r="A11" s="2"/>
      <c r="B11" s="2"/>
      <c r="C11" s="160" t="str">
        <f>IF(COUNTIF([3]回答表!F22,"*")&gt;0,[3]回答表!F22,"")</f>
        <v>福井市</v>
      </c>
      <c r="D11" s="147"/>
      <c r="E11" s="147"/>
      <c r="F11" s="147"/>
      <c r="G11" s="147"/>
      <c r="H11" s="147"/>
      <c r="I11" s="147"/>
      <c r="J11" s="147"/>
      <c r="K11" s="147"/>
      <c r="L11" s="147"/>
      <c r="M11" s="147"/>
      <c r="N11" s="147"/>
      <c r="O11" s="147"/>
      <c r="P11" s="147"/>
      <c r="Q11" s="147"/>
      <c r="R11" s="147"/>
      <c r="S11" s="147"/>
      <c r="T11" s="147"/>
      <c r="U11" s="161" t="str">
        <f>IF(COUNTIF([3]回答表!F24,"*")&gt;0,[3]回答表!F24,"")</f>
        <v>下水道事業</v>
      </c>
      <c r="V11" s="162"/>
      <c r="W11" s="162"/>
      <c r="X11" s="162"/>
      <c r="Y11" s="162"/>
      <c r="Z11" s="162"/>
      <c r="AA11" s="162"/>
      <c r="AB11" s="162"/>
      <c r="AC11" s="162"/>
      <c r="AD11" s="162"/>
      <c r="AE11" s="162"/>
      <c r="AF11" s="149"/>
      <c r="AG11" s="149"/>
      <c r="AH11" s="149"/>
      <c r="AI11" s="149"/>
      <c r="AJ11" s="149"/>
      <c r="AK11" s="149"/>
      <c r="AL11" s="149"/>
      <c r="AM11" s="149"/>
      <c r="AN11" s="150"/>
      <c r="AO11" s="167" t="str">
        <f>IF(COUNTIF([3]回答表!W24,"*")&gt;0,[3]回答表!W24,"")</f>
        <v>公共下水</v>
      </c>
      <c r="AP11" s="149"/>
      <c r="AQ11" s="149"/>
      <c r="AR11" s="149"/>
      <c r="AS11" s="149"/>
      <c r="AT11" s="149"/>
      <c r="AU11" s="149"/>
      <c r="AV11" s="149"/>
      <c r="AW11" s="149"/>
      <c r="AX11" s="149"/>
      <c r="AY11" s="149"/>
      <c r="AZ11" s="149"/>
      <c r="BA11" s="149"/>
      <c r="BB11" s="149"/>
      <c r="BC11" s="149"/>
      <c r="BD11" s="149"/>
      <c r="BE11" s="150"/>
      <c r="BF11" s="160" t="str">
        <f>IF(COUNTIF([3]回答表!F26,"*")&gt;0,[3]回答表!F26,"")</f>
        <v>―</v>
      </c>
      <c r="BG11" s="168"/>
      <c r="BH11" s="168"/>
      <c r="BI11" s="168"/>
      <c r="BJ11" s="168"/>
      <c r="BK11" s="168"/>
      <c r="BL11" s="168"/>
      <c r="BM11" s="168"/>
      <c r="BN11" s="168"/>
      <c r="BO11" s="168"/>
      <c r="BP11" s="168"/>
      <c r="BQ11" s="7"/>
    </row>
    <row r="12" spans="1:70" ht="15.6" customHeight="1">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3" t="s">
        <v>28</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2"/>
      <c r="BB18" s="62"/>
      <c r="BC18" s="62"/>
      <c r="BD18" s="62"/>
      <c r="BE18" s="62"/>
      <c r="BF18" s="62"/>
      <c r="BG18" s="62"/>
      <c r="BH18" s="62"/>
      <c r="BI18" s="62"/>
      <c r="BJ18" s="62"/>
      <c r="BK18" s="63"/>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2"/>
      <c r="BB19" s="62"/>
      <c r="BC19" s="62"/>
      <c r="BD19" s="62"/>
      <c r="BE19" s="62"/>
      <c r="BF19" s="62"/>
      <c r="BG19" s="62"/>
      <c r="BH19" s="62"/>
      <c r="BI19" s="62"/>
      <c r="BJ19" s="62"/>
      <c r="BK19" s="63"/>
      <c r="BR19" s="18"/>
    </row>
    <row r="20" spans="1:70" ht="13.15" customHeight="1">
      <c r="A20" s="2"/>
      <c r="B20" s="2"/>
      <c r="C20" s="19"/>
      <c r="D20" s="119" t="s">
        <v>2</v>
      </c>
      <c r="E20" s="120"/>
      <c r="F20" s="120"/>
      <c r="G20" s="120"/>
      <c r="H20" s="120"/>
      <c r="I20" s="120"/>
      <c r="J20" s="121"/>
      <c r="K20" s="119" t="s">
        <v>3</v>
      </c>
      <c r="L20" s="120"/>
      <c r="M20" s="120"/>
      <c r="N20" s="120"/>
      <c r="O20" s="120"/>
      <c r="P20" s="120"/>
      <c r="Q20" s="121"/>
      <c r="R20" s="119" t="s">
        <v>20</v>
      </c>
      <c r="S20" s="120"/>
      <c r="T20" s="120"/>
      <c r="U20" s="120"/>
      <c r="V20" s="120"/>
      <c r="W20" s="120"/>
      <c r="X20" s="121"/>
      <c r="Y20" s="128" t="s">
        <v>21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07"/>
      <c r="BJ20" s="108"/>
      <c r="BK20" s="63"/>
      <c r="BR20" s="35"/>
    </row>
    <row r="21" spans="1:70" ht="13.1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9"/>
      <c r="BJ21" s="110"/>
      <c r="BK21" s="63"/>
      <c r="BR21" s="35"/>
    </row>
    <row r="22" spans="1:70" ht="13.1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139"/>
      <c r="BC22" s="140"/>
      <c r="BD22" s="140"/>
      <c r="BE22" s="140"/>
      <c r="BF22" s="140"/>
      <c r="BG22" s="140"/>
      <c r="BH22" s="140"/>
      <c r="BI22" s="109"/>
      <c r="BJ22" s="110"/>
      <c r="BK22" s="63"/>
      <c r="BR22" s="35"/>
    </row>
    <row r="23" spans="1:70" ht="31.1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22</v>
      </c>
      <c r="AN23" s="144"/>
      <c r="AO23" s="144"/>
      <c r="AP23" s="144"/>
      <c r="AQ23" s="144"/>
      <c r="AR23" s="144"/>
      <c r="AS23" s="145"/>
      <c r="AT23" s="143" t="s">
        <v>23</v>
      </c>
      <c r="AU23" s="144"/>
      <c r="AV23" s="144"/>
      <c r="AW23" s="144"/>
      <c r="AX23" s="144"/>
      <c r="AY23" s="144"/>
      <c r="AZ23" s="145"/>
      <c r="BA23" s="36"/>
      <c r="BB23" s="141"/>
      <c r="BC23" s="142"/>
      <c r="BD23" s="142"/>
      <c r="BE23" s="142"/>
      <c r="BF23" s="142"/>
      <c r="BG23" s="142"/>
      <c r="BH23" s="142"/>
      <c r="BI23" s="111"/>
      <c r="BJ23" s="112"/>
      <c r="BK23" s="63"/>
      <c r="BR23" s="35"/>
    </row>
    <row r="24" spans="1:70" ht="15.6" customHeight="1">
      <c r="A24" s="2"/>
      <c r="B24" s="2"/>
      <c r="C24" s="19"/>
      <c r="D24" s="99" t="str">
        <f>IF([3]回答表!R49="○","○","")</f>
        <v/>
      </c>
      <c r="E24" s="100"/>
      <c r="F24" s="100"/>
      <c r="G24" s="100"/>
      <c r="H24" s="100"/>
      <c r="I24" s="100"/>
      <c r="J24" s="101"/>
      <c r="K24" s="99" t="str">
        <f>IF([3]回答表!R50="○","○","")</f>
        <v/>
      </c>
      <c r="L24" s="100"/>
      <c r="M24" s="100"/>
      <c r="N24" s="100"/>
      <c r="O24" s="100"/>
      <c r="P24" s="100"/>
      <c r="Q24" s="101"/>
      <c r="R24" s="99" t="str">
        <f>IF([3]回答表!R51="○","○","")</f>
        <v/>
      </c>
      <c r="S24" s="100"/>
      <c r="T24" s="100"/>
      <c r="U24" s="100"/>
      <c r="V24" s="100"/>
      <c r="W24" s="100"/>
      <c r="X24" s="101"/>
      <c r="Y24" s="99" t="str">
        <f>IF([3]回答表!R52="○","○","")</f>
        <v/>
      </c>
      <c r="Z24" s="100"/>
      <c r="AA24" s="100"/>
      <c r="AB24" s="100"/>
      <c r="AC24" s="100"/>
      <c r="AD24" s="100"/>
      <c r="AE24" s="101"/>
      <c r="AF24" s="99" t="str">
        <f>IF([3]回答表!R53="○","○","")</f>
        <v>○</v>
      </c>
      <c r="AG24" s="100"/>
      <c r="AH24" s="100"/>
      <c r="AI24" s="100"/>
      <c r="AJ24" s="100"/>
      <c r="AK24" s="100"/>
      <c r="AL24" s="101"/>
      <c r="AM24" s="99" t="str">
        <f>IF([3]回答表!R54="○","○","")</f>
        <v/>
      </c>
      <c r="AN24" s="100"/>
      <c r="AO24" s="100"/>
      <c r="AP24" s="100"/>
      <c r="AQ24" s="100"/>
      <c r="AR24" s="100"/>
      <c r="AS24" s="101"/>
      <c r="AT24" s="99" t="str">
        <f>IF([3]回答表!R55="○","○","")</f>
        <v/>
      </c>
      <c r="AU24" s="100"/>
      <c r="AV24" s="100"/>
      <c r="AW24" s="100"/>
      <c r="AX24" s="100"/>
      <c r="AY24" s="100"/>
      <c r="AZ24" s="101"/>
      <c r="BA24" s="36"/>
      <c r="BB24" s="105" t="str">
        <f>IF([3]回答表!R56="○","○","")</f>
        <v/>
      </c>
      <c r="BC24" s="106"/>
      <c r="BD24" s="106"/>
      <c r="BE24" s="106"/>
      <c r="BF24" s="106"/>
      <c r="BG24" s="106"/>
      <c r="BH24" s="106"/>
      <c r="BI24" s="107"/>
      <c r="BJ24" s="108"/>
      <c r="BK24" s="63"/>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9"/>
      <c r="BJ25" s="110"/>
      <c r="BK25" s="63"/>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11"/>
      <c r="BJ26" s="11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3"/>
      <c r="AS31" s="233"/>
      <c r="AT31" s="233"/>
      <c r="AU31" s="233"/>
      <c r="AV31" s="233"/>
      <c r="AW31" s="233"/>
      <c r="AX31" s="233"/>
      <c r="AY31" s="233"/>
      <c r="AZ31" s="233"/>
      <c r="BA31" s="233"/>
      <c r="BB31" s="233"/>
      <c r="BC31" s="44"/>
      <c r="BD31" s="45"/>
      <c r="BE31" s="45"/>
      <c r="BF31" s="45"/>
      <c r="BG31" s="45"/>
      <c r="BH31" s="45"/>
      <c r="BI31" s="45"/>
      <c r="BJ31" s="45"/>
      <c r="BK31" s="45"/>
      <c r="BL31" s="45"/>
      <c r="BM31" s="45"/>
      <c r="BN31" s="45"/>
      <c r="BO31" s="45"/>
      <c r="BP31" s="45"/>
      <c r="BQ31" s="46"/>
      <c r="BR31" s="40"/>
    </row>
    <row r="32" spans="1:70" ht="15.6" customHeight="1">
      <c r="A32" s="232"/>
      <c r="B32" s="23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48"/>
      <c r="AS32" s="248"/>
      <c r="AT32" s="248"/>
      <c r="AU32" s="248"/>
      <c r="AV32" s="248"/>
      <c r="AW32" s="248"/>
      <c r="AX32" s="248"/>
      <c r="AY32" s="248"/>
      <c r="AZ32" s="248"/>
      <c r="BA32" s="248"/>
      <c r="BB32" s="248"/>
      <c r="BC32" s="48"/>
      <c r="BD32" s="21"/>
      <c r="BE32" s="21"/>
      <c r="BF32" s="21"/>
      <c r="BG32" s="21"/>
      <c r="BH32" s="21"/>
      <c r="BI32" s="21"/>
      <c r="BJ32" s="21"/>
      <c r="BK32" s="21"/>
      <c r="BL32" s="21"/>
      <c r="BM32" s="25"/>
      <c r="BN32" s="25"/>
      <c r="BO32" s="25"/>
      <c r="BP32" s="49"/>
      <c r="BQ32" s="50"/>
      <c r="BR32" s="40"/>
    </row>
    <row r="33" spans="1:70" ht="15.6" customHeight="1">
      <c r="A33" s="232"/>
      <c r="B33" s="232"/>
      <c r="C33" s="47"/>
      <c r="D33" s="217" t="s">
        <v>6</v>
      </c>
      <c r="E33" s="218"/>
      <c r="F33" s="218"/>
      <c r="G33" s="218"/>
      <c r="H33" s="218"/>
      <c r="I33" s="218"/>
      <c r="J33" s="218"/>
      <c r="K33" s="218"/>
      <c r="L33" s="218"/>
      <c r="M33" s="218"/>
      <c r="N33" s="218"/>
      <c r="O33" s="218"/>
      <c r="P33" s="218"/>
      <c r="Q33" s="219"/>
      <c r="R33" s="175" t="s">
        <v>59</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8"/>
      <c r="BD33" s="21"/>
      <c r="BE33" s="21"/>
      <c r="BF33" s="21"/>
      <c r="BG33" s="21"/>
      <c r="BH33" s="21"/>
      <c r="BI33" s="21"/>
      <c r="BJ33" s="21"/>
      <c r="BK33" s="21"/>
      <c r="BL33" s="21"/>
      <c r="BM33" s="25"/>
      <c r="BN33" s="25"/>
      <c r="BO33" s="25"/>
      <c r="BP33" s="49"/>
      <c r="BQ33" s="50"/>
      <c r="BR33" s="40"/>
    </row>
    <row r="34" spans="1:70" ht="15.6" customHeight="1">
      <c r="A34" s="232"/>
      <c r="B34" s="232"/>
      <c r="C34" s="47"/>
      <c r="D34" s="220"/>
      <c r="E34" s="221"/>
      <c r="F34" s="221"/>
      <c r="G34" s="221"/>
      <c r="H34" s="221"/>
      <c r="I34" s="221"/>
      <c r="J34" s="221"/>
      <c r="K34" s="221"/>
      <c r="L34" s="221"/>
      <c r="M34" s="221"/>
      <c r="N34" s="221"/>
      <c r="O34" s="221"/>
      <c r="P34" s="221"/>
      <c r="Q34" s="222"/>
      <c r="R34" s="181"/>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8"/>
      <c r="BD34" s="21"/>
      <c r="BE34" s="21"/>
      <c r="BF34" s="21"/>
      <c r="BG34" s="21"/>
      <c r="BH34" s="21"/>
      <c r="BI34" s="21"/>
      <c r="BJ34" s="21"/>
      <c r="BK34" s="21"/>
      <c r="BL34" s="21"/>
      <c r="BM34" s="25"/>
      <c r="BN34" s="25"/>
      <c r="BO34" s="25"/>
      <c r="BP34" s="49"/>
      <c r="BQ34" s="50"/>
      <c r="BR34" s="40"/>
    </row>
    <row r="35" spans="1:70" ht="15.6" customHeight="1">
      <c r="A35" s="232"/>
      <c r="B35" s="23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40"/>
    </row>
    <row r="36" spans="1:70" ht="19.149999999999999" customHeight="1">
      <c r="A36" s="232"/>
      <c r="B36" s="232"/>
      <c r="C36" s="47"/>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6"/>
      <c r="AN36" s="249" t="s">
        <v>60</v>
      </c>
      <c r="AO36" s="25"/>
      <c r="AP36" s="25"/>
      <c r="AQ36" s="25"/>
      <c r="AR36" s="25"/>
      <c r="AS36" s="25"/>
      <c r="AT36" s="25"/>
      <c r="AU36" s="25"/>
      <c r="AV36" s="25"/>
      <c r="AW36" s="25"/>
      <c r="AX36" s="27"/>
      <c r="AY36" s="22"/>
      <c r="AZ36" s="22"/>
      <c r="BA36" s="250"/>
      <c r="BB36" s="250"/>
      <c r="BC36" s="48"/>
      <c r="BD36" s="21"/>
      <c r="BE36" s="31" t="s">
        <v>8</v>
      </c>
      <c r="BF36" s="34"/>
      <c r="BG36" s="34"/>
      <c r="BH36" s="34"/>
      <c r="BI36" s="34"/>
      <c r="BJ36" s="34"/>
      <c r="BK36" s="34"/>
      <c r="BL36" s="25"/>
      <c r="BM36" s="25"/>
      <c r="BN36" s="25"/>
      <c r="BO36" s="25"/>
      <c r="BP36" s="27"/>
      <c r="BQ36" s="50"/>
      <c r="BR36" s="40"/>
    </row>
    <row r="37" spans="1:70" ht="15.6" customHeight="1">
      <c r="A37" s="232"/>
      <c r="B37" s="232"/>
      <c r="C37" s="47"/>
      <c r="D37" s="175" t="s">
        <v>9</v>
      </c>
      <c r="E37" s="176"/>
      <c r="F37" s="176"/>
      <c r="G37" s="176"/>
      <c r="H37" s="176"/>
      <c r="I37" s="176"/>
      <c r="J37" s="176"/>
      <c r="K37" s="176"/>
      <c r="L37" s="176"/>
      <c r="M37" s="177"/>
      <c r="N37" s="184" t="str">
        <f>IF([3]回答表!X53="○","○","")</f>
        <v>○</v>
      </c>
      <c r="O37" s="185"/>
      <c r="P37" s="185"/>
      <c r="Q37" s="186"/>
      <c r="R37" s="23"/>
      <c r="S37" s="23"/>
      <c r="T37" s="23"/>
      <c r="U37" s="193" t="str">
        <f>IF([3]回答表!X53="○",[3]回答表!B359,IF([3]回答表!AA53="○",[3]回答表!B379,""))</f>
        <v>　平成１９年度から下水道施設運転維持管理業務（特定環境下水を含む）について包括委託を導入しており、浄化センター及びポンプ場など、全251施設（R5年度末見込）を対象としている。
　令和元年度からの5ヵ年で、直営管理方式と比較して約5億6千万円の効果額を見込んでいる。</v>
      </c>
      <c r="V37" s="194"/>
      <c r="W37" s="194"/>
      <c r="X37" s="194"/>
      <c r="Y37" s="194"/>
      <c r="Z37" s="194"/>
      <c r="AA37" s="194"/>
      <c r="AB37" s="194"/>
      <c r="AC37" s="194"/>
      <c r="AD37" s="194"/>
      <c r="AE37" s="194"/>
      <c r="AF37" s="194"/>
      <c r="AG37" s="194"/>
      <c r="AH37" s="194"/>
      <c r="AI37" s="194"/>
      <c r="AJ37" s="195"/>
      <c r="AK37" s="53"/>
      <c r="AL37" s="53"/>
      <c r="AM37" s="53"/>
      <c r="AN37" s="193" t="str">
        <f>IF([3]回答表!X53="○",[3]回答表!B365,"")</f>
        <v>　現行のサービス水準（放流水質・汚泥性状）を維持することはもとより、その向上を図ること。
　施設の運転及び維持管理の確実な業務履行、運営の効率化と良質で安定した下水処理サービスを実現すること。</v>
      </c>
      <c r="AO37" s="251"/>
      <c r="AP37" s="251"/>
      <c r="AQ37" s="251"/>
      <c r="AR37" s="251"/>
      <c r="AS37" s="251"/>
      <c r="AT37" s="251"/>
      <c r="AU37" s="251"/>
      <c r="AV37" s="251"/>
      <c r="AW37" s="251"/>
      <c r="AX37" s="251"/>
      <c r="AY37" s="251"/>
      <c r="AZ37" s="251"/>
      <c r="BA37" s="251"/>
      <c r="BB37" s="252"/>
      <c r="BC37" s="51"/>
      <c r="BD37" s="21"/>
      <c r="BE37" s="202" t="s">
        <v>54</v>
      </c>
      <c r="BF37" s="203"/>
      <c r="BG37" s="203"/>
      <c r="BH37" s="203"/>
      <c r="BI37" s="202"/>
      <c r="BJ37" s="203"/>
      <c r="BK37" s="203"/>
      <c r="BL37" s="203"/>
      <c r="BM37" s="202"/>
      <c r="BN37" s="203"/>
      <c r="BO37" s="203"/>
      <c r="BP37" s="204"/>
      <c r="BQ37" s="50"/>
      <c r="BR37" s="40"/>
    </row>
    <row r="38" spans="1:70" ht="15.6" customHeight="1">
      <c r="A38" s="232"/>
      <c r="B38" s="232"/>
      <c r="C38" s="47"/>
      <c r="D38" s="178"/>
      <c r="E38" s="179"/>
      <c r="F38" s="179"/>
      <c r="G38" s="179"/>
      <c r="H38" s="179"/>
      <c r="I38" s="179"/>
      <c r="J38" s="179"/>
      <c r="K38" s="179"/>
      <c r="L38" s="179"/>
      <c r="M38" s="180"/>
      <c r="N38" s="187"/>
      <c r="O38" s="188"/>
      <c r="P38" s="188"/>
      <c r="Q38" s="189"/>
      <c r="R38" s="23"/>
      <c r="S38" s="23"/>
      <c r="T38" s="23"/>
      <c r="U38" s="196"/>
      <c r="V38" s="197"/>
      <c r="W38" s="197"/>
      <c r="X38" s="197"/>
      <c r="Y38" s="197"/>
      <c r="Z38" s="197"/>
      <c r="AA38" s="197"/>
      <c r="AB38" s="197"/>
      <c r="AC38" s="197"/>
      <c r="AD38" s="197"/>
      <c r="AE38" s="197"/>
      <c r="AF38" s="197"/>
      <c r="AG38" s="197"/>
      <c r="AH38" s="197"/>
      <c r="AI38" s="197"/>
      <c r="AJ38" s="198"/>
      <c r="AK38" s="53"/>
      <c r="AL38" s="53"/>
      <c r="AM38" s="53"/>
      <c r="AN38" s="253"/>
      <c r="AO38" s="254"/>
      <c r="AP38" s="254"/>
      <c r="AQ38" s="254"/>
      <c r="AR38" s="254"/>
      <c r="AS38" s="254"/>
      <c r="AT38" s="254"/>
      <c r="AU38" s="254"/>
      <c r="AV38" s="254"/>
      <c r="AW38" s="254"/>
      <c r="AX38" s="254"/>
      <c r="AY38" s="254"/>
      <c r="AZ38" s="254"/>
      <c r="BA38" s="254"/>
      <c r="BB38" s="255"/>
      <c r="BC38" s="51"/>
      <c r="BD38" s="21"/>
      <c r="BE38" s="169"/>
      <c r="BF38" s="170"/>
      <c r="BG38" s="170"/>
      <c r="BH38" s="170"/>
      <c r="BI38" s="169"/>
      <c r="BJ38" s="170"/>
      <c r="BK38" s="170"/>
      <c r="BL38" s="170"/>
      <c r="BM38" s="169"/>
      <c r="BN38" s="170"/>
      <c r="BO38" s="170"/>
      <c r="BP38" s="173"/>
      <c r="BQ38" s="50"/>
      <c r="BR38" s="40"/>
    </row>
    <row r="39" spans="1:70" ht="15.6" customHeight="1">
      <c r="A39" s="232"/>
      <c r="B39" s="232"/>
      <c r="C39" s="47"/>
      <c r="D39" s="178"/>
      <c r="E39" s="179"/>
      <c r="F39" s="179"/>
      <c r="G39" s="179"/>
      <c r="H39" s="179"/>
      <c r="I39" s="179"/>
      <c r="J39" s="179"/>
      <c r="K39" s="179"/>
      <c r="L39" s="179"/>
      <c r="M39" s="180"/>
      <c r="N39" s="187"/>
      <c r="O39" s="188"/>
      <c r="P39" s="188"/>
      <c r="Q39" s="189"/>
      <c r="R39" s="23"/>
      <c r="S39" s="23"/>
      <c r="T39" s="23"/>
      <c r="U39" s="196"/>
      <c r="V39" s="197"/>
      <c r="W39" s="197"/>
      <c r="X39" s="197"/>
      <c r="Y39" s="197"/>
      <c r="Z39" s="197"/>
      <c r="AA39" s="197"/>
      <c r="AB39" s="197"/>
      <c r="AC39" s="197"/>
      <c r="AD39" s="197"/>
      <c r="AE39" s="197"/>
      <c r="AF39" s="197"/>
      <c r="AG39" s="197"/>
      <c r="AH39" s="197"/>
      <c r="AI39" s="197"/>
      <c r="AJ39" s="198"/>
      <c r="AK39" s="53"/>
      <c r="AL39" s="53"/>
      <c r="AM39" s="53"/>
      <c r="AN39" s="253"/>
      <c r="AO39" s="254"/>
      <c r="AP39" s="254"/>
      <c r="AQ39" s="254"/>
      <c r="AR39" s="254"/>
      <c r="AS39" s="254"/>
      <c r="AT39" s="254"/>
      <c r="AU39" s="254"/>
      <c r="AV39" s="254"/>
      <c r="AW39" s="254"/>
      <c r="AX39" s="254"/>
      <c r="AY39" s="254"/>
      <c r="AZ39" s="254"/>
      <c r="BA39" s="254"/>
      <c r="BB39" s="255"/>
      <c r="BC39" s="51"/>
      <c r="BD39" s="21"/>
      <c r="BE39" s="169"/>
      <c r="BF39" s="170"/>
      <c r="BG39" s="170"/>
      <c r="BH39" s="170"/>
      <c r="BI39" s="169"/>
      <c r="BJ39" s="170"/>
      <c r="BK39" s="170"/>
      <c r="BL39" s="170"/>
      <c r="BM39" s="169"/>
      <c r="BN39" s="170"/>
      <c r="BO39" s="170"/>
      <c r="BP39" s="173"/>
      <c r="BQ39" s="50"/>
      <c r="BR39" s="40"/>
    </row>
    <row r="40" spans="1:70" ht="15.6" customHeight="1">
      <c r="A40" s="232"/>
      <c r="B40" s="232"/>
      <c r="C40" s="47"/>
      <c r="D40" s="181"/>
      <c r="E40" s="182"/>
      <c r="F40" s="182"/>
      <c r="G40" s="182"/>
      <c r="H40" s="182"/>
      <c r="I40" s="182"/>
      <c r="J40" s="182"/>
      <c r="K40" s="182"/>
      <c r="L40" s="182"/>
      <c r="M40" s="183"/>
      <c r="N40" s="190"/>
      <c r="O40" s="191"/>
      <c r="P40" s="191"/>
      <c r="Q40" s="192"/>
      <c r="R40" s="23"/>
      <c r="S40" s="23"/>
      <c r="T40" s="23"/>
      <c r="U40" s="196"/>
      <c r="V40" s="197"/>
      <c r="W40" s="197"/>
      <c r="X40" s="197"/>
      <c r="Y40" s="197"/>
      <c r="Z40" s="197"/>
      <c r="AA40" s="197"/>
      <c r="AB40" s="197"/>
      <c r="AC40" s="197"/>
      <c r="AD40" s="197"/>
      <c r="AE40" s="197"/>
      <c r="AF40" s="197"/>
      <c r="AG40" s="197"/>
      <c r="AH40" s="197"/>
      <c r="AI40" s="197"/>
      <c r="AJ40" s="198"/>
      <c r="AK40" s="53"/>
      <c r="AL40" s="53"/>
      <c r="AM40" s="53"/>
      <c r="AN40" s="253"/>
      <c r="AO40" s="254"/>
      <c r="AP40" s="254"/>
      <c r="AQ40" s="254"/>
      <c r="AR40" s="254"/>
      <c r="AS40" s="254"/>
      <c r="AT40" s="254"/>
      <c r="AU40" s="254"/>
      <c r="AV40" s="254"/>
      <c r="AW40" s="254"/>
      <c r="AX40" s="254"/>
      <c r="AY40" s="254"/>
      <c r="AZ40" s="254"/>
      <c r="BA40" s="254"/>
      <c r="BB40" s="255"/>
      <c r="BC40" s="51"/>
      <c r="BD40" s="21"/>
      <c r="BE40" s="169">
        <f>IF([3]回答表!X53="○",[3]回答表!E371,IF([3]回答表!AA53="○",[3]回答表!E385,""))</f>
        <v>19</v>
      </c>
      <c r="BF40" s="170"/>
      <c r="BG40" s="170"/>
      <c r="BH40" s="170"/>
      <c r="BI40" s="169">
        <f>IF([3]回答表!X53="○",[3]回答表!E372,IF([3]回答表!AA53="○",[3]回答表!E386,""))</f>
        <v>4</v>
      </c>
      <c r="BJ40" s="170"/>
      <c r="BK40" s="170"/>
      <c r="BL40" s="173"/>
      <c r="BM40" s="169">
        <f>IF([3]回答表!X53="○",[3]回答表!E373,IF([3]回答表!AA53="○",[3]回答表!E387,""))</f>
        <v>1</v>
      </c>
      <c r="BN40" s="170"/>
      <c r="BO40" s="170"/>
      <c r="BP40" s="173"/>
      <c r="BQ40" s="50"/>
      <c r="BR40" s="40"/>
    </row>
    <row r="41" spans="1:70" ht="15.6" customHeight="1">
      <c r="A41" s="232"/>
      <c r="B41" s="232"/>
      <c r="C41" s="47"/>
      <c r="D41" s="32"/>
      <c r="E41" s="32"/>
      <c r="F41" s="32"/>
      <c r="G41" s="32"/>
      <c r="H41" s="32"/>
      <c r="I41" s="32"/>
      <c r="J41" s="32"/>
      <c r="K41" s="32"/>
      <c r="L41" s="32"/>
      <c r="M41" s="32"/>
      <c r="N41" s="55"/>
      <c r="O41" s="55"/>
      <c r="P41" s="55"/>
      <c r="Q41" s="55"/>
      <c r="R41" s="55"/>
      <c r="S41" s="55"/>
      <c r="T41" s="55"/>
      <c r="U41" s="196"/>
      <c r="V41" s="197"/>
      <c r="W41" s="197"/>
      <c r="X41" s="197"/>
      <c r="Y41" s="197"/>
      <c r="Z41" s="197"/>
      <c r="AA41" s="197"/>
      <c r="AB41" s="197"/>
      <c r="AC41" s="197"/>
      <c r="AD41" s="197"/>
      <c r="AE41" s="197"/>
      <c r="AF41" s="197"/>
      <c r="AG41" s="197"/>
      <c r="AH41" s="197"/>
      <c r="AI41" s="197"/>
      <c r="AJ41" s="198"/>
      <c r="AK41" s="53"/>
      <c r="AL41" s="53"/>
      <c r="AM41" s="53"/>
      <c r="AN41" s="253"/>
      <c r="AO41" s="254"/>
      <c r="AP41" s="254"/>
      <c r="AQ41" s="254"/>
      <c r="AR41" s="254"/>
      <c r="AS41" s="254"/>
      <c r="AT41" s="254"/>
      <c r="AU41" s="254"/>
      <c r="AV41" s="254"/>
      <c r="AW41" s="254"/>
      <c r="AX41" s="254"/>
      <c r="AY41" s="254"/>
      <c r="AZ41" s="254"/>
      <c r="BA41" s="254"/>
      <c r="BB41" s="255"/>
      <c r="BC41" s="51"/>
      <c r="BD41" s="51"/>
      <c r="BE41" s="169"/>
      <c r="BF41" s="170"/>
      <c r="BG41" s="170"/>
      <c r="BH41" s="170"/>
      <c r="BI41" s="169"/>
      <c r="BJ41" s="170"/>
      <c r="BK41" s="170"/>
      <c r="BL41" s="173"/>
      <c r="BM41" s="169"/>
      <c r="BN41" s="170"/>
      <c r="BO41" s="170"/>
      <c r="BP41" s="173"/>
      <c r="BQ41" s="50"/>
      <c r="BR41" s="40"/>
    </row>
    <row r="42" spans="1:70" ht="15.6" customHeight="1">
      <c r="A42" s="232"/>
      <c r="B42" s="232"/>
      <c r="C42" s="47"/>
      <c r="D42" s="32"/>
      <c r="E42" s="32"/>
      <c r="F42" s="32"/>
      <c r="G42" s="32"/>
      <c r="H42" s="32"/>
      <c r="I42" s="32"/>
      <c r="J42" s="32"/>
      <c r="K42" s="32"/>
      <c r="L42" s="32"/>
      <c r="M42" s="32"/>
      <c r="N42" s="55"/>
      <c r="O42" s="55"/>
      <c r="P42" s="55"/>
      <c r="Q42" s="55"/>
      <c r="R42" s="55"/>
      <c r="S42" s="55"/>
      <c r="T42" s="55"/>
      <c r="U42" s="196"/>
      <c r="V42" s="197"/>
      <c r="W42" s="197"/>
      <c r="X42" s="197"/>
      <c r="Y42" s="197"/>
      <c r="Z42" s="197"/>
      <c r="AA42" s="197"/>
      <c r="AB42" s="197"/>
      <c r="AC42" s="197"/>
      <c r="AD42" s="197"/>
      <c r="AE42" s="197"/>
      <c r="AF42" s="197"/>
      <c r="AG42" s="197"/>
      <c r="AH42" s="197"/>
      <c r="AI42" s="197"/>
      <c r="AJ42" s="198"/>
      <c r="AK42" s="53"/>
      <c r="AL42" s="53"/>
      <c r="AM42" s="53"/>
      <c r="AN42" s="253"/>
      <c r="AO42" s="254"/>
      <c r="AP42" s="254"/>
      <c r="AQ42" s="254"/>
      <c r="AR42" s="254"/>
      <c r="AS42" s="254"/>
      <c r="AT42" s="254"/>
      <c r="AU42" s="254"/>
      <c r="AV42" s="254"/>
      <c r="AW42" s="254"/>
      <c r="AX42" s="254"/>
      <c r="AY42" s="254"/>
      <c r="AZ42" s="254"/>
      <c r="BA42" s="254"/>
      <c r="BB42" s="255"/>
      <c r="BC42" s="51"/>
      <c r="BD42" s="21"/>
      <c r="BE42" s="169"/>
      <c r="BF42" s="170"/>
      <c r="BG42" s="170"/>
      <c r="BH42" s="170"/>
      <c r="BI42" s="169"/>
      <c r="BJ42" s="170"/>
      <c r="BK42" s="170"/>
      <c r="BL42" s="173"/>
      <c r="BM42" s="169"/>
      <c r="BN42" s="170"/>
      <c r="BO42" s="170"/>
      <c r="BP42" s="173"/>
      <c r="BQ42" s="50"/>
      <c r="BR42" s="40"/>
    </row>
    <row r="43" spans="1:70" ht="15.6" customHeight="1">
      <c r="A43" s="232"/>
      <c r="B43" s="232"/>
      <c r="C43" s="47"/>
      <c r="D43" s="207" t="s">
        <v>10</v>
      </c>
      <c r="E43" s="208"/>
      <c r="F43" s="208"/>
      <c r="G43" s="208"/>
      <c r="H43" s="208"/>
      <c r="I43" s="208"/>
      <c r="J43" s="208"/>
      <c r="K43" s="208"/>
      <c r="L43" s="208"/>
      <c r="M43" s="209"/>
      <c r="N43" s="184" t="str">
        <f>IF([3]回答表!AA53="○","○","")</f>
        <v/>
      </c>
      <c r="O43" s="185"/>
      <c r="P43" s="185"/>
      <c r="Q43" s="186"/>
      <c r="R43" s="23"/>
      <c r="S43" s="23"/>
      <c r="T43" s="23"/>
      <c r="U43" s="196"/>
      <c r="V43" s="197"/>
      <c r="W43" s="197"/>
      <c r="X43" s="197"/>
      <c r="Y43" s="197"/>
      <c r="Z43" s="197"/>
      <c r="AA43" s="197"/>
      <c r="AB43" s="197"/>
      <c r="AC43" s="197"/>
      <c r="AD43" s="197"/>
      <c r="AE43" s="197"/>
      <c r="AF43" s="197"/>
      <c r="AG43" s="197"/>
      <c r="AH43" s="197"/>
      <c r="AI43" s="197"/>
      <c r="AJ43" s="198"/>
      <c r="AK43" s="53"/>
      <c r="AL43" s="53"/>
      <c r="AM43" s="53"/>
      <c r="AN43" s="253"/>
      <c r="AO43" s="254"/>
      <c r="AP43" s="254"/>
      <c r="AQ43" s="254"/>
      <c r="AR43" s="254"/>
      <c r="AS43" s="254"/>
      <c r="AT43" s="254"/>
      <c r="AU43" s="254"/>
      <c r="AV43" s="254"/>
      <c r="AW43" s="254"/>
      <c r="AX43" s="254"/>
      <c r="AY43" s="254"/>
      <c r="AZ43" s="254"/>
      <c r="BA43" s="254"/>
      <c r="BB43" s="255"/>
      <c r="BC43" s="51"/>
      <c r="BD43" s="56"/>
      <c r="BE43" s="169"/>
      <c r="BF43" s="170"/>
      <c r="BG43" s="170"/>
      <c r="BH43" s="170"/>
      <c r="BI43" s="169"/>
      <c r="BJ43" s="170"/>
      <c r="BK43" s="170"/>
      <c r="BL43" s="173"/>
      <c r="BM43" s="169"/>
      <c r="BN43" s="170"/>
      <c r="BO43" s="170"/>
      <c r="BP43" s="173"/>
      <c r="BQ43" s="50"/>
      <c r="BR43" s="40"/>
    </row>
    <row r="44" spans="1:70" ht="15.6" customHeight="1">
      <c r="A44" s="232"/>
      <c r="B44" s="232"/>
      <c r="C44" s="47"/>
      <c r="D44" s="210"/>
      <c r="E44" s="211"/>
      <c r="F44" s="211"/>
      <c r="G44" s="211"/>
      <c r="H44" s="211"/>
      <c r="I44" s="211"/>
      <c r="J44" s="211"/>
      <c r="K44" s="211"/>
      <c r="L44" s="211"/>
      <c r="M44" s="212"/>
      <c r="N44" s="187"/>
      <c r="O44" s="188"/>
      <c r="P44" s="188"/>
      <c r="Q44" s="189"/>
      <c r="R44" s="23"/>
      <c r="S44" s="23"/>
      <c r="T44" s="23"/>
      <c r="U44" s="196"/>
      <c r="V44" s="197"/>
      <c r="W44" s="197"/>
      <c r="X44" s="197"/>
      <c r="Y44" s="197"/>
      <c r="Z44" s="197"/>
      <c r="AA44" s="197"/>
      <c r="AB44" s="197"/>
      <c r="AC44" s="197"/>
      <c r="AD44" s="197"/>
      <c r="AE44" s="197"/>
      <c r="AF44" s="197"/>
      <c r="AG44" s="197"/>
      <c r="AH44" s="197"/>
      <c r="AI44" s="197"/>
      <c r="AJ44" s="198"/>
      <c r="AK44" s="53"/>
      <c r="AL44" s="53"/>
      <c r="AM44" s="53"/>
      <c r="AN44" s="253"/>
      <c r="AO44" s="254"/>
      <c r="AP44" s="254"/>
      <c r="AQ44" s="254"/>
      <c r="AR44" s="254"/>
      <c r="AS44" s="254"/>
      <c r="AT44" s="254"/>
      <c r="AU44" s="254"/>
      <c r="AV44" s="254"/>
      <c r="AW44" s="254"/>
      <c r="AX44" s="254"/>
      <c r="AY44" s="254"/>
      <c r="AZ44" s="254"/>
      <c r="BA44" s="254"/>
      <c r="BB44" s="255"/>
      <c r="BC44" s="51"/>
      <c r="BD44" s="56"/>
      <c r="BE44" s="169" t="s">
        <v>11</v>
      </c>
      <c r="BF44" s="170"/>
      <c r="BG44" s="170"/>
      <c r="BH44" s="170"/>
      <c r="BI44" s="169" t="s">
        <v>12</v>
      </c>
      <c r="BJ44" s="170"/>
      <c r="BK44" s="170"/>
      <c r="BL44" s="170"/>
      <c r="BM44" s="169" t="s">
        <v>13</v>
      </c>
      <c r="BN44" s="170"/>
      <c r="BO44" s="170"/>
      <c r="BP44" s="173"/>
      <c r="BQ44" s="50"/>
      <c r="BR44" s="40"/>
    </row>
    <row r="45" spans="1:70" ht="15.6" customHeight="1">
      <c r="A45" s="232"/>
      <c r="B45" s="232"/>
      <c r="C45" s="47"/>
      <c r="D45" s="210"/>
      <c r="E45" s="211"/>
      <c r="F45" s="211"/>
      <c r="G45" s="211"/>
      <c r="H45" s="211"/>
      <c r="I45" s="211"/>
      <c r="J45" s="211"/>
      <c r="K45" s="211"/>
      <c r="L45" s="211"/>
      <c r="M45" s="212"/>
      <c r="N45" s="187"/>
      <c r="O45" s="188"/>
      <c r="P45" s="188"/>
      <c r="Q45" s="189"/>
      <c r="R45" s="23"/>
      <c r="S45" s="23"/>
      <c r="T45" s="23"/>
      <c r="U45" s="196"/>
      <c r="V45" s="197"/>
      <c r="W45" s="197"/>
      <c r="X45" s="197"/>
      <c r="Y45" s="197"/>
      <c r="Z45" s="197"/>
      <c r="AA45" s="197"/>
      <c r="AB45" s="197"/>
      <c r="AC45" s="197"/>
      <c r="AD45" s="197"/>
      <c r="AE45" s="197"/>
      <c r="AF45" s="197"/>
      <c r="AG45" s="197"/>
      <c r="AH45" s="197"/>
      <c r="AI45" s="197"/>
      <c r="AJ45" s="198"/>
      <c r="AK45" s="53"/>
      <c r="AL45" s="53"/>
      <c r="AM45" s="53"/>
      <c r="AN45" s="253"/>
      <c r="AO45" s="254"/>
      <c r="AP45" s="254"/>
      <c r="AQ45" s="254"/>
      <c r="AR45" s="254"/>
      <c r="AS45" s="254"/>
      <c r="AT45" s="254"/>
      <c r="AU45" s="254"/>
      <c r="AV45" s="254"/>
      <c r="AW45" s="254"/>
      <c r="AX45" s="254"/>
      <c r="AY45" s="254"/>
      <c r="AZ45" s="254"/>
      <c r="BA45" s="254"/>
      <c r="BB45" s="255"/>
      <c r="BC45" s="51"/>
      <c r="BD45" s="56"/>
      <c r="BE45" s="169"/>
      <c r="BF45" s="170"/>
      <c r="BG45" s="170"/>
      <c r="BH45" s="170"/>
      <c r="BI45" s="169"/>
      <c r="BJ45" s="170"/>
      <c r="BK45" s="170"/>
      <c r="BL45" s="170"/>
      <c r="BM45" s="169"/>
      <c r="BN45" s="170"/>
      <c r="BO45" s="170"/>
      <c r="BP45" s="173"/>
      <c r="BQ45" s="50"/>
      <c r="BR45" s="40"/>
    </row>
    <row r="46" spans="1:70" ht="15.6" customHeight="1">
      <c r="A46" s="232"/>
      <c r="B46" s="232"/>
      <c r="C46" s="47"/>
      <c r="D46" s="213"/>
      <c r="E46" s="214"/>
      <c r="F46" s="214"/>
      <c r="G46" s="214"/>
      <c r="H46" s="214"/>
      <c r="I46" s="214"/>
      <c r="J46" s="214"/>
      <c r="K46" s="214"/>
      <c r="L46" s="214"/>
      <c r="M46" s="215"/>
      <c r="N46" s="190"/>
      <c r="O46" s="191"/>
      <c r="P46" s="191"/>
      <c r="Q46" s="192"/>
      <c r="R46" s="23"/>
      <c r="S46" s="23"/>
      <c r="T46" s="23"/>
      <c r="U46" s="199"/>
      <c r="V46" s="200"/>
      <c r="W46" s="200"/>
      <c r="X46" s="200"/>
      <c r="Y46" s="200"/>
      <c r="Z46" s="200"/>
      <c r="AA46" s="200"/>
      <c r="AB46" s="200"/>
      <c r="AC46" s="200"/>
      <c r="AD46" s="200"/>
      <c r="AE46" s="200"/>
      <c r="AF46" s="200"/>
      <c r="AG46" s="200"/>
      <c r="AH46" s="200"/>
      <c r="AI46" s="200"/>
      <c r="AJ46" s="201"/>
      <c r="AK46" s="53"/>
      <c r="AL46" s="53"/>
      <c r="AM46" s="53"/>
      <c r="AN46" s="256"/>
      <c r="AO46" s="257"/>
      <c r="AP46" s="257"/>
      <c r="AQ46" s="257"/>
      <c r="AR46" s="257"/>
      <c r="AS46" s="257"/>
      <c r="AT46" s="257"/>
      <c r="AU46" s="257"/>
      <c r="AV46" s="257"/>
      <c r="AW46" s="257"/>
      <c r="AX46" s="257"/>
      <c r="AY46" s="257"/>
      <c r="AZ46" s="257"/>
      <c r="BA46" s="257"/>
      <c r="BB46" s="258"/>
      <c r="BC46" s="51"/>
      <c r="BD46" s="56"/>
      <c r="BE46" s="171"/>
      <c r="BF46" s="172"/>
      <c r="BG46" s="172"/>
      <c r="BH46" s="172"/>
      <c r="BI46" s="171"/>
      <c r="BJ46" s="172"/>
      <c r="BK46" s="172"/>
      <c r="BL46" s="172"/>
      <c r="BM46" s="171"/>
      <c r="BN46" s="172"/>
      <c r="BO46" s="172"/>
      <c r="BP46" s="174"/>
      <c r="BQ46" s="50"/>
      <c r="BR46" s="40"/>
    </row>
    <row r="47" spans="1:70" ht="15.6" customHeight="1">
      <c r="A47" s="232"/>
      <c r="B47" s="23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9.149999999999999" customHeight="1">
      <c r="A48" s="2"/>
      <c r="B48" s="2"/>
      <c r="C48" s="47"/>
      <c r="D48" s="32"/>
      <c r="E48" s="32"/>
      <c r="F48" s="32"/>
      <c r="G48" s="32"/>
      <c r="H48" s="32"/>
      <c r="I48" s="32"/>
      <c r="J48" s="32"/>
      <c r="K48" s="32"/>
      <c r="L48" s="32"/>
      <c r="M48" s="32"/>
      <c r="N48" s="23"/>
      <c r="O48" s="23"/>
      <c r="P48" s="23"/>
      <c r="Q48" s="23"/>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175" t="s">
        <v>15</v>
      </c>
      <c r="E49" s="176"/>
      <c r="F49" s="176"/>
      <c r="G49" s="176"/>
      <c r="H49" s="176"/>
      <c r="I49" s="176"/>
      <c r="J49" s="176"/>
      <c r="K49" s="176"/>
      <c r="L49" s="176"/>
      <c r="M49" s="177"/>
      <c r="N49" s="184" t="str">
        <f>IF([3]回答表!AD53="○","○","")</f>
        <v/>
      </c>
      <c r="O49" s="185"/>
      <c r="P49" s="185"/>
      <c r="Q49" s="186"/>
      <c r="R49" s="23"/>
      <c r="S49" s="23"/>
      <c r="T49" s="23"/>
      <c r="U49" s="193" t="str">
        <f>IF([3]回答表!AD53="○",[3]回答表!B393,"")</f>
        <v/>
      </c>
      <c r="V49" s="194"/>
      <c r="W49" s="194"/>
      <c r="X49" s="194"/>
      <c r="Y49" s="194"/>
      <c r="Z49" s="194"/>
      <c r="AA49" s="194"/>
      <c r="AB49" s="194"/>
      <c r="AC49" s="194"/>
      <c r="AD49" s="194"/>
      <c r="AE49" s="194"/>
      <c r="AF49" s="194"/>
      <c r="AG49" s="194"/>
      <c r="AH49" s="194"/>
      <c r="AI49" s="194"/>
      <c r="AJ49" s="195"/>
      <c r="AK49" s="247"/>
      <c r="AL49" s="247"/>
      <c r="AM49" s="193" t="str">
        <f>IF([3]回答表!AD53="○",[3]回答表!B399,"")</f>
        <v/>
      </c>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5"/>
      <c r="BQ49" s="50"/>
      <c r="BR49" s="40"/>
    </row>
    <row r="50" spans="1:70" ht="15.6" customHeight="1">
      <c r="A50" s="2"/>
      <c r="B50" s="2"/>
      <c r="C50" s="47"/>
      <c r="D50" s="178"/>
      <c r="E50" s="179"/>
      <c r="F50" s="179"/>
      <c r="G50" s="179"/>
      <c r="H50" s="179"/>
      <c r="I50" s="179"/>
      <c r="J50" s="179"/>
      <c r="K50" s="179"/>
      <c r="L50" s="179"/>
      <c r="M50" s="180"/>
      <c r="N50" s="187"/>
      <c r="O50" s="188"/>
      <c r="P50" s="188"/>
      <c r="Q50" s="189"/>
      <c r="R50" s="23"/>
      <c r="S50" s="23"/>
      <c r="T50" s="23"/>
      <c r="U50" s="196"/>
      <c r="V50" s="197"/>
      <c r="W50" s="197"/>
      <c r="X50" s="197"/>
      <c r="Y50" s="197"/>
      <c r="Z50" s="197"/>
      <c r="AA50" s="197"/>
      <c r="AB50" s="197"/>
      <c r="AC50" s="197"/>
      <c r="AD50" s="197"/>
      <c r="AE50" s="197"/>
      <c r="AF50" s="197"/>
      <c r="AG50" s="197"/>
      <c r="AH50" s="197"/>
      <c r="AI50" s="197"/>
      <c r="AJ50" s="198"/>
      <c r="AK50" s="247"/>
      <c r="AL50" s="247"/>
      <c r="AM50" s="196"/>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8"/>
      <c r="BQ50" s="50"/>
      <c r="BR50" s="40"/>
    </row>
    <row r="51" spans="1:70" ht="15.6" customHeight="1">
      <c r="A51" s="2"/>
      <c r="B51" s="2"/>
      <c r="C51" s="47"/>
      <c r="D51" s="178"/>
      <c r="E51" s="179"/>
      <c r="F51" s="179"/>
      <c r="G51" s="179"/>
      <c r="H51" s="179"/>
      <c r="I51" s="179"/>
      <c r="J51" s="179"/>
      <c r="K51" s="179"/>
      <c r="L51" s="179"/>
      <c r="M51" s="180"/>
      <c r="N51" s="187"/>
      <c r="O51" s="188"/>
      <c r="P51" s="188"/>
      <c r="Q51" s="189"/>
      <c r="R51" s="23"/>
      <c r="S51" s="23"/>
      <c r="T51" s="23"/>
      <c r="U51" s="196"/>
      <c r="V51" s="197"/>
      <c r="W51" s="197"/>
      <c r="X51" s="197"/>
      <c r="Y51" s="197"/>
      <c r="Z51" s="197"/>
      <c r="AA51" s="197"/>
      <c r="AB51" s="197"/>
      <c r="AC51" s="197"/>
      <c r="AD51" s="197"/>
      <c r="AE51" s="197"/>
      <c r="AF51" s="197"/>
      <c r="AG51" s="197"/>
      <c r="AH51" s="197"/>
      <c r="AI51" s="197"/>
      <c r="AJ51" s="198"/>
      <c r="AK51" s="247"/>
      <c r="AL51" s="247"/>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8"/>
      <c r="BQ51" s="50"/>
      <c r="BR51" s="40"/>
    </row>
    <row r="52" spans="1:70" ht="15.6" customHeight="1">
      <c r="A52" s="2"/>
      <c r="B52" s="2"/>
      <c r="C52" s="47"/>
      <c r="D52" s="181"/>
      <c r="E52" s="182"/>
      <c r="F52" s="182"/>
      <c r="G52" s="182"/>
      <c r="H52" s="182"/>
      <c r="I52" s="182"/>
      <c r="J52" s="182"/>
      <c r="K52" s="182"/>
      <c r="L52" s="182"/>
      <c r="M52" s="183"/>
      <c r="N52" s="190"/>
      <c r="O52" s="191"/>
      <c r="P52" s="191"/>
      <c r="Q52" s="192"/>
      <c r="R52" s="23"/>
      <c r="S52" s="23"/>
      <c r="T52" s="23"/>
      <c r="U52" s="199"/>
      <c r="V52" s="200"/>
      <c r="W52" s="200"/>
      <c r="X52" s="200"/>
      <c r="Y52" s="200"/>
      <c r="Z52" s="200"/>
      <c r="AA52" s="200"/>
      <c r="AB52" s="200"/>
      <c r="AC52" s="200"/>
      <c r="AD52" s="200"/>
      <c r="AE52" s="200"/>
      <c r="AF52" s="200"/>
      <c r="AG52" s="200"/>
      <c r="AH52" s="200"/>
      <c r="AI52" s="200"/>
      <c r="AJ52" s="201"/>
      <c r="AK52" s="247"/>
      <c r="AL52" s="247"/>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1"/>
      <c r="BQ52" s="50"/>
      <c r="BR52" s="40"/>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0"/>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53"/>
  <sheetViews>
    <sheetView view="pageBreakPreview" topLeftCell="A29" zoomScale="60" zoomScaleNormal="70" zoomScalePageLayoutView="40" workbookViewId="0">
      <selection activeCell="AN37" sqref="AN37:BB4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6" t="s">
        <v>19</v>
      </c>
      <c r="D8" s="147"/>
      <c r="E8" s="147"/>
      <c r="F8" s="147"/>
      <c r="G8" s="147"/>
      <c r="H8" s="147"/>
      <c r="I8" s="147"/>
      <c r="J8" s="147"/>
      <c r="K8" s="147"/>
      <c r="L8" s="147"/>
      <c r="M8" s="147"/>
      <c r="N8" s="147"/>
      <c r="O8" s="147"/>
      <c r="P8" s="147"/>
      <c r="Q8" s="147"/>
      <c r="R8" s="147"/>
      <c r="S8" s="147"/>
      <c r="T8" s="147"/>
      <c r="U8" s="148" t="s">
        <v>26</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27</v>
      </c>
      <c r="BG8" s="159"/>
      <c r="BH8" s="159"/>
      <c r="BI8" s="159"/>
      <c r="BJ8" s="159"/>
      <c r="BK8" s="159"/>
      <c r="BL8" s="159"/>
      <c r="BM8" s="159"/>
      <c r="BN8" s="159"/>
      <c r="BO8" s="159"/>
      <c r="BP8" s="159"/>
      <c r="BQ8" s="6"/>
      <c r="BR8" s="4"/>
    </row>
    <row r="9" spans="1:70" ht="15.6" customHeight="1">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c r="A11" s="2"/>
      <c r="B11" s="2"/>
      <c r="C11" s="160" t="str">
        <f>IF(COUNTIF([4]回答表!F22,"*")&gt;0,[4]回答表!F22,"")</f>
        <v>福井市</v>
      </c>
      <c r="D11" s="147"/>
      <c r="E11" s="147"/>
      <c r="F11" s="147"/>
      <c r="G11" s="147"/>
      <c r="H11" s="147"/>
      <c r="I11" s="147"/>
      <c r="J11" s="147"/>
      <c r="K11" s="147"/>
      <c r="L11" s="147"/>
      <c r="M11" s="147"/>
      <c r="N11" s="147"/>
      <c r="O11" s="147"/>
      <c r="P11" s="147"/>
      <c r="Q11" s="147"/>
      <c r="R11" s="147"/>
      <c r="S11" s="147"/>
      <c r="T11" s="147"/>
      <c r="U11" s="161" t="str">
        <f>IF(COUNTIF([4]回答表!F24,"*")&gt;0,[4]回答表!F24,"")</f>
        <v>下水道事業</v>
      </c>
      <c r="V11" s="162"/>
      <c r="W11" s="162"/>
      <c r="X11" s="162"/>
      <c r="Y11" s="162"/>
      <c r="Z11" s="162"/>
      <c r="AA11" s="162"/>
      <c r="AB11" s="162"/>
      <c r="AC11" s="162"/>
      <c r="AD11" s="162"/>
      <c r="AE11" s="162"/>
      <c r="AF11" s="149"/>
      <c r="AG11" s="149"/>
      <c r="AH11" s="149"/>
      <c r="AI11" s="149"/>
      <c r="AJ11" s="149"/>
      <c r="AK11" s="149"/>
      <c r="AL11" s="149"/>
      <c r="AM11" s="149"/>
      <c r="AN11" s="150"/>
      <c r="AO11" s="167" t="str">
        <f>IF(COUNTIF([4]回答表!W24,"*")&gt;0,[4]回答表!W24,"")</f>
        <v>特定環境下水</v>
      </c>
      <c r="AP11" s="149"/>
      <c r="AQ11" s="149"/>
      <c r="AR11" s="149"/>
      <c r="AS11" s="149"/>
      <c r="AT11" s="149"/>
      <c r="AU11" s="149"/>
      <c r="AV11" s="149"/>
      <c r="AW11" s="149"/>
      <c r="AX11" s="149"/>
      <c r="AY11" s="149"/>
      <c r="AZ11" s="149"/>
      <c r="BA11" s="149"/>
      <c r="BB11" s="149"/>
      <c r="BC11" s="149"/>
      <c r="BD11" s="149"/>
      <c r="BE11" s="150"/>
      <c r="BF11" s="160" t="str">
        <f>IF(COUNTIF([4]回答表!F26,"*")&gt;0,[4]回答表!F26,"")</f>
        <v>―</v>
      </c>
      <c r="BG11" s="168"/>
      <c r="BH11" s="168"/>
      <c r="BI11" s="168"/>
      <c r="BJ11" s="168"/>
      <c r="BK11" s="168"/>
      <c r="BL11" s="168"/>
      <c r="BM11" s="168"/>
      <c r="BN11" s="168"/>
      <c r="BO11" s="168"/>
      <c r="BP11" s="168"/>
      <c r="BQ11" s="7"/>
    </row>
    <row r="12" spans="1:70" ht="15.6" customHeight="1">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3" t="s">
        <v>28</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2"/>
      <c r="BB18" s="62"/>
      <c r="BC18" s="62"/>
      <c r="BD18" s="62"/>
      <c r="BE18" s="62"/>
      <c r="BF18" s="62"/>
      <c r="BG18" s="62"/>
      <c r="BH18" s="62"/>
      <c r="BI18" s="62"/>
      <c r="BJ18" s="62"/>
      <c r="BK18" s="63"/>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2"/>
      <c r="BB19" s="62"/>
      <c r="BC19" s="62"/>
      <c r="BD19" s="62"/>
      <c r="BE19" s="62"/>
      <c r="BF19" s="62"/>
      <c r="BG19" s="62"/>
      <c r="BH19" s="62"/>
      <c r="BI19" s="62"/>
      <c r="BJ19" s="62"/>
      <c r="BK19" s="63"/>
      <c r="BR19" s="18"/>
    </row>
    <row r="20" spans="1:70" ht="13.15" customHeight="1">
      <c r="A20" s="2"/>
      <c r="B20" s="2"/>
      <c r="C20" s="19"/>
      <c r="D20" s="119" t="s">
        <v>2</v>
      </c>
      <c r="E20" s="120"/>
      <c r="F20" s="120"/>
      <c r="G20" s="120"/>
      <c r="H20" s="120"/>
      <c r="I20" s="120"/>
      <c r="J20" s="121"/>
      <c r="K20" s="119" t="s">
        <v>3</v>
      </c>
      <c r="L20" s="120"/>
      <c r="M20" s="120"/>
      <c r="N20" s="120"/>
      <c r="O20" s="120"/>
      <c r="P20" s="120"/>
      <c r="Q20" s="121"/>
      <c r="R20" s="119" t="s">
        <v>20</v>
      </c>
      <c r="S20" s="120"/>
      <c r="T20" s="120"/>
      <c r="U20" s="120"/>
      <c r="V20" s="120"/>
      <c r="W20" s="120"/>
      <c r="X20" s="121"/>
      <c r="Y20" s="128" t="s">
        <v>21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07"/>
      <c r="BJ20" s="108"/>
      <c r="BK20" s="63"/>
      <c r="BR20" s="35"/>
    </row>
    <row r="21" spans="1:70" ht="13.1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9"/>
      <c r="BJ21" s="110"/>
      <c r="BK21" s="63"/>
      <c r="BR21" s="35"/>
    </row>
    <row r="22" spans="1:70" ht="13.1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139"/>
      <c r="BC22" s="140"/>
      <c r="BD22" s="140"/>
      <c r="BE22" s="140"/>
      <c r="BF22" s="140"/>
      <c r="BG22" s="140"/>
      <c r="BH22" s="140"/>
      <c r="BI22" s="109"/>
      <c r="BJ22" s="110"/>
      <c r="BK22" s="63"/>
      <c r="BR22" s="35"/>
    </row>
    <row r="23" spans="1:70" ht="31.1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22</v>
      </c>
      <c r="AN23" s="144"/>
      <c r="AO23" s="144"/>
      <c r="AP23" s="144"/>
      <c r="AQ23" s="144"/>
      <c r="AR23" s="144"/>
      <c r="AS23" s="145"/>
      <c r="AT23" s="143" t="s">
        <v>23</v>
      </c>
      <c r="AU23" s="144"/>
      <c r="AV23" s="144"/>
      <c r="AW23" s="144"/>
      <c r="AX23" s="144"/>
      <c r="AY23" s="144"/>
      <c r="AZ23" s="145"/>
      <c r="BA23" s="36"/>
      <c r="BB23" s="141"/>
      <c r="BC23" s="142"/>
      <c r="BD23" s="142"/>
      <c r="BE23" s="142"/>
      <c r="BF23" s="142"/>
      <c r="BG23" s="142"/>
      <c r="BH23" s="142"/>
      <c r="BI23" s="111"/>
      <c r="BJ23" s="112"/>
      <c r="BK23" s="63"/>
      <c r="BR23" s="35"/>
    </row>
    <row r="24" spans="1:70" ht="15.6" customHeight="1">
      <c r="A24" s="2"/>
      <c r="B24" s="2"/>
      <c r="C24" s="19"/>
      <c r="D24" s="99" t="str">
        <f>IF([4]回答表!R49="○","○","")</f>
        <v/>
      </c>
      <c r="E24" s="100"/>
      <c r="F24" s="100"/>
      <c r="G24" s="100"/>
      <c r="H24" s="100"/>
      <c r="I24" s="100"/>
      <c r="J24" s="101"/>
      <c r="K24" s="99" t="str">
        <f>IF([4]回答表!R50="○","○","")</f>
        <v/>
      </c>
      <c r="L24" s="100"/>
      <c r="M24" s="100"/>
      <c r="N24" s="100"/>
      <c r="O24" s="100"/>
      <c r="P24" s="100"/>
      <c r="Q24" s="101"/>
      <c r="R24" s="99" t="str">
        <f>IF([4]回答表!R51="○","○","")</f>
        <v/>
      </c>
      <c r="S24" s="100"/>
      <c r="T24" s="100"/>
      <c r="U24" s="100"/>
      <c r="V24" s="100"/>
      <c r="W24" s="100"/>
      <c r="X24" s="101"/>
      <c r="Y24" s="99" t="str">
        <f>IF([4]回答表!R52="○","○","")</f>
        <v/>
      </c>
      <c r="Z24" s="100"/>
      <c r="AA24" s="100"/>
      <c r="AB24" s="100"/>
      <c r="AC24" s="100"/>
      <c r="AD24" s="100"/>
      <c r="AE24" s="101"/>
      <c r="AF24" s="99" t="str">
        <f>IF([4]回答表!R53="○","○","")</f>
        <v>○</v>
      </c>
      <c r="AG24" s="100"/>
      <c r="AH24" s="100"/>
      <c r="AI24" s="100"/>
      <c r="AJ24" s="100"/>
      <c r="AK24" s="100"/>
      <c r="AL24" s="101"/>
      <c r="AM24" s="99" t="str">
        <f>IF([4]回答表!R54="○","○","")</f>
        <v/>
      </c>
      <c r="AN24" s="100"/>
      <c r="AO24" s="100"/>
      <c r="AP24" s="100"/>
      <c r="AQ24" s="100"/>
      <c r="AR24" s="100"/>
      <c r="AS24" s="101"/>
      <c r="AT24" s="99" t="str">
        <f>IF([4]回答表!R55="○","○","")</f>
        <v/>
      </c>
      <c r="AU24" s="100"/>
      <c r="AV24" s="100"/>
      <c r="AW24" s="100"/>
      <c r="AX24" s="100"/>
      <c r="AY24" s="100"/>
      <c r="AZ24" s="101"/>
      <c r="BA24" s="36"/>
      <c r="BB24" s="105" t="str">
        <f>IF([4]回答表!R56="○","○","")</f>
        <v/>
      </c>
      <c r="BC24" s="106"/>
      <c r="BD24" s="106"/>
      <c r="BE24" s="106"/>
      <c r="BF24" s="106"/>
      <c r="BG24" s="106"/>
      <c r="BH24" s="106"/>
      <c r="BI24" s="107"/>
      <c r="BJ24" s="108"/>
      <c r="BK24" s="63"/>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9"/>
      <c r="BJ25" s="110"/>
      <c r="BK25" s="63"/>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11"/>
      <c r="BJ26" s="11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3"/>
      <c r="AS31" s="233"/>
      <c r="AT31" s="233"/>
      <c r="AU31" s="233"/>
      <c r="AV31" s="233"/>
      <c r="AW31" s="233"/>
      <c r="AX31" s="233"/>
      <c r="AY31" s="233"/>
      <c r="AZ31" s="233"/>
      <c r="BA31" s="233"/>
      <c r="BB31" s="233"/>
      <c r="BC31" s="44"/>
      <c r="BD31" s="45"/>
      <c r="BE31" s="45"/>
      <c r="BF31" s="45"/>
      <c r="BG31" s="45"/>
      <c r="BH31" s="45"/>
      <c r="BI31" s="45"/>
      <c r="BJ31" s="45"/>
      <c r="BK31" s="45"/>
      <c r="BL31" s="45"/>
      <c r="BM31" s="45"/>
      <c r="BN31" s="45"/>
      <c r="BO31" s="45"/>
      <c r="BP31" s="45"/>
      <c r="BQ31" s="46"/>
      <c r="BR31" s="40"/>
    </row>
    <row r="32" spans="1:70" ht="15.6" customHeight="1">
      <c r="A32" s="232"/>
      <c r="B32" s="23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48"/>
      <c r="AS32" s="248"/>
      <c r="AT32" s="248"/>
      <c r="AU32" s="248"/>
      <c r="AV32" s="248"/>
      <c r="AW32" s="248"/>
      <c r="AX32" s="248"/>
      <c r="AY32" s="248"/>
      <c r="AZ32" s="248"/>
      <c r="BA32" s="248"/>
      <c r="BB32" s="248"/>
      <c r="BC32" s="48"/>
      <c r="BD32" s="21"/>
      <c r="BE32" s="21"/>
      <c r="BF32" s="21"/>
      <c r="BG32" s="21"/>
      <c r="BH32" s="21"/>
      <c r="BI32" s="21"/>
      <c r="BJ32" s="21"/>
      <c r="BK32" s="21"/>
      <c r="BL32" s="21"/>
      <c r="BM32" s="25"/>
      <c r="BN32" s="25"/>
      <c r="BO32" s="25"/>
      <c r="BP32" s="49"/>
      <c r="BQ32" s="50"/>
      <c r="BR32" s="40"/>
    </row>
    <row r="33" spans="1:70" ht="15.6" customHeight="1">
      <c r="A33" s="232"/>
      <c r="B33" s="232"/>
      <c r="C33" s="47"/>
      <c r="D33" s="217" t="s">
        <v>6</v>
      </c>
      <c r="E33" s="218"/>
      <c r="F33" s="218"/>
      <c r="G33" s="218"/>
      <c r="H33" s="218"/>
      <c r="I33" s="218"/>
      <c r="J33" s="218"/>
      <c r="K33" s="218"/>
      <c r="L33" s="218"/>
      <c r="M33" s="218"/>
      <c r="N33" s="218"/>
      <c r="O33" s="218"/>
      <c r="P33" s="218"/>
      <c r="Q33" s="219"/>
      <c r="R33" s="175" t="s">
        <v>59</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8"/>
      <c r="BD33" s="21"/>
      <c r="BE33" s="21"/>
      <c r="BF33" s="21"/>
      <c r="BG33" s="21"/>
      <c r="BH33" s="21"/>
      <c r="BI33" s="21"/>
      <c r="BJ33" s="21"/>
      <c r="BK33" s="21"/>
      <c r="BL33" s="21"/>
      <c r="BM33" s="25"/>
      <c r="BN33" s="25"/>
      <c r="BO33" s="25"/>
      <c r="BP33" s="49"/>
      <c r="BQ33" s="50"/>
      <c r="BR33" s="40"/>
    </row>
    <row r="34" spans="1:70" ht="15.6" customHeight="1">
      <c r="A34" s="232"/>
      <c r="B34" s="232"/>
      <c r="C34" s="47"/>
      <c r="D34" s="220"/>
      <c r="E34" s="221"/>
      <c r="F34" s="221"/>
      <c r="G34" s="221"/>
      <c r="H34" s="221"/>
      <c r="I34" s="221"/>
      <c r="J34" s="221"/>
      <c r="K34" s="221"/>
      <c r="L34" s="221"/>
      <c r="M34" s="221"/>
      <c r="N34" s="221"/>
      <c r="O34" s="221"/>
      <c r="P34" s="221"/>
      <c r="Q34" s="222"/>
      <c r="R34" s="181"/>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8"/>
      <c r="BD34" s="21"/>
      <c r="BE34" s="21"/>
      <c r="BF34" s="21"/>
      <c r="BG34" s="21"/>
      <c r="BH34" s="21"/>
      <c r="BI34" s="21"/>
      <c r="BJ34" s="21"/>
      <c r="BK34" s="21"/>
      <c r="BL34" s="21"/>
      <c r="BM34" s="25"/>
      <c r="BN34" s="25"/>
      <c r="BO34" s="25"/>
      <c r="BP34" s="49"/>
      <c r="BQ34" s="50"/>
      <c r="BR34" s="40"/>
    </row>
    <row r="35" spans="1:70" ht="15.6" customHeight="1">
      <c r="A35" s="232"/>
      <c r="B35" s="23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40"/>
    </row>
    <row r="36" spans="1:70" ht="19.149999999999999" customHeight="1">
      <c r="A36" s="232"/>
      <c r="B36" s="232"/>
      <c r="C36" s="47"/>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6"/>
      <c r="AN36" s="249" t="s">
        <v>60</v>
      </c>
      <c r="AO36" s="25"/>
      <c r="AP36" s="25"/>
      <c r="AQ36" s="25"/>
      <c r="AR36" s="25"/>
      <c r="AS36" s="25"/>
      <c r="AT36" s="25"/>
      <c r="AU36" s="25"/>
      <c r="AV36" s="25"/>
      <c r="AW36" s="25"/>
      <c r="AX36" s="27"/>
      <c r="AY36" s="22"/>
      <c r="AZ36" s="22"/>
      <c r="BA36" s="250"/>
      <c r="BB36" s="250"/>
      <c r="BC36" s="48"/>
      <c r="BD36" s="21"/>
      <c r="BE36" s="31" t="s">
        <v>8</v>
      </c>
      <c r="BF36" s="34"/>
      <c r="BG36" s="34"/>
      <c r="BH36" s="34"/>
      <c r="BI36" s="34"/>
      <c r="BJ36" s="34"/>
      <c r="BK36" s="34"/>
      <c r="BL36" s="25"/>
      <c r="BM36" s="25"/>
      <c r="BN36" s="25"/>
      <c r="BO36" s="25"/>
      <c r="BP36" s="27"/>
      <c r="BQ36" s="50"/>
      <c r="BR36" s="40"/>
    </row>
    <row r="37" spans="1:70" ht="15.6" customHeight="1">
      <c r="A37" s="232"/>
      <c r="B37" s="232"/>
      <c r="C37" s="47"/>
      <c r="D37" s="175" t="s">
        <v>9</v>
      </c>
      <c r="E37" s="176"/>
      <c r="F37" s="176"/>
      <c r="G37" s="176"/>
      <c r="H37" s="176"/>
      <c r="I37" s="176"/>
      <c r="J37" s="176"/>
      <c r="K37" s="176"/>
      <c r="L37" s="176"/>
      <c r="M37" s="177"/>
      <c r="N37" s="184" t="str">
        <f>IF([4]回答表!X53="○","○","")</f>
        <v>○</v>
      </c>
      <c r="O37" s="185"/>
      <c r="P37" s="185"/>
      <c r="Q37" s="186"/>
      <c r="R37" s="23"/>
      <c r="S37" s="23"/>
      <c r="T37" s="23"/>
      <c r="U37" s="193" t="str">
        <f>IF([4]回答表!X53="○",[4]回答表!B359,IF([4]回答表!AA53="○",[4]回答表!B379,""))</f>
        <v>　平成１９年度から下水道施設運転維持管理業務（公共下水を含む）について包括委託を導入しており、浄化センター及びポンプ場など、全251施設（R5年度末見込）を対象としている。
　令和元年度からの5ヵ年で、直営管理方式と比較して約5億6千万円の効果額を見込んでいる。</v>
      </c>
      <c r="V37" s="194"/>
      <c r="W37" s="194"/>
      <c r="X37" s="194"/>
      <c r="Y37" s="194"/>
      <c r="Z37" s="194"/>
      <c r="AA37" s="194"/>
      <c r="AB37" s="194"/>
      <c r="AC37" s="194"/>
      <c r="AD37" s="194"/>
      <c r="AE37" s="194"/>
      <c r="AF37" s="194"/>
      <c r="AG37" s="194"/>
      <c r="AH37" s="194"/>
      <c r="AI37" s="194"/>
      <c r="AJ37" s="195"/>
      <c r="AK37" s="53"/>
      <c r="AL37" s="53"/>
      <c r="AM37" s="53"/>
      <c r="AN37" s="193" t="str">
        <f>IF([4]回答表!X53="○",[4]回答表!B365,"")</f>
        <v>　現行のサービス水準（放流水質・汚泥性状）を維持することはもとより、その向上を図ること。
　施設の運転及び維持管理の確実な業務履行、運営の効率化と良質で安定した下水処理サービスを実現すること。</v>
      </c>
      <c r="AO37" s="251"/>
      <c r="AP37" s="251"/>
      <c r="AQ37" s="251"/>
      <c r="AR37" s="251"/>
      <c r="AS37" s="251"/>
      <c r="AT37" s="251"/>
      <c r="AU37" s="251"/>
      <c r="AV37" s="251"/>
      <c r="AW37" s="251"/>
      <c r="AX37" s="251"/>
      <c r="AY37" s="251"/>
      <c r="AZ37" s="251"/>
      <c r="BA37" s="251"/>
      <c r="BB37" s="252"/>
      <c r="BC37" s="51"/>
      <c r="BD37" s="21"/>
      <c r="BE37" s="202" t="s">
        <v>54</v>
      </c>
      <c r="BF37" s="203"/>
      <c r="BG37" s="203"/>
      <c r="BH37" s="203"/>
      <c r="BI37" s="202"/>
      <c r="BJ37" s="203"/>
      <c r="BK37" s="203"/>
      <c r="BL37" s="203"/>
      <c r="BM37" s="202"/>
      <c r="BN37" s="203"/>
      <c r="BO37" s="203"/>
      <c r="BP37" s="204"/>
      <c r="BQ37" s="50"/>
      <c r="BR37" s="40"/>
    </row>
    <row r="38" spans="1:70" ht="15.6" customHeight="1">
      <c r="A38" s="232"/>
      <c r="B38" s="232"/>
      <c r="C38" s="47"/>
      <c r="D38" s="178"/>
      <c r="E38" s="179"/>
      <c r="F38" s="179"/>
      <c r="G38" s="179"/>
      <c r="H38" s="179"/>
      <c r="I38" s="179"/>
      <c r="J38" s="179"/>
      <c r="K38" s="179"/>
      <c r="L38" s="179"/>
      <c r="M38" s="180"/>
      <c r="N38" s="187"/>
      <c r="O38" s="188"/>
      <c r="P38" s="188"/>
      <c r="Q38" s="189"/>
      <c r="R38" s="23"/>
      <c r="S38" s="23"/>
      <c r="T38" s="23"/>
      <c r="U38" s="196"/>
      <c r="V38" s="197"/>
      <c r="W38" s="197"/>
      <c r="X38" s="197"/>
      <c r="Y38" s="197"/>
      <c r="Z38" s="197"/>
      <c r="AA38" s="197"/>
      <c r="AB38" s="197"/>
      <c r="AC38" s="197"/>
      <c r="AD38" s="197"/>
      <c r="AE38" s="197"/>
      <c r="AF38" s="197"/>
      <c r="AG38" s="197"/>
      <c r="AH38" s="197"/>
      <c r="AI38" s="197"/>
      <c r="AJ38" s="198"/>
      <c r="AK38" s="53"/>
      <c r="AL38" s="53"/>
      <c r="AM38" s="53"/>
      <c r="AN38" s="253"/>
      <c r="AO38" s="254"/>
      <c r="AP38" s="254"/>
      <c r="AQ38" s="254"/>
      <c r="AR38" s="254"/>
      <c r="AS38" s="254"/>
      <c r="AT38" s="254"/>
      <c r="AU38" s="254"/>
      <c r="AV38" s="254"/>
      <c r="AW38" s="254"/>
      <c r="AX38" s="254"/>
      <c r="AY38" s="254"/>
      <c r="AZ38" s="254"/>
      <c r="BA38" s="254"/>
      <c r="BB38" s="255"/>
      <c r="BC38" s="51"/>
      <c r="BD38" s="21"/>
      <c r="BE38" s="169"/>
      <c r="BF38" s="170"/>
      <c r="BG38" s="170"/>
      <c r="BH38" s="170"/>
      <c r="BI38" s="169"/>
      <c r="BJ38" s="170"/>
      <c r="BK38" s="170"/>
      <c r="BL38" s="170"/>
      <c r="BM38" s="169"/>
      <c r="BN38" s="170"/>
      <c r="BO38" s="170"/>
      <c r="BP38" s="173"/>
      <c r="BQ38" s="50"/>
      <c r="BR38" s="40"/>
    </row>
    <row r="39" spans="1:70" ht="15.6" customHeight="1">
      <c r="A39" s="232"/>
      <c r="B39" s="232"/>
      <c r="C39" s="47"/>
      <c r="D39" s="178"/>
      <c r="E39" s="179"/>
      <c r="F39" s="179"/>
      <c r="G39" s="179"/>
      <c r="H39" s="179"/>
      <c r="I39" s="179"/>
      <c r="J39" s="179"/>
      <c r="K39" s="179"/>
      <c r="L39" s="179"/>
      <c r="M39" s="180"/>
      <c r="N39" s="187"/>
      <c r="O39" s="188"/>
      <c r="P39" s="188"/>
      <c r="Q39" s="189"/>
      <c r="R39" s="23"/>
      <c r="S39" s="23"/>
      <c r="T39" s="23"/>
      <c r="U39" s="196"/>
      <c r="V39" s="197"/>
      <c r="W39" s="197"/>
      <c r="X39" s="197"/>
      <c r="Y39" s="197"/>
      <c r="Z39" s="197"/>
      <c r="AA39" s="197"/>
      <c r="AB39" s="197"/>
      <c r="AC39" s="197"/>
      <c r="AD39" s="197"/>
      <c r="AE39" s="197"/>
      <c r="AF39" s="197"/>
      <c r="AG39" s="197"/>
      <c r="AH39" s="197"/>
      <c r="AI39" s="197"/>
      <c r="AJ39" s="198"/>
      <c r="AK39" s="53"/>
      <c r="AL39" s="53"/>
      <c r="AM39" s="53"/>
      <c r="AN39" s="253"/>
      <c r="AO39" s="254"/>
      <c r="AP39" s="254"/>
      <c r="AQ39" s="254"/>
      <c r="AR39" s="254"/>
      <c r="AS39" s="254"/>
      <c r="AT39" s="254"/>
      <c r="AU39" s="254"/>
      <c r="AV39" s="254"/>
      <c r="AW39" s="254"/>
      <c r="AX39" s="254"/>
      <c r="AY39" s="254"/>
      <c r="AZ39" s="254"/>
      <c r="BA39" s="254"/>
      <c r="BB39" s="255"/>
      <c r="BC39" s="51"/>
      <c r="BD39" s="21"/>
      <c r="BE39" s="169"/>
      <c r="BF39" s="170"/>
      <c r="BG39" s="170"/>
      <c r="BH39" s="170"/>
      <c r="BI39" s="169"/>
      <c r="BJ39" s="170"/>
      <c r="BK39" s="170"/>
      <c r="BL39" s="170"/>
      <c r="BM39" s="169"/>
      <c r="BN39" s="170"/>
      <c r="BO39" s="170"/>
      <c r="BP39" s="173"/>
      <c r="BQ39" s="50"/>
      <c r="BR39" s="40"/>
    </row>
    <row r="40" spans="1:70" ht="15.6" customHeight="1">
      <c r="A40" s="232"/>
      <c r="B40" s="232"/>
      <c r="C40" s="47"/>
      <c r="D40" s="181"/>
      <c r="E40" s="182"/>
      <c r="F40" s="182"/>
      <c r="G40" s="182"/>
      <c r="H40" s="182"/>
      <c r="I40" s="182"/>
      <c r="J40" s="182"/>
      <c r="K40" s="182"/>
      <c r="L40" s="182"/>
      <c r="M40" s="183"/>
      <c r="N40" s="190"/>
      <c r="O40" s="191"/>
      <c r="P40" s="191"/>
      <c r="Q40" s="192"/>
      <c r="R40" s="23"/>
      <c r="S40" s="23"/>
      <c r="T40" s="23"/>
      <c r="U40" s="196"/>
      <c r="V40" s="197"/>
      <c r="W40" s="197"/>
      <c r="X40" s="197"/>
      <c r="Y40" s="197"/>
      <c r="Z40" s="197"/>
      <c r="AA40" s="197"/>
      <c r="AB40" s="197"/>
      <c r="AC40" s="197"/>
      <c r="AD40" s="197"/>
      <c r="AE40" s="197"/>
      <c r="AF40" s="197"/>
      <c r="AG40" s="197"/>
      <c r="AH40" s="197"/>
      <c r="AI40" s="197"/>
      <c r="AJ40" s="198"/>
      <c r="AK40" s="53"/>
      <c r="AL40" s="53"/>
      <c r="AM40" s="53"/>
      <c r="AN40" s="253"/>
      <c r="AO40" s="254"/>
      <c r="AP40" s="254"/>
      <c r="AQ40" s="254"/>
      <c r="AR40" s="254"/>
      <c r="AS40" s="254"/>
      <c r="AT40" s="254"/>
      <c r="AU40" s="254"/>
      <c r="AV40" s="254"/>
      <c r="AW40" s="254"/>
      <c r="AX40" s="254"/>
      <c r="AY40" s="254"/>
      <c r="AZ40" s="254"/>
      <c r="BA40" s="254"/>
      <c r="BB40" s="255"/>
      <c r="BC40" s="51"/>
      <c r="BD40" s="21"/>
      <c r="BE40" s="169">
        <f>IF([4]回答表!X53="○",[4]回答表!E371,IF([4]回答表!AA53="○",[4]回答表!E385,""))</f>
        <v>19</v>
      </c>
      <c r="BF40" s="170"/>
      <c r="BG40" s="170"/>
      <c r="BH40" s="170"/>
      <c r="BI40" s="169">
        <f>IF([4]回答表!X53="○",[4]回答表!E372,IF([4]回答表!AA53="○",[4]回答表!E386,""))</f>
        <v>4</v>
      </c>
      <c r="BJ40" s="170"/>
      <c r="BK40" s="170"/>
      <c r="BL40" s="173"/>
      <c r="BM40" s="169">
        <f>IF([4]回答表!X53="○",[4]回答表!E373,IF([4]回答表!AA53="○",[4]回答表!E387,""))</f>
        <v>1</v>
      </c>
      <c r="BN40" s="170"/>
      <c r="BO40" s="170"/>
      <c r="BP40" s="173"/>
      <c r="BQ40" s="50"/>
      <c r="BR40" s="40"/>
    </row>
    <row r="41" spans="1:70" ht="15.6" customHeight="1">
      <c r="A41" s="232"/>
      <c r="B41" s="232"/>
      <c r="C41" s="47"/>
      <c r="D41" s="32"/>
      <c r="E41" s="32"/>
      <c r="F41" s="32"/>
      <c r="G41" s="32"/>
      <c r="H41" s="32"/>
      <c r="I41" s="32"/>
      <c r="J41" s="32"/>
      <c r="K41" s="32"/>
      <c r="L41" s="32"/>
      <c r="M41" s="32"/>
      <c r="N41" s="55"/>
      <c r="O41" s="55"/>
      <c r="P41" s="55"/>
      <c r="Q41" s="55"/>
      <c r="R41" s="55"/>
      <c r="S41" s="55"/>
      <c r="T41" s="55"/>
      <c r="U41" s="196"/>
      <c r="V41" s="197"/>
      <c r="W41" s="197"/>
      <c r="X41" s="197"/>
      <c r="Y41" s="197"/>
      <c r="Z41" s="197"/>
      <c r="AA41" s="197"/>
      <c r="AB41" s="197"/>
      <c r="AC41" s="197"/>
      <c r="AD41" s="197"/>
      <c r="AE41" s="197"/>
      <c r="AF41" s="197"/>
      <c r="AG41" s="197"/>
      <c r="AH41" s="197"/>
      <c r="AI41" s="197"/>
      <c r="AJ41" s="198"/>
      <c r="AK41" s="53"/>
      <c r="AL41" s="53"/>
      <c r="AM41" s="53"/>
      <c r="AN41" s="253"/>
      <c r="AO41" s="254"/>
      <c r="AP41" s="254"/>
      <c r="AQ41" s="254"/>
      <c r="AR41" s="254"/>
      <c r="AS41" s="254"/>
      <c r="AT41" s="254"/>
      <c r="AU41" s="254"/>
      <c r="AV41" s="254"/>
      <c r="AW41" s="254"/>
      <c r="AX41" s="254"/>
      <c r="AY41" s="254"/>
      <c r="AZ41" s="254"/>
      <c r="BA41" s="254"/>
      <c r="BB41" s="255"/>
      <c r="BC41" s="51"/>
      <c r="BD41" s="51"/>
      <c r="BE41" s="169"/>
      <c r="BF41" s="170"/>
      <c r="BG41" s="170"/>
      <c r="BH41" s="170"/>
      <c r="BI41" s="169"/>
      <c r="BJ41" s="170"/>
      <c r="BK41" s="170"/>
      <c r="BL41" s="173"/>
      <c r="BM41" s="169"/>
      <c r="BN41" s="170"/>
      <c r="BO41" s="170"/>
      <c r="BP41" s="173"/>
      <c r="BQ41" s="50"/>
      <c r="BR41" s="40"/>
    </row>
    <row r="42" spans="1:70" ht="15.6" customHeight="1">
      <c r="A42" s="232"/>
      <c r="B42" s="232"/>
      <c r="C42" s="47"/>
      <c r="D42" s="32"/>
      <c r="E42" s="32"/>
      <c r="F42" s="32"/>
      <c r="G42" s="32"/>
      <c r="H42" s="32"/>
      <c r="I42" s="32"/>
      <c r="J42" s="32"/>
      <c r="K42" s="32"/>
      <c r="L42" s="32"/>
      <c r="M42" s="32"/>
      <c r="N42" s="55"/>
      <c r="O42" s="55"/>
      <c r="P42" s="55"/>
      <c r="Q42" s="55"/>
      <c r="R42" s="55"/>
      <c r="S42" s="55"/>
      <c r="T42" s="55"/>
      <c r="U42" s="196"/>
      <c r="V42" s="197"/>
      <c r="W42" s="197"/>
      <c r="X42" s="197"/>
      <c r="Y42" s="197"/>
      <c r="Z42" s="197"/>
      <c r="AA42" s="197"/>
      <c r="AB42" s="197"/>
      <c r="AC42" s="197"/>
      <c r="AD42" s="197"/>
      <c r="AE42" s="197"/>
      <c r="AF42" s="197"/>
      <c r="AG42" s="197"/>
      <c r="AH42" s="197"/>
      <c r="AI42" s="197"/>
      <c r="AJ42" s="198"/>
      <c r="AK42" s="53"/>
      <c r="AL42" s="53"/>
      <c r="AM42" s="53"/>
      <c r="AN42" s="253"/>
      <c r="AO42" s="254"/>
      <c r="AP42" s="254"/>
      <c r="AQ42" s="254"/>
      <c r="AR42" s="254"/>
      <c r="AS42" s="254"/>
      <c r="AT42" s="254"/>
      <c r="AU42" s="254"/>
      <c r="AV42" s="254"/>
      <c r="AW42" s="254"/>
      <c r="AX42" s="254"/>
      <c r="AY42" s="254"/>
      <c r="AZ42" s="254"/>
      <c r="BA42" s="254"/>
      <c r="BB42" s="255"/>
      <c r="BC42" s="51"/>
      <c r="BD42" s="21"/>
      <c r="BE42" s="169"/>
      <c r="BF42" s="170"/>
      <c r="BG42" s="170"/>
      <c r="BH42" s="170"/>
      <c r="BI42" s="169"/>
      <c r="BJ42" s="170"/>
      <c r="BK42" s="170"/>
      <c r="BL42" s="173"/>
      <c r="BM42" s="169"/>
      <c r="BN42" s="170"/>
      <c r="BO42" s="170"/>
      <c r="BP42" s="173"/>
      <c r="BQ42" s="50"/>
      <c r="BR42" s="40"/>
    </row>
    <row r="43" spans="1:70" ht="15.6" customHeight="1">
      <c r="A43" s="232"/>
      <c r="B43" s="232"/>
      <c r="C43" s="47"/>
      <c r="D43" s="207" t="s">
        <v>10</v>
      </c>
      <c r="E43" s="208"/>
      <c r="F43" s="208"/>
      <c r="G43" s="208"/>
      <c r="H43" s="208"/>
      <c r="I43" s="208"/>
      <c r="J43" s="208"/>
      <c r="K43" s="208"/>
      <c r="L43" s="208"/>
      <c r="M43" s="209"/>
      <c r="N43" s="184" t="str">
        <f>IF([4]回答表!AA53="○","○","")</f>
        <v/>
      </c>
      <c r="O43" s="185"/>
      <c r="P43" s="185"/>
      <c r="Q43" s="186"/>
      <c r="R43" s="23"/>
      <c r="S43" s="23"/>
      <c r="T43" s="23"/>
      <c r="U43" s="196"/>
      <c r="V43" s="197"/>
      <c r="W43" s="197"/>
      <c r="X43" s="197"/>
      <c r="Y43" s="197"/>
      <c r="Z43" s="197"/>
      <c r="AA43" s="197"/>
      <c r="AB43" s="197"/>
      <c r="AC43" s="197"/>
      <c r="AD43" s="197"/>
      <c r="AE43" s="197"/>
      <c r="AF43" s="197"/>
      <c r="AG43" s="197"/>
      <c r="AH43" s="197"/>
      <c r="AI43" s="197"/>
      <c r="AJ43" s="198"/>
      <c r="AK43" s="53"/>
      <c r="AL43" s="53"/>
      <c r="AM43" s="53"/>
      <c r="AN43" s="253"/>
      <c r="AO43" s="254"/>
      <c r="AP43" s="254"/>
      <c r="AQ43" s="254"/>
      <c r="AR43" s="254"/>
      <c r="AS43" s="254"/>
      <c r="AT43" s="254"/>
      <c r="AU43" s="254"/>
      <c r="AV43" s="254"/>
      <c r="AW43" s="254"/>
      <c r="AX43" s="254"/>
      <c r="AY43" s="254"/>
      <c r="AZ43" s="254"/>
      <c r="BA43" s="254"/>
      <c r="BB43" s="255"/>
      <c r="BC43" s="51"/>
      <c r="BD43" s="56"/>
      <c r="BE43" s="169"/>
      <c r="BF43" s="170"/>
      <c r="BG43" s="170"/>
      <c r="BH43" s="170"/>
      <c r="BI43" s="169"/>
      <c r="BJ43" s="170"/>
      <c r="BK43" s="170"/>
      <c r="BL43" s="173"/>
      <c r="BM43" s="169"/>
      <c r="BN43" s="170"/>
      <c r="BO43" s="170"/>
      <c r="BP43" s="173"/>
      <c r="BQ43" s="50"/>
      <c r="BR43" s="40"/>
    </row>
    <row r="44" spans="1:70" ht="15.6" customHeight="1">
      <c r="A44" s="232"/>
      <c r="B44" s="232"/>
      <c r="C44" s="47"/>
      <c r="D44" s="210"/>
      <c r="E44" s="211"/>
      <c r="F44" s="211"/>
      <c r="G44" s="211"/>
      <c r="H44" s="211"/>
      <c r="I44" s="211"/>
      <c r="J44" s="211"/>
      <c r="K44" s="211"/>
      <c r="L44" s="211"/>
      <c r="M44" s="212"/>
      <c r="N44" s="187"/>
      <c r="O44" s="188"/>
      <c r="P44" s="188"/>
      <c r="Q44" s="189"/>
      <c r="R44" s="23"/>
      <c r="S44" s="23"/>
      <c r="T44" s="23"/>
      <c r="U44" s="196"/>
      <c r="V44" s="197"/>
      <c r="W44" s="197"/>
      <c r="X44" s="197"/>
      <c r="Y44" s="197"/>
      <c r="Z44" s="197"/>
      <c r="AA44" s="197"/>
      <c r="AB44" s="197"/>
      <c r="AC44" s="197"/>
      <c r="AD44" s="197"/>
      <c r="AE44" s="197"/>
      <c r="AF44" s="197"/>
      <c r="AG44" s="197"/>
      <c r="AH44" s="197"/>
      <c r="AI44" s="197"/>
      <c r="AJ44" s="198"/>
      <c r="AK44" s="53"/>
      <c r="AL44" s="53"/>
      <c r="AM44" s="53"/>
      <c r="AN44" s="253"/>
      <c r="AO44" s="254"/>
      <c r="AP44" s="254"/>
      <c r="AQ44" s="254"/>
      <c r="AR44" s="254"/>
      <c r="AS44" s="254"/>
      <c r="AT44" s="254"/>
      <c r="AU44" s="254"/>
      <c r="AV44" s="254"/>
      <c r="AW44" s="254"/>
      <c r="AX44" s="254"/>
      <c r="AY44" s="254"/>
      <c r="AZ44" s="254"/>
      <c r="BA44" s="254"/>
      <c r="BB44" s="255"/>
      <c r="BC44" s="51"/>
      <c r="BD44" s="56"/>
      <c r="BE44" s="169" t="s">
        <v>11</v>
      </c>
      <c r="BF44" s="170"/>
      <c r="BG44" s="170"/>
      <c r="BH44" s="170"/>
      <c r="BI44" s="169" t="s">
        <v>12</v>
      </c>
      <c r="BJ44" s="170"/>
      <c r="BK44" s="170"/>
      <c r="BL44" s="170"/>
      <c r="BM44" s="169" t="s">
        <v>13</v>
      </c>
      <c r="BN44" s="170"/>
      <c r="BO44" s="170"/>
      <c r="BP44" s="173"/>
      <c r="BQ44" s="50"/>
      <c r="BR44" s="40"/>
    </row>
    <row r="45" spans="1:70" ht="15.6" customHeight="1">
      <c r="A45" s="232"/>
      <c r="B45" s="232"/>
      <c r="C45" s="47"/>
      <c r="D45" s="210"/>
      <c r="E45" s="211"/>
      <c r="F45" s="211"/>
      <c r="G45" s="211"/>
      <c r="H45" s="211"/>
      <c r="I45" s="211"/>
      <c r="J45" s="211"/>
      <c r="K45" s="211"/>
      <c r="L45" s="211"/>
      <c r="M45" s="212"/>
      <c r="N45" s="187"/>
      <c r="O45" s="188"/>
      <c r="P45" s="188"/>
      <c r="Q45" s="189"/>
      <c r="R45" s="23"/>
      <c r="S45" s="23"/>
      <c r="T45" s="23"/>
      <c r="U45" s="196"/>
      <c r="V45" s="197"/>
      <c r="W45" s="197"/>
      <c r="X45" s="197"/>
      <c r="Y45" s="197"/>
      <c r="Z45" s="197"/>
      <c r="AA45" s="197"/>
      <c r="AB45" s="197"/>
      <c r="AC45" s="197"/>
      <c r="AD45" s="197"/>
      <c r="AE45" s="197"/>
      <c r="AF45" s="197"/>
      <c r="AG45" s="197"/>
      <c r="AH45" s="197"/>
      <c r="AI45" s="197"/>
      <c r="AJ45" s="198"/>
      <c r="AK45" s="53"/>
      <c r="AL45" s="53"/>
      <c r="AM45" s="53"/>
      <c r="AN45" s="253"/>
      <c r="AO45" s="254"/>
      <c r="AP45" s="254"/>
      <c r="AQ45" s="254"/>
      <c r="AR45" s="254"/>
      <c r="AS45" s="254"/>
      <c r="AT45" s="254"/>
      <c r="AU45" s="254"/>
      <c r="AV45" s="254"/>
      <c r="AW45" s="254"/>
      <c r="AX45" s="254"/>
      <c r="AY45" s="254"/>
      <c r="AZ45" s="254"/>
      <c r="BA45" s="254"/>
      <c r="BB45" s="255"/>
      <c r="BC45" s="51"/>
      <c r="BD45" s="56"/>
      <c r="BE45" s="169"/>
      <c r="BF45" s="170"/>
      <c r="BG45" s="170"/>
      <c r="BH45" s="170"/>
      <c r="BI45" s="169"/>
      <c r="BJ45" s="170"/>
      <c r="BK45" s="170"/>
      <c r="BL45" s="170"/>
      <c r="BM45" s="169"/>
      <c r="BN45" s="170"/>
      <c r="BO45" s="170"/>
      <c r="BP45" s="173"/>
      <c r="BQ45" s="50"/>
      <c r="BR45" s="40"/>
    </row>
    <row r="46" spans="1:70" ht="15.6" customHeight="1">
      <c r="A46" s="232"/>
      <c r="B46" s="232"/>
      <c r="C46" s="47"/>
      <c r="D46" s="213"/>
      <c r="E46" s="214"/>
      <c r="F46" s="214"/>
      <c r="G46" s="214"/>
      <c r="H46" s="214"/>
      <c r="I46" s="214"/>
      <c r="J46" s="214"/>
      <c r="K46" s="214"/>
      <c r="L46" s="214"/>
      <c r="M46" s="215"/>
      <c r="N46" s="190"/>
      <c r="O46" s="191"/>
      <c r="P46" s="191"/>
      <c r="Q46" s="192"/>
      <c r="R46" s="23"/>
      <c r="S46" s="23"/>
      <c r="T46" s="23"/>
      <c r="U46" s="199"/>
      <c r="V46" s="200"/>
      <c r="W46" s="200"/>
      <c r="X46" s="200"/>
      <c r="Y46" s="200"/>
      <c r="Z46" s="200"/>
      <c r="AA46" s="200"/>
      <c r="AB46" s="200"/>
      <c r="AC46" s="200"/>
      <c r="AD46" s="200"/>
      <c r="AE46" s="200"/>
      <c r="AF46" s="200"/>
      <c r="AG46" s="200"/>
      <c r="AH46" s="200"/>
      <c r="AI46" s="200"/>
      <c r="AJ46" s="201"/>
      <c r="AK46" s="53"/>
      <c r="AL46" s="53"/>
      <c r="AM46" s="53"/>
      <c r="AN46" s="256"/>
      <c r="AO46" s="257"/>
      <c r="AP46" s="257"/>
      <c r="AQ46" s="257"/>
      <c r="AR46" s="257"/>
      <c r="AS46" s="257"/>
      <c r="AT46" s="257"/>
      <c r="AU46" s="257"/>
      <c r="AV46" s="257"/>
      <c r="AW46" s="257"/>
      <c r="AX46" s="257"/>
      <c r="AY46" s="257"/>
      <c r="AZ46" s="257"/>
      <c r="BA46" s="257"/>
      <c r="BB46" s="258"/>
      <c r="BC46" s="51"/>
      <c r="BD46" s="56"/>
      <c r="BE46" s="171"/>
      <c r="BF46" s="172"/>
      <c r="BG46" s="172"/>
      <c r="BH46" s="172"/>
      <c r="BI46" s="171"/>
      <c r="BJ46" s="172"/>
      <c r="BK46" s="172"/>
      <c r="BL46" s="172"/>
      <c r="BM46" s="171"/>
      <c r="BN46" s="172"/>
      <c r="BO46" s="172"/>
      <c r="BP46" s="174"/>
      <c r="BQ46" s="50"/>
      <c r="BR46" s="40"/>
    </row>
    <row r="47" spans="1:70" ht="15.6" customHeight="1">
      <c r="A47" s="232"/>
      <c r="B47" s="23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9.149999999999999" customHeight="1">
      <c r="A48" s="2"/>
      <c r="B48" s="2"/>
      <c r="C48" s="47"/>
      <c r="D48" s="32"/>
      <c r="E48" s="32"/>
      <c r="F48" s="32"/>
      <c r="G48" s="32"/>
      <c r="H48" s="32"/>
      <c r="I48" s="32"/>
      <c r="J48" s="32"/>
      <c r="K48" s="32"/>
      <c r="L48" s="32"/>
      <c r="M48" s="32"/>
      <c r="N48" s="23"/>
      <c r="O48" s="23"/>
      <c r="P48" s="23"/>
      <c r="Q48" s="23"/>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175" t="s">
        <v>15</v>
      </c>
      <c r="E49" s="176"/>
      <c r="F49" s="176"/>
      <c r="G49" s="176"/>
      <c r="H49" s="176"/>
      <c r="I49" s="176"/>
      <c r="J49" s="176"/>
      <c r="K49" s="176"/>
      <c r="L49" s="176"/>
      <c r="M49" s="177"/>
      <c r="N49" s="184" t="str">
        <f>IF([4]回答表!AD53="○","○","")</f>
        <v/>
      </c>
      <c r="O49" s="185"/>
      <c r="P49" s="185"/>
      <c r="Q49" s="186"/>
      <c r="R49" s="23"/>
      <c r="S49" s="23"/>
      <c r="T49" s="23"/>
      <c r="U49" s="193" t="str">
        <f>IF([4]回答表!AD53="○",[4]回答表!B393,"")</f>
        <v/>
      </c>
      <c r="V49" s="194"/>
      <c r="W49" s="194"/>
      <c r="X49" s="194"/>
      <c r="Y49" s="194"/>
      <c r="Z49" s="194"/>
      <c r="AA49" s="194"/>
      <c r="AB49" s="194"/>
      <c r="AC49" s="194"/>
      <c r="AD49" s="194"/>
      <c r="AE49" s="194"/>
      <c r="AF49" s="194"/>
      <c r="AG49" s="194"/>
      <c r="AH49" s="194"/>
      <c r="AI49" s="194"/>
      <c r="AJ49" s="195"/>
      <c r="AK49" s="247"/>
      <c r="AL49" s="247"/>
      <c r="AM49" s="193" t="str">
        <f>IF([4]回答表!AD53="○",[4]回答表!B399,"")</f>
        <v/>
      </c>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5"/>
      <c r="BQ49" s="50"/>
      <c r="BR49" s="40"/>
    </row>
    <row r="50" spans="1:70" ht="15.6" customHeight="1">
      <c r="A50" s="2"/>
      <c r="B50" s="2"/>
      <c r="C50" s="47"/>
      <c r="D50" s="178"/>
      <c r="E50" s="179"/>
      <c r="F50" s="179"/>
      <c r="G50" s="179"/>
      <c r="H50" s="179"/>
      <c r="I50" s="179"/>
      <c r="J50" s="179"/>
      <c r="K50" s="179"/>
      <c r="L50" s="179"/>
      <c r="M50" s="180"/>
      <c r="N50" s="187"/>
      <c r="O50" s="188"/>
      <c r="P50" s="188"/>
      <c r="Q50" s="189"/>
      <c r="R50" s="23"/>
      <c r="S50" s="23"/>
      <c r="T50" s="23"/>
      <c r="U50" s="196"/>
      <c r="V50" s="197"/>
      <c r="W50" s="197"/>
      <c r="X50" s="197"/>
      <c r="Y50" s="197"/>
      <c r="Z50" s="197"/>
      <c r="AA50" s="197"/>
      <c r="AB50" s="197"/>
      <c r="AC50" s="197"/>
      <c r="AD50" s="197"/>
      <c r="AE50" s="197"/>
      <c r="AF50" s="197"/>
      <c r="AG50" s="197"/>
      <c r="AH50" s="197"/>
      <c r="AI50" s="197"/>
      <c r="AJ50" s="198"/>
      <c r="AK50" s="247"/>
      <c r="AL50" s="247"/>
      <c r="AM50" s="196"/>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8"/>
      <c r="BQ50" s="50"/>
      <c r="BR50" s="40"/>
    </row>
    <row r="51" spans="1:70" ht="15.6" customHeight="1">
      <c r="A51" s="2"/>
      <c r="B51" s="2"/>
      <c r="C51" s="47"/>
      <c r="D51" s="178"/>
      <c r="E51" s="179"/>
      <c r="F51" s="179"/>
      <c r="G51" s="179"/>
      <c r="H51" s="179"/>
      <c r="I51" s="179"/>
      <c r="J51" s="179"/>
      <c r="K51" s="179"/>
      <c r="L51" s="179"/>
      <c r="M51" s="180"/>
      <c r="N51" s="187"/>
      <c r="O51" s="188"/>
      <c r="P51" s="188"/>
      <c r="Q51" s="189"/>
      <c r="R51" s="23"/>
      <c r="S51" s="23"/>
      <c r="T51" s="23"/>
      <c r="U51" s="196"/>
      <c r="V51" s="197"/>
      <c r="W51" s="197"/>
      <c r="X51" s="197"/>
      <c r="Y51" s="197"/>
      <c r="Z51" s="197"/>
      <c r="AA51" s="197"/>
      <c r="AB51" s="197"/>
      <c r="AC51" s="197"/>
      <c r="AD51" s="197"/>
      <c r="AE51" s="197"/>
      <c r="AF51" s="197"/>
      <c r="AG51" s="197"/>
      <c r="AH51" s="197"/>
      <c r="AI51" s="197"/>
      <c r="AJ51" s="198"/>
      <c r="AK51" s="247"/>
      <c r="AL51" s="247"/>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8"/>
      <c r="BQ51" s="50"/>
      <c r="BR51" s="40"/>
    </row>
    <row r="52" spans="1:70" ht="15.6" customHeight="1">
      <c r="A52" s="2"/>
      <c r="B52" s="2"/>
      <c r="C52" s="47"/>
      <c r="D52" s="181"/>
      <c r="E52" s="182"/>
      <c r="F52" s="182"/>
      <c r="G52" s="182"/>
      <c r="H52" s="182"/>
      <c r="I52" s="182"/>
      <c r="J52" s="182"/>
      <c r="K52" s="182"/>
      <c r="L52" s="182"/>
      <c r="M52" s="183"/>
      <c r="N52" s="190"/>
      <c r="O52" s="191"/>
      <c r="P52" s="191"/>
      <c r="Q52" s="192"/>
      <c r="R52" s="23"/>
      <c r="S52" s="23"/>
      <c r="T52" s="23"/>
      <c r="U52" s="199"/>
      <c r="V52" s="200"/>
      <c r="W52" s="200"/>
      <c r="X52" s="200"/>
      <c r="Y52" s="200"/>
      <c r="Z52" s="200"/>
      <c r="AA52" s="200"/>
      <c r="AB52" s="200"/>
      <c r="AC52" s="200"/>
      <c r="AD52" s="200"/>
      <c r="AE52" s="200"/>
      <c r="AF52" s="200"/>
      <c r="AG52" s="200"/>
      <c r="AH52" s="200"/>
      <c r="AI52" s="200"/>
      <c r="AJ52" s="201"/>
      <c r="AK52" s="247"/>
      <c r="AL52" s="247"/>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1"/>
      <c r="BQ52" s="50"/>
      <c r="BR52" s="40"/>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0"/>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AC5F9-9580-4D7A-9E99-BD92B9F30FCE}">
  <sheetPr>
    <pageSetUpPr fitToPage="1"/>
  </sheetPr>
  <dimension ref="A1:BR50"/>
  <sheetViews>
    <sheetView view="pageBreakPreview" zoomScale="60" zoomScaleNormal="70" zoomScalePageLayoutView="40" workbookViewId="0">
      <selection activeCell="E43" sqref="E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6" t="s">
        <v>19</v>
      </c>
      <c r="D8" s="147"/>
      <c r="E8" s="147"/>
      <c r="F8" s="147"/>
      <c r="G8" s="147"/>
      <c r="H8" s="147"/>
      <c r="I8" s="147"/>
      <c r="J8" s="147"/>
      <c r="K8" s="147"/>
      <c r="L8" s="147"/>
      <c r="M8" s="147"/>
      <c r="N8" s="147"/>
      <c r="O8" s="147"/>
      <c r="P8" s="147"/>
      <c r="Q8" s="147"/>
      <c r="R8" s="147"/>
      <c r="S8" s="147"/>
      <c r="T8" s="147"/>
      <c r="U8" s="148" t="s">
        <v>26</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27</v>
      </c>
      <c r="BG8" s="159"/>
      <c r="BH8" s="159"/>
      <c r="BI8" s="159"/>
      <c r="BJ8" s="159"/>
      <c r="BK8" s="159"/>
      <c r="BL8" s="159"/>
      <c r="BM8" s="159"/>
      <c r="BN8" s="159"/>
      <c r="BO8" s="159"/>
      <c r="BP8" s="159"/>
      <c r="BQ8" s="6"/>
      <c r="BR8" s="4"/>
    </row>
    <row r="9" spans="1:70" ht="15.6" customHeight="1">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c r="A11" s="2"/>
      <c r="B11" s="2"/>
      <c r="C11" s="160" t="str">
        <f>IF(COUNTIF([5]回答表!F22,"*")&gt;0,[5]回答表!F22,"")</f>
        <v>福井市</v>
      </c>
      <c r="D11" s="147"/>
      <c r="E11" s="147"/>
      <c r="F11" s="147"/>
      <c r="G11" s="147"/>
      <c r="H11" s="147"/>
      <c r="I11" s="147"/>
      <c r="J11" s="147"/>
      <c r="K11" s="147"/>
      <c r="L11" s="147"/>
      <c r="M11" s="147"/>
      <c r="N11" s="147"/>
      <c r="O11" s="147"/>
      <c r="P11" s="147"/>
      <c r="Q11" s="147"/>
      <c r="R11" s="147"/>
      <c r="S11" s="147"/>
      <c r="T11" s="147"/>
      <c r="U11" s="161" t="str">
        <f>IF(COUNTIF([5]回答表!F24,"*")&gt;0,[5]回答表!F24,"")</f>
        <v>下水道事業</v>
      </c>
      <c r="V11" s="162"/>
      <c r="W11" s="162"/>
      <c r="X11" s="162"/>
      <c r="Y11" s="162"/>
      <c r="Z11" s="162"/>
      <c r="AA11" s="162"/>
      <c r="AB11" s="162"/>
      <c r="AC11" s="162"/>
      <c r="AD11" s="162"/>
      <c r="AE11" s="162"/>
      <c r="AF11" s="149"/>
      <c r="AG11" s="149"/>
      <c r="AH11" s="149"/>
      <c r="AI11" s="149"/>
      <c r="AJ11" s="149"/>
      <c r="AK11" s="149"/>
      <c r="AL11" s="149"/>
      <c r="AM11" s="149"/>
      <c r="AN11" s="150"/>
      <c r="AO11" s="167" t="str">
        <f>IF(COUNTIF([5]回答表!W24,"*")&gt;0,[5]回答表!W24,"")</f>
        <v>農業集落排水</v>
      </c>
      <c r="AP11" s="149"/>
      <c r="AQ11" s="149"/>
      <c r="AR11" s="149"/>
      <c r="AS11" s="149"/>
      <c r="AT11" s="149"/>
      <c r="AU11" s="149"/>
      <c r="AV11" s="149"/>
      <c r="AW11" s="149"/>
      <c r="AX11" s="149"/>
      <c r="AY11" s="149"/>
      <c r="AZ11" s="149"/>
      <c r="BA11" s="149"/>
      <c r="BB11" s="149"/>
      <c r="BC11" s="149"/>
      <c r="BD11" s="149"/>
      <c r="BE11" s="150"/>
      <c r="BF11" s="160" t="str">
        <f>IF(COUNTIF([5]回答表!F26,"*")&gt;0,[5]回答表!F26,"")</f>
        <v>―</v>
      </c>
      <c r="BG11" s="168"/>
      <c r="BH11" s="168"/>
      <c r="BI11" s="168"/>
      <c r="BJ11" s="168"/>
      <c r="BK11" s="168"/>
      <c r="BL11" s="168"/>
      <c r="BM11" s="168"/>
      <c r="BN11" s="168"/>
      <c r="BO11" s="168"/>
      <c r="BP11" s="168"/>
      <c r="BQ11" s="7"/>
    </row>
    <row r="12" spans="1:70" ht="15.6" customHeight="1">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3" t="s">
        <v>28</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2"/>
      <c r="BB18" s="62"/>
      <c r="BC18" s="62"/>
      <c r="BD18" s="62"/>
      <c r="BE18" s="62"/>
      <c r="BF18" s="62"/>
      <c r="BG18" s="62"/>
      <c r="BH18" s="62"/>
      <c r="BI18" s="62"/>
      <c r="BJ18" s="62"/>
      <c r="BK18" s="63"/>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2"/>
      <c r="BB19" s="62"/>
      <c r="BC19" s="62"/>
      <c r="BD19" s="62"/>
      <c r="BE19" s="62"/>
      <c r="BF19" s="62"/>
      <c r="BG19" s="62"/>
      <c r="BH19" s="62"/>
      <c r="BI19" s="62"/>
      <c r="BJ19" s="62"/>
      <c r="BK19" s="63"/>
      <c r="BR19" s="18"/>
    </row>
    <row r="20" spans="1:70" ht="13.15" customHeight="1">
      <c r="A20" s="2"/>
      <c r="B20" s="2"/>
      <c r="C20" s="19"/>
      <c r="D20" s="119" t="s">
        <v>2</v>
      </c>
      <c r="E20" s="120"/>
      <c r="F20" s="120"/>
      <c r="G20" s="120"/>
      <c r="H20" s="120"/>
      <c r="I20" s="120"/>
      <c r="J20" s="121"/>
      <c r="K20" s="119" t="s">
        <v>3</v>
      </c>
      <c r="L20" s="120"/>
      <c r="M20" s="120"/>
      <c r="N20" s="120"/>
      <c r="O20" s="120"/>
      <c r="P20" s="120"/>
      <c r="Q20" s="121"/>
      <c r="R20" s="119" t="s">
        <v>20</v>
      </c>
      <c r="S20" s="120"/>
      <c r="T20" s="120"/>
      <c r="U20" s="120"/>
      <c r="V20" s="120"/>
      <c r="W20" s="120"/>
      <c r="X20" s="121"/>
      <c r="Y20" s="128" t="s">
        <v>21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07"/>
      <c r="BJ20" s="108"/>
      <c r="BK20" s="63"/>
      <c r="BR20" s="35"/>
    </row>
    <row r="21" spans="1:70" ht="13.1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9"/>
      <c r="BJ21" s="110"/>
      <c r="BK21" s="63"/>
      <c r="BR21" s="35"/>
    </row>
    <row r="22" spans="1:70" ht="13.1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139"/>
      <c r="BC22" s="140"/>
      <c r="BD22" s="140"/>
      <c r="BE22" s="140"/>
      <c r="BF22" s="140"/>
      <c r="BG22" s="140"/>
      <c r="BH22" s="140"/>
      <c r="BI22" s="109"/>
      <c r="BJ22" s="110"/>
      <c r="BK22" s="63"/>
      <c r="BR22" s="35"/>
    </row>
    <row r="23" spans="1:70" ht="31.1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22</v>
      </c>
      <c r="AN23" s="144"/>
      <c r="AO23" s="144"/>
      <c r="AP23" s="144"/>
      <c r="AQ23" s="144"/>
      <c r="AR23" s="144"/>
      <c r="AS23" s="145"/>
      <c r="AT23" s="143" t="s">
        <v>23</v>
      </c>
      <c r="AU23" s="144"/>
      <c r="AV23" s="144"/>
      <c r="AW23" s="144"/>
      <c r="AX23" s="144"/>
      <c r="AY23" s="144"/>
      <c r="AZ23" s="145"/>
      <c r="BA23" s="36"/>
      <c r="BB23" s="141"/>
      <c r="BC23" s="142"/>
      <c r="BD23" s="142"/>
      <c r="BE23" s="142"/>
      <c r="BF23" s="142"/>
      <c r="BG23" s="142"/>
      <c r="BH23" s="142"/>
      <c r="BI23" s="111"/>
      <c r="BJ23" s="112"/>
      <c r="BK23" s="63"/>
      <c r="BR23" s="35"/>
    </row>
    <row r="24" spans="1:70" ht="15.6" customHeight="1">
      <c r="A24" s="2"/>
      <c r="B24" s="2"/>
      <c r="C24" s="19"/>
      <c r="D24" s="99" t="str">
        <f>IF([5]回答表!R49="○","○","")</f>
        <v/>
      </c>
      <c r="E24" s="100"/>
      <c r="F24" s="100"/>
      <c r="G24" s="100"/>
      <c r="H24" s="100"/>
      <c r="I24" s="100"/>
      <c r="J24" s="101"/>
      <c r="K24" s="99" t="str">
        <f>IF([5]回答表!R50="○","○","")</f>
        <v/>
      </c>
      <c r="L24" s="100"/>
      <c r="M24" s="100"/>
      <c r="N24" s="100"/>
      <c r="O24" s="100"/>
      <c r="P24" s="100"/>
      <c r="Q24" s="101"/>
      <c r="R24" s="99" t="str">
        <f>IF([5]回答表!R51="○","○","")</f>
        <v/>
      </c>
      <c r="S24" s="100"/>
      <c r="T24" s="100"/>
      <c r="U24" s="100"/>
      <c r="V24" s="100"/>
      <c r="W24" s="100"/>
      <c r="X24" s="101"/>
      <c r="Y24" s="99" t="str">
        <f>IF([5]回答表!R52="○","○","")</f>
        <v/>
      </c>
      <c r="Z24" s="100"/>
      <c r="AA24" s="100"/>
      <c r="AB24" s="100"/>
      <c r="AC24" s="100"/>
      <c r="AD24" s="100"/>
      <c r="AE24" s="101"/>
      <c r="AF24" s="99" t="str">
        <f>IF([5]回答表!R53="○","○","")</f>
        <v/>
      </c>
      <c r="AG24" s="100"/>
      <c r="AH24" s="100"/>
      <c r="AI24" s="100"/>
      <c r="AJ24" s="100"/>
      <c r="AK24" s="100"/>
      <c r="AL24" s="101"/>
      <c r="AM24" s="99" t="str">
        <f>IF([5]回答表!R54="○","○","")</f>
        <v/>
      </c>
      <c r="AN24" s="100"/>
      <c r="AO24" s="100"/>
      <c r="AP24" s="100"/>
      <c r="AQ24" s="100"/>
      <c r="AR24" s="100"/>
      <c r="AS24" s="101"/>
      <c r="AT24" s="99" t="str">
        <f>IF([5]回答表!R55="○","○","")</f>
        <v/>
      </c>
      <c r="AU24" s="100"/>
      <c r="AV24" s="100"/>
      <c r="AW24" s="100"/>
      <c r="AX24" s="100"/>
      <c r="AY24" s="100"/>
      <c r="AZ24" s="101"/>
      <c r="BA24" s="36"/>
      <c r="BB24" s="105" t="str">
        <f>IF([5]回答表!R56="○","○","")</f>
        <v>○</v>
      </c>
      <c r="BC24" s="106"/>
      <c r="BD24" s="106"/>
      <c r="BE24" s="106"/>
      <c r="BF24" s="106"/>
      <c r="BG24" s="106"/>
      <c r="BH24" s="106"/>
      <c r="BI24" s="107"/>
      <c r="BJ24" s="108"/>
      <c r="BK24" s="63"/>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9"/>
      <c r="BJ25" s="110"/>
      <c r="BK25" s="63"/>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11"/>
      <c r="BJ26" s="11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8.75">
      <c r="C33" s="70"/>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36</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69" ht="15.6" customHeight="1">
      <c r="C34" s="70"/>
      <c r="D34" s="91" t="s">
        <v>29</v>
      </c>
      <c r="E34" s="92" t="str">
        <f>IF([5]回答表!R56="○",[5]回答表!C536,"")</f>
        <v>③抜本的な改革の方向性について検討の前段階にあるため</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5"/>
      <c r="AP34" s="25"/>
      <c r="AQ34" s="98" t="str">
        <f>IF([5]回答表!AQ536="○",[5]回答表!B543,"")</f>
        <v/>
      </c>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4"/>
      <c r="BQ34" s="73"/>
    </row>
    <row r="35" spans="2:69" ht="15.6" customHeight="1">
      <c r="C35" s="70"/>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85"/>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3"/>
    </row>
    <row r="36" spans="2:69"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5"/>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73"/>
    </row>
    <row r="37" spans="2:69" ht="15.6" customHeight="1">
      <c r="C37" s="70"/>
      <c r="D37" s="91" t="s">
        <v>29</v>
      </c>
      <c r="E37" s="92"/>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5"/>
      <c r="AP37" s="25"/>
      <c r="AQ37" s="85"/>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7"/>
      <c r="BQ37" s="73"/>
    </row>
    <row r="38" spans="2:69" ht="15.6" customHeight="1">
      <c r="C38" s="70"/>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85"/>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73"/>
    </row>
    <row r="39" spans="2:69"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5"/>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73"/>
    </row>
    <row r="40" spans="2:69" ht="15.6" customHeight="1">
      <c r="C40" s="70"/>
      <c r="D40" s="91" t="s">
        <v>29</v>
      </c>
      <c r="E40" s="92"/>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5"/>
      <c r="AP40" s="25"/>
      <c r="AQ40" s="85"/>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73"/>
    </row>
    <row r="41" spans="2:69" ht="12.6" customHeight="1">
      <c r="B41" s="5"/>
      <c r="C41" s="70"/>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4"/>
    </row>
    <row r="42" spans="2:69"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8.75">
      <c r="C44" s="77"/>
      <c r="D44" s="22" t="s">
        <v>17</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3.5">
      <c r="C45" s="77"/>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6"/>
    </row>
    <row r="46" spans="2:69" ht="12.6" customHeight="1">
      <c r="C46" s="77"/>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6"/>
    </row>
    <row r="47" spans="2:69" ht="12.6" customHeight="1">
      <c r="C47" s="77"/>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6"/>
    </row>
    <row r="48" spans="2:69" ht="12.6" customHeight="1">
      <c r="C48" s="77"/>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6"/>
    </row>
    <row r="49" spans="3:69" ht="12.6" customHeight="1">
      <c r="C49" s="77"/>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6"/>
    </row>
    <row r="50" spans="3:69"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水道事業</vt:lpstr>
      <vt:lpstr>簡易水道事業</vt:lpstr>
      <vt:lpstr>ガス事業</vt:lpstr>
      <vt:lpstr>宅地造成事業</vt:lpstr>
      <vt:lpstr>市場事業</vt:lpstr>
      <vt:lpstr>駐車場整備事業</vt:lpstr>
      <vt:lpstr>公共下水道事業</vt:lpstr>
      <vt:lpstr>特定環境保全公共下水道事業</vt:lpstr>
      <vt:lpstr>農業集落排水事業</vt:lpstr>
      <vt:lpstr>漁業集落排水事業</vt:lpstr>
      <vt:lpstr>林業集落排水事業</vt:lpstr>
      <vt:lpstr>小規模排水処理事業</vt:lpstr>
      <vt:lpstr>特定地域排水処理事業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2019-09-24T02:23:24Z</dcterms:modified>
</cp:coreProperties>
</file>