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SHDHT127\zaisei\05【山東】地方公営企業\07地方公営企業の抜本改革等の取組状況調査\H31\05公表用\"/>
    </mc:Choice>
  </mc:AlternateContent>
  <xr:revisionPtr revIDLastSave="0" documentId="13_ncr:1_{11405204-6100-4D8F-B5B2-176DC1AF9661}" xr6:coauthVersionLast="36" xr6:coauthVersionMax="36" xr10:uidLastSave="{00000000-0000-0000-0000-000000000000}"/>
  <bookViews>
    <workbookView xWindow="90" yWindow="870" windowWidth="16290" windowHeight="4725" firstSheet="2" activeTab="6" xr2:uid="{00000000-000D-0000-FFFF-FFFF00000000}"/>
  </bookViews>
  <sheets>
    <sheet name="水道事業" sheetId="12" r:id="rId1"/>
    <sheet name="病院事業" sheetId="26" r:id="rId2"/>
    <sheet name="宅地造成事業" sheetId="27" r:id="rId3"/>
    <sheet name="港湾整備事業" sheetId="28" r:id="rId4"/>
    <sheet name="公共下水道事業" sheetId="29" r:id="rId5"/>
    <sheet name="農業集落排水事業" sheetId="30" r:id="rId6"/>
    <sheet name="漁業集落排水事業" sheetId="31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Criteria" localSheetId="6">漁業集落排水事業!#REF!</definedName>
    <definedName name="_xlnm.Criteria" localSheetId="4">公共下水道事業!#REF!</definedName>
    <definedName name="_xlnm.Criteria" localSheetId="3">港湾整備事業!#REF!</definedName>
    <definedName name="_xlnm.Criteria" localSheetId="0">水道事業!#REF!</definedName>
    <definedName name="_xlnm.Criteria" localSheetId="2">宅地造成事業!#REF!</definedName>
    <definedName name="_xlnm.Criteria" localSheetId="5">農業集落排水事業!#REF!</definedName>
    <definedName name="_xlnm.Criteria" localSheetId="1">病院事業!#REF!</definedName>
    <definedName name="_xlnm.Print_Area" localSheetId="6">漁業集落排水事業!#REF!</definedName>
    <definedName name="_xlnm.Print_Area" localSheetId="4">公共下水道事業!#REF!</definedName>
    <definedName name="_xlnm.Print_Area" localSheetId="3">港湾整備事業!#REF!</definedName>
    <definedName name="_xlnm.Print_Area" localSheetId="0">水道事業!#REF!</definedName>
    <definedName name="_xlnm.Print_Area" localSheetId="2">宅地造成事業!#REF!</definedName>
    <definedName name="_xlnm.Print_Area" localSheetId="5">農業集落排水事業!#REF!</definedName>
    <definedName name="_xlnm.Print_Area" localSheetId="1">病院事業!#REF!</definedName>
    <definedName name="業種名">[1]選択肢!$K$2:$K$19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M49" i="31" l="1"/>
  <c r="U49" i="31"/>
  <c r="N49" i="31"/>
  <c r="N43" i="31"/>
  <c r="BM40" i="31"/>
  <c r="BI40" i="31"/>
  <c r="BE40" i="31"/>
  <c r="AN37" i="31"/>
  <c r="U37" i="31"/>
  <c r="N37" i="31"/>
  <c r="BB24" i="31"/>
  <c r="AT24" i="31"/>
  <c r="AM24" i="31"/>
  <c r="AF24" i="31"/>
  <c r="Y24" i="31"/>
  <c r="R24" i="31"/>
  <c r="K24" i="31"/>
  <c r="D24" i="31"/>
  <c r="BF11" i="31"/>
  <c r="AO11" i="31"/>
  <c r="U11" i="31"/>
  <c r="C11" i="31"/>
  <c r="AM49" i="30" l="1"/>
  <c r="U49" i="30"/>
  <c r="N49" i="30"/>
  <c r="N43" i="30"/>
  <c r="BM40" i="30"/>
  <c r="BI40" i="30"/>
  <c r="BE40" i="30"/>
  <c r="AN37" i="30"/>
  <c r="U37" i="30"/>
  <c r="N37" i="30"/>
  <c r="BB24" i="30"/>
  <c r="AT24" i="30"/>
  <c r="AM24" i="30"/>
  <c r="AF24" i="30"/>
  <c r="Y24" i="30"/>
  <c r="R24" i="30"/>
  <c r="K24" i="30"/>
  <c r="D24" i="30"/>
  <c r="BF11" i="30"/>
  <c r="AO11" i="30"/>
  <c r="U11" i="30"/>
  <c r="C11" i="30"/>
  <c r="AM49" i="29" l="1"/>
  <c r="U49" i="29"/>
  <c r="N49" i="29"/>
  <c r="N43" i="29"/>
  <c r="BM40" i="29"/>
  <c r="BI40" i="29"/>
  <c r="BE40" i="29"/>
  <c r="AN37" i="29"/>
  <c r="U37" i="29"/>
  <c r="N37" i="29"/>
  <c r="BB24" i="29"/>
  <c r="AT24" i="29"/>
  <c r="AM24" i="29"/>
  <c r="AF24" i="29"/>
  <c r="Y24" i="29"/>
  <c r="R24" i="29"/>
  <c r="K24" i="29"/>
  <c r="D24" i="29"/>
  <c r="BF11" i="29"/>
  <c r="AO11" i="29"/>
  <c r="U11" i="29"/>
  <c r="C11" i="29"/>
  <c r="D45" i="28" l="1"/>
  <c r="E40" i="28"/>
  <c r="E37" i="28"/>
  <c r="AQ34" i="28"/>
  <c r="E34" i="28"/>
  <c r="BB24" i="28"/>
  <c r="AT24" i="28"/>
  <c r="AM24" i="28"/>
  <c r="AF24" i="28"/>
  <c r="Y24" i="28"/>
  <c r="R24" i="28"/>
  <c r="K24" i="28"/>
  <c r="D24" i="28"/>
  <c r="BF11" i="28"/>
  <c r="AO11" i="28"/>
  <c r="U11" i="28"/>
  <c r="C11" i="28"/>
  <c r="D45" i="27" l="1"/>
  <c r="E40" i="27"/>
  <c r="E37" i="27"/>
  <c r="AQ34" i="27"/>
  <c r="E34" i="27"/>
  <c r="BB24" i="27"/>
  <c r="AT24" i="27"/>
  <c r="AM24" i="27"/>
  <c r="AF24" i="27"/>
  <c r="Y24" i="27"/>
  <c r="R24" i="27"/>
  <c r="K24" i="27"/>
  <c r="D24" i="27"/>
  <c r="BF11" i="27"/>
  <c r="AO11" i="27"/>
  <c r="U11" i="27"/>
  <c r="C11" i="27"/>
  <c r="D45" i="26" l="1"/>
  <c r="E40" i="26"/>
  <c r="E37" i="26"/>
  <c r="AQ34" i="26"/>
  <c r="E34" i="26"/>
  <c r="BB24" i="26"/>
  <c r="AT24" i="26"/>
  <c r="AM24" i="26"/>
  <c r="AF24" i="26"/>
  <c r="Y24" i="26"/>
  <c r="R24" i="26"/>
  <c r="K24" i="26"/>
  <c r="D24" i="26"/>
  <c r="BF11" i="26"/>
  <c r="AO11" i="26"/>
  <c r="U11" i="26"/>
  <c r="C11" i="26"/>
  <c r="AM49" i="12" l="1"/>
  <c r="U49" i="12"/>
  <c r="N49" i="12"/>
  <c r="N43" i="12"/>
  <c r="BM40" i="12"/>
  <c r="BI40" i="12"/>
  <c r="BE40" i="12"/>
  <c r="AN37" i="12"/>
  <c r="U37" i="12"/>
  <c r="N37" i="12"/>
  <c r="BB24" i="12"/>
  <c r="AT24" i="12"/>
  <c r="AM24" i="12"/>
  <c r="AF24" i="12"/>
  <c r="Y24" i="12"/>
  <c r="R24" i="12"/>
  <c r="K24" i="12"/>
  <c r="D24" i="12"/>
  <c r="BF11" i="12"/>
  <c r="AO11" i="12"/>
  <c r="U11" i="12"/>
  <c r="C11" i="12"/>
</calcChain>
</file>

<file path=xl/sharedStrings.xml><?xml version="1.0" encoding="utf-8"?>
<sst xmlns="http://schemas.openxmlformats.org/spreadsheetml/2006/main" count="172" uniqueCount="32">
  <si>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</si>
  <si>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</si>
  <si>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</si>
  <si>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</si>
  <si>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</si>
  <si>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</si>
  <si>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</si>
  <si>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</si>
  <si>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</si>
  <si>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</si>
  <si>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</si>
  <si>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</si>
  <si>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</si>
  <si>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</si>
  <si>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</si>
  <si>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</si>
  <si>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</si>
  <si>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</si>
  <si>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</si>
  <si>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</si>
  <si>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</si>
  <si>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</si>
  <si>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</si>
  <si>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</si>
  <si>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</si>
  <si>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</si>
  <si>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</si>
  <si>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・</t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</si>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</sst>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1" fillId="4" borderId="2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21" fillId="4" borderId="8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1" fillId="0" borderId="2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A6888B97-216A-4350-8B63-6CF44A15B1DC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E5BB92B-B88C-427C-9398-F496BBC97BC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D9301A60-FD58-470C-AC3E-D2EB53129185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30DF8976-4C83-47A1-85FD-7BBE0D6F74A4}"/>
            </a:ext>
          </a:extLst>
        </xdr:cNvPr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41</xdr:row>
      <xdr:rowOff>333375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11FA47FE-0AD1-43BE-BA3B-41730FA617C1}"/>
            </a:ext>
          </a:extLst>
        </xdr:cNvPr>
        <xdr:cNvSpPr/>
      </xdr:nvSpPr>
      <xdr:spPr>
        <a:xfrm>
          <a:off x="3340100" y="7766050"/>
          <a:ext cx="406400" cy="5365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DECCB774-7F64-433B-9081-F9B3D3E08992}"/>
            </a:ext>
          </a:extLst>
        </xdr:cNvPr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877F5EE-7BAB-4629-B727-FB198384F10B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7A1F4F88-7DAF-4E47-A83F-38DBBBF7254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E732038D-6091-4B29-B452-EA7F39D405D2}"/>
            </a:ext>
          </a:extLst>
        </xdr:cNvPr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02B3DBD-F192-41DB-93BD-AE1504A1F4C4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444D84A-611D-40C5-844D-C2AFE872F149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C3122EAF-F253-4209-B8CD-1753ACF2E636}"/>
            </a:ext>
          </a:extLst>
        </xdr:cNvPr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270BE561-D429-49AC-8654-7F46C83E10B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C352C90-9170-4503-82FE-9B6CA147C978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EEC0A843-F7C7-4C7C-B6F2-DF5B50EA0ED3}"/>
            </a:ext>
          </a:extLst>
        </xdr:cNvPr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B0411B2-212A-4F5B-AF87-F9CD90F45D64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538B764F-9BDC-4247-A8EC-194D8931353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F86CE1AE-C765-4936-AF9C-839D1339B33F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47B0F925-EDCD-43A4-8346-16B257478438}"/>
            </a:ext>
          </a:extLst>
        </xdr:cNvPr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98BC05CF-FF0D-447A-9007-63CD4F33A115}"/>
            </a:ext>
          </a:extLst>
        </xdr:cNvPr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5369803F-6B59-4444-9FEB-4391B6CC6BB3}"/>
            </a:ext>
          </a:extLst>
        </xdr:cNvPr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1C18A99-F0BF-4582-8487-3820330DB07D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3CCC84C-7277-4879-9CC7-5C342200A24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1ABF2F5F-BF26-415B-8049-C23492158C49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7B4D29E4-8CF4-4886-AD87-E7F962F9215E}"/>
            </a:ext>
          </a:extLst>
        </xdr:cNvPr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914CF82E-992D-4A4F-ACC7-6B3E0D1EE207}"/>
            </a:ext>
          </a:extLst>
        </xdr:cNvPr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1D56DD30-01E2-418D-BD71-3F8CB408FC9B}"/>
            </a:ext>
          </a:extLst>
        </xdr:cNvPr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54B3C57A-D711-44DC-AE54-9640300F9698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93D2FC1B-6D2B-4A2A-812D-43E68F115AE9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EC89E0AB-DADD-48D2-B63B-88DA49ED7D08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8E5E7596-E0F0-4521-B4B1-BB1D8C2BACE0}"/>
            </a:ext>
          </a:extLst>
        </xdr:cNvPr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4AA5D0DF-7042-496E-A99E-FE2FAA9CAF69}"/>
            </a:ext>
          </a:extLst>
        </xdr:cNvPr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DF50A32-A481-4DD1-8B70-237348E97FAE}"/>
            </a:ext>
          </a:extLst>
        </xdr:cNvPr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5&#12304;&#23665;&#26481;&#12305;&#22320;&#26041;&#20844;&#21942;&#20225;&#26989;/07&#22320;&#26041;&#20844;&#21942;&#20225;&#26989;&#12398;&#25244;&#26412;&#25913;&#38761;&#31561;&#12398;&#21462;&#32068;&#29366;&#27841;&#35519;&#26619;/H31/03&#24066;&#30010;&#12363;&#12425;/02&#25958;&#36032;&#24066;/&#35519;&#26619;&#31080;&#65288;&#25958;&#36032;&#24066;&#65289;/&#35519;&#26619;&#31080;&#65288;&#25958;&#36032;&#24066;&#65289;/&#25958;&#36032;&#24066;03%20&#35519;&#26619;&#31080;&#65288;&#27700;&#36947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5&#12304;&#23665;&#26481;&#12305;&#22320;&#26041;&#20844;&#21942;&#20225;&#26989;/07&#22320;&#26041;&#20844;&#21942;&#20225;&#26989;&#12398;&#25244;&#26412;&#25913;&#38761;&#31561;&#12398;&#21462;&#32068;&#29366;&#27841;&#35519;&#26619;/H31/03&#24066;&#30010;&#12363;&#12425;/02&#25958;&#36032;&#24066;/&#35519;&#26619;&#31080;&#65288;&#25958;&#36032;&#24066;&#65289;/&#35519;&#26619;&#31080;&#65288;&#25958;&#36032;&#24066;&#65289;/&#25958;&#36032;&#24066;03%20&#35519;&#26619;&#31080;&#65288;&#30149;&#38498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5&#12304;&#23665;&#26481;&#12305;&#22320;&#26041;&#20844;&#21942;&#20225;&#26989;/07&#22320;&#26041;&#20844;&#21942;&#20225;&#26989;&#12398;&#25244;&#26412;&#25913;&#38761;&#31561;&#12398;&#21462;&#32068;&#29366;&#27841;&#35519;&#26619;/H31/03&#24066;&#30010;&#12363;&#12425;/02&#25958;&#36032;&#24066;/&#35519;&#26619;&#31080;&#65288;&#25958;&#36032;&#24066;&#65289;/&#35519;&#26619;&#31080;&#65288;&#25958;&#36032;&#24066;&#65289;/&#25958;&#36032;&#24066;03%20&#35519;&#26619;&#31080;&#65288;&#23429;&#22320;&#36896;&#25104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05&#12304;&#23665;&#26481;&#12305;&#22320;&#26041;&#20844;&#21942;&#20225;&#26989;/07&#22320;&#26041;&#20844;&#21942;&#20225;&#26989;&#12398;&#25244;&#26412;&#25913;&#38761;&#31561;&#12398;&#21462;&#32068;&#29366;&#27841;&#35519;&#26619;/H31/03&#24066;&#30010;&#12363;&#12425;/02&#25958;&#36032;&#24066;/&#35519;&#26619;&#31080;&#65288;&#25958;&#36032;&#24066;&#65289;/&#35519;&#26619;&#31080;&#65288;&#25958;&#36032;&#24066;&#65289;/&#25958;&#36032;&#24066;03%20&#35519;&#26619;&#31080;&#65288;&#28207;&#28286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5&#12304;&#23665;&#26481;&#12305;&#22320;&#26041;&#20844;&#21942;&#20225;&#26989;/07&#22320;&#26041;&#20844;&#21942;&#20225;&#26989;&#12398;&#25244;&#26412;&#25913;&#38761;&#31561;&#12398;&#21462;&#32068;&#29366;&#27841;&#35519;&#26619;/H31/03&#24066;&#30010;&#12363;&#12425;/02&#25958;&#36032;&#24066;/&#35519;&#26619;&#31080;&#65288;&#25958;&#36032;&#24066;&#65289;/&#35519;&#26619;&#31080;&#65288;&#25958;&#36032;&#24066;&#65289;/&#25958;&#36032;&#24066;03%20&#35519;&#26619;&#31080;&#65288;&#20844;&#20849;&#19979;&#27700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05&#12304;&#23665;&#26481;&#12305;&#22320;&#26041;&#20844;&#21942;&#20225;&#26989;/07&#22320;&#26041;&#20844;&#21942;&#20225;&#26989;&#12398;&#25244;&#26412;&#25913;&#38761;&#31561;&#12398;&#21462;&#32068;&#29366;&#27841;&#35519;&#26619;/H31/03&#24066;&#30010;&#12363;&#12425;/02&#25958;&#36032;&#24066;/&#35519;&#26619;&#31080;&#65288;&#25958;&#36032;&#24066;&#65289;/&#35519;&#26619;&#31080;&#65288;&#25958;&#36032;&#24066;&#65289;/&#25958;&#36032;&#24066;03%20&#35519;&#26619;&#31080;&#65288;&#36786;&#25490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05&#12304;&#23665;&#26481;&#12305;&#22320;&#26041;&#20844;&#21942;&#20225;&#26989;/07&#22320;&#26041;&#20844;&#21942;&#20225;&#26989;&#12398;&#25244;&#26412;&#25913;&#38761;&#31561;&#12398;&#21462;&#32068;&#29366;&#27841;&#35519;&#26619;/H31/03&#24066;&#30010;&#12363;&#12425;/02&#25958;&#36032;&#24066;/&#35519;&#26619;&#31080;&#65288;&#25958;&#36032;&#24066;&#65289;/&#35519;&#26619;&#31080;&#65288;&#25958;&#36032;&#24066;&#65289;/&#25958;&#36032;&#24066;03%20&#35519;&#26619;&#31080;&#65288;&#28417;&#2549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22">
          <cell r="F22" t="str">
            <v>敦賀市</v>
          </cell>
        </row>
        <row r="24">
          <cell r="F24" t="str">
            <v>水道事業</v>
          </cell>
          <cell r="W24" t="str">
            <v>―</v>
          </cell>
        </row>
        <row r="26">
          <cell r="F26" t="str">
            <v>―</v>
          </cell>
        </row>
        <row r="53">
          <cell r="R53" t="str">
            <v>○</v>
          </cell>
          <cell r="X53" t="str">
            <v>○</v>
          </cell>
        </row>
        <row r="359">
          <cell r="B359" t="str">
            <v>上下水道事業の窓口業務（検針、料金徴収含む。）等をプロポーザル方式にて業者選定し、５年契約の委託を実施した。
主な効果は、職員数を上下水道事業合わせ８名削減したことや、タブレット端末やＰＯＳレジスターの導入により利便性の向上や時間短縮を図るなど、民間業者のノウハウを生かしたお客さまサービスの向上を図った。</v>
          </cell>
        </row>
        <row r="365">
          <cell r="B365" t="str">
            <v>窓口及び電話受付業務、水道メーター検針業務、止水栓開閉栓業務、上下水道料金等の賦課業務、上下水道料金等の収納業務、滞納整理業務、給水停止業務、下水道受益者負担金等の賦課収納業務、合併処理浄化槽等補助金申請受付業務、水道メーター交換情報入力業務、給水装置及び排水設備に関する問い合わせ対応業務、上下水道料金・検針システム及び下水道受益者負担金等システム構築業務、その他付帯業務</v>
          </cell>
        </row>
        <row r="371">
          <cell r="E371">
            <v>30</v>
          </cell>
        </row>
        <row r="372">
          <cell r="E372">
            <v>4</v>
          </cell>
        </row>
        <row r="373">
          <cell r="E373">
            <v>1</v>
          </cell>
        </row>
        <row r="386">
          <cell r="E386" t="str">
            <v xml:space="preserve">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22">
          <cell r="F22" t="str">
            <v>敦賀市</v>
          </cell>
        </row>
        <row r="24">
          <cell r="F24" t="str">
            <v>病院事業</v>
          </cell>
          <cell r="W24" t="str">
            <v>―</v>
          </cell>
        </row>
        <row r="26">
          <cell r="F26" t="str">
            <v>―</v>
          </cell>
        </row>
        <row r="56">
          <cell r="R56" t="str">
            <v>○</v>
          </cell>
        </row>
        <row r="536">
          <cell r="C536" t="str">
            <v>現行の体制で、健全な運営が行えているため。</v>
          </cell>
          <cell r="AQ536" t="str">
            <v>　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22">
          <cell r="F22" t="str">
            <v>敦賀市</v>
          </cell>
        </row>
        <row r="24">
          <cell r="F24" t="str">
            <v>宅地造成事業</v>
          </cell>
          <cell r="W24" t="str">
            <v>その他造成</v>
          </cell>
        </row>
        <row r="26">
          <cell r="F26" t="str">
            <v>―</v>
          </cell>
        </row>
        <row r="56">
          <cell r="R56" t="str">
            <v>○</v>
          </cell>
        </row>
        <row r="536">
          <cell r="C536" t="str">
            <v>①現行の経営体制・手法で、健全な事業運営が実施できているため</v>
          </cell>
          <cell r="AQ536" t="str">
            <v>　</v>
          </cell>
        </row>
        <row r="550">
          <cell r="B550" t="str">
            <v>・平成３５年度末に地方債を一括償還する予定であり、それまでに第二産業団地の全工区を売却する必要はあるが、土地売却収入により地方債を全額償還出来る見込みであり、現時点においては計画的で健全な運営を行うことが出来ている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22">
          <cell r="F22" t="str">
            <v>敦賀市</v>
          </cell>
        </row>
        <row r="24">
          <cell r="F24" t="str">
            <v>港湾整備事業</v>
          </cell>
          <cell r="W24" t="str">
            <v>―</v>
          </cell>
        </row>
        <row r="26">
          <cell r="F26" t="str">
            <v>―</v>
          </cell>
        </row>
        <row r="56">
          <cell r="R56" t="str">
            <v>○</v>
          </cell>
        </row>
        <row r="536">
          <cell r="C536" t="str">
            <v>①現行の経営体制・手法で、健全な事業運営が実施できているため</v>
          </cell>
          <cell r="AQ536" t="str">
            <v>　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22">
          <cell r="F22" t="str">
            <v>敦賀市</v>
          </cell>
        </row>
        <row r="24">
          <cell r="F24" t="str">
            <v>下水道事業</v>
          </cell>
          <cell r="W24" t="str">
            <v>公共下水</v>
          </cell>
        </row>
        <row r="26">
          <cell r="F26" t="str">
            <v>―</v>
          </cell>
        </row>
        <row r="53">
          <cell r="R53" t="str">
            <v>○</v>
          </cell>
          <cell r="X53" t="str">
            <v>○</v>
          </cell>
        </row>
        <row r="359">
          <cell r="B359" t="str">
            <v>上下水道事業の窓口業務（検針、料金徴収含む。）等をプロポーザル方式にて業者選定し、５年契約の委託を実施した。
主な効果は、職員数を上下水道事業合わせ８名削減したことや、タブレット端末やＰＯＳレジスターの導入により利便性の向上や時間短縮を図るなど、民間業者のノウハウを生かしたお客さまサービスの向上を図った。</v>
          </cell>
        </row>
        <row r="365">
          <cell r="B365" t="str">
            <v>窓口及び電話受付業務、水道メーター検針業務、止水栓開閉栓業務、上下水道料金等の賦課業務、上下水道料金等の収納業務、滞納整理業務、給水停止業務、下水道受益者負担金等の賦課収納業務、合併処理浄化槽等補助金申請受付業務、水道メーター交換情報入力業務、給水装置及び排水設備に関する問い合わせ対応業務、上下水道料金・検針システム及び下水道受益者負担金等システム構築業務、その他付帯業務</v>
          </cell>
        </row>
        <row r="371">
          <cell r="E371">
            <v>30</v>
          </cell>
        </row>
        <row r="372">
          <cell r="E372">
            <v>4</v>
          </cell>
        </row>
        <row r="373">
          <cell r="E373">
            <v>1</v>
          </cell>
        </row>
        <row r="386">
          <cell r="E386" t="str">
            <v xml:space="preserve">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22">
          <cell r="F22" t="str">
            <v>敦賀市</v>
          </cell>
        </row>
        <row r="24">
          <cell r="F24" t="str">
            <v>下水道事業</v>
          </cell>
          <cell r="W24" t="str">
            <v>農業集落排水</v>
          </cell>
        </row>
        <row r="26">
          <cell r="F26" t="str">
            <v>―</v>
          </cell>
        </row>
        <row r="53">
          <cell r="R53" t="str">
            <v>○</v>
          </cell>
          <cell r="X53" t="str">
            <v>○</v>
          </cell>
        </row>
        <row r="359">
          <cell r="B359" t="str">
            <v>上下水道事業の窓口業務（検針、料金徴収含む。）等をプロポーザル方式にて業者選定し、５年契約の委託を実施した。
主な効果は、職員数を上下水道事業合わせ８名削減したことや、タブレット端末やＰＯＳレジスターの導入により利便性の向上や時間短縮を図るなど、民間業者のノウハウを生かしたお客さまサービスの向上を図った。</v>
          </cell>
        </row>
        <row r="365">
          <cell r="B365" t="str">
            <v>窓口及び電話受付業務、水道メーター検針業務、止水栓開閉栓業務、上下水道料金等の賦課業務、上下水道料金等の収納業務、滞納整理業務、給水停止業務、下水道受益者負担金等の賦課収納業務、合併処理浄化槽等補助金申請受付業務、水道メーター交換情報入力業務、給水装置及び排水設備に関する問い合わせ対応業務、上下水道料金・検針システム及び下水道受益者負担金等システム構築業務、その他付帯業務</v>
          </cell>
        </row>
        <row r="371">
          <cell r="E371">
            <v>30</v>
          </cell>
        </row>
        <row r="372">
          <cell r="E372">
            <v>4</v>
          </cell>
        </row>
        <row r="373">
          <cell r="E373">
            <v>1</v>
          </cell>
        </row>
        <row r="386">
          <cell r="E386" t="str">
            <v xml:space="preserve">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22">
          <cell r="F22" t="str">
            <v>敦賀市</v>
          </cell>
        </row>
        <row r="24">
          <cell r="F24" t="str">
            <v>下水道事業</v>
          </cell>
          <cell r="W24" t="str">
            <v>漁業集落排水</v>
          </cell>
        </row>
        <row r="26">
          <cell r="F26" t="str">
            <v>―</v>
          </cell>
        </row>
        <row r="53">
          <cell r="R53" t="str">
            <v>○</v>
          </cell>
          <cell r="X53" t="str">
            <v>○</v>
          </cell>
        </row>
        <row r="359">
          <cell r="B359" t="str">
            <v>上下水道事業の窓口業務（検針、料金徴収含む。）等をプロポーザル方式にて業者選定し、５年契約の委託を実施した。
主な効果は、職員数を上下水道事業合わせ８名削減したことや、タブレット端末やＰＯＳレジスターの導入により利便性の向上や時間短縮を図るなど、民間業者のノウハウを生かしたお客さまサービスの向上を図った。</v>
          </cell>
        </row>
        <row r="365">
          <cell r="B365" t="str">
            <v>窓口及び電話受付業務、水道メーター検針業務、止水栓開閉栓業務、上下水道料金等の賦課業務、上下水道料金等の収納業務、滞納整理業務、給水停止業務、下水道受益者負担金等の賦課収納業務、合併処理浄化槽等補助金申請受付業務、水道メーター交換情報入力業務、給水装置及び排水設備に関する問い合わせ対応業務、上下水道料金・検針システム及び下水道受益者負担金等システム構築業務、その他付帯業務</v>
          </cell>
        </row>
        <row r="371">
          <cell r="E371">
            <v>30</v>
          </cell>
        </row>
        <row r="372">
          <cell r="E372">
            <v>4</v>
          </cell>
        </row>
        <row r="373">
          <cell r="E373">
            <v>1</v>
          </cell>
        </row>
        <row r="386">
          <cell r="E386" t="str">
            <v xml:space="preserve"> 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53"/>
  <sheetViews>
    <sheetView view="pageBreakPreview" topLeftCell="A25" zoomScale="60" zoomScaleNormal="70" zoomScalePageLayoutView="40" workbookViewId="0">
      <selection activeCell="F36" sqref="F3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0" t="s">
        <v>18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2" t="s">
        <v>24</v>
      </c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4"/>
      <c r="AO8" s="185" t="s">
        <v>0</v>
      </c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4"/>
      <c r="BF8" s="180" t="s">
        <v>25</v>
      </c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6"/>
      <c r="BR8" s="4"/>
    </row>
    <row r="9" spans="1:70" ht="15.6" customHeight="1">
      <c r="A9" s="2"/>
      <c r="B9" s="2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08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34"/>
      <c r="AI9" s="134"/>
      <c r="AJ9" s="134"/>
      <c r="AK9" s="134"/>
      <c r="AL9" s="134"/>
      <c r="AM9" s="134"/>
      <c r="AN9" s="107"/>
      <c r="AO9" s="108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07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6"/>
      <c r="BR9" s="4"/>
    </row>
    <row r="10" spans="1:70" ht="15.6" customHeight="1">
      <c r="A10" s="2"/>
      <c r="B10" s="2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09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1"/>
      <c r="AO10" s="109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1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6"/>
    </row>
    <row r="11" spans="1:70" ht="15.6" customHeight="1">
      <c r="A11" s="2"/>
      <c r="B11" s="2"/>
      <c r="C11" s="187" t="str">
        <f>IF(COUNTIF([2]回答表!F22,"*")&gt;0,[2]回答表!F22,"")</f>
        <v>敦賀市</v>
      </c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8" t="str">
        <f>IF(COUNTIF([2]回答表!F24,"*")&gt;0,[2]回答表!F24,"")</f>
        <v>水道事業</v>
      </c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3"/>
      <c r="AG11" s="183"/>
      <c r="AH11" s="183"/>
      <c r="AI11" s="183"/>
      <c r="AJ11" s="183"/>
      <c r="AK11" s="183"/>
      <c r="AL11" s="183"/>
      <c r="AM11" s="183"/>
      <c r="AN11" s="184"/>
      <c r="AO11" s="194" t="str">
        <f>IF(COUNTIF([2]回答表!W24,"*")&gt;0,[2]回答表!W24,"")</f>
        <v>―</v>
      </c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4"/>
      <c r="BF11" s="187" t="str">
        <f>IF(COUNTIF([2]回答表!F26,"*")&gt;0,[2]回答表!F26,"")</f>
        <v>―</v>
      </c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7"/>
    </row>
    <row r="12" spans="1:70" ht="15.6" customHeight="1">
      <c r="A12" s="2"/>
      <c r="B12" s="2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90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06"/>
      <c r="AG12" s="106"/>
      <c r="AH12" s="134"/>
      <c r="AI12" s="134"/>
      <c r="AJ12" s="134"/>
      <c r="AK12" s="134"/>
      <c r="AL12" s="134"/>
      <c r="AM12" s="134"/>
      <c r="AN12" s="107"/>
      <c r="AO12" s="108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07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7"/>
    </row>
    <row r="13" spans="1:70" ht="15.6" customHeight="1">
      <c r="A13" s="2"/>
      <c r="B13" s="2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92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10"/>
      <c r="AG13" s="110"/>
      <c r="AH13" s="110"/>
      <c r="AI13" s="110"/>
      <c r="AJ13" s="110"/>
      <c r="AK13" s="110"/>
      <c r="AL13" s="110"/>
      <c r="AM13" s="110"/>
      <c r="AN13" s="111"/>
      <c r="AO13" s="109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1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7" t="s">
        <v>26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9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50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2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>
      <c r="A20" s="2"/>
      <c r="B20" s="2"/>
      <c r="C20" s="19"/>
      <c r="D20" s="153" t="s">
        <v>2</v>
      </c>
      <c r="E20" s="154"/>
      <c r="F20" s="154"/>
      <c r="G20" s="154"/>
      <c r="H20" s="154"/>
      <c r="I20" s="154"/>
      <c r="J20" s="155"/>
      <c r="K20" s="153" t="s">
        <v>3</v>
      </c>
      <c r="L20" s="154"/>
      <c r="M20" s="154"/>
      <c r="N20" s="154"/>
      <c r="O20" s="154"/>
      <c r="P20" s="154"/>
      <c r="Q20" s="155"/>
      <c r="R20" s="153" t="s">
        <v>19</v>
      </c>
      <c r="S20" s="154"/>
      <c r="T20" s="154"/>
      <c r="U20" s="154"/>
      <c r="V20" s="154"/>
      <c r="W20" s="154"/>
      <c r="X20" s="155"/>
      <c r="Y20" s="162" t="s">
        <v>20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4"/>
      <c r="BA20" s="20"/>
      <c r="BB20" s="171" t="s">
        <v>1</v>
      </c>
      <c r="BC20" s="172"/>
      <c r="BD20" s="172"/>
      <c r="BE20" s="172"/>
      <c r="BF20" s="172"/>
      <c r="BG20" s="172"/>
      <c r="BH20" s="172"/>
      <c r="BI20" s="135"/>
      <c r="BJ20" s="136"/>
      <c r="BK20" s="59"/>
      <c r="BR20" s="32"/>
    </row>
    <row r="21" spans="1:70" ht="13.15" customHeight="1">
      <c r="A21" s="2"/>
      <c r="B21" s="2"/>
      <c r="C21" s="19"/>
      <c r="D21" s="156"/>
      <c r="E21" s="157"/>
      <c r="F21" s="157"/>
      <c r="G21" s="157"/>
      <c r="H21" s="157"/>
      <c r="I21" s="157"/>
      <c r="J21" s="158"/>
      <c r="K21" s="156"/>
      <c r="L21" s="157"/>
      <c r="M21" s="157"/>
      <c r="N21" s="157"/>
      <c r="O21" s="157"/>
      <c r="P21" s="157"/>
      <c r="Q21" s="158"/>
      <c r="R21" s="156"/>
      <c r="S21" s="157"/>
      <c r="T21" s="157"/>
      <c r="U21" s="157"/>
      <c r="V21" s="157"/>
      <c r="W21" s="157"/>
      <c r="X21" s="158"/>
      <c r="Y21" s="165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7"/>
      <c r="BA21" s="20"/>
      <c r="BB21" s="173"/>
      <c r="BC21" s="174"/>
      <c r="BD21" s="174"/>
      <c r="BE21" s="174"/>
      <c r="BF21" s="174"/>
      <c r="BG21" s="174"/>
      <c r="BH21" s="174"/>
      <c r="BI21" s="137"/>
      <c r="BJ21" s="138"/>
      <c r="BK21" s="59"/>
      <c r="BR21" s="32"/>
    </row>
    <row r="22" spans="1:70" ht="13.15" customHeight="1">
      <c r="A22" s="2"/>
      <c r="B22" s="2"/>
      <c r="C22" s="19"/>
      <c r="D22" s="156"/>
      <c r="E22" s="157"/>
      <c r="F22" s="157"/>
      <c r="G22" s="157"/>
      <c r="H22" s="157"/>
      <c r="I22" s="157"/>
      <c r="J22" s="158"/>
      <c r="K22" s="156"/>
      <c r="L22" s="157"/>
      <c r="M22" s="157"/>
      <c r="N22" s="157"/>
      <c r="O22" s="157"/>
      <c r="P22" s="157"/>
      <c r="Q22" s="158"/>
      <c r="R22" s="156"/>
      <c r="S22" s="157"/>
      <c r="T22" s="157"/>
      <c r="U22" s="157"/>
      <c r="V22" s="157"/>
      <c r="W22" s="157"/>
      <c r="X22" s="158"/>
      <c r="Y22" s="168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33"/>
      <c r="BB22" s="173"/>
      <c r="BC22" s="174"/>
      <c r="BD22" s="174"/>
      <c r="BE22" s="174"/>
      <c r="BF22" s="174"/>
      <c r="BG22" s="174"/>
      <c r="BH22" s="174"/>
      <c r="BI22" s="137"/>
      <c r="BJ22" s="138"/>
      <c r="BK22" s="59"/>
      <c r="BR22" s="32"/>
    </row>
    <row r="23" spans="1:70" ht="31.15" customHeight="1">
      <c r="A23" s="2"/>
      <c r="B23" s="2"/>
      <c r="C23" s="19"/>
      <c r="D23" s="159"/>
      <c r="E23" s="160"/>
      <c r="F23" s="160"/>
      <c r="G23" s="160"/>
      <c r="H23" s="160"/>
      <c r="I23" s="160"/>
      <c r="J23" s="161"/>
      <c r="K23" s="159"/>
      <c r="L23" s="160"/>
      <c r="M23" s="160"/>
      <c r="N23" s="160"/>
      <c r="O23" s="160"/>
      <c r="P23" s="160"/>
      <c r="Q23" s="161"/>
      <c r="R23" s="159"/>
      <c r="S23" s="160"/>
      <c r="T23" s="160"/>
      <c r="U23" s="160"/>
      <c r="V23" s="160"/>
      <c r="W23" s="160"/>
      <c r="X23" s="161"/>
      <c r="Y23" s="177" t="s">
        <v>4</v>
      </c>
      <c r="Z23" s="178"/>
      <c r="AA23" s="178"/>
      <c r="AB23" s="178"/>
      <c r="AC23" s="178"/>
      <c r="AD23" s="178"/>
      <c r="AE23" s="179"/>
      <c r="AF23" s="177" t="s">
        <v>5</v>
      </c>
      <c r="AG23" s="178"/>
      <c r="AH23" s="178"/>
      <c r="AI23" s="178"/>
      <c r="AJ23" s="178"/>
      <c r="AK23" s="178"/>
      <c r="AL23" s="179"/>
      <c r="AM23" s="177" t="s">
        <v>21</v>
      </c>
      <c r="AN23" s="178"/>
      <c r="AO23" s="178"/>
      <c r="AP23" s="178"/>
      <c r="AQ23" s="178"/>
      <c r="AR23" s="178"/>
      <c r="AS23" s="179"/>
      <c r="AT23" s="177" t="s">
        <v>22</v>
      </c>
      <c r="AU23" s="178"/>
      <c r="AV23" s="178"/>
      <c r="AW23" s="178"/>
      <c r="AX23" s="178"/>
      <c r="AY23" s="178"/>
      <c r="AZ23" s="179"/>
      <c r="BA23" s="33"/>
      <c r="BB23" s="175"/>
      <c r="BC23" s="176"/>
      <c r="BD23" s="176"/>
      <c r="BE23" s="176"/>
      <c r="BF23" s="176"/>
      <c r="BG23" s="176"/>
      <c r="BH23" s="176"/>
      <c r="BI23" s="139"/>
      <c r="BJ23" s="140"/>
      <c r="BK23" s="59"/>
      <c r="BR23" s="32"/>
    </row>
    <row r="24" spans="1:70" ht="15.6" customHeight="1">
      <c r="A24" s="2"/>
      <c r="B24" s="2"/>
      <c r="C24" s="19"/>
      <c r="D24" s="128" t="str">
        <f>IF([2]回答表!R49="○","○","")</f>
        <v/>
      </c>
      <c r="E24" s="129"/>
      <c r="F24" s="129"/>
      <c r="G24" s="129"/>
      <c r="H24" s="129"/>
      <c r="I24" s="129"/>
      <c r="J24" s="130"/>
      <c r="K24" s="128" t="str">
        <f>IF([2]回答表!R50="○","○","")</f>
        <v/>
      </c>
      <c r="L24" s="129"/>
      <c r="M24" s="129"/>
      <c r="N24" s="129"/>
      <c r="O24" s="129"/>
      <c r="P24" s="129"/>
      <c r="Q24" s="130"/>
      <c r="R24" s="128" t="str">
        <f>IF([2]回答表!R51="○","○","")</f>
        <v/>
      </c>
      <c r="S24" s="129"/>
      <c r="T24" s="129"/>
      <c r="U24" s="129"/>
      <c r="V24" s="129"/>
      <c r="W24" s="129"/>
      <c r="X24" s="130"/>
      <c r="Y24" s="128" t="str">
        <f>IF([2]回答表!R52="○","○","")</f>
        <v/>
      </c>
      <c r="Z24" s="129"/>
      <c r="AA24" s="129"/>
      <c r="AB24" s="129"/>
      <c r="AC24" s="129"/>
      <c r="AD24" s="129"/>
      <c r="AE24" s="130"/>
      <c r="AF24" s="128" t="str">
        <f>IF([2]回答表!R53="○","○","")</f>
        <v>○</v>
      </c>
      <c r="AG24" s="129"/>
      <c r="AH24" s="129"/>
      <c r="AI24" s="129"/>
      <c r="AJ24" s="129"/>
      <c r="AK24" s="129"/>
      <c r="AL24" s="130"/>
      <c r="AM24" s="128" t="str">
        <f>IF([2]回答表!R54="○","○","")</f>
        <v/>
      </c>
      <c r="AN24" s="129"/>
      <c r="AO24" s="129"/>
      <c r="AP24" s="129"/>
      <c r="AQ24" s="129"/>
      <c r="AR24" s="129"/>
      <c r="AS24" s="130"/>
      <c r="AT24" s="128" t="str">
        <f>IF([2]回答表!R55="○","○","")</f>
        <v/>
      </c>
      <c r="AU24" s="129"/>
      <c r="AV24" s="129"/>
      <c r="AW24" s="129"/>
      <c r="AX24" s="129"/>
      <c r="AY24" s="129"/>
      <c r="AZ24" s="130"/>
      <c r="BA24" s="33"/>
      <c r="BB24" s="126" t="str">
        <f>IF([2]回答表!R56="○","○","")</f>
        <v/>
      </c>
      <c r="BC24" s="127"/>
      <c r="BD24" s="127"/>
      <c r="BE24" s="127"/>
      <c r="BF24" s="127"/>
      <c r="BG24" s="127"/>
      <c r="BH24" s="127"/>
      <c r="BI24" s="135"/>
      <c r="BJ24" s="136"/>
      <c r="BK24" s="59"/>
      <c r="BR24" s="32"/>
    </row>
    <row r="25" spans="1:70" ht="15.6" customHeight="1">
      <c r="A25" s="2"/>
      <c r="B25" s="2"/>
      <c r="C25" s="19"/>
      <c r="D25" s="128"/>
      <c r="E25" s="129"/>
      <c r="F25" s="129"/>
      <c r="G25" s="129"/>
      <c r="H25" s="129"/>
      <c r="I25" s="129"/>
      <c r="J25" s="130"/>
      <c r="K25" s="128"/>
      <c r="L25" s="129"/>
      <c r="M25" s="129"/>
      <c r="N25" s="129"/>
      <c r="O25" s="129"/>
      <c r="P25" s="129"/>
      <c r="Q25" s="130"/>
      <c r="R25" s="128"/>
      <c r="S25" s="129"/>
      <c r="T25" s="129"/>
      <c r="U25" s="129"/>
      <c r="V25" s="129"/>
      <c r="W25" s="129"/>
      <c r="X25" s="130"/>
      <c r="Y25" s="128"/>
      <c r="Z25" s="129"/>
      <c r="AA25" s="129"/>
      <c r="AB25" s="129"/>
      <c r="AC25" s="129"/>
      <c r="AD25" s="129"/>
      <c r="AE25" s="130"/>
      <c r="AF25" s="128"/>
      <c r="AG25" s="129"/>
      <c r="AH25" s="129"/>
      <c r="AI25" s="129"/>
      <c r="AJ25" s="129"/>
      <c r="AK25" s="129"/>
      <c r="AL25" s="130"/>
      <c r="AM25" s="128"/>
      <c r="AN25" s="129"/>
      <c r="AO25" s="129"/>
      <c r="AP25" s="129"/>
      <c r="AQ25" s="129"/>
      <c r="AR25" s="129"/>
      <c r="AS25" s="130"/>
      <c r="AT25" s="128"/>
      <c r="AU25" s="129"/>
      <c r="AV25" s="129"/>
      <c r="AW25" s="129"/>
      <c r="AX25" s="129"/>
      <c r="AY25" s="129"/>
      <c r="AZ25" s="130"/>
      <c r="BA25" s="34"/>
      <c r="BB25" s="128"/>
      <c r="BC25" s="129"/>
      <c r="BD25" s="129"/>
      <c r="BE25" s="129"/>
      <c r="BF25" s="129"/>
      <c r="BG25" s="129"/>
      <c r="BH25" s="129"/>
      <c r="BI25" s="137"/>
      <c r="BJ25" s="138"/>
      <c r="BK25" s="59"/>
      <c r="BR25" s="32"/>
    </row>
    <row r="26" spans="1:70" ht="15.6" customHeight="1">
      <c r="A26" s="2"/>
      <c r="B26" s="2"/>
      <c r="C26" s="19"/>
      <c r="D26" s="131"/>
      <c r="E26" s="132"/>
      <c r="F26" s="132"/>
      <c r="G26" s="132"/>
      <c r="H26" s="132"/>
      <c r="I26" s="132"/>
      <c r="J26" s="133"/>
      <c r="K26" s="131"/>
      <c r="L26" s="132"/>
      <c r="M26" s="132"/>
      <c r="N26" s="132"/>
      <c r="O26" s="132"/>
      <c r="P26" s="132"/>
      <c r="Q26" s="133"/>
      <c r="R26" s="131"/>
      <c r="S26" s="132"/>
      <c r="T26" s="132"/>
      <c r="U26" s="132"/>
      <c r="V26" s="132"/>
      <c r="W26" s="132"/>
      <c r="X26" s="133"/>
      <c r="Y26" s="131"/>
      <c r="Z26" s="132"/>
      <c r="AA26" s="132"/>
      <c r="AB26" s="132"/>
      <c r="AC26" s="132"/>
      <c r="AD26" s="132"/>
      <c r="AE26" s="133"/>
      <c r="AF26" s="131"/>
      <c r="AG26" s="132"/>
      <c r="AH26" s="132"/>
      <c r="AI26" s="132"/>
      <c r="AJ26" s="132"/>
      <c r="AK26" s="132"/>
      <c r="AL26" s="133"/>
      <c r="AM26" s="131"/>
      <c r="AN26" s="132"/>
      <c r="AO26" s="132"/>
      <c r="AP26" s="132"/>
      <c r="AQ26" s="132"/>
      <c r="AR26" s="132"/>
      <c r="AS26" s="133"/>
      <c r="AT26" s="131"/>
      <c r="AU26" s="132"/>
      <c r="AV26" s="132"/>
      <c r="AW26" s="132"/>
      <c r="AX26" s="132"/>
      <c r="AY26" s="132"/>
      <c r="AZ26" s="133"/>
      <c r="BA26" s="34"/>
      <c r="BB26" s="131"/>
      <c r="BC26" s="132"/>
      <c r="BD26" s="132"/>
      <c r="BE26" s="132"/>
      <c r="BF26" s="132"/>
      <c r="BG26" s="132"/>
      <c r="BH26" s="132"/>
      <c r="BI26" s="139"/>
      <c r="BJ26" s="140"/>
      <c r="BK26" s="59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0" ht="15.6" customHeight="1">
      <c r="A31" s="2"/>
      <c r="B31" s="2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99"/>
      <c r="AS31" s="199"/>
      <c r="AT31" s="199"/>
      <c r="AU31" s="199"/>
      <c r="AV31" s="199"/>
      <c r="AW31" s="199"/>
      <c r="AX31" s="199"/>
      <c r="AY31" s="199"/>
      <c r="AZ31" s="199"/>
      <c r="BA31" s="199"/>
      <c r="BB31" s="199"/>
      <c r="BC31" s="41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3"/>
      <c r="BR31" s="37"/>
    </row>
    <row r="32" spans="1:70" ht="15.6" customHeight="1">
      <c r="A32" s="50"/>
      <c r="B32" s="50"/>
      <c r="C32" s="4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3"/>
      <c r="Y32" s="33"/>
      <c r="Z32" s="33"/>
      <c r="AA32" s="21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6"/>
      <c r="AO32" s="48"/>
      <c r="AP32" s="49"/>
      <c r="AQ32" s="49"/>
      <c r="AR32" s="217"/>
      <c r="AS32" s="217"/>
      <c r="AT32" s="217"/>
      <c r="AU32" s="217"/>
      <c r="AV32" s="217"/>
      <c r="AW32" s="217"/>
      <c r="AX32" s="217"/>
      <c r="AY32" s="217"/>
      <c r="AZ32" s="217"/>
      <c r="BA32" s="217"/>
      <c r="BB32" s="217"/>
      <c r="BC32" s="45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6"/>
      <c r="BQ32" s="47"/>
      <c r="BR32" s="37"/>
    </row>
    <row r="33" spans="1:70" ht="15.6" customHeight="1">
      <c r="A33" s="50"/>
      <c r="B33" s="50"/>
      <c r="C33" s="44"/>
      <c r="D33" s="141" t="s">
        <v>6</v>
      </c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3"/>
      <c r="R33" s="78" t="s">
        <v>29</v>
      </c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80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37"/>
    </row>
    <row r="34" spans="1:70" ht="15.6" customHeight="1">
      <c r="A34" s="50"/>
      <c r="B34" s="50"/>
      <c r="C34" s="44"/>
      <c r="D34" s="144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6"/>
      <c r="R34" s="84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6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37"/>
    </row>
    <row r="35" spans="1:70" ht="15.6" customHeight="1">
      <c r="A35" s="50"/>
      <c r="B35" s="50"/>
      <c r="C35" s="4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3"/>
      <c r="Y35" s="33"/>
      <c r="Z35" s="33"/>
      <c r="AA35" s="21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6"/>
      <c r="AO35" s="48"/>
      <c r="AP35" s="49"/>
      <c r="AQ35" s="49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37"/>
    </row>
    <row r="36" spans="1:70" ht="19.149999999999999" customHeight="1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28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18" t="s">
        <v>30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219"/>
      <c r="BB36" s="219"/>
      <c r="BC36" s="45"/>
      <c r="BD36" s="21"/>
      <c r="BE36" s="28" t="s">
        <v>7</v>
      </c>
      <c r="BF36" s="31"/>
      <c r="BG36" s="31"/>
      <c r="BH36" s="31"/>
      <c r="BI36" s="31"/>
      <c r="BJ36" s="31"/>
      <c r="BK36" s="31"/>
      <c r="BL36" s="25"/>
      <c r="BM36" s="25"/>
      <c r="BN36" s="25"/>
      <c r="BO36" s="25"/>
      <c r="BP36" s="27"/>
      <c r="BQ36" s="47"/>
      <c r="BR36" s="37"/>
    </row>
    <row r="37" spans="1:70" ht="15.6" customHeight="1">
      <c r="A37" s="50"/>
      <c r="B37" s="50"/>
      <c r="C37" s="44"/>
      <c r="D37" s="78" t="s">
        <v>8</v>
      </c>
      <c r="E37" s="79"/>
      <c r="F37" s="79"/>
      <c r="G37" s="79"/>
      <c r="H37" s="79"/>
      <c r="I37" s="79"/>
      <c r="J37" s="79"/>
      <c r="K37" s="79"/>
      <c r="L37" s="79"/>
      <c r="M37" s="80"/>
      <c r="N37" s="87" t="str">
        <f>IF([2]回答表!X53="○","○","")</f>
        <v>○</v>
      </c>
      <c r="O37" s="88"/>
      <c r="P37" s="88"/>
      <c r="Q37" s="89"/>
      <c r="R37" s="23"/>
      <c r="S37" s="23"/>
      <c r="T37" s="23"/>
      <c r="U37" s="96" t="str">
        <f>IF([2]回答表!X53="○",[2]回答表!B359,IF([2]回答表!AA53="○",[2]回答表!B379,""))</f>
        <v>上下水道事業の窓口業務（検針、料金徴収含む。）等をプロポーザル方式にて業者選定し、５年契約の委託を実施した。
主な効果は、職員数を上下水道事業合わせ８名削減したことや、タブレット端末やＰＯＳレジスターの導入により利便性の向上や時間短縮を図るなど、民間業者のノウハウを生かしたお客さまサービスの向上を図った。</v>
      </c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8"/>
      <c r="AK37" s="51"/>
      <c r="AL37" s="51"/>
      <c r="AM37" s="51"/>
      <c r="AN37" s="96" t="str">
        <f>IF([2]回答表!X53="○",[2]回答表!B365,"")</f>
        <v>窓口及び電話受付業務、水道メーター検針業務、止水栓開閉栓業務、上下水道料金等の賦課業務、上下水道料金等の収納業務、滞納整理業務、給水停止業務、下水道受益者負担金等の賦課収納業務、合併処理浄化槽等補助金申請受付業務、水道メーター交換情報入力業務、給水装置及び排水設備に関する問い合わせ対応業務、上下水道料金・検針システム及び下水道受益者負担金等システム構築業務、その他付帯業務</v>
      </c>
      <c r="AO37" s="220"/>
      <c r="AP37" s="220"/>
      <c r="AQ37" s="220"/>
      <c r="AR37" s="220"/>
      <c r="AS37" s="220"/>
      <c r="AT37" s="220"/>
      <c r="AU37" s="220"/>
      <c r="AV37" s="220"/>
      <c r="AW37" s="220"/>
      <c r="AX37" s="220"/>
      <c r="AY37" s="220"/>
      <c r="AZ37" s="220"/>
      <c r="BA37" s="220"/>
      <c r="BB37" s="221"/>
      <c r="BC37" s="48"/>
      <c r="BD37" s="21"/>
      <c r="BE37" s="121" t="s">
        <v>9</v>
      </c>
      <c r="BF37" s="122"/>
      <c r="BG37" s="122"/>
      <c r="BH37" s="122"/>
      <c r="BI37" s="121"/>
      <c r="BJ37" s="122"/>
      <c r="BK37" s="122"/>
      <c r="BL37" s="122"/>
      <c r="BM37" s="121"/>
      <c r="BN37" s="122"/>
      <c r="BO37" s="122"/>
      <c r="BP37" s="124"/>
      <c r="BQ37" s="47"/>
      <c r="BR37" s="37"/>
    </row>
    <row r="38" spans="1:70" ht="15.6" customHeight="1">
      <c r="A38" s="50"/>
      <c r="B38" s="50"/>
      <c r="C38" s="44"/>
      <c r="D38" s="81"/>
      <c r="E38" s="82"/>
      <c r="F38" s="82"/>
      <c r="G38" s="82"/>
      <c r="H38" s="82"/>
      <c r="I38" s="82"/>
      <c r="J38" s="82"/>
      <c r="K38" s="82"/>
      <c r="L38" s="82"/>
      <c r="M38" s="83"/>
      <c r="N38" s="90"/>
      <c r="O38" s="91"/>
      <c r="P38" s="91"/>
      <c r="Q38" s="92"/>
      <c r="R38" s="23"/>
      <c r="S38" s="23"/>
      <c r="T38" s="23"/>
      <c r="U38" s="99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1"/>
      <c r="AK38" s="51"/>
      <c r="AL38" s="51"/>
      <c r="AM38" s="51"/>
      <c r="AN38" s="222"/>
      <c r="AO38" s="223"/>
      <c r="AP38" s="223"/>
      <c r="AQ38" s="223"/>
      <c r="AR38" s="223"/>
      <c r="AS38" s="223"/>
      <c r="AT38" s="223"/>
      <c r="AU38" s="223"/>
      <c r="AV38" s="223"/>
      <c r="AW38" s="223"/>
      <c r="AX38" s="223"/>
      <c r="AY38" s="223"/>
      <c r="AZ38" s="223"/>
      <c r="BA38" s="223"/>
      <c r="BB38" s="224"/>
      <c r="BC38" s="48"/>
      <c r="BD38" s="21"/>
      <c r="BE38" s="105"/>
      <c r="BF38" s="123"/>
      <c r="BG38" s="123"/>
      <c r="BH38" s="123"/>
      <c r="BI38" s="105"/>
      <c r="BJ38" s="123"/>
      <c r="BK38" s="123"/>
      <c r="BL38" s="123"/>
      <c r="BM38" s="105"/>
      <c r="BN38" s="123"/>
      <c r="BO38" s="123"/>
      <c r="BP38" s="125"/>
      <c r="BQ38" s="47"/>
      <c r="BR38" s="37"/>
    </row>
    <row r="39" spans="1:70" ht="15.6" customHeight="1">
      <c r="A39" s="50"/>
      <c r="B39" s="50"/>
      <c r="C39" s="44"/>
      <c r="D39" s="81"/>
      <c r="E39" s="82"/>
      <c r="F39" s="82"/>
      <c r="G39" s="82"/>
      <c r="H39" s="82"/>
      <c r="I39" s="82"/>
      <c r="J39" s="82"/>
      <c r="K39" s="82"/>
      <c r="L39" s="82"/>
      <c r="M39" s="83"/>
      <c r="N39" s="90"/>
      <c r="O39" s="91"/>
      <c r="P39" s="91"/>
      <c r="Q39" s="92"/>
      <c r="R39" s="23"/>
      <c r="S39" s="23"/>
      <c r="T39" s="23"/>
      <c r="U39" s="99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1"/>
      <c r="AK39" s="51"/>
      <c r="AL39" s="51"/>
      <c r="AM39" s="51"/>
      <c r="AN39" s="222"/>
      <c r="AO39" s="223"/>
      <c r="AP39" s="223"/>
      <c r="AQ39" s="223"/>
      <c r="AR39" s="223"/>
      <c r="AS39" s="223"/>
      <c r="AT39" s="223"/>
      <c r="AU39" s="223"/>
      <c r="AV39" s="223"/>
      <c r="AW39" s="223"/>
      <c r="AX39" s="223"/>
      <c r="AY39" s="223"/>
      <c r="AZ39" s="223"/>
      <c r="BA39" s="223"/>
      <c r="BB39" s="224"/>
      <c r="BC39" s="48"/>
      <c r="BD39" s="21"/>
      <c r="BE39" s="105"/>
      <c r="BF39" s="123"/>
      <c r="BG39" s="123"/>
      <c r="BH39" s="123"/>
      <c r="BI39" s="105"/>
      <c r="BJ39" s="123"/>
      <c r="BK39" s="123"/>
      <c r="BL39" s="123"/>
      <c r="BM39" s="105"/>
      <c r="BN39" s="123"/>
      <c r="BO39" s="123"/>
      <c r="BP39" s="125"/>
      <c r="BQ39" s="47"/>
      <c r="BR39" s="37"/>
    </row>
    <row r="40" spans="1:70" ht="15.6" customHeight="1">
      <c r="A40" s="50"/>
      <c r="B40" s="50"/>
      <c r="C40" s="44"/>
      <c r="D40" s="84"/>
      <c r="E40" s="85"/>
      <c r="F40" s="85"/>
      <c r="G40" s="85"/>
      <c r="H40" s="85"/>
      <c r="I40" s="85"/>
      <c r="J40" s="85"/>
      <c r="K40" s="85"/>
      <c r="L40" s="85"/>
      <c r="M40" s="86"/>
      <c r="N40" s="93"/>
      <c r="O40" s="94"/>
      <c r="P40" s="94"/>
      <c r="Q40" s="95"/>
      <c r="R40" s="23"/>
      <c r="S40" s="23"/>
      <c r="T40" s="23"/>
      <c r="U40" s="99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1"/>
      <c r="AK40" s="51"/>
      <c r="AL40" s="51"/>
      <c r="AM40" s="51"/>
      <c r="AN40" s="222"/>
      <c r="AO40" s="223"/>
      <c r="AP40" s="223"/>
      <c r="AQ40" s="223"/>
      <c r="AR40" s="223"/>
      <c r="AS40" s="223"/>
      <c r="AT40" s="223"/>
      <c r="AU40" s="223"/>
      <c r="AV40" s="223"/>
      <c r="AW40" s="223"/>
      <c r="AX40" s="223"/>
      <c r="AY40" s="223"/>
      <c r="AZ40" s="223"/>
      <c r="BA40" s="223"/>
      <c r="BB40" s="224"/>
      <c r="BC40" s="48"/>
      <c r="BD40" s="21"/>
      <c r="BE40" s="105">
        <f>IF([2]回答表!X53="○",[2]回答表!E371,IF([2]回答表!AA53="○",[2]回答表!E385,""))</f>
        <v>30</v>
      </c>
      <c r="BF40" s="123"/>
      <c r="BG40" s="123"/>
      <c r="BH40" s="123"/>
      <c r="BI40" s="105">
        <f>IF([2]回答表!X53="○",[2]回答表!E372,IF([2]回答表!AA53="○",[2]回答表!E386,""))</f>
        <v>4</v>
      </c>
      <c r="BJ40" s="123"/>
      <c r="BK40" s="123"/>
      <c r="BL40" s="125"/>
      <c r="BM40" s="105">
        <f>IF([2]回答表!X53="○",[2]回答表!E373,IF([2]回答表!AA53="○",[2]回答表!E387,""))</f>
        <v>1</v>
      </c>
      <c r="BN40" s="123"/>
      <c r="BO40" s="123"/>
      <c r="BP40" s="125"/>
      <c r="BQ40" s="47"/>
      <c r="BR40" s="37"/>
    </row>
    <row r="41" spans="1:70" ht="15.6" customHeight="1">
      <c r="A41" s="50"/>
      <c r="B41" s="50"/>
      <c r="C41" s="44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2"/>
      <c r="O41" s="52"/>
      <c r="P41" s="52"/>
      <c r="Q41" s="52"/>
      <c r="R41" s="52"/>
      <c r="S41" s="52"/>
      <c r="T41" s="52"/>
      <c r="U41" s="99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1"/>
      <c r="AK41" s="51"/>
      <c r="AL41" s="51"/>
      <c r="AM41" s="51"/>
      <c r="AN41" s="222"/>
      <c r="AO41" s="223"/>
      <c r="AP41" s="223"/>
      <c r="AQ41" s="223"/>
      <c r="AR41" s="223"/>
      <c r="AS41" s="223"/>
      <c r="AT41" s="223"/>
      <c r="AU41" s="223"/>
      <c r="AV41" s="223"/>
      <c r="AW41" s="223"/>
      <c r="AX41" s="223"/>
      <c r="AY41" s="223"/>
      <c r="AZ41" s="223"/>
      <c r="BA41" s="223"/>
      <c r="BB41" s="224"/>
      <c r="BC41" s="48"/>
      <c r="BD41" s="48"/>
      <c r="BE41" s="105"/>
      <c r="BF41" s="123"/>
      <c r="BG41" s="123"/>
      <c r="BH41" s="123"/>
      <c r="BI41" s="105"/>
      <c r="BJ41" s="123"/>
      <c r="BK41" s="123"/>
      <c r="BL41" s="125"/>
      <c r="BM41" s="105"/>
      <c r="BN41" s="123"/>
      <c r="BO41" s="123"/>
      <c r="BP41" s="125"/>
      <c r="BQ41" s="47"/>
      <c r="BR41" s="37"/>
    </row>
    <row r="42" spans="1:70" ht="28.5" customHeight="1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99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1"/>
      <c r="AK42" s="51"/>
      <c r="AL42" s="51"/>
      <c r="AM42" s="51"/>
      <c r="AN42" s="222"/>
      <c r="AO42" s="223"/>
      <c r="AP42" s="223"/>
      <c r="AQ42" s="223"/>
      <c r="AR42" s="223"/>
      <c r="AS42" s="223"/>
      <c r="AT42" s="223"/>
      <c r="AU42" s="223"/>
      <c r="AV42" s="223"/>
      <c r="AW42" s="223"/>
      <c r="AX42" s="223"/>
      <c r="AY42" s="223"/>
      <c r="AZ42" s="223"/>
      <c r="BA42" s="223"/>
      <c r="BB42" s="224"/>
      <c r="BC42" s="48"/>
      <c r="BD42" s="21"/>
      <c r="BE42" s="105"/>
      <c r="BF42" s="123"/>
      <c r="BG42" s="123"/>
      <c r="BH42" s="123"/>
      <c r="BI42" s="105"/>
      <c r="BJ42" s="123"/>
      <c r="BK42" s="123"/>
      <c r="BL42" s="125"/>
      <c r="BM42" s="105"/>
      <c r="BN42" s="123"/>
      <c r="BO42" s="123"/>
      <c r="BP42" s="125"/>
      <c r="BQ42" s="47"/>
      <c r="BR42" s="37"/>
    </row>
    <row r="43" spans="1:70" ht="15.6" customHeight="1">
      <c r="A43" s="50"/>
      <c r="B43" s="50"/>
      <c r="C43" s="44"/>
      <c r="D43" s="112" t="s">
        <v>10</v>
      </c>
      <c r="E43" s="113"/>
      <c r="F43" s="113"/>
      <c r="G43" s="113"/>
      <c r="H43" s="113"/>
      <c r="I43" s="113"/>
      <c r="J43" s="113"/>
      <c r="K43" s="113"/>
      <c r="L43" s="113"/>
      <c r="M43" s="114"/>
      <c r="N43" s="87" t="str">
        <f>IF([2]回答表!AA53="○","○","")</f>
        <v/>
      </c>
      <c r="O43" s="88"/>
      <c r="P43" s="88"/>
      <c r="Q43" s="89"/>
      <c r="R43" s="23"/>
      <c r="S43" s="23"/>
      <c r="T43" s="23"/>
      <c r="U43" s="99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1"/>
      <c r="AK43" s="51"/>
      <c r="AL43" s="51"/>
      <c r="AM43" s="51"/>
      <c r="AN43" s="222"/>
      <c r="AO43" s="223"/>
      <c r="AP43" s="223"/>
      <c r="AQ43" s="223"/>
      <c r="AR43" s="223"/>
      <c r="AS43" s="223"/>
      <c r="AT43" s="223"/>
      <c r="AU43" s="223"/>
      <c r="AV43" s="223"/>
      <c r="AW43" s="223"/>
      <c r="AX43" s="223"/>
      <c r="AY43" s="223"/>
      <c r="AZ43" s="223"/>
      <c r="BA43" s="223"/>
      <c r="BB43" s="224"/>
      <c r="BC43" s="48"/>
      <c r="BD43" s="53"/>
      <c r="BE43" s="105"/>
      <c r="BF43" s="123"/>
      <c r="BG43" s="123"/>
      <c r="BH43" s="123"/>
      <c r="BI43" s="105"/>
      <c r="BJ43" s="123"/>
      <c r="BK43" s="123"/>
      <c r="BL43" s="125"/>
      <c r="BM43" s="105"/>
      <c r="BN43" s="123"/>
      <c r="BO43" s="123"/>
      <c r="BP43" s="125"/>
      <c r="BQ43" s="47"/>
      <c r="BR43" s="37"/>
    </row>
    <row r="44" spans="1:70" ht="15.6" customHeight="1">
      <c r="A44" s="50"/>
      <c r="B44" s="50"/>
      <c r="C44" s="44"/>
      <c r="D44" s="115"/>
      <c r="E44" s="116"/>
      <c r="F44" s="116"/>
      <c r="G44" s="116"/>
      <c r="H44" s="116"/>
      <c r="I44" s="116"/>
      <c r="J44" s="116"/>
      <c r="K44" s="116"/>
      <c r="L44" s="116"/>
      <c r="M44" s="117"/>
      <c r="N44" s="90"/>
      <c r="O44" s="91"/>
      <c r="P44" s="91"/>
      <c r="Q44" s="92"/>
      <c r="R44" s="23"/>
      <c r="S44" s="23"/>
      <c r="T44" s="23"/>
      <c r="U44" s="99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1"/>
      <c r="AK44" s="51"/>
      <c r="AL44" s="51"/>
      <c r="AM44" s="51"/>
      <c r="AN44" s="222"/>
      <c r="AO44" s="223"/>
      <c r="AP44" s="223"/>
      <c r="AQ44" s="223"/>
      <c r="AR44" s="223"/>
      <c r="AS44" s="223"/>
      <c r="AT44" s="223"/>
      <c r="AU44" s="223"/>
      <c r="AV44" s="223"/>
      <c r="AW44" s="223"/>
      <c r="AX44" s="223"/>
      <c r="AY44" s="223"/>
      <c r="AZ44" s="223"/>
      <c r="BA44" s="223"/>
      <c r="BB44" s="224"/>
      <c r="BC44" s="48"/>
      <c r="BD44" s="53"/>
      <c r="BE44" s="105" t="s">
        <v>11</v>
      </c>
      <c r="BF44" s="123"/>
      <c r="BG44" s="123"/>
      <c r="BH44" s="123"/>
      <c r="BI44" s="105" t="s">
        <v>12</v>
      </c>
      <c r="BJ44" s="123"/>
      <c r="BK44" s="123"/>
      <c r="BL44" s="123"/>
      <c r="BM44" s="105" t="s">
        <v>13</v>
      </c>
      <c r="BN44" s="123"/>
      <c r="BO44" s="123"/>
      <c r="BP44" s="125"/>
      <c r="BQ44" s="47"/>
      <c r="BR44" s="37"/>
    </row>
    <row r="45" spans="1:70" ht="15.6" customHeight="1">
      <c r="A45" s="50"/>
      <c r="B45" s="50"/>
      <c r="C45" s="44"/>
      <c r="D45" s="115"/>
      <c r="E45" s="116"/>
      <c r="F45" s="116"/>
      <c r="G45" s="116"/>
      <c r="H45" s="116"/>
      <c r="I45" s="116"/>
      <c r="J45" s="116"/>
      <c r="K45" s="116"/>
      <c r="L45" s="116"/>
      <c r="M45" s="117"/>
      <c r="N45" s="90"/>
      <c r="O45" s="91"/>
      <c r="P45" s="91"/>
      <c r="Q45" s="92"/>
      <c r="R45" s="23"/>
      <c r="S45" s="23"/>
      <c r="T45" s="23"/>
      <c r="U45" s="99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1"/>
      <c r="AK45" s="51"/>
      <c r="AL45" s="51"/>
      <c r="AM45" s="51"/>
      <c r="AN45" s="222"/>
      <c r="AO45" s="223"/>
      <c r="AP45" s="223"/>
      <c r="AQ45" s="223"/>
      <c r="AR45" s="223"/>
      <c r="AS45" s="223"/>
      <c r="AT45" s="223"/>
      <c r="AU45" s="223"/>
      <c r="AV45" s="223"/>
      <c r="AW45" s="223"/>
      <c r="AX45" s="223"/>
      <c r="AY45" s="223"/>
      <c r="AZ45" s="223"/>
      <c r="BA45" s="223"/>
      <c r="BB45" s="224"/>
      <c r="BC45" s="48"/>
      <c r="BD45" s="53"/>
      <c r="BE45" s="105"/>
      <c r="BF45" s="123"/>
      <c r="BG45" s="123"/>
      <c r="BH45" s="123"/>
      <c r="BI45" s="105"/>
      <c r="BJ45" s="123"/>
      <c r="BK45" s="123"/>
      <c r="BL45" s="123"/>
      <c r="BM45" s="105"/>
      <c r="BN45" s="123"/>
      <c r="BO45" s="123"/>
      <c r="BP45" s="125"/>
      <c r="BQ45" s="47"/>
      <c r="BR45" s="37"/>
    </row>
    <row r="46" spans="1:70" ht="15.75" customHeight="1">
      <c r="A46" s="50"/>
      <c r="B46" s="50"/>
      <c r="C46" s="44"/>
      <c r="D46" s="118"/>
      <c r="E46" s="119"/>
      <c r="F46" s="119"/>
      <c r="G46" s="119"/>
      <c r="H46" s="119"/>
      <c r="I46" s="119"/>
      <c r="J46" s="119"/>
      <c r="K46" s="119"/>
      <c r="L46" s="119"/>
      <c r="M46" s="120"/>
      <c r="N46" s="93"/>
      <c r="O46" s="94"/>
      <c r="P46" s="94"/>
      <c r="Q46" s="95"/>
      <c r="R46" s="23"/>
      <c r="S46" s="23"/>
      <c r="T46" s="23"/>
      <c r="U46" s="102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4"/>
      <c r="AK46" s="51"/>
      <c r="AL46" s="51"/>
      <c r="AM46" s="51"/>
      <c r="AN46" s="225"/>
      <c r="AO46" s="226"/>
      <c r="AP46" s="226"/>
      <c r="AQ46" s="226"/>
      <c r="AR46" s="226"/>
      <c r="AS46" s="226"/>
      <c r="AT46" s="226"/>
      <c r="AU46" s="226"/>
      <c r="AV46" s="226"/>
      <c r="AW46" s="226"/>
      <c r="AX46" s="226"/>
      <c r="AY46" s="226"/>
      <c r="AZ46" s="226"/>
      <c r="BA46" s="226"/>
      <c r="BB46" s="227"/>
      <c r="BC46" s="48"/>
      <c r="BD46" s="53"/>
      <c r="BE46" s="196"/>
      <c r="BF46" s="197"/>
      <c r="BG46" s="197"/>
      <c r="BH46" s="197"/>
      <c r="BI46" s="196"/>
      <c r="BJ46" s="197"/>
      <c r="BK46" s="197"/>
      <c r="BL46" s="197"/>
      <c r="BM46" s="196"/>
      <c r="BN46" s="197"/>
      <c r="BO46" s="197"/>
      <c r="BP46" s="198"/>
      <c r="BQ46" s="47"/>
      <c r="BR46" s="37"/>
    </row>
    <row r="47" spans="1:70" ht="15.6" customHeight="1">
      <c r="A47" s="50"/>
      <c r="B47" s="50"/>
      <c r="C47" s="44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3"/>
      <c r="Y47" s="33"/>
      <c r="Z47" s="33"/>
      <c r="AA47" s="25"/>
      <c r="AB47" s="25"/>
      <c r="AC47" s="25"/>
      <c r="AD47" s="25"/>
      <c r="AE47" s="25"/>
      <c r="AF47" s="25"/>
      <c r="AG47" s="25"/>
      <c r="AH47" s="25"/>
      <c r="AI47" s="25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47"/>
      <c r="BR47" s="37"/>
    </row>
    <row r="48" spans="1:70" ht="19.149999999999999" customHeight="1">
      <c r="A48" s="2"/>
      <c r="B48" s="2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3"/>
      <c r="BQ48" s="47"/>
      <c r="BR48" s="37"/>
    </row>
    <row r="49" spans="1:70" ht="15.6" customHeight="1">
      <c r="A49" s="2"/>
      <c r="B49" s="2"/>
      <c r="C49" s="44"/>
      <c r="D49" s="78" t="s">
        <v>15</v>
      </c>
      <c r="E49" s="79"/>
      <c r="F49" s="79"/>
      <c r="G49" s="79"/>
      <c r="H49" s="79"/>
      <c r="I49" s="79"/>
      <c r="J49" s="79"/>
      <c r="K49" s="79"/>
      <c r="L49" s="79"/>
      <c r="M49" s="80"/>
      <c r="N49" s="87" t="str">
        <f>IF([2]回答表!AD53="○","○","")</f>
        <v/>
      </c>
      <c r="O49" s="88"/>
      <c r="P49" s="88"/>
      <c r="Q49" s="89"/>
      <c r="R49" s="23"/>
      <c r="S49" s="23"/>
      <c r="T49" s="23"/>
      <c r="U49" s="96" t="str">
        <f>IF([2]回答表!AD53="○",[2]回答表!B393,"")</f>
        <v/>
      </c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8"/>
      <c r="AK49" s="57"/>
      <c r="AL49" s="57"/>
      <c r="AM49" s="96" t="str">
        <f>IF([2]回答表!AD53="○",[2]回答表!B399,"")</f>
        <v/>
      </c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8"/>
      <c r="BQ49" s="47"/>
      <c r="BR49" s="37"/>
    </row>
    <row r="50" spans="1:70" ht="15.6" customHeight="1">
      <c r="A50" s="2"/>
      <c r="B50" s="2"/>
      <c r="C50" s="44"/>
      <c r="D50" s="81"/>
      <c r="E50" s="82"/>
      <c r="F50" s="82"/>
      <c r="G50" s="82"/>
      <c r="H50" s="82"/>
      <c r="I50" s="82"/>
      <c r="J50" s="82"/>
      <c r="K50" s="82"/>
      <c r="L50" s="82"/>
      <c r="M50" s="83"/>
      <c r="N50" s="90"/>
      <c r="O50" s="91"/>
      <c r="P50" s="91"/>
      <c r="Q50" s="92"/>
      <c r="R50" s="23"/>
      <c r="S50" s="23"/>
      <c r="T50" s="23"/>
      <c r="U50" s="99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1"/>
      <c r="AK50" s="57"/>
      <c r="AL50" s="57"/>
      <c r="AM50" s="99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1"/>
      <c r="BQ50" s="47"/>
      <c r="BR50" s="37"/>
    </row>
    <row r="51" spans="1:70" ht="15.6" customHeight="1">
      <c r="A51" s="2"/>
      <c r="B51" s="2"/>
      <c r="C51" s="44"/>
      <c r="D51" s="81"/>
      <c r="E51" s="82"/>
      <c r="F51" s="82"/>
      <c r="G51" s="82"/>
      <c r="H51" s="82"/>
      <c r="I51" s="82"/>
      <c r="J51" s="82"/>
      <c r="K51" s="82"/>
      <c r="L51" s="82"/>
      <c r="M51" s="83"/>
      <c r="N51" s="90"/>
      <c r="O51" s="91"/>
      <c r="P51" s="91"/>
      <c r="Q51" s="92"/>
      <c r="R51" s="23"/>
      <c r="S51" s="23"/>
      <c r="T51" s="23"/>
      <c r="U51" s="99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1"/>
      <c r="AK51" s="57"/>
      <c r="AL51" s="57"/>
      <c r="AM51" s="99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1"/>
      <c r="BQ51" s="47"/>
      <c r="BR51" s="37"/>
    </row>
    <row r="52" spans="1:70" ht="15.6" customHeight="1">
      <c r="A52" s="2"/>
      <c r="B52" s="2"/>
      <c r="C52" s="44"/>
      <c r="D52" s="84"/>
      <c r="E52" s="85"/>
      <c r="F52" s="85"/>
      <c r="G52" s="85"/>
      <c r="H52" s="85"/>
      <c r="I52" s="85"/>
      <c r="J52" s="85"/>
      <c r="K52" s="85"/>
      <c r="L52" s="85"/>
      <c r="M52" s="86"/>
      <c r="N52" s="93"/>
      <c r="O52" s="94"/>
      <c r="P52" s="94"/>
      <c r="Q52" s="95"/>
      <c r="R52" s="23"/>
      <c r="S52" s="23"/>
      <c r="T52" s="23"/>
      <c r="U52" s="102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4"/>
      <c r="AK52" s="57"/>
      <c r="AL52" s="57"/>
      <c r="AM52" s="102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4"/>
      <c r="BQ52" s="47"/>
      <c r="BR52" s="37"/>
    </row>
    <row r="53" spans="1:70" ht="15.6" customHeight="1">
      <c r="A53" s="2"/>
      <c r="B53" s="2"/>
      <c r="C53" s="5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6"/>
      <c r="BR53" s="37"/>
    </row>
  </sheetData>
  <sheetProtection selectLockedCells="1"/>
  <mergeCells count="48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BE40:BH43"/>
    <mergeCell ref="BI40:BL43"/>
    <mergeCell ref="BM40:BP43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FD0BD-8CC0-4A5B-8600-D0ACC9DB4918}">
  <sheetPr>
    <pageSetUpPr fitToPage="1"/>
  </sheetPr>
  <dimension ref="A1:BR50"/>
  <sheetViews>
    <sheetView view="pageBreakPreview" topLeftCell="A16" zoomScale="60" zoomScaleNormal="70" zoomScalePageLayoutView="40" workbookViewId="0">
      <selection activeCell="A28" sqref="A28:XFD24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0" t="s">
        <v>18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2" t="s">
        <v>24</v>
      </c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4"/>
      <c r="AO8" s="185" t="s">
        <v>0</v>
      </c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4"/>
      <c r="BF8" s="180" t="s">
        <v>25</v>
      </c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6"/>
      <c r="BR8" s="4"/>
    </row>
    <row r="9" spans="1:70" ht="15.6" customHeight="1">
      <c r="A9" s="2"/>
      <c r="B9" s="2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08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34"/>
      <c r="AI9" s="134"/>
      <c r="AJ9" s="134"/>
      <c r="AK9" s="134"/>
      <c r="AL9" s="134"/>
      <c r="AM9" s="134"/>
      <c r="AN9" s="107"/>
      <c r="AO9" s="108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07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6"/>
      <c r="BR9" s="4"/>
    </row>
    <row r="10" spans="1:70" ht="15.6" customHeight="1">
      <c r="A10" s="2"/>
      <c r="B10" s="2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09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1"/>
      <c r="AO10" s="109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1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6"/>
    </row>
    <row r="11" spans="1:70" ht="15.6" customHeight="1">
      <c r="A11" s="2"/>
      <c r="B11" s="2"/>
      <c r="C11" s="187" t="str">
        <f>IF(COUNTIF([3]回答表!F22,"*")&gt;0,[3]回答表!F22,"")</f>
        <v>敦賀市</v>
      </c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8" t="str">
        <f>IF(COUNTIF([3]回答表!F24,"*")&gt;0,[3]回答表!F24,"")</f>
        <v>病院事業</v>
      </c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3"/>
      <c r="AG11" s="183"/>
      <c r="AH11" s="183"/>
      <c r="AI11" s="183"/>
      <c r="AJ11" s="183"/>
      <c r="AK11" s="183"/>
      <c r="AL11" s="183"/>
      <c r="AM11" s="183"/>
      <c r="AN11" s="184"/>
      <c r="AO11" s="194" t="str">
        <f>IF(COUNTIF([3]回答表!W24,"*")&gt;0,[3]回答表!W24,"")</f>
        <v>―</v>
      </c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4"/>
      <c r="BF11" s="187" t="str">
        <f>IF(COUNTIF([3]回答表!F26,"*")&gt;0,[3]回答表!F26,"")</f>
        <v>―</v>
      </c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7"/>
    </row>
    <row r="12" spans="1:70" ht="15.6" customHeight="1">
      <c r="A12" s="2"/>
      <c r="B12" s="2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90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06"/>
      <c r="AG12" s="106"/>
      <c r="AH12" s="134"/>
      <c r="AI12" s="134"/>
      <c r="AJ12" s="134"/>
      <c r="AK12" s="134"/>
      <c r="AL12" s="134"/>
      <c r="AM12" s="134"/>
      <c r="AN12" s="107"/>
      <c r="AO12" s="108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07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7"/>
    </row>
    <row r="13" spans="1:70" ht="15.6" customHeight="1">
      <c r="A13" s="2"/>
      <c r="B13" s="2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92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10"/>
      <c r="AG13" s="110"/>
      <c r="AH13" s="110"/>
      <c r="AI13" s="110"/>
      <c r="AJ13" s="110"/>
      <c r="AK13" s="110"/>
      <c r="AL13" s="110"/>
      <c r="AM13" s="110"/>
      <c r="AN13" s="111"/>
      <c r="AO13" s="109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1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7" t="s">
        <v>26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9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50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2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>
      <c r="A20" s="2"/>
      <c r="B20" s="2"/>
      <c r="C20" s="19"/>
      <c r="D20" s="153" t="s">
        <v>2</v>
      </c>
      <c r="E20" s="154"/>
      <c r="F20" s="154"/>
      <c r="G20" s="154"/>
      <c r="H20" s="154"/>
      <c r="I20" s="154"/>
      <c r="J20" s="155"/>
      <c r="K20" s="153" t="s">
        <v>3</v>
      </c>
      <c r="L20" s="154"/>
      <c r="M20" s="154"/>
      <c r="N20" s="154"/>
      <c r="O20" s="154"/>
      <c r="P20" s="154"/>
      <c r="Q20" s="155"/>
      <c r="R20" s="153" t="s">
        <v>19</v>
      </c>
      <c r="S20" s="154"/>
      <c r="T20" s="154"/>
      <c r="U20" s="154"/>
      <c r="V20" s="154"/>
      <c r="W20" s="154"/>
      <c r="X20" s="155"/>
      <c r="Y20" s="162" t="s">
        <v>20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4"/>
      <c r="BA20" s="20"/>
      <c r="BB20" s="171" t="s">
        <v>1</v>
      </c>
      <c r="BC20" s="172"/>
      <c r="BD20" s="172"/>
      <c r="BE20" s="172"/>
      <c r="BF20" s="172"/>
      <c r="BG20" s="172"/>
      <c r="BH20" s="172"/>
      <c r="BI20" s="135"/>
      <c r="BJ20" s="136"/>
      <c r="BK20" s="59"/>
      <c r="BR20" s="32"/>
    </row>
    <row r="21" spans="1:70" ht="13.15" customHeight="1">
      <c r="A21" s="2"/>
      <c r="B21" s="2"/>
      <c r="C21" s="19"/>
      <c r="D21" s="156"/>
      <c r="E21" s="157"/>
      <c r="F21" s="157"/>
      <c r="G21" s="157"/>
      <c r="H21" s="157"/>
      <c r="I21" s="157"/>
      <c r="J21" s="158"/>
      <c r="K21" s="156"/>
      <c r="L21" s="157"/>
      <c r="M21" s="157"/>
      <c r="N21" s="157"/>
      <c r="O21" s="157"/>
      <c r="P21" s="157"/>
      <c r="Q21" s="158"/>
      <c r="R21" s="156"/>
      <c r="S21" s="157"/>
      <c r="T21" s="157"/>
      <c r="U21" s="157"/>
      <c r="V21" s="157"/>
      <c r="W21" s="157"/>
      <c r="X21" s="158"/>
      <c r="Y21" s="165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7"/>
      <c r="BA21" s="20"/>
      <c r="BB21" s="173"/>
      <c r="BC21" s="174"/>
      <c r="BD21" s="174"/>
      <c r="BE21" s="174"/>
      <c r="BF21" s="174"/>
      <c r="BG21" s="174"/>
      <c r="BH21" s="174"/>
      <c r="BI21" s="137"/>
      <c r="BJ21" s="138"/>
      <c r="BK21" s="59"/>
      <c r="BR21" s="32"/>
    </row>
    <row r="22" spans="1:70" ht="13.15" customHeight="1">
      <c r="A22" s="2"/>
      <c r="B22" s="2"/>
      <c r="C22" s="19"/>
      <c r="D22" s="156"/>
      <c r="E22" s="157"/>
      <c r="F22" s="157"/>
      <c r="G22" s="157"/>
      <c r="H22" s="157"/>
      <c r="I22" s="157"/>
      <c r="J22" s="158"/>
      <c r="K22" s="156"/>
      <c r="L22" s="157"/>
      <c r="M22" s="157"/>
      <c r="N22" s="157"/>
      <c r="O22" s="157"/>
      <c r="P22" s="157"/>
      <c r="Q22" s="158"/>
      <c r="R22" s="156"/>
      <c r="S22" s="157"/>
      <c r="T22" s="157"/>
      <c r="U22" s="157"/>
      <c r="V22" s="157"/>
      <c r="W22" s="157"/>
      <c r="X22" s="158"/>
      <c r="Y22" s="168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33"/>
      <c r="BB22" s="173"/>
      <c r="BC22" s="174"/>
      <c r="BD22" s="174"/>
      <c r="BE22" s="174"/>
      <c r="BF22" s="174"/>
      <c r="BG22" s="174"/>
      <c r="BH22" s="174"/>
      <c r="BI22" s="137"/>
      <c r="BJ22" s="138"/>
      <c r="BK22" s="59"/>
      <c r="BR22" s="32"/>
    </row>
    <row r="23" spans="1:70" ht="31.15" customHeight="1">
      <c r="A23" s="2"/>
      <c r="B23" s="2"/>
      <c r="C23" s="19"/>
      <c r="D23" s="159"/>
      <c r="E23" s="160"/>
      <c r="F23" s="160"/>
      <c r="G23" s="160"/>
      <c r="H23" s="160"/>
      <c r="I23" s="160"/>
      <c r="J23" s="161"/>
      <c r="K23" s="159"/>
      <c r="L23" s="160"/>
      <c r="M23" s="160"/>
      <c r="N23" s="160"/>
      <c r="O23" s="160"/>
      <c r="P23" s="160"/>
      <c r="Q23" s="161"/>
      <c r="R23" s="159"/>
      <c r="S23" s="160"/>
      <c r="T23" s="160"/>
      <c r="U23" s="160"/>
      <c r="V23" s="160"/>
      <c r="W23" s="160"/>
      <c r="X23" s="161"/>
      <c r="Y23" s="177" t="s">
        <v>4</v>
      </c>
      <c r="Z23" s="178"/>
      <c r="AA23" s="178"/>
      <c r="AB23" s="178"/>
      <c r="AC23" s="178"/>
      <c r="AD23" s="178"/>
      <c r="AE23" s="179"/>
      <c r="AF23" s="177" t="s">
        <v>5</v>
      </c>
      <c r="AG23" s="178"/>
      <c r="AH23" s="178"/>
      <c r="AI23" s="178"/>
      <c r="AJ23" s="178"/>
      <c r="AK23" s="178"/>
      <c r="AL23" s="179"/>
      <c r="AM23" s="177" t="s">
        <v>21</v>
      </c>
      <c r="AN23" s="178"/>
      <c r="AO23" s="178"/>
      <c r="AP23" s="178"/>
      <c r="AQ23" s="178"/>
      <c r="AR23" s="178"/>
      <c r="AS23" s="179"/>
      <c r="AT23" s="177" t="s">
        <v>22</v>
      </c>
      <c r="AU23" s="178"/>
      <c r="AV23" s="178"/>
      <c r="AW23" s="178"/>
      <c r="AX23" s="178"/>
      <c r="AY23" s="178"/>
      <c r="AZ23" s="179"/>
      <c r="BA23" s="33"/>
      <c r="BB23" s="175"/>
      <c r="BC23" s="176"/>
      <c r="BD23" s="176"/>
      <c r="BE23" s="176"/>
      <c r="BF23" s="176"/>
      <c r="BG23" s="176"/>
      <c r="BH23" s="176"/>
      <c r="BI23" s="139"/>
      <c r="BJ23" s="140"/>
      <c r="BK23" s="59"/>
      <c r="BR23" s="32"/>
    </row>
    <row r="24" spans="1:70" ht="15.6" customHeight="1">
      <c r="A24" s="2"/>
      <c r="B24" s="2"/>
      <c r="C24" s="19"/>
      <c r="D24" s="128" t="str">
        <f>IF([3]回答表!R49="○","○","")</f>
        <v/>
      </c>
      <c r="E24" s="129"/>
      <c r="F24" s="129"/>
      <c r="G24" s="129"/>
      <c r="H24" s="129"/>
      <c r="I24" s="129"/>
      <c r="J24" s="130"/>
      <c r="K24" s="128" t="str">
        <f>IF([3]回答表!R50="○","○","")</f>
        <v/>
      </c>
      <c r="L24" s="129"/>
      <c r="M24" s="129"/>
      <c r="N24" s="129"/>
      <c r="O24" s="129"/>
      <c r="P24" s="129"/>
      <c r="Q24" s="130"/>
      <c r="R24" s="128" t="str">
        <f>IF([3]回答表!R51="○","○","")</f>
        <v/>
      </c>
      <c r="S24" s="129"/>
      <c r="T24" s="129"/>
      <c r="U24" s="129"/>
      <c r="V24" s="129"/>
      <c r="W24" s="129"/>
      <c r="X24" s="130"/>
      <c r="Y24" s="128" t="str">
        <f>IF([3]回答表!R52="○","○","")</f>
        <v/>
      </c>
      <c r="Z24" s="129"/>
      <c r="AA24" s="129"/>
      <c r="AB24" s="129"/>
      <c r="AC24" s="129"/>
      <c r="AD24" s="129"/>
      <c r="AE24" s="130"/>
      <c r="AF24" s="128" t="str">
        <f>IF([3]回答表!R53="○","○","")</f>
        <v/>
      </c>
      <c r="AG24" s="129"/>
      <c r="AH24" s="129"/>
      <c r="AI24" s="129"/>
      <c r="AJ24" s="129"/>
      <c r="AK24" s="129"/>
      <c r="AL24" s="130"/>
      <c r="AM24" s="128" t="str">
        <f>IF([3]回答表!R54="○","○","")</f>
        <v/>
      </c>
      <c r="AN24" s="129"/>
      <c r="AO24" s="129"/>
      <c r="AP24" s="129"/>
      <c r="AQ24" s="129"/>
      <c r="AR24" s="129"/>
      <c r="AS24" s="130"/>
      <c r="AT24" s="128" t="str">
        <f>IF([3]回答表!R55="○","○","")</f>
        <v/>
      </c>
      <c r="AU24" s="129"/>
      <c r="AV24" s="129"/>
      <c r="AW24" s="129"/>
      <c r="AX24" s="129"/>
      <c r="AY24" s="129"/>
      <c r="AZ24" s="130"/>
      <c r="BA24" s="33"/>
      <c r="BB24" s="126" t="str">
        <f>IF([3]回答表!R56="○","○","")</f>
        <v>○</v>
      </c>
      <c r="BC24" s="127"/>
      <c r="BD24" s="127"/>
      <c r="BE24" s="127"/>
      <c r="BF24" s="127"/>
      <c r="BG24" s="127"/>
      <c r="BH24" s="127"/>
      <c r="BI24" s="135"/>
      <c r="BJ24" s="136"/>
      <c r="BK24" s="59"/>
      <c r="BR24" s="32"/>
    </row>
    <row r="25" spans="1:70" ht="15.6" customHeight="1">
      <c r="A25" s="2"/>
      <c r="B25" s="2"/>
      <c r="C25" s="19"/>
      <c r="D25" s="128"/>
      <c r="E25" s="129"/>
      <c r="F25" s="129"/>
      <c r="G25" s="129"/>
      <c r="H25" s="129"/>
      <c r="I25" s="129"/>
      <c r="J25" s="130"/>
      <c r="K25" s="128"/>
      <c r="L25" s="129"/>
      <c r="M25" s="129"/>
      <c r="N25" s="129"/>
      <c r="O25" s="129"/>
      <c r="P25" s="129"/>
      <c r="Q25" s="130"/>
      <c r="R25" s="128"/>
      <c r="S25" s="129"/>
      <c r="T25" s="129"/>
      <c r="U25" s="129"/>
      <c r="V25" s="129"/>
      <c r="W25" s="129"/>
      <c r="X25" s="130"/>
      <c r="Y25" s="128"/>
      <c r="Z25" s="129"/>
      <c r="AA25" s="129"/>
      <c r="AB25" s="129"/>
      <c r="AC25" s="129"/>
      <c r="AD25" s="129"/>
      <c r="AE25" s="130"/>
      <c r="AF25" s="128"/>
      <c r="AG25" s="129"/>
      <c r="AH25" s="129"/>
      <c r="AI25" s="129"/>
      <c r="AJ25" s="129"/>
      <c r="AK25" s="129"/>
      <c r="AL25" s="130"/>
      <c r="AM25" s="128"/>
      <c r="AN25" s="129"/>
      <c r="AO25" s="129"/>
      <c r="AP25" s="129"/>
      <c r="AQ25" s="129"/>
      <c r="AR25" s="129"/>
      <c r="AS25" s="130"/>
      <c r="AT25" s="128"/>
      <c r="AU25" s="129"/>
      <c r="AV25" s="129"/>
      <c r="AW25" s="129"/>
      <c r="AX25" s="129"/>
      <c r="AY25" s="129"/>
      <c r="AZ25" s="130"/>
      <c r="BA25" s="34"/>
      <c r="BB25" s="128"/>
      <c r="BC25" s="129"/>
      <c r="BD25" s="129"/>
      <c r="BE25" s="129"/>
      <c r="BF25" s="129"/>
      <c r="BG25" s="129"/>
      <c r="BH25" s="129"/>
      <c r="BI25" s="137"/>
      <c r="BJ25" s="138"/>
      <c r="BK25" s="59"/>
      <c r="BR25" s="32"/>
    </row>
    <row r="26" spans="1:70" ht="15.6" customHeight="1">
      <c r="A26" s="2"/>
      <c r="B26" s="2"/>
      <c r="C26" s="19"/>
      <c r="D26" s="131"/>
      <c r="E26" s="132"/>
      <c r="F26" s="132"/>
      <c r="G26" s="132"/>
      <c r="H26" s="132"/>
      <c r="I26" s="132"/>
      <c r="J26" s="133"/>
      <c r="K26" s="131"/>
      <c r="L26" s="132"/>
      <c r="M26" s="132"/>
      <c r="N26" s="132"/>
      <c r="O26" s="132"/>
      <c r="P26" s="132"/>
      <c r="Q26" s="133"/>
      <c r="R26" s="131"/>
      <c r="S26" s="132"/>
      <c r="T26" s="132"/>
      <c r="U26" s="132"/>
      <c r="V26" s="132"/>
      <c r="W26" s="132"/>
      <c r="X26" s="133"/>
      <c r="Y26" s="131"/>
      <c r="Z26" s="132"/>
      <c r="AA26" s="132"/>
      <c r="AB26" s="132"/>
      <c r="AC26" s="132"/>
      <c r="AD26" s="132"/>
      <c r="AE26" s="133"/>
      <c r="AF26" s="131"/>
      <c r="AG26" s="132"/>
      <c r="AH26" s="132"/>
      <c r="AI26" s="132"/>
      <c r="AJ26" s="132"/>
      <c r="AK26" s="132"/>
      <c r="AL26" s="133"/>
      <c r="AM26" s="131"/>
      <c r="AN26" s="132"/>
      <c r="AO26" s="132"/>
      <c r="AP26" s="132"/>
      <c r="AQ26" s="132"/>
      <c r="AR26" s="132"/>
      <c r="AS26" s="133"/>
      <c r="AT26" s="131"/>
      <c r="AU26" s="132"/>
      <c r="AV26" s="132"/>
      <c r="AW26" s="132"/>
      <c r="AX26" s="132"/>
      <c r="AY26" s="132"/>
      <c r="AZ26" s="133"/>
      <c r="BA26" s="34"/>
      <c r="BB26" s="131"/>
      <c r="BC26" s="132"/>
      <c r="BD26" s="132"/>
      <c r="BE26" s="132"/>
      <c r="BF26" s="132"/>
      <c r="BG26" s="132"/>
      <c r="BH26" s="132"/>
      <c r="BI26" s="139"/>
      <c r="BJ26" s="140"/>
      <c r="BK26" s="59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>
      <c r="A28" s="5"/>
      <c r="B28" s="5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5"/>
    </row>
    <row r="29" spans="1:70" ht="15.6" customHeight="1">
      <c r="A29" s="5"/>
      <c r="B29" s="5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5"/>
    </row>
    <row r="30" spans="1:70" ht="15.6" customHeight="1"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5"/>
    </row>
    <row r="33" spans="2:69" ht="18.75">
      <c r="C33" s="66"/>
      <c r="D33" s="22" t="s">
        <v>16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31</v>
      </c>
      <c r="AR33" s="25"/>
      <c r="AS33" s="25"/>
      <c r="AT33" s="25"/>
      <c r="AU33" s="25"/>
      <c r="AV33" s="67"/>
      <c r="AW33" s="25"/>
      <c r="AX33" s="25"/>
      <c r="AY33" s="25"/>
      <c r="AZ33" s="68"/>
      <c r="BA33" s="68"/>
      <c r="BB33" s="68"/>
      <c r="BC33" s="68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69"/>
    </row>
    <row r="34" spans="2:69" ht="15.6" customHeight="1">
      <c r="C34" s="66"/>
      <c r="D34" s="209" t="s">
        <v>27</v>
      </c>
      <c r="E34" s="210" t="str">
        <f>IF([3]回答表!R56="○",[3]回答表!C536,"")</f>
        <v>現行の体制で、健全な運営が行えているため。</v>
      </c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2"/>
      <c r="AO34" s="25"/>
      <c r="AP34" s="25"/>
      <c r="AQ34" s="216" t="str">
        <f>IF([3]回答表!AQ536="○",[3]回答表!B543,"")</f>
        <v/>
      </c>
      <c r="AR34" s="201"/>
      <c r="AS34" s="201"/>
      <c r="AT34" s="201"/>
      <c r="AU34" s="201"/>
      <c r="AV34" s="201"/>
      <c r="AW34" s="201"/>
      <c r="AX34" s="201"/>
      <c r="AY34" s="201"/>
      <c r="AZ34" s="201"/>
      <c r="BA34" s="201"/>
      <c r="BB34" s="201"/>
      <c r="BC34" s="201"/>
      <c r="BD34" s="201"/>
      <c r="BE34" s="201"/>
      <c r="BF34" s="201"/>
      <c r="BG34" s="201"/>
      <c r="BH34" s="201"/>
      <c r="BI34" s="201"/>
      <c r="BJ34" s="201"/>
      <c r="BK34" s="201"/>
      <c r="BL34" s="201"/>
      <c r="BM34" s="201"/>
      <c r="BN34" s="201"/>
      <c r="BO34" s="201"/>
      <c r="BP34" s="202"/>
      <c r="BQ34" s="69"/>
    </row>
    <row r="35" spans="2:69" ht="15.6" customHeight="1">
      <c r="C35" s="66"/>
      <c r="D35" s="209"/>
      <c r="E35" s="213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214"/>
      <c r="AM35" s="214"/>
      <c r="AN35" s="215"/>
      <c r="AO35" s="25"/>
      <c r="AP35" s="25"/>
      <c r="AQ35" s="203"/>
      <c r="AR35" s="204"/>
      <c r="AS35" s="204"/>
      <c r="AT35" s="204"/>
      <c r="AU35" s="204"/>
      <c r="AV35" s="204"/>
      <c r="AW35" s="204"/>
      <c r="AX35" s="204"/>
      <c r="AY35" s="204"/>
      <c r="AZ35" s="204"/>
      <c r="BA35" s="204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5"/>
      <c r="BQ35" s="69"/>
    </row>
    <row r="36" spans="2:69" ht="15.6" customHeight="1">
      <c r="C36" s="66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03"/>
      <c r="AR36" s="204"/>
      <c r="AS36" s="204"/>
      <c r="AT36" s="204"/>
      <c r="AU36" s="204"/>
      <c r="AV36" s="204"/>
      <c r="AW36" s="204"/>
      <c r="AX36" s="204"/>
      <c r="AY36" s="204"/>
      <c r="AZ36" s="204"/>
      <c r="BA36" s="204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5"/>
      <c r="BQ36" s="69"/>
    </row>
    <row r="37" spans="2:69" ht="15.6" customHeight="1">
      <c r="C37" s="66"/>
      <c r="D37" s="209" t="s">
        <v>27</v>
      </c>
      <c r="E37" s="210">
        <f>IF([3]回答表!R56="○",[3]回答表!C537,"")</f>
        <v>0</v>
      </c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2"/>
      <c r="AO37" s="25"/>
      <c r="AP37" s="25"/>
      <c r="AQ37" s="203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5"/>
      <c r="BQ37" s="69"/>
    </row>
    <row r="38" spans="2:69" ht="15.6" customHeight="1">
      <c r="C38" s="66"/>
      <c r="D38" s="209"/>
      <c r="E38" s="213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214"/>
      <c r="AJ38" s="214"/>
      <c r="AK38" s="214"/>
      <c r="AL38" s="214"/>
      <c r="AM38" s="214"/>
      <c r="AN38" s="215"/>
      <c r="AO38" s="25"/>
      <c r="AP38" s="25"/>
      <c r="AQ38" s="203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5"/>
      <c r="BQ38" s="69"/>
    </row>
    <row r="39" spans="2:69" ht="15.6" customHeight="1">
      <c r="C39" s="66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03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5"/>
      <c r="BQ39" s="69"/>
    </row>
    <row r="40" spans="2:69" ht="15.6" customHeight="1">
      <c r="C40" s="66"/>
      <c r="D40" s="209" t="s">
        <v>27</v>
      </c>
      <c r="E40" s="210">
        <f>IF([3]回答表!R56="○",[3]回答表!C538,"")</f>
        <v>0</v>
      </c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2"/>
      <c r="AO40" s="25"/>
      <c r="AP40" s="25"/>
      <c r="AQ40" s="203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5"/>
      <c r="BQ40" s="69"/>
    </row>
    <row r="41" spans="2:69" ht="12.6" customHeight="1">
      <c r="B41" s="5"/>
      <c r="C41" s="66"/>
      <c r="D41" s="209"/>
      <c r="E41" s="213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  <c r="AH41" s="214"/>
      <c r="AI41" s="214"/>
      <c r="AJ41" s="214"/>
      <c r="AK41" s="214"/>
      <c r="AL41" s="214"/>
      <c r="AM41" s="214"/>
      <c r="AN41" s="215"/>
      <c r="AO41" s="25"/>
      <c r="AP41" s="25"/>
      <c r="AQ41" s="206"/>
      <c r="AR41" s="207"/>
      <c r="AS41" s="207"/>
      <c r="AT41" s="207"/>
      <c r="AU41" s="207"/>
      <c r="AV41" s="207"/>
      <c r="AW41" s="207"/>
      <c r="AX41" s="207"/>
      <c r="AY41" s="207"/>
      <c r="AZ41" s="207"/>
      <c r="BA41" s="207"/>
      <c r="BB41" s="207"/>
      <c r="BC41" s="207"/>
      <c r="BD41" s="207"/>
      <c r="BE41" s="207"/>
      <c r="BF41" s="207"/>
      <c r="BG41" s="207"/>
      <c r="BH41" s="207"/>
      <c r="BI41" s="207"/>
      <c r="BJ41" s="207"/>
      <c r="BK41" s="207"/>
      <c r="BL41" s="207"/>
      <c r="BM41" s="207"/>
      <c r="BN41" s="207"/>
      <c r="BO41" s="207"/>
      <c r="BP41" s="208"/>
      <c r="BQ41" s="70"/>
    </row>
    <row r="42" spans="2:69" ht="12.6" customHeight="1">
      <c r="C42" s="66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2"/>
    </row>
    <row r="43" spans="2:69" ht="12.6" customHeight="1">
      <c r="C43" s="73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2"/>
    </row>
    <row r="44" spans="2:69" ht="18.75">
      <c r="C44" s="73"/>
      <c r="D44" s="22" t="s">
        <v>17</v>
      </c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2"/>
    </row>
    <row r="45" spans="2:69" ht="13.5">
      <c r="C45" s="73"/>
      <c r="D45" s="200">
        <f>IF([3]回答表!R56="○",[3]回答表!B550,"")</f>
        <v>0</v>
      </c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  <c r="AP45" s="201"/>
      <c r="AQ45" s="201"/>
      <c r="AR45" s="201"/>
      <c r="AS45" s="201"/>
      <c r="AT45" s="201"/>
      <c r="AU45" s="201"/>
      <c r="AV45" s="201"/>
      <c r="AW45" s="201"/>
      <c r="AX45" s="201"/>
      <c r="AY45" s="201"/>
      <c r="AZ45" s="201"/>
      <c r="BA45" s="201"/>
      <c r="BB45" s="201"/>
      <c r="BC45" s="201"/>
      <c r="BD45" s="201"/>
      <c r="BE45" s="201"/>
      <c r="BF45" s="201"/>
      <c r="BG45" s="201"/>
      <c r="BH45" s="201"/>
      <c r="BI45" s="201"/>
      <c r="BJ45" s="201"/>
      <c r="BK45" s="201"/>
      <c r="BL45" s="201"/>
      <c r="BM45" s="201"/>
      <c r="BN45" s="201"/>
      <c r="BO45" s="201"/>
      <c r="BP45" s="202"/>
      <c r="BQ45" s="72"/>
    </row>
    <row r="46" spans="2:69" ht="12.6" customHeight="1">
      <c r="C46" s="73"/>
      <c r="D46" s="203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4"/>
      <c r="AE46" s="204"/>
      <c r="AF46" s="204"/>
      <c r="AG46" s="204"/>
      <c r="AH46" s="204"/>
      <c r="AI46" s="204"/>
      <c r="AJ46" s="204"/>
      <c r="AK46" s="204"/>
      <c r="AL46" s="204"/>
      <c r="AM46" s="204"/>
      <c r="AN46" s="204"/>
      <c r="AO46" s="204"/>
      <c r="AP46" s="204"/>
      <c r="AQ46" s="204"/>
      <c r="AR46" s="204"/>
      <c r="AS46" s="204"/>
      <c r="AT46" s="204"/>
      <c r="AU46" s="204"/>
      <c r="AV46" s="204"/>
      <c r="AW46" s="204"/>
      <c r="AX46" s="204"/>
      <c r="AY46" s="204"/>
      <c r="AZ46" s="204"/>
      <c r="BA46" s="204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5"/>
      <c r="BQ46" s="72"/>
    </row>
    <row r="47" spans="2:69" ht="12.6" customHeight="1">
      <c r="C47" s="73"/>
      <c r="D47" s="203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  <c r="AT47" s="204"/>
      <c r="AU47" s="204"/>
      <c r="AV47" s="204"/>
      <c r="AW47" s="204"/>
      <c r="AX47" s="204"/>
      <c r="AY47" s="204"/>
      <c r="AZ47" s="204"/>
      <c r="BA47" s="204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5"/>
      <c r="BQ47" s="72"/>
    </row>
    <row r="48" spans="2:69" ht="12.6" customHeight="1">
      <c r="C48" s="73"/>
      <c r="D48" s="203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  <c r="AS48" s="204"/>
      <c r="AT48" s="204"/>
      <c r="AU48" s="204"/>
      <c r="AV48" s="204"/>
      <c r="AW48" s="204"/>
      <c r="AX48" s="204"/>
      <c r="AY48" s="204"/>
      <c r="AZ48" s="204"/>
      <c r="BA48" s="204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5"/>
      <c r="BQ48" s="72"/>
    </row>
    <row r="49" spans="3:69" ht="12.6" customHeight="1">
      <c r="C49" s="73"/>
      <c r="D49" s="206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207"/>
      <c r="Y49" s="207"/>
      <c r="Z49" s="207"/>
      <c r="AA49" s="207"/>
      <c r="AB49" s="207"/>
      <c r="AC49" s="207"/>
      <c r="AD49" s="207"/>
      <c r="AE49" s="207"/>
      <c r="AF49" s="207"/>
      <c r="AG49" s="207"/>
      <c r="AH49" s="207"/>
      <c r="AI49" s="207"/>
      <c r="AJ49" s="207"/>
      <c r="AK49" s="207"/>
      <c r="AL49" s="207"/>
      <c r="AM49" s="207"/>
      <c r="AN49" s="207"/>
      <c r="AO49" s="207"/>
      <c r="AP49" s="207"/>
      <c r="AQ49" s="207"/>
      <c r="AR49" s="207"/>
      <c r="AS49" s="207"/>
      <c r="AT49" s="207"/>
      <c r="AU49" s="207"/>
      <c r="AV49" s="207"/>
      <c r="AW49" s="207"/>
      <c r="AX49" s="207"/>
      <c r="AY49" s="207"/>
      <c r="AZ49" s="207"/>
      <c r="BA49" s="207"/>
      <c r="BB49" s="207"/>
      <c r="BC49" s="207"/>
      <c r="BD49" s="207"/>
      <c r="BE49" s="207"/>
      <c r="BF49" s="207"/>
      <c r="BG49" s="207"/>
      <c r="BH49" s="207"/>
      <c r="BI49" s="207"/>
      <c r="BJ49" s="207"/>
      <c r="BK49" s="207"/>
      <c r="BL49" s="207"/>
      <c r="BM49" s="207"/>
      <c r="BN49" s="207"/>
      <c r="BO49" s="207"/>
      <c r="BP49" s="208"/>
      <c r="BQ49" s="72"/>
    </row>
    <row r="50" spans="3:69" ht="12.6" customHeight="1">
      <c r="C50" s="74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6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97CCC-A483-4D37-9A0D-3240DD258268}">
  <sheetPr>
    <pageSetUpPr fitToPage="1"/>
  </sheetPr>
  <dimension ref="A1:BR50"/>
  <sheetViews>
    <sheetView view="pageBreakPreview" topLeftCell="A6" zoomScale="60" zoomScaleNormal="70" zoomScalePageLayoutView="40" workbookViewId="0">
      <selection activeCell="R42" sqref="R4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0" t="s">
        <v>18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2" t="s">
        <v>24</v>
      </c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4"/>
      <c r="AO8" s="185" t="s">
        <v>0</v>
      </c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4"/>
      <c r="BF8" s="180" t="s">
        <v>25</v>
      </c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6"/>
      <c r="BR8" s="4"/>
    </row>
    <row r="9" spans="1:70" ht="15.6" customHeight="1">
      <c r="A9" s="2"/>
      <c r="B9" s="2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08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34"/>
      <c r="AI9" s="134"/>
      <c r="AJ9" s="134"/>
      <c r="AK9" s="134"/>
      <c r="AL9" s="134"/>
      <c r="AM9" s="134"/>
      <c r="AN9" s="107"/>
      <c r="AO9" s="108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07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6"/>
      <c r="BR9" s="4"/>
    </row>
    <row r="10" spans="1:70" ht="15.6" customHeight="1">
      <c r="A10" s="2"/>
      <c r="B10" s="2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09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1"/>
      <c r="AO10" s="109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1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6"/>
    </row>
    <row r="11" spans="1:70" ht="15.6" customHeight="1">
      <c r="A11" s="2"/>
      <c r="B11" s="2"/>
      <c r="C11" s="187" t="str">
        <f>IF(COUNTIF([4]回答表!F22,"*")&gt;0,[4]回答表!F22,"")</f>
        <v>敦賀市</v>
      </c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8" t="str">
        <f>IF(COUNTIF([4]回答表!F24,"*")&gt;0,[4]回答表!F24,"")</f>
        <v>宅地造成事業</v>
      </c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3"/>
      <c r="AG11" s="183"/>
      <c r="AH11" s="183"/>
      <c r="AI11" s="183"/>
      <c r="AJ11" s="183"/>
      <c r="AK11" s="183"/>
      <c r="AL11" s="183"/>
      <c r="AM11" s="183"/>
      <c r="AN11" s="184"/>
      <c r="AO11" s="194" t="str">
        <f>IF(COUNTIF([4]回答表!W24,"*")&gt;0,[4]回答表!W24,"")</f>
        <v>その他造成</v>
      </c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4"/>
      <c r="BF11" s="187" t="str">
        <f>IF(COUNTIF([4]回答表!F26,"*")&gt;0,[4]回答表!F26,"")</f>
        <v>―</v>
      </c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7"/>
    </row>
    <row r="12" spans="1:70" ht="15.6" customHeight="1">
      <c r="A12" s="2"/>
      <c r="B12" s="2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90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06"/>
      <c r="AG12" s="106"/>
      <c r="AH12" s="134"/>
      <c r="AI12" s="134"/>
      <c r="AJ12" s="134"/>
      <c r="AK12" s="134"/>
      <c r="AL12" s="134"/>
      <c r="AM12" s="134"/>
      <c r="AN12" s="107"/>
      <c r="AO12" s="108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07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7"/>
    </row>
    <row r="13" spans="1:70" ht="15.6" customHeight="1">
      <c r="A13" s="2"/>
      <c r="B13" s="2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92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10"/>
      <c r="AG13" s="110"/>
      <c r="AH13" s="110"/>
      <c r="AI13" s="110"/>
      <c r="AJ13" s="110"/>
      <c r="AK13" s="110"/>
      <c r="AL13" s="110"/>
      <c r="AM13" s="110"/>
      <c r="AN13" s="111"/>
      <c r="AO13" s="109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1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7" t="s">
        <v>26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9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50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2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>
      <c r="A20" s="2"/>
      <c r="B20" s="2"/>
      <c r="C20" s="19"/>
      <c r="D20" s="153" t="s">
        <v>2</v>
      </c>
      <c r="E20" s="154"/>
      <c r="F20" s="154"/>
      <c r="G20" s="154"/>
      <c r="H20" s="154"/>
      <c r="I20" s="154"/>
      <c r="J20" s="155"/>
      <c r="K20" s="153" t="s">
        <v>3</v>
      </c>
      <c r="L20" s="154"/>
      <c r="M20" s="154"/>
      <c r="N20" s="154"/>
      <c r="O20" s="154"/>
      <c r="P20" s="154"/>
      <c r="Q20" s="155"/>
      <c r="R20" s="153" t="s">
        <v>19</v>
      </c>
      <c r="S20" s="154"/>
      <c r="T20" s="154"/>
      <c r="U20" s="154"/>
      <c r="V20" s="154"/>
      <c r="W20" s="154"/>
      <c r="X20" s="155"/>
      <c r="Y20" s="162" t="s">
        <v>20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4"/>
      <c r="BA20" s="20"/>
      <c r="BB20" s="171" t="s">
        <v>1</v>
      </c>
      <c r="BC20" s="172"/>
      <c r="BD20" s="172"/>
      <c r="BE20" s="172"/>
      <c r="BF20" s="172"/>
      <c r="BG20" s="172"/>
      <c r="BH20" s="172"/>
      <c r="BI20" s="135"/>
      <c r="BJ20" s="136"/>
      <c r="BK20" s="59"/>
      <c r="BR20" s="32"/>
    </row>
    <row r="21" spans="1:70" ht="13.15" customHeight="1">
      <c r="A21" s="2"/>
      <c r="B21" s="2"/>
      <c r="C21" s="19"/>
      <c r="D21" s="156"/>
      <c r="E21" s="157"/>
      <c r="F21" s="157"/>
      <c r="G21" s="157"/>
      <c r="H21" s="157"/>
      <c r="I21" s="157"/>
      <c r="J21" s="158"/>
      <c r="K21" s="156"/>
      <c r="L21" s="157"/>
      <c r="M21" s="157"/>
      <c r="N21" s="157"/>
      <c r="O21" s="157"/>
      <c r="P21" s="157"/>
      <c r="Q21" s="158"/>
      <c r="R21" s="156"/>
      <c r="S21" s="157"/>
      <c r="T21" s="157"/>
      <c r="U21" s="157"/>
      <c r="V21" s="157"/>
      <c r="W21" s="157"/>
      <c r="X21" s="158"/>
      <c r="Y21" s="165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7"/>
      <c r="BA21" s="20"/>
      <c r="BB21" s="173"/>
      <c r="BC21" s="174"/>
      <c r="BD21" s="174"/>
      <c r="BE21" s="174"/>
      <c r="BF21" s="174"/>
      <c r="BG21" s="174"/>
      <c r="BH21" s="174"/>
      <c r="BI21" s="137"/>
      <c r="BJ21" s="138"/>
      <c r="BK21" s="59"/>
      <c r="BR21" s="32"/>
    </row>
    <row r="22" spans="1:70" ht="13.15" customHeight="1">
      <c r="A22" s="2"/>
      <c r="B22" s="2"/>
      <c r="C22" s="19"/>
      <c r="D22" s="156"/>
      <c r="E22" s="157"/>
      <c r="F22" s="157"/>
      <c r="G22" s="157"/>
      <c r="H22" s="157"/>
      <c r="I22" s="157"/>
      <c r="J22" s="158"/>
      <c r="K22" s="156"/>
      <c r="L22" s="157"/>
      <c r="M22" s="157"/>
      <c r="N22" s="157"/>
      <c r="O22" s="157"/>
      <c r="P22" s="157"/>
      <c r="Q22" s="158"/>
      <c r="R22" s="156"/>
      <c r="S22" s="157"/>
      <c r="T22" s="157"/>
      <c r="U22" s="157"/>
      <c r="V22" s="157"/>
      <c r="W22" s="157"/>
      <c r="X22" s="158"/>
      <c r="Y22" s="168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33"/>
      <c r="BB22" s="173"/>
      <c r="BC22" s="174"/>
      <c r="BD22" s="174"/>
      <c r="BE22" s="174"/>
      <c r="BF22" s="174"/>
      <c r="BG22" s="174"/>
      <c r="BH22" s="174"/>
      <c r="BI22" s="137"/>
      <c r="BJ22" s="138"/>
      <c r="BK22" s="59"/>
      <c r="BR22" s="32"/>
    </row>
    <row r="23" spans="1:70" ht="31.15" customHeight="1">
      <c r="A23" s="2"/>
      <c r="B23" s="2"/>
      <c r="C23" s="19"/>
      <c r="D23" s="159"/>
      <c r="E23" s="160"/>
      <c r="F23" s="160"/>
      <c r="G23" s="160"/>
      <c r="H23" s="160"/>
      <c r="I23" s="160"/>
      <c r="J23" s="161"/>
      <c r="K23" s="159"/>
      <c r="L23" s="160"/>
      <c r="M23" s="160"/>
      <c r="N23" s="160"/>
      <c r="O23" s="160"/>
      <c r="P23" s="160"/>
      <c r="Q23" s="161"/>
      <c r="R23" s="159"/>
      <c r="S23" s="160"/>
      <c r="T23" s="160"/>
      <c r="U23" s="160"/>
      <c r="V23" s="160"/>
      <c r="W23" s="160"/>
      <c r="X23" s="161"/>
      <c r="Y23" s="177" t="s">
        <v>4</v>
      </c>
      <c r="Z23" s="178"/>
      <c r="AA23" s="178"/>
      <c r="AB23" s="178"/>
      <c r="AC23" s="178"/>
      <c r="AD23" s="178"/>
      <c r="AE23" s="179"/>
      <c r="AF23" s="177" t="s">
        <v>5</v>
      </c>
      <c r="AG23" s="178"/>
      <c r="AH23" s="178"/>
      <c r="AI23" s="178"/>
      <c r="AJ23" s="178"/>
      <c r="AK23" s="178"/>
      <c r="AL23" s="179"/>
      <c r="AM23" s="177" t="s">
        <v>21</v>
      </c>
      <c r="AN23" s="178"/>
      <c r="AO23" s="178"/>
      <c r="AP23" s="178"/>
      <c r="AQ23" s="178"/>
      <c r="AR23" s="178"/>
      <c r="AS23" s="179"/>
      <c r="AT23" s="177" t="s">
        <v>22</v>
      </c>
      <c r="AU23" s="178"/>
      <c r="AV23" s="178"/>
      <c r="AW23" s="178"/>
      <c r="AX23" s="178"/>
      <c r="AY23" s="178"/>
      <c r="AZ23" s="179"/>
      <c r="BA23" s="33"/>
      <c r="BB23" s="175"/>
      <c r="BC23" s="176"/>
      <c r="BD23" s="176"/>
      <c r="BE23" s="176"/>
      <c r="BF23" s="176"/>
      <c r="BG23" s="176"/>
      <c r="BH23" s="176"/>
      <c r="BI23" s="139"/>
      <c r="BJ23" s="140"/>
      <c r="BK23" s="59"/>
      <c r="BR23" s="32"/>
    </row>
    <row r="24" spans="1:70" ht="15.6" customHeight="1">
      <c r="A24" s="2"/>
      <c r="B24" s="2"/>
      <c r="C24" s="19"/>
      <c r="D24" s="128" t="str">
        <f>IF([4]回答表!R49="○","○","")</f>
        <v/>
      </c>
      <c r="E24" s="129"/>
      <c r="F24" s="129"/>
      <c r="G24" s="129"/>
      <c r="H24" s="129"/>
      <c r="I24" s="129"/>
      <c r="J24" s="130"/>
      <c r="K24" s="128" t="str">
        <f>IF([4]回答表!R50="○","○","")</f>
        <v/>
      </c>
      <c r="L24" s="129"/>
      <c r="M24" s="129"/>
      <c r="N24" s="129"/>
      <c r="O24" s="129"/>
      <c r="P24" s="129"/>
      <c r="Q24" s="130"/>
      <c r="R24" s="128" t="str">
        <f>IF([4]回答表!R51="○","○","")</f>
        <v/>
      </c>
      <c r="S24" s="129"/>
      <c r="T24" s="129"/>
      <c r="U24" s="129"/>
      <c r="V24" s="129"/>
      <c r="W24" s="129"/>
      <c r="X24" s="130"/>
      <c r="Y24" s="128" t="str">
        <f>IF([4]回答表!R52="○","○","")</f>
        <v/>
      </c>
      <c r="Z24" s="129"/>
      <c r="AA24" s="129"/>
      <c r="AB24" s="129"/>
      <c r="AC24" s="129"/>
      <c r="AD24" s="129"/>
      <c r="AE24" s="130"/>
      <c r="AF24" s="128" t="str">
        <f>IF([4]回答表!R53="○","○","")</f>
        <v/>
      </c>
      <c r="AG24" s="129"/>
      <c r="AH24" s="129"/>
      <c r="AI24" s="129"/>
      <c r="AJ24" s="129"/>
      <c r="AK24" s="129"/>
      <c r="AL24" s="130"/>
      <c r="AM24" s="128" t="str">
        <f>IF([4]回答表!R54="○","○","")</f>
        <v/>
      </c>
      <c r="AN24" s="129"/>
      <c r="AO24" s="129"/>
      <c r="AP24" s="129"/>
      <c r="AQ24" s="129"/>
      <c r="AR24" s="129"/>
      <c r="AS24" s="130"/>
      <c r="AT24" s="128" t="str">
        <f>IF([4]回答表!R55="○","○","")</f>
        <v/>
      </c>
      <c r="AU24" s="129"/>
      <c r="AV24" s="129"/>
      <c r="AW24" s="129"/>
      <c r="AX24" s="129"/>
      <c r="AY24" s="129"/>
      <c r="AZ24" s="130"/>
      <c r="BA24" s="33"/>
      <c r="BB24" s="126" t="str">
        <f>IF([4]回答表!R56="○","○","")</f>
        <v>○</v>
      </c>
      <c r="BC24" s="127"/>
      <c r="BD24" s="127"/>
      <c r="BE24" s="127"/>
      <c r="BF24" s="127"/>
      <c r="BG24" s="127"/>
      <c r="BH24" s="127"/>
      <c r="BI24" s="135"/>
      <c r="BJ24" s="136"/>
      <c r="BK24" s="59"/>
      <c r="BR24" s="32"/>
    </row>
    <row r="25" spans="1:70" ht="15.6" customHeight="1">
      <c r="A25" s="2"/>
      <c r="B25" s="2"/>
      <c r="C25" s="19"/>
      <c r="D25" s="128"/>
      <c r="E25" s="129"/>
      <c r="F25" s="129"/>
      <c r="G25" s="129"/>
      <c r="H25" s="129"/>
      <c r="I25" s="129"/>
      <c r="J25" s="130"/>
      <c r="K25" s="128"/>
      <c r="L25" s="129"/>
      <c r="M25" s="129"/>
      <c r="N25" s="129"/>
      <c r="O25" s="129"/>
      <c r="P25" s="129"/>
      <c r="Q25" s="130"/>
      <c r="R25" s="128"/>
      <c r="S25" s="129"/>
      <c r="T25" s="129"/>
      <c r="U25" s="129"/>
      <c r="V25" s="129"/>
      <c r="W25" s="129"/>
      <c r="X25" s="130"/>
      <c r="Y25" s="128"/>
      <c r="Z25" s="129"/>
      <c r="AA25" s="129"/>
      <c r="AB25" s="129"/>
      <c r="AC25" s="129"/>
      <c r="AD25" s="129"/>
      <c r="AE25" s="130"/>
      <c r="AF25" s="128"/>
      <c r="AG25" s="129"/>
      <c r="AH25" s="129"/>
      <c r="AI25" s="129"/>
      <c r="AJ25" s="129"/>
      <c r="AK25" s="129"/>
      <c r="AL25" s="130"/>
      <c r="AM25" s="128"/>
      <c r="AN25" s="129"/>
      <c r="AO25" s="129"/>
      <c r="AP25" s="129"/>
      <c r="AQ25" s="129"/>
      <c r="AR25" s="129"/>
      <c r="AS25" s="130"/>
      <c r="AT25" s="128"/>
      <c r="AU25" s="129"/>
      <c r="AV25" s="129"/>
      <c r="AW25" s="129"/>
      <c r="AX25" s="129"/>
      <c r="AY25" s="129"/>
      <c r="AZ25" s="130"/>
      <c r="BA25" s="34"/>
      <c r="BB25" s="128"/>
      <c r="BC25" s="129"/>
      <c r="BD25" s="129"/>
      <c r="BE25" s="129"/>
      <c r="BF25" s="129"/>
      <c r="BG25" s="129"/>
      <c r="BH25" s="129"/>
      <c r="BI25" s="137"/>
      <c r="BJ25" s="138"/>
      <c r="BK25" s="59"/>
      <c r="BR25" s="32"/>
    </row>
    <row r="26" spans="1:70" ht="15.6" customHeight="1">
      <c r="A26" s="2"/>
      <c r="B26" s="2"/>
      <c r="C26" s="19"/>
      <c r="D26" s="131"/>
      <c r="E26" s="132"/>
      <c r="F26" s="132"/>
      <c r="G26" s="132"/>
      <c r="H26" s="132"/>
      <c r="I26" s="132"/>
      <c r="J26" s="133"/>
      <c r="K26" s="131"/>
      <c r="L26" s="132"/>
      <c r="M26" s="132"/>
      <c r="N26" s="132"/>
      <c r="O26" s="132"/>
      <c r="P26" s="132"/>
      <c r="Q26" s="133"/>
      <c r="R26" s="131"/>
      <c r="S26" s="132"/>
      <c r="T26" s="132"/>
      <c r="U26" s="132"/>
      <c r="V26" s="132"/>
      <c r="W26" s="132"/>
      <c r="X26" s="133"/>
      <c r="Y26" s="131"/>
      <c r="Z26" s="132"/>
      <c r="AA26" s="132"/>
      <c r="AB26" s="132"/>
      <c r="AC26" s="132"/>
      <c r="AD26" s="132"/>
      <c r="AE26" s="133"/>
      <c r="AF26" s="131"/>
      <c r="AG26" s="132"/>
      <c r="AH26" s="132"/>
      <c r="AI26" s="132"/>
      <c r="AJ26" s="132"/>
      <c r="AK26" s="132"/>
      <c r="AL26" s="133"/>
      <c r="AM26" s="131"/>
      <c r="AN26" s="132"/>
      <c r="AO26" s="132"/>
      <c r="AP26" s="132"/>
      <c r="AQ26" s="132"/>
      <c r="AR26" s="132"/>
      <c r="AS26" s="133"/>
      <c r="AT26" s="131"/>
      <c r="AU26" s="132"/>
      <c r="AV26" s="132"/>
      <c r="AW26" s="132"/>
      <c r="AX26" s="132"/>
      <c r="AY26" s="132"/>
      <c r="AZ26" s="133"/>
      <c r="BA26" s="34"/>
      <c r="BB26" s="131"/>
      <c r="BC26" s="132"/>
      <c r="BD26" s="132"/>
      <c r="BE26" s="132"/>
      <c r="BF26" s="132"/>
      <c r="BG26" s="132"/>
      <c r="BH26" s="132"/>
      <c r="BI26" s="139"/>
      <c r="BJ26" s="140"/>
      <c r="BK26" s="59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>
      <c r="A28" s="5"/>
      <c r="B28" s="5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5"/>
    </row>
    <row r="29" spans="1:70" ht="15.6" customHeight="1">
      <c r="A29" s="5"/>
      <c r="B29" s="5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5"/>
    </row>
    <row r="30" spans="1:70" ht="15.6" customHeight="1"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5"/>
    </row>
    <row r="33" spans="2:69" ht="18.75">
      <c r="C33" s="66"/>
      <c r="D33" s="22" t="s">
        <v>16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31</v>
      </c>
      <c r="AR33" s="25"/>
      <c r="AS33" s="25"/>
      <c r="AT33" s="25"/>
      <c r="AU33" s="25"/>
      <c r="AV33" s="67"/>
      <c r="AW33" s="25"/>
      <c r="AX33" s="25"/>
      <c r="AY33" s="25"/>
      <c r="AZ33" s="68"/>
      <c r="BA33" s="68"/>
      <c r="BB33" s="68"/>
      <c r="BC33" s="68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69"/>
    </row>
    <row r="34" spans="2:69" ht="15.6" customHeight="1">
      <c r="C34" s="66"/>
      <c r="D34" s="209" t="s">
        <v>27</v>
      </c>
      <c r="E34" s="210" t="str">
        <f>IF([4]回答表!R56="○",[4]回答表!C536,"")</f>
        <v>①現行の経営体制・手法で、健全な事業運営が実施できているため</v>
      </c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2"/>
      <c r="AO34" s="25"/>
      <c r="AP34" s="25"/>
      <c r="AQ34" s="216" t="str">
        <f>IF([4]回答表!AQ536="○",[4]回答表!B543,"")</f>
        <v/>
      </c>
      <c r="AR34" s="201"/>
      <c r="AS34" s="201"/>
      <c r="AT34" s="201"/>
      <c r="AU34" s="201"/>
      <c r="AV34" s="201"/>
      <c r="AW34" s="201"/>
      <c r="AX34" s="201"/>
      <c r="AY34" s="201"/>
      <c r="AZ34" s="201"/>
      <c r="BA34" s="201"/>
      <c r="BB34" s="201"/>
      <c r="BC34" s="201"/>
      <c r="BD34" s="201"/>
      <c r="BE34" s="201"/>
      <c r="BF34" s="201"/>
      <c r="BG34" s="201"/>
      <c r="BH34" s="201"/>
      <c r="BI34" s="201"/>
      <c r="BJ34" s="201"/>
      <c r="BK34" s="201"/>
      <c r="BL34" s="201"/>
      <c r="BM34" s="201"/>
      <c r="BN34" s="201"/>
      <c r="BO34" s="201"/>
      <c r="BP34" s="202"/>
      <c r="BQ34" s="69"/>
    </row>
    <row r="35" spans="2:69" ht="15.6" customHeight="1">
      <c r="C35" s="66"/>
      <c r="D35" s="209"/>
      <c r="E35" s="213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214"/>
      <c r="AM35" s="214"/>
      <c r="AN35" s="215"/>
      <c r="AO35" s="25"/>
      <c r="AP35" s="25"/>
      <c r="AQ35" s="203"/>
      <c r="AR35" s="204"/>
      <c r="AS35" s="204"/>
      <c r="AT35" s="204"/>
      <c r="AU35" s="204"/>
      <c r="AV35" s="204"/>
      <c r="AW35" s="204"/>
      <c r="AX35" s="204"/>
      <c r="AY35" s="204"/>
      <c r="AZ35" s="204"/>
      <c r="BA35" s="204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5"/>
      <c r="BQ35" s="69"/>
    </row>
    <row r="36" spans="2:69" ht="15.6" customHeight="1">
      <c r="C36" s="66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03"/>
      <c r="AR36" s="204"/>
      <c r="AS36" s="204"/>
      <c r="AT36" s="204"/>
      <c r="AU36" s="204"/>
      <c r="AV36" s="204"/>
      <c r="AW36" s="204"/>
      <c r="AX36" s="204"/>
      <c r="AY36" s="204"/>
      <c r="AZ36" s="204"/>
      <c r="BA36" s="204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5"/>
      <c r="BQ36" s="69"/>
    </row>
    <row r="37" spans="2:69" ht="15.6" customHeight="1">
      <c r="C37" s="66"/>
      <c r="D37" s="209" t="s">
        <v>27</v>
      </c>
      <c r="E37" s="210">
        <f>IF([4]回答表!R56="○",[4]回答表!C537,"")</f>
        <v>0</v>
      </c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2"/>
      <c r="AO37" s="25"/>
      <c r="AP37" s="25"/>
      <c r="AQ37" s="203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5"/>
      <c r="BQ37" s="69"/>
    </row>
    <row r="38" spans="2:69" ht="15.6" customHeight="1">
      <c r="C38" s="66"/>
      <c r="D38" s="209"/>
      <c r="E38" s="213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214"/>
      <c r="AJ38" s="214"/>
      <c r="AK38" s="214"/>
      <c r="AL38" s="214"/>
      <c r="AM38" s="214"/>
      <c r="AN38" s="215"/>
      <c r="AO38" s="25"/>
      <c r="AP38" s="25"/>
      <c r="AQ38" s="203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5"/>
      <c r="BQ38" s="69"/>
    </row>
    <row r="39" spans="2:69" ht="15.6" customHeight="1">
      <c r="C39" s="66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03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5"/>
      <c r="BQ39" s="69"/>
    </row>
    <row r="40" spans="2:69" ht="15.6" customHeight="1">
      <c r="C40" s="66"/>
      <c r="D40" s="209" t="s">
        <v>27</v>
      </c>
      <c r="E40" s="210">
        <f>IF([4]回答表!R56="○",[4]回答表!C538,"")</f>
        <v>0</v>
      </c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2"/>
      <c r="AO40" s="25"/>
      <c r="AP40" s="25"/>
      <c r="AQ40" s="203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5"/>
      <c r="BQ40" s="69"/>
    </row>
    <row r="41" spans="2:69" ht="12.6" customHeight="1">
      <c r="B41" s="5"/>
      <c r="C41" s="66"/>
      <c r="D41" s="209"/>
      <c r="E41" s="213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  <c r="AH41" s="214"/>
      <c r="AI41" s="214"/>
      <c r="AJ41" s="214"/>
      <c r="AK41" s="214"/>
      <c r="AL41" s="214"/>
      <c r="AM41" s="214"/>
      <c r="AN41" s="215"/>
      <c r="AO41" s="25"/>
      <c r="AP41" s="25"/>
      <c r="AQ41" s="206"/>
      <c r="AR41" s="207"/>
      <c r="AS41" s="207"/>
      <c r="AT41" s="207"/>
      <c r="AU41" s="207"/>
      <c r="AV41" s="207"/>
      <c r="AW41" s="207"/>
      <c r="AX41" s="207"/>
      <c r="AY41" s="207"/>
      <c r="AZ41" s="207"/>
      <c r="BA41" s="207"/>
      <c r="BB41" s="207"/>
      <c r="BC41" s="207"/>
      <c r="BD41" s="207"/>
      <c r="BE41" s="207"/>
      <c r="BF41" s="207"/>
      <c r="BG41" s="207"/>
      <c r="BH41" s="207"/>
      <c r="BI41" s="207"/>
      <c r="BJ41" s="207"/>
      <c r="BK41" s="207"/>
      <c r="BL41" s="207"/>
      <c r="BM41" s="207"/>
      <c r="BN41" s="207"/>
      <c r="BO41" s="207"/>
      <c r="BP41" s="208"/>
      <c r="BQ41" s="70"/>
    </row>
    <row r="42" spans="2:69" ht="12.6" customHeight="1">
      <c r="C42" s="66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2"/>
    </row>
    <row r="43" spans="2:69" ht="12.6" customHeight="1">
      <c r="C43" s="73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2"/>
    </row>
    <row r="44" spans="2:69" ht="18.75">
      <c r="C44" s="73"/>
      <c r="D44" s="22" t="s">
        <v>17</v>
      </c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2"/>
    </row>
    <row r="45" spans="2:69" ht="13.5">
      <c r="C45" s="73"/>
      <c r="D45" s="228" t="str">
        <f>IF([4]回答表!R56="○",[4]回答表!B550,"")</f>
        <v>・平成３５年度末に地方債を一括償還する予定であり、それまでに第二産業団地の全工区を売却する必要はあるが、土地売却収入により地方債を全額償還出来る見込みであり、現時点においては計画的で健全な運営を行うことが出来ている。</v>
      </c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  <c r="AJ45" s="229"/>
      <c r="AK45" s="229"/>
      <c r="AL45" s="229"/>
      <c r="AM45" s="229"/>
      <c r="AN45" s="229"/>
      <c r="AO45" s="229"/>
      <c r="AP45" s="229"/>
      <c r="AQ45" s="229"/>
      <c r="AR45" s="229"/>
      <c r="AS45" s="229"/>
      <c r="AT45" s="229"/>
      <c r="AU45" s="229"/>
      <c r="AV45" s="229"/>
      <c r="AW45" s="229"/>
      <c r="AX45" s="229"/>
      <c r="AY45" s="229"/>
      <c r="AZ45" s="229"/>
      <c r="BA45" s="229"/>
      <c r="BB45" s="229"/>
      <c r="BC45" s="229"/>
      <c r="BD45" s="229"/>
      <c r="BE45" s="229"/>
      <c r="BF45" s="229"/>
      <c r="BG45" s="229"/>
      <c r="BH45" s="229"/>
      <c r="BI45" s="229"/>
      <c r="BJ45" s="229"/>
      <c r="BK45" s="229"/>
      <c r="BL45" s="229"/>
      <c r="BM45" s="229"/>
      <c r="BN45" s="229"/>
      <c r="BO45" s="229"/>
      <c r="BP45" s="230"/>
      <c r="BQ45" s="72"/>
    </row>
    <row r="46" spans="2:69" ht="12.6" customHeight="1">
      <c r="C46" s="73"/>
      <c r="D46" s="231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  <c r="V46" s="232"/>
      <c r="W46" s="232"/>
      <c r="X46" s="232"/>
      <c r="Y46" s="232"/>
      <c r="Z46" s="232"/>
      <c r="AA46" s="232"/>
      <c r="AB46" s="232"/>
      <c r="AC46" s="232"/>
      <c r="AD46" s="232"/>
      <c r="AE46" s="232"/>
      <c r="AF46" s="232"/>
      <c r="AG46" s="232"/>
      <c r="AH46" s="232"/>
      <c r="AI46" s="232"/>
      <c r="AJ46" s="232"/>
      <c r="AK46" s="232"/>
      <c r="AL46" s="232"/>
      <c r="AM46" s="232"/>
      <c r="AN46" s="232"/>
      <c r="AO46" s="232"/>
      <c r="AP46" s="232"/>
      <c r="AQ46" s="232"/>
      <c r="AR46" s="232"/>
      <c r="AS46" s="232"/>
      <c r="AT46" s="232"/>
      <c r="AU46" s="232"/>
      <c r="AV46" s="232"/>
      <c r="AW46" s="232"/>
      <c r="AX46" s="232"/>
      <c r="AY46" s="232"/>
      <c r="AZ46" s="232"/>
      <c r="BA46" s="232"/>
      <c r="BB46" s="232"/>
      <c r="BC46" s="232"/>
      <c r="BD46" s="232"/>
      <c r="BE46" s="232"/>
      <c r="BF46" s="232"/>
      <c r="BG46" s="232"/>
      <c r="BH46" s="232"/>
      <c r="BI46" s="232"/>
      <c r="BJ46" s="232"/>
      <c r="BK46" s="232"/>
      <c r="BL46" s="232"/>
      <c r="BM46" s="232"/>
      <c r="BN46" s="232"/>
      <c r="BO46" s="232"/>
      <c r="BP46" s="233"/>
      <c r="BQ46" s="72"/>
    </row>
    <row r="47" spans="2:69" ht="12.6" customHeight="1">
      <c r="C47" s="73"/>
      <c r="D47" s="231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32"/>
      <c r="W47" s="232"/>
      <c r="X47" s="232"/>
      <c r="Y47" s="232"/>
      <c r="Z47" s="232"/>
      <c r="AA47" s="232"/>
      <c r="AB47" s="232"/>
      <c r="AC47" s="232"/>
      <c r="AD47" s="232"/>
      <c r="AE47" s="232"/>
      <c r="AF47" s="232"/>
      <c r="AG47" s="232"/>
      <c r="AH47" s="232"/>
      <c r="AI47" s="232"/>
      <c r="AJ47" s="232"/>
      <c r="AK47" s="232"/>
      <c r="AL47" s="232"/>
      <c r="AM47" s="232"/>
      <c r="AN47" s="232"/>
      <c r="AO47" s="232"/>
      <c r="AP47" s="232"/>
      <c r="AQ47" s="232"/>
      <c r="AR47" s="232"/>
      <c r="AS47" s="232"/>
      <c r="AT47" s="232"/>
      <c r="AU47" s="232"/>
      <c r="AV47" s="232"/>
      <c r="AW47" s="232"/>
      <c r="AX47" s="232"/>
      <c r="AY47" s="232"/>
      <c r="AZ47" s="232"/>
      <c r="BA47" s="232"/>
      <c r="BB47" s="232"/>
      <c r="BC47" s="232"/>
      <c r="BD47" s="232"/>
      <c r="BE47" s="232"/>
      <c r="BF47" s="232"/>
      <c r="BG47" s="232"/>
      <c r="BH47" s="232"/>
      <c r="BI47" s="232"/>
      <c r="BJ47" s="232"/>
      <c r="BK47" s="232"/>
      <c r="BL47" s="232"/>
      <c r="BM47" s="232"/>
      <c r="BN47" s="232"/>
      <c r="BO47" s="232"/>
      <c r="BP47" s="233"/>
      <c r="BQ47" s="72"/>
    </row>
    <row r="48" spans="2:69" ht="12.6" customHeight="1">
      <c r="C48" s="73"/>
      <c r="D48" s="231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32"/>
      <c r="Z48" s="232"/>
      <c r="AA48" s="232"/>
      <c r="AB48" s="232"/>
      <c r="AC48" s="232"/>
      <c r="AD48" s="232"/>
      <c r="AE48" s="232"/>
      <c r="AF48" s="232"/>
      <c r="AG48" s="232"/>
      <c r="AH48" s="232"/>
      <c r="AI48" s="232"/>
      <c r="AJ48" s="232"/>
      <c r="AK48" s="232"/>
      <c r="AL48" s="232"/>
      <c r="AM48" s="232"/>
      <c r="AN48" s="232"/>
      <c r="AO48" s="232"/>
      <c r="AP48" s="232"/>
      <c r="AQ48" s="232"/>
      <c r="AR48" s="232"/>
      <c r="AS48" s="232"/>
      <c r="AT48" s="232"/>
      <c r="AU48" s="232"/>
      <c r="AV48" s="232"/>
      <c r="AW48" s="232"/>
      <c r="AX48" s="232"/>
      <c r="AY48" s="232"/>
      <c r="AZ48" s="232"/>
      <c r="BA48" s="232"/>
      <c r="BB48" s="232"/>
      <c r="BC48" s="232"/>
      <c r="BD48" s="232"/>
      <c r="BE48" s="232"/>
      <c r="BF48" s="232"/>
      <c r="BG48" s="232"/>
      <c r="BH48" s="232"/>
      <c r="BI48" s="232"/>
      <c r="BJ48" s="232"/>
      <c r="BK48" s="232"/>
      <c r="BL48" s="232"/>
      <c r="BM48" s="232"/>
      <c r="BN48" s="232"/>
      <c r="BO48" s="232"/>
      <c r="BP48" s="233"/>
      <c r="BQ48" s="72"/>
    </row>
    <row r="49" spans="3:69" ht="12.6" customHeight="1">
      <c r="C49" s="73"/>
      <c r="D49" s="234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35"/>
      <c r="S49" s="235"/>
      <c r="T49" s="235"/>
      <c r="U49" s="235"/>
      <c r="V49" s="235"/>
      <c r="W49" s="235"/>
      <c r="X49" s="235"/>
      <c r="Y49" s="235"/>
      <c r="Z49" s="235"/>
      <c r="AA49" s="235"/>
      <c r="AB49" s="235"/>
      <c r="AC49" s="235"/>
      <c r="AD49" s="235"/>
      <c r="AE49" s="235"/>
      <c r="AF49" s="235"/>
      <c r="AG49" s="235"/>
      <c r="AH49" s="235"/>
      <c r="AI49" s="235"/>
      <c r="AJ49" s="235"/>
      <c r="AK49" s="235"/>
      <c r="AL49" s="235"/>
      <c r="AM49" s="235"/>
      <c r="AN49" s="235"/>
      <c r="AO49" s="235"/>
      <c r="AP49" s="235"/>
      <c r="AQ49" s="235"/>
      <c r="AR49" s="235"/>
      <c r="AS49" s="235"/>
      <c r="AT49" s="235"/>
      <c r="AU49" s="235"/>
      <c r="AV49" s="235"/>
      <c r="AW49" s="235"/>
      <c r="AX49" s="235"/>
      <c r="AY49" s="235"/>
      <c r="AZ49" s="235"/>
      <c r="BA49" s="235"/>
      <c r="BB49" s="235"/>
      <c r="BC49" s="235"/>
      <c r="BD49" s="235"/>
      <c r="BE49" s="235"/>
      <c r="BF49" s="235"/>
      <c r="BG49" s="235"/>
      <c r="BH49" s="235"/>
      <c r="BI49" s="235"/>
      <c r="BJ49" s="235"/>
      <c r="BK49" s="235"/>
      <c r="BL49" s="235"/>
      <c r="BM49" s="235"/>
      <c r="BN49" s="235"/>
      <c r="BO49" s="235"/>
      <c r="BP49" s="236"/>
      <c r="BQ49" s="72"/>
    </row>
    <row r="50" spans="3:69" ht="12.6" customHeight="1">
      <c r="C50" s="74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6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3334A-0EA7-4659-9972-05D9B619C75B}">
  <sheetPr>
    <pageSetUpPr fitToPage="1"/>
  </sheetPr>
  <dimension ref="A1:BR50"/>
  <sheetViews>
    <sheetView view="pageBreakPreview" zoomScale="60" zoomScaleNormal="70" zoomScalePageLayoutView="40" workbookViewId="0">
      <selection activeCell="A28" sqref="A28:XFD24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0" t="s">
        <v>18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2" t="s">
        <v>24</v>
      </c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4"/>
      <c r="AO8" s="185" t="s">
        <v>0</v>
      </c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4"/>
      <c r="BF8" s="180" t="s">
        <v>25</v>
      </c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6"/>
      <c r="BR8" s="4"/>
    </row>
    <row r="9" spans="1:70" ht="15.6" customHeight="1">
      <c r="A9" s="2"/>
      <c r="B9" s="2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08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34"/>
      <c r="AI9" s="134"/>
      <c r="AJ9" s="134"/>
      <c r="AK9" s="134"/>
      <c r="AL9" s="134"/>
      <c r="AM9" s="134"/>
      <c r="AN9" s="107"/>
      <c r="AO9" s="108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07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6"/>
      <c r="BR9" s="4"/>
    </row>
    <row r="10" spans="1:70" ht="15.6" customHeight="1">
      <c r="A10" s="2"/>
      <c r="B10" s="2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09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1"/>
      <c r="AO10" s="109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1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6"/>
    </row>
    <row r="11" spans="1:70" ht="15.6" customHeight="1">
      <c r="A11" s="2"/>
      <c r="B11" s="2"/>
      <c r="C11" s="187" t="str">
        <f>IF(COUNTIF([5]回答表!F22,"*")&gt;0,[5]回答表!F22,"")</f>
        <v>敦賀市</v>
      </c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8" t="str">
        <f>IF(COUNTIF([5]回答表!F24,"*")&gt;0,[5]回答表!F24,"")</f>
        <v>港湾整備事業</v>
      </c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3"/>
      <c r="AG11" s="183"/>
      <c r="AH11" s="183"/>
      <c r="AI11" s="183"/>
      <c r="AJ11" s="183"/>
      <c r="AK11" s="183"/>
      <c r="AL11" s="183"/>
      <c r="AM11" s="183"/>
      <c r="AN11" s="184"/>
      <c r="AO11" s="194" t="str">
        <f>IF(COUNTIF([5]回答表!W24,"*")&gt;0,[5]回答表!W24,"")</f>
        <v>―</v>
      </c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4"/>
      <c r="BF11" s="187" t="str">
        <f>IF(COUNTIF([5]回答表!F26,"*")&gt;0,[5]回答表!F26,"")</f>
        <v>―</v>
      </c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7"/>
    </row>
    <row r="12" spans="1:70" ht="15.6" customHeight="1">
      <c r="A12" s="2"/>
      <c r="B12" s="2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90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06"/>
      <c r="AG12" s="106"/>
      <c r="AH12" s="134"/>
      <c r="AI12" s="134"/>
      <c r="AJ12" s="134"/>
      <c r="AK12" s="134"/>
      <c r="AL12" s="134"/>
      <c r="AM12" s="134"/>
      <c r="AN12" s="107"/>
      <c r="AO12" s="108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07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7"/>
    </row>
    <row r="13" spans="1:70" ht="15.6" customHeight="1">
      <c r="A13" s="2"/>
      <c r="B13" s="2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92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10"/>
      <c r="AG13" s="110"/>
      <c r="AH13" s="110"/>
      <c r="AI13" s="110"/>
      <c r="AJ13" s="110"/>
      <c r="AK13" s="110"/>
      <c r="AL13" s="110"/>
      <c r="AM13" s="110"/>
      <c r="AN13" s="111"/>
      <c r="AO13" s="109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1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7" t="s">
        <v>26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9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50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2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>
      <c r="A20" s="2"/>
      <c r="B20" s="2"/>
      <c r="C20" s="19"/>
      <c r="D20" s="153" t="s">
        <v>2</v>
      </c>
      <c r="E20" s="154"/>
      <c r="F20" s="154"/>
      <c r="G20" s="154"/>
      <c r="H20" s="154"/>
      <c r="I20" s="154"/>
      <c r="J20" s="155"/>
      <c r="K20" s="153" t="s">
        <v>3</v>
      </c>
      <c r="L20" s="154"/>
      <c r="M20" s="154"/>
      <c r="N20" s="154"/>
      <c r="O20" s="154"/>
      <c r="P20" s="154"/>
      <c r="Q20" s="155"/>
      <c r="R20" s="153" t="s">
        <v>19</v>
      </c>
      <c r="S20" s="154"/>
      <c r="T20" s="154"/>
      <c r="U20" s="154"/>
      <c r="V20" s="154"/>
      <c r="W20" s="154"/>
      <c r="X20" s="155"/>
      <c r="Y20" s="162" t="s">
        <v>20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4"/>
      <c r="BA20" s="20"/>
      <c r="BB20" s="171" t="s">
        <v>1</v>
      </c>
      <c r="BC20" s="172"/>
      <c r="BD20" s="172"/>
      <c r="BE20" s="172"/>
      <c r="BF20" s="172"/>
      <c r="BG20" s="172"/>
      <c r="BH20" s="172"/>
      <c r="BI20" s="135"/>
      <c r="BJ20" s="136"/>
      <c r="BK20" s="59"/>
      <c r="BR20" s="32"/>
    </row>
    <row r="21" spans="1:70" ht="13.15" customHeight="1">
      <c r="A21" s="2"/>
      <c r="B21" s="2"/>
      <c r="C21" s="19"/>
      <c r="D21" s="156"/>
      <c r="E21" s="157"/>
      <c r="F21" s="157"/>
      <c r="G21" s="157"/>
      <c r="H21" s="157"/>
      <c r="I21" s="157"/>
      <c r="J21" s="158"/>
      <c r="K21" s="156"/>
      <c r="L21" s="157"/>
      <c r="M21" s="157"/>
      <c r="N21" s="157"/>
      <c r="O21" s="157"/>
      <c r="P21" s="157"/>
      <c r="Q21" s="158"/>
      <c r="R21" s="156"/>
      <c r="S21" s="157"/>
      <c r="T21" s="157"/>
      <c r="U21" s="157"/>
      <c r="V21" s="157"/>
      <c r="W21" s="157"/>
      <c r="X21" s="158"/>
      <c r="Y21" s="165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7"/>
      <c r="BA21" s="20"/>
      <c r="BB21" s="173"/>
      <c r="BC21" s="174"/>
      <c r="BD21" s="174"/>
      <c r="BE21" s="174"/>
      <c r="BF21" s="174"/>
      <c r="BG21" s="174"/>
      <c r="BH21" s="174"/>
      <c r="BI21" s="137"/>
      <c r="BJ21" s="138"/>
      <c r="BK21" s="59"/>
      <c r="BR21" s="32"/>
    </row>
    <row r="22" spans="1:70" ht="13.15" customHeight="1">
      <c r="A22" s="2"/>
      <c r="B22" s="2"/>
      <c r="C22" s="19"/>
      <c r="D22" s="156"/>
      <c r="E22" s="157"/>
      <c r="F22" s="157"/>
      <c r="G22" s="157"/>
      <c r="H22" s="157"/>
      <c r="I22" s="157"/>
      <c r="J22" s="158"/>
      <c r="K22" s="156"/>
      <c r="L22" s="157"/>
      <c r="M22" s="157"/>
      <c r="N22" s="157"/>
      <c r="O22" s="157"/>
      <c r="P22" s="157"/>
      <c r="Q22" s="158"/>
      <c r="R22" s="156"/>
      <c r="S22" s="157"/>
      <c r="T22" s="157"/>
      <c r="U22" s="157"/>
      <c r="V22" s="157"/>
      <c r="W22" s="157"/>
      <c r="X22" s="158"/>
      <c r="Y22" s="168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33"/>
      <c r="BB22" s="173"/>
      <c r="BC22" s="174"/>
      <c r="BD22" s="174"/>
      <c r="BE22" s="174"/>
      <c r="BF22" s="174"/>
      <c r="BG22" s="174"/>
      <c r="BH22" s="174"/>
      <c r="BI22" s="137"/>
      <c r="BJ22" s="138"/>
      <c r="BK22" s="59"/>
      <c r="BR22" s="32"/>
    </row>
    <row r="23" spans="1:70" ht="31.15" customHeight="1">
      <c r="A23" s="2"/>
      <c r="B23" s="2"/>
      <c r="C23" s="19"/>
      <c r="D23" s="159"/>
      <c r="E23" s="160"/>
      <c r="F23" s="160"/>
      <c r="G23" s="160"/>
      <c r="H23" s="160"/>
      <c r="I23" s="160"/>
      <c r="J23" s="161"/>
      <c r="K23" s="159"/>
      <c r="L23" s="160"/>
      <c r="M23" s="160"/>
      <c r="N23" s="160"/>
      <c r="O23" s="160"/>
      <c r="P23" s="160"/>
      <c r="Q23" s="161"/>
      <c r="R23" s="159"/>
      <c r="S23" s="160"/>
      <c r="T23" s="160"/>
      <c r="U23" s="160"/>
      <c r="V23" s="160"/>
      <c r="W23" s="160"/>
      <c r="X23" s="161"/>
      <c r="Y23" s="177" t="s">
        <v>4</v>
      </c>
      <c r="Z23" s="178"/>
      <c r="AA23" s="178"/>
      <c r="AB23" s="178"/>
      <c r="AC23" s="178"/>
      <c r="AD23" s="178"/>
      <c r="AE23" s="179"/>
      <c r="AF23" s="177" t="s">
        <v>5</v>
      </c>
      <c r="AG23" s="178"/>
      <c r="AH23" s="178"/>
      <c r="AI23" s="178"/>
      <c r="AJ23" s="178"/>
      <c r="AK23" s="178"/>
      <c r="AL23" s="179"/>
      <c r="AM23" s="177" t="s">
        <v>21</v>
      </c>
      <c r="AN23" s="178"/>
      <c r="AO23" s="178"/>
      <c r="AP23" s="178"/>
      <c r="AQ23" s="178"/>
      <c r="AR23" s="178"/>
      <c r="AS23" s="179"/>
      <c r="AT23" s="177" t="s">
        <v>22</v>
      </c>
      <c r="AU23" s="178"/>
      <c r="AV23" s="178"/>
      <c r="AW23" s="178"/>
      <c r="AX23" s="178"/>
      <c r="AY23" s="178"/>
      <c r="AZ23" s="179"/>
      <c r="BA23" s="33"/>
      <c r="BB23" s="175"/>
      <c r="BC23" s="176"/>
      <c r="BD23" s="176"/>
      <c r="BE23" s="176"/>
      <c r="BF23" s="176"/>
      <c r="BG23" s="176"/>
      <c r="BH23" s="176"/>
      <c r="BI23" s="139"/>
      <c r="BJ23" s="140"/>
      <c r="BK23" s="59"/>
      <c r="BR23" s="32"/>
    </row>
    <row r="24" spans="1:70" ht="15.6" customHeight="1">
      <c r="A24" s="2"/>
      <c r="B24" s="2"/>
      <c r="C24" s="19"/>
      <c r="D24" s="128" t="str">
        <f>IF([5]回答表!R49="○","○","")</f>
        <v/>
      </c>
      <c r="E24" s="129"/>
      <c r="F24" s="129"/>
      <c r="G24" s="129"/>
      <c r="H24" s="129"/>
      <c r="I24" s="129"/>
      <c r="J24" s="130"/>
      <c r="K24" s="128" t="str">
        <f>IF([5]回答表!R50="○","○","")</f>
        <v/>
      </c>
      <c r="L24" s="129"/>
      <c r="M24" s="129"/>
      <c r="N24" s="129"/>
      <c r="O24" s="129"/>
      <c r="P24" s="129"/>
      <c r="Q24" s="130"/>
      <c r="R24" s="128" t="str">
        <f>IF([5]回答表!R51="○","○","")</f>
        <v/>
      </c>
      <c r="S24" s="129"/>
      <c r="T24" s="129"/>
      <c r="U24" s="129"/>
      <c r="V24" s="129"/>
      <c r="W24" s="129"/>
      <c r="X24" s="130"/>
      <c r="Y24" s="128" t="str">
        <f>IF([5]回答表!R52="○","○","")</f>
        <v/>
      </c>
      <c r="Z24" s="129"/>
      <c r="AA24" s="129"/>
      <c r="AB24" s="129"/>
      <c r="AC24" s="129"/>
      <c r="AD24" s="129"/>
      <c r="AE24" s="130"/>
      <c r="AF24" s="128" t="str">
        <f>IF([5]回答表!R53="○","○","")</f>
        <v/>
      </c>
      <c r="AG24" s="129"/>
      <c r="AH24" s="129"/>
      <c r="AI24" s="129"/>
      <c r="AJ24" s="129"/>
      <c r="AK24" s="129"/>
      <c r="AL24" s="130"/>
      <c r="AM24" s="128" t="str">
        <f>IF([5]回答表!R54="○","○","")</f>
        <v/>
      </c>
      <c r="AN24" s="129"/>
      <c r="AO24" s="129"/>
      <c r="AP24" s="129"/>
      <c r="AQ24" s="129"/>
      <c r="AR24" s="129"/>
      <c r="AS24" s="130"/>
      <c r="AT24" s="128" t="str">
        <f>IF([5]回答表!R55="○","○","")</f>
        <v/>
      </c>
      <c r="AU24" s="129"/>
      <c r="AV24" s="129"/>
      <c r="AW24" s="129"/>
      <c r="AX24" s="129"/>
      <c r="AY24" s="129"/>
      <c r="AZ24" s="130"/>
      <c r="BA24" s="33"/>
      <c r="BB24" s="126" t="str">
        <f>IF([5]回答表!R56="○","○","")</f>
        <v>○</v>
      </c>
      <c r="BC24" s="127"/>
      <c r="BD24" s="127"/>
      <c r="BE24" s="127"/>
      <c r="BF24" s="127"/>
      <c r="BG24" s="127"/>
      <c r="BH24" s="127"/>
      <c r="BI24" s="135"/>
      <c r="BJ24" s="136"/>
      <c r="BK24" s="59"/>
      <c r="BR24" s="32"/>
    </row>
    <row r="25" spans="1:70" ht="15.6" customHeight="1">
      <c r="A25" s="2"/>
      <c r="B25" s="2"/>
      <c r="C25" s="19"/>
      <c r="D25" s="128"/>
      <c r="E25" s="129"/>
      <c r="F25" s="129"/>
      <c r="G25" s="129"/>
      <c r="H25" s="129"/>
      <c r="I25" s="129"/>
      <c r="J25" s="130"/>
      <c r="K25" s="128"/>
      <c r="L25" s="129"/>
      <c r="M25" s="129"/>
      <c r="N25" s="129"/>
      <c r="O25" s="129"/>
      <c r="P25" s="129"/>
      <c r="Q25" s="130"/>
      <c r="R25" s="128"/>
      <c r="S25" s="129"/>
      <c r="T25" s="129"/>
      <c r="U25" s="129"/>
      <c r="V25" s="129"/>
      <c r="W25" s="129"/>
      <c r="X25" s="130"/>
      <c r="Y25" s="128"/>
      <c r="Z25" s="129"/>
      <c r="AA25" s="129"/>
      <c r="AB25" s="129"/>
      <c r="AC25" s="129"/>
      <c r="AD25" s="129"/>
      <c r="AE25" s="130"/>
      <c r="AF25" s="128"/>
      <c r="AG25" s="129"/>
      <c r="AH25" s="129"/>
      <c r="AI25" s="129"/>
      <c r="AJ25" s="129"/>
      <c r="AK25" s="129"/>
      <c r="AL25" s="130"/>
      <c r="AM25" s="128"/>
      <c r="AN25" s="129"/>
      <c r="AO25" s="129"/>
      <c r="AP25" s="129"/>
      <c r="AQ25" s="129"/>
      <c r="AR25" s="129"/>
      <c r="AS25" s="130"/>
      <c r="AT25" s="128"/>
      <c r="AU25" s="129"/>
      <c r="AV25" s="129"/>
      <c r="AW25" s="129"/>
      <c r="AX25" s="129"/>
      <c r="AY25" s="129"/>
      <c r="AZ25" s="130"/>
      <c r="BA25" s="34"/>
      <c r="BB25" s="128"/>
      <c r="BC25" s="129"/>
      <c r="BD25" s="129"/>
      <c r="BE25" s="129"/>
      <c r="BF25" s="129"/>
      <c r="BG25" s="129"/>
      <c r="BH25" s="129"/>
      <c r="BI25" s="137"/>
      <c r="BJ25" s="138"/>
      <c r="BK25" s="59"/>
      <c r="BR25" s="32"/>
    </row>
    <row r="26" spans="1:70" ht="15.6" customHeight="1">
      <c r="A26" s="2"/>
      <c r="B26" s="2"/>
      <c r="C26" s="19"/>
      <c r="D26" s="131"/>
      <c r="E26" s="132"/>
      <c r="F26" s="132"/>
      <c r="G26" s="132"/>
      <c r="H26" s="132"/>
      <c r="I26" s="132"/>
      <c r="J26" s="133"/>
      <c r="K26" s="131"/>
      <c r="L26" s="132"/>
      <c r="M26" s="132"/>
      <c r="N26" s="132"/>
      <c r="O26" s="132"/>
      <c r="P26" s="132"/>
      <c r="Q26" s="133"/>
      <c r="R26" s="131"/>
      <c r="S26" s="132"/>
      <c r="T26" s="132"/>
      <c r="U26" s="132"/>
      <c r="V26" s="132"/>
      <c r="W26" s="132"/>
      <c r="X26" s="133"/>
      <c r="Y26" s="131"/>
      <c r="Z26" s="132"/>
      <c r="AA26" s="132"/>
      <c r="AB26" s="132"/>
      <c r="AC26" s="132"/>
      <c r="AD26" s="132"/>
      <c r="AE26" s="133"/>
      <c r="AF26" s="131"/>
      <c r="AG26" s="132"/>
      <c r="AH26" s="132"/>
      <c r="AI26" s="132"/>
      <c r="AJ26" s="132"/>
      <c r="AK26" s="132"/>
      <c r="AL26" s="133"/>
      <c r="AM26" s="131"/>
      <c r="AN26" s="132"/>
      <c r="AO26" s="132"/>
      <c r="AP26" s="132"/>
      <c r="AQ26" s="132"/>
      <c r="AR26" s="132"/>
      <c r="AS26" s="133"/>
      <c r="AT26" s="131"/>
      <c r="AU26" s="132"/>
      <c r="AV26" s="132"/>
      <c r="AW26" s="132"/>
      <c r="AX26" s="132"/>
      <c r="AY26" s="132"/>
      <c r="AZ26" s="133"/>
      <c r="BA26" s="34"/>
      <c r="BB26" s="131"/>
      <c r="BC26" s="132"/>
      <c r="BD26" s="132"/>
      <c r="BE26" s="132"/>
      <c r="BF26" s="132"/>
      <c r="BG26" s="132"/>
      <c r="BH26" s="132"/>
      <c r="BI26" s="139"/>
      <c r="BJ26" s="140"/>
      <c r="BK26" s="59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>
      <c r="A28" s="5"/>
      <c r="B28" s="5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5"/>
    </row>
    <row r="29" spans="1:70" ht="15.6" customHeight="1">
      <c r="A29" s="5"/>
      <c r="B29" s="5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5"/>
    </row>
    <row r="30" spans="1:70" ht="15.6" customHeight="1"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5"/>
    </row>
    <row r="33" spans="2:69" ht="18.75">
      <c r="C33" s="66"/>
      <c r="D33" s="22" t="s">
        <v>16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31</v>
      </c>
      <c r="AR33" s="25"/>
      <c r="AS33" s="25"/>
      <c r="AT33" s="25"/>
      <c r="AU33" s="25"/>
      <c r="AV33" s="67"/>
      <c r="AW33" s="25"/>
      <c r="AX33" s="25"/>
      <c r="AY33" s="25"/>
      <c r="AZ33" s="68"/>
      <c r="BA33" s="68"/>
      <c r="BB33" s="68"/>
      <c r="BC33" s="68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69"/>
    </row>
    <row r="34" spans="2:69" ht="15.6" customHeight="1">
      <c r="C34" s="66"/>
      <c r="D34" s="209" t="s">
        <v>27</v>
      </c>
      <c r="E34" s="210" t="str">
        <f>IF([5]回答表!R56="○",[5]回答表!C536,"")</f>
        <v>①現行の経営体制・手法で、健全な事業運営が実施できているため</v>
      </c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2"/>
      <c r="AO34" s="25"/>
      <c r="AP34" s="25"/>
      <c r="AQ34" s="216" t="str">
        <f>IF([5]回答表!AQ536="○",[5]回答表!B543,"")</f>
        <v/>
      </c>
      <c r="AR34" s="201"/>
      <c r="AS34" s="201"/>
      <c r="AT34" s="201"/>
      <c r="AU34" s="201"/>
      <c r="AV34" s="201"/>
      <c r="AW34" s="201"/>
      <c r="AX34" s="201"/>
      <c r="AY34" s="201"/>
      <c r="AZ34" s="201"/>
      <c r="BA34" s="201"/>
      <c r="BB34" s="201"/>
      <c r="BC34" s="201"/>
      <c r="BD34" s="201"/>
      <c r="BE34" s="201"/>
      <c r="BF34" s="201"/>
      <c r="BG34" s="201"/>
      <c r="BH34" s="201"/>
      <c r="BI34" s="201"/>
      <c r="BJ34" s="201"/>
      <c r="BK34" s="201"/>
      <c r="BL34" s="201"/>
      <c r="BM34" s="201"/>
      <c r="BN34" s="201"/>
      <c r="BO34" s="201"/>
      <c r="BP34" s="202"/>
      <c r="BQ34" s="69"/>
    </row>
    <row r="35" spans="2:69" ht="15.6" customHeight="1">
      <c r="C35" s="66"/>
      <c r="D35" s="209"/>
      <c r="E35" s="213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214"/>
      <c r="AM35" s="214"/>
      <c r="AN35" s="215"/>
      <c r="AO35" s="25"/>
      <c r="AP35" s="25"/>
      <c r="AQ35" s="203"/>
      <c r="AR35" s="204"/>
      <c r="AS35" s="204"/>
      <c r="AT35" s="204"/>
      <c r="AU35" s="204"/>
      <c r="AV35" s="204"/>
      <c r="AW35" s="204"/>
      <c r="AX35" s="204"/>
      <c r="AY35" s="204"/>
      <c r="AZ35" s="204"/>
      <c r="BA35" s="204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5"/>
      <c r="BQ35" s="69"/>
    </row>
    <row r="36" spans="2:69" ht="15.6" customHeight="1">
      <c r="C36" s="66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03"/>
      <c r="AR36" s="204"/>
      <c r="AS36" s="204"/>
      <c r="AT36" s="204"/>
      <c r="AU36" s="204"/>
      <c r="AV36" s="204"/>
      <c r="AW36" s="204"/>
      <c r="AX36" s="204"/>
      <c r="AY36" s="204"/>
      <c r="AZ36" s="204"/>
      <c r="BA36" s="204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5"/>
      <c r="BQ36" s="69"/>
    </row>
    <row r="37" spans="2:69" ht="15.6" customHeight="1">
      <c r="C37" s="66"/>
      <c r="D37" s="209" t="s">
        <v>27</v>
      </c>
      <c r="E37" s="210">
        <f>IF([5]回答表!R56="○",[5]回答表!C537,"")</f>
        <v>0</v>
      </c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2"/>
      <c r="AO37" s="25"/>
      <c r="AP37" s="25"/>
      <c r="AQ37" s="203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5"/>
      <c r="BQ37" s="69"/>
    </row>
    <row r="38" spans="2:69" ht="15.6" customHeight="1">
      <c r="C38" s="66"/>
      <c r="D38" s="209"/>
      <c r="E38" s="213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214"/>
      <c r="AJ38" s="214"/>
      <c r="AK38" s="214"/>
      <c r="AL38" s="214"/>
      <c r="AM38" s="214"/>
      <c r="AN38" s="215"/>
      <c r="AO38" s="25"/>
      <c r="AP38" s="25"/>
      <c r="AQ38" s="203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5"/>
      <c r="BQ38" s="69"/>
    </row>
    <row r="39" spans="2:69" ht="15.6" customHeight="1">
      <c r="C39" s="66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03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5"/>
      <c r="BQ39" s="69"/>
    </row>
    <row r="40" spans="2:69" ht="15.6" customHeight="1">
      <c r="C40" s="66"/>
      <c r="D40" s="209" t="s">
        <v>27</v>
      </c>
      <c r="E40" s="210">
        <f>IF([5]回答表!R56="○",[5]回答表!C538,"")</f>
        <v>0</v>
      </c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2"/>
      <c r="AO40" s="25"/>
      <c r="AP40" s="25"/>
      <c r="AQ40" s="203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5"/>
      <c r="BQ40" s="69"/>
    </row>
    <row r="41" spans="2:69" ht="12.6" customHeight="1">
      <c r="B41" s="5"/>
      <c r="C41" s="66"/>
      <c r="D41" s="209"/>
      <c r="E41" s="213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  <c r="AH41" s="214"/>
      <c r="AI41" s="214"/>
      <c r="AJ41" s="214"/>
      <c r="AK41" s="214"/>
      <c r="AL41" s="214"/>
      <c r="AM41" s="214"/>
      <c r="AN41" s="215"/>
      <c r="AO41" s="25"/>
      <c r="AP41" s="25"/>
      <c r="AQ41" s="206"/>
      <c r="AR41" s="207"/>
      <c r="AS41" s="207"/>
      <c r="AT41" s="207"/>
      <c r="AU41" s="207"/>
      <c r="AV41" s="207"/>
      <c r="AW41" s="207"/>
      <c r="AX41" s="207"/>
      <c r="AY41" s="207"/>
      <c r="AZ41" s="207"/>
      <c r="BA41" s="207"/>
      <c r="BB41" s="207"/>
      <c r="BC41" s="207"/>
      <c r="BD41" s="207"/>
      <c r="BE41" s="207"/>
      <c r="BF41" s="207"/>
      <c r="BG41" s="207"/>
      <c r="BH41" s="207"/>
      <c r="BI41" s="207"/>
      <c r="BJ41" s="207"/>
      <c r="BK41" s="207"/>
      <c r="BL41" s="207"/>
      <c r="BM41" s="207"/>
      <c r="BN41" s="207"/>
      <c r="BO41" s="207"/>
      <c r="BP41" s="208"/>
      <c r="BQ41" s="70"/>
    </row>
    <row r="42" spans="2:69" ht="12.6" customHeight="1">
      <c r="C42" s="66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2"/>
    </row>
    <row r="43" spans="2:69" ht="12.6" customHeight="1">
      <c r="C43" s="73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2"/>
    </row>
    <row r="44" spans="2:69" ht="18.75">
      <c r="C44" s="73"/>
      <c r="D44" s="22" t="s">
        <v>17</v>
      </c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2"/>
    </row>
    <row r="45" spans="2:69" ht="13.5">
      <c r="C45" s="73"/>
      <c r="D45" s="200">
        <f>IF([5]回答表!R56="○",[5]回答表!B550,"")</f>
        <v>0</v>
      </c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  <c r="AP45" s="201"/>
      <c r="AQ45" s="201"/>
      <c r="AR45" s="201"/>
      <c r="AS45" s="201"/>
      <c r="AT45" s="201"/>
      <c r="AU45" s="201"/>
      <c r="AV45" s="201"/>
      <c r="AW45" s="201"/>
      <c r="AX45" s="201"/>
      <c r="AY45" s="201"/>
      <c r="AZ45" s="201"/>
      <c r="BA45" s="201"/>
      <c r="BB45" s="201"/>
      <c r="BC45" s="201"/>
      <c r="BD45" s="201"/>
      <c r="BE45" s="201"/>
      <c r="BF45" s="201"/>
      <c r="BG45" s="201"/>
      <c r="BH45" s="201"/>
      <c r="BI45" s="201"/>
      <c r="BJ45" s="201"/>
      <c r="BK45" s="201"/>
      <c r="BL45" s="201"/>
      <c r="BM45" s="201"/>
      <c r="BN45" s="201"/>
      <c r="BO45" s="201"/>
      <c r="BP45" s="202"/>
      <c r="BQ45" s="72"/>
    </row>
    <row r="46" spans="2:69" ht="12.6" customHeight="1">
      <c r="C46" s="73"/>
      <c r="D46" s="203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4"/>
      <c r="AE46" s="204"/>
      <c r="AF46" s="204"/>
      <c r="AG46" s="204"/>
      <c r="AH46" s="204"/>
      <c r="AI46" s="204"/>
      <c r="AJ46" s="204"/>
      <c r="AK46" s="204"/>
      <c r="AL46" s="204"/>
      <c r="AM46" s="204"/>
      <c r="AN46" s="204"/>
      <c r="AO46" s="204"/>
      <c r="AP46" s="204"/>
      <c r="AQ46" s="204"/>
      <c r="AR46" s="204"/>
      <c r="AS46" s="204"/>
      <c r="AT46" s="204"/>
      <c r="AU46" s="204"/>
      <c r="AV46" s="204"/>
      <c r="AW46" s="204"/>
      <c r="AX46" s="204"/>
      <c r="AY46" s="204"/>
      <c r="AZ46" s="204"/>
      <c r="BA46" s="204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5"/>
      <c r="BQ46" s="72"/>
    </row>
    <row r="47" spans="2:69" ht="12.6" customHeight="1">
      <c r="C47" s="73"/>
      <c r="D47" s="203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  <c r="AT47" s="204"/>
      <c r="AU47" s="204"/>
      <c r="AV47" s="204"/>
      <c r="AW47" s="204"/>
      <c r="AX47" s="204"/>
      <c r="AY47" s="204"/>
      <c r="AZ47" s="204"/>
      <c r="BA47" s="204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5"/>
      <c r="BQ47" s="72"/>
    </row>
    <row r="48" spans="2:69" ht="12.6" customHeight="1">
      <c r="C48" s="73"/>
      <c r="D48" s="203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  <c r="AS48" s="204"/>
      <c r="AT48" s="204"/>
      <c r="AU48" s="204"/>
      <c r="AV48" s="204"/>
      <c r="AW48" s="204"/>
      <c r="AX48" s="204"/>
      <c r="AY48" s="204"/>
      <c r="AZ48" s="204"/>
      <c r="BA48" s="204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5"/>
      <c r="BQ48" s="72"/>
    </row>
    <row r="49" spans="3:69" ht="12.6" customHeight="1">
      <c r="C49" s="73"/>
      <c r="D49" s="206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207"/>
      <c r="Y49" s="207"/>
      <c r="Z49" s="207"/>
      <c r="AA49" s="207"/>
      <c r="AB49" s="207"/>
      <c r="AC49" s="207"/>
      <c r="AD49" s="207"/>
      <c r="AE49" s="207"/>
      <c r="AF49" s="207"/>
      <c r="AG49" s="207"/>
      <c r="AH49" s="207"/>
      <c r="AI49" s="207"/>
      <c r="AJ49" s="207"/>
      <c r="AK49" s="207"/>
      <c r="AL49" s="207"/>
      <c r="AM49" s="207"/>
      <c r="AN49" s="207"/>
      <c r="AO49" s="207"/>
      <c r="AP49" s="207"/>
      <c r="AQ49" s="207"/>
      <c r="AR49" s="207"/>
      <c r="AS49" s="207"/>
      <c r="AT49" s="207"/>
      <c r="AU49" s="207"/>
      <c r="AV49" s="207"/>
      <c r="AW49" s="207"/>
      <c r="AX49" s="207"/>
      <c r="AY49" s="207"/>
      <c r="AZ49" s="207"/>
      <c r="BA49" s="207"/>
      <c r="BB49" s="207"/>
      <c r="BC49" s="207"/>
      <c r="BD49" s="207"/>
      <c r="BE49" s="207"/>
      <c r="BF49" s="207"/>
      <c r="BG49" s="207"/>
      <c r="BH49" s="207"/>
      <c r="BI49" s="207"/>
      <c r="BJ49" s="207"/>
      <c r="BK49" s="207"/>
      <c r="BL49" s="207"/>
      <c r="BM49" s="207"/>
      <c r="BN49" s="207"/>
      <c r="BO49" s="207"/>
      <c r="BP49" s="208"/>
      <c r="BQ49" s="72"/>
    </row>
    <row r="50" spans="3:69" ht="12.6" customHeight="1">
      <c r="C50" s="74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6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FD3CB-6649-42DD-9B53-9FF836A58BAA}">
  <sheetPr>
    <pageSetUpPr fitToPage="1"/>
  </sheetPr>
  <dimension ref="A1:BR53"/>
  <sheetViews>
    <sheetView view="pageBreakPreview" topLeftCell="A7" zoomScale="60" zoomScaleNormal="70" zoomScalePageLayoutView="40" workbookViewId="0">
      <selection activeCell="A54" sqref="A54:XFD12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0" t="s">
        <v>18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2" t="s">
        <v>24</v>
      </c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4"/>
      <c r="AO8" s="185" t="s">
        <v>0</v>
      </c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4"/>
      <c r="BF8" s="180" t="s">
        <v>25</v>
      </c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6"/>
      <c r="BR8" s="4"/>
    </row>
    <row r="9" spans="1:70" ht="15.6" customHeight="1">
      <c r="A9" s="2"/>
      <c r="B9" s="2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08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34"/>
      <c r="AI9" s="134"/>
      <c r="AJ9" s="134"/>
      <c r="AK9" s="134"/>
      <c r="AL9" s="134"/>
      <c r="AM9" s="134"/>
      <c r="AN9" s="107"/>
      <c r="AO9" s="108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07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6"/>
      <c r="BR9" s="4"/>
    </row>
    <row r="10" spans="1:70" ht="15.6" customHeight="1">
      <c r="A10" s="2"/>
      <c r="B10" s="2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09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1"/>
      <c r="AO10" s="109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1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6"/>
    </row>
    <row r="11" spans="1:70" ht="15.6" customHeight="1">
      <c r="A11" s="2"/>
      <c r="B11" s="2"/>
      <c r="C11" s="187" t="str">
        <f>IF(COUNTIF([6]回答表!F22,"*")&gt;0,[6]回答表!F22,"")</f>
        <v>敦賀市</v>
      </c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8" t="str">
        <f>IF(COUNTIF([6]回答表!F24,"*")&gt;0,[6]回答表!F24,"")</f>
        <v>下水道事業</v>
      </c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3"/>
      <c r="AG11" s="183"/>
      <c r="AH11" s="183"/>
      <c r="AI11" s="183"/>
      <c r="AJ11" s="183"/>
      <c r="AK11" s="183"/>
      <c r="AL11" s="183"/>
      <c r="AM11" s="183"/>
      <c r="AN11" s="184"/>
      <c r="AO11" s="194" t="str">
        <f>IF(COUNTIF([6]回答表!W24,"*")&gt;0,[6]回答表!W24,"")</f>
        <v>公共下水</v>
      </c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4"/>
      <c r="BF11" s="187" t="str">
        <f>IF(COUNTIF([6]回答表!F26,"*")&gt;0,[6]回答表!F26,"")</f>
        <v>―</v>
      </c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7"/>
    </row>
    <row r="12" spans="1:70" ht="15.6" customHeight="1">
      <c r="A12" s="2"/>
      <c r="B12" s="2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90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06"/>
      <c r="AG12" s="106"/>
      <c r="AH12" s="134"/>
      <c r="AI12" s="134"/>
      <c r="AJ12" s="134"/>
      <c r="AK12" s="134"/>
      <c r="AL12" s="134"/>
      <c r="AM12" s="134"/>
      <c r="AN12" s="107"/>
      <c r="AO12" s="108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07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7"/>
    </row>
    <row r="13" spans="1:70" ht="15.6" customHeight="1">
      <c r="A13" s="2"/>
      <c r="B13" s="2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92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10"/>
      <c r="AG13" s="110"/>
      <c r="AH13" s="110"/>
      <c r="AI13" s="110"/>
      <c r="AJ13" s="110"/>
      <c r="AK13" s="110"/>
      <c r="AL13" s="110"/>
      <c r="AM13" s="110"/>
      <c r="AN13" s="111"/>
      <c r="AO13" s="109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1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7" t="s">
        <v>26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9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50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2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>
      <c r="A20" s="2"/>
      <c r="B20" s="2"/>
      <c r="C20" s="19"/>
      <c r="D20" s="153" t="s">
        <v>2</v>
      </c>
      <c r="E20" s="154"/>
      <c r="F20" s="154"/>
      <c r="G20" s="154"/>
      <c r="H20" s="154"/>
      <c r="I20" s="154"/>
      <c r="J20" s="155"/>
      <c r="K20" s="153" t="s">
        <v>3</v>
      </c>
      <c r="L20" s="154"/>
      <c r="M20" s="154"/>
      <c r="N20" s="154"/>
      <c r="O20" s="154"/>
      <c r="P20" s="154"/>
      <c r="Q20" s="155"/>
      <c r="R20" s="153" t="s">
        <v>19</v>
      </c>
      <c r="S20" s="154"/>
      <c r="T20" s="154"/>
      <c r="U20" s="154"/>
      <c r="V20" s="154"/>
      <c r="W20" s="154"/>
      <c r="X20" s="155"/>
      <c r="Y20" s="162" t="s">
        <v>20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4"/>
      <c r="BA20" s="20"/>
      <c r="BB20" s="171" t="s">
        <v>1</v>
      </c>
      <c r="BC20" s="172"/>
      <c r="BD20" s="172"/>
      <c r="BE20" s="172"/>
      <c r="BF20" s="172"/>
      <c r="BG20" s="172"/>
      <c r="BH20" s="172"/>
      <c r="BI20" s="135"/>
      <c r="BJ20" s="136"/>
      <c r="BK20" s="59"/>
      <c r="BR20" s="32"/>
    </row>
    <row r="21" spans="1:70" ht="13.15" customHeight="1">
      <c r="A21" s="2"/>
      <c r="B21" s="2"/>
      <c r="C21" s="19"/>
      <c r="D21" s="156"/>
      <c r="E21" s="157"/>
      <c r="F21" s="157"/>
      <c r="G21" s="157"/>
      <c r="H21" s="157"/>
      <c r="I21" s="157"/>
      <c r="J21" s="158"/>
      <c r="K21" s="156"/>
      <c r="L21" s="157"/>
      <c r="M21" s="157"/>
      <c r="N21" s="157"/>
      <c r="O21" s="157"/>
      <c r="P21" s="157"/>
      <c r="Q21" s="158"/>
      <c r="R21" s="156"/>
      <c r="S21" s="157"/>
      <c r="T21" s="157"/>
      <c r="U21" s="157"/>
      <c r="V21" s="157"/>
      <c r="W21" s="157"/>
      <c r="X21" s="158"/>
      <c r="Y21" s="165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7"/>
      <c r="BA21" s="20"/>
      <c r="BB21" s="173"/>
      <c r="BC21" s="174"/>
      <c r="BD21" s="174"/>
      <c r="BE21" s="174"/>
      <c r="BF21" s="174"/>
      <c r="BG21" s="174"/>
      <c r="BH21" s="174"/>
      <c r="BI21" s="137"/>
      <c r="BJ21" s="138"/>
      <c r="BK21" s="59"/>
      <c r="BR21" s="32"/>
    </row>
    <row r="22" spans="1:70" ht="13.15" customHeight="1">
      <c r="A22" s="2"/>
      <c r="B22" s="2"/>
      <c r="C22" s="19"/>
      <c r="D22" s="156"/>
      <c r="E22" s="157"/>
      <c r="F22" s="157"/>
      <c r="G22" s="157"/>
      <c r="H22" s="157"/>
      <c r="I22" s="157"/>
      <c r="J22" s="158"/>
      <c r="K22" s="156"/>
      <c r="L22" s="157"/>
      <c r="M22" s="157"/>
      <c r="N22" s="157"/>
      <c r="O22" s="157"/>
      <c r="P22" s="157"/>
      <c r="Q22" s="158"/>
      <c r="R22" s="156"/>
      <c r="S22" s="157"/>
      <c r="T22" s="157"/>
      <c r="U22" s="157"/>
      <c r="V22" s="157"/>
      <c r="W22" s="157"/>
      <c r="X22" s="158"/>
      <c r="Y22" s="168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33"/>
      <c r="BB22" s="173"/>
      <c r="BC22" s="174"/>
      <c r="BD22" s="174"/>
      <c r="BE22" s="174"/>
      <c r="BF22" s="174"/>
      <c r="BG22" s="174"/>
      <c r="BH22" s="174"/>
      <c r="BI22" s="137"/>
      <c r="BJ22" s="138"/>
      <c r="BK22" s="59"/>
      <c r="BR22" s="32"/>
    </row>
    <row r="23" spans="1:70" ht="31.15" customHeight="1">
      <c r="A23" s="2"/>
      <c r="B23" s="2"/>
      <c r="C23" s="19"/>
      <c r="D23" s="159"/>
      <c r="E23" s="160"/>
      <c r="F23" s="160"/>
      <c r="G23" s="160"/>
      <c r="H23" s="160"/>
      <c r="I23" s="160"/>
      <c r="J23" s="161"/>
      <c r="K23" s="159"/>
      <c r="L23" s="160"/>
      <c r="M23" s="160"/>
      <c r="N23" s="160"/>
      <c r="O23" s="160"/>
      <c r="P23" s="160"/>
      <c r="Q23" s="161"/>
      <c r="R23" s="159"/>
      <c r="S23" s="160"/>
      <c r="T23" s="160"/>
      <c r="U23" s="160"/>
      <c r="V23" s="160"/>
      <c r="W23" s="160"/>
      <c r="X23" s="161"/>
      <c r="Y23" s="177" t="s">
        <v>4</v>
      </c>
      <c r="Z23" s="178"/>
      <c r="AA23" s="178"/>
      <c r="AB23" s="178"/>
      <c r="AC23" s="178"/>
      <c r="AD23" s="178"/>
      <c r="AE23" s="179"/>
      <c r="AF23" s="177" t="s">
        <v>5</v>
      </c>
      <c r="AG23" s="178"/>
      <c r="AH23" s="178"/>
      <c r="AI23" s="178"/>
      <c r="AJ23" s="178"/>
      <c r="AK23" s="178"/>
      <c r="AL23" s="179"/>
      <c r="AM23" s="177" t="s">
        <v>21</v>
      </c>
      <c r="AN23" s="178"/>
      <c r="AO23" s="178"/>
      <c r="AP23" s="178"/>
      <c r="AQ23" s="178"/>
      <c r="AR23" s="178"/>
      <c r="AS23" s="179"/>
      <c r="AT23" s="177" t="s">
        <v>22</v>
      </c>
      <c r="AU23" s="178"/>
      <c r="AV23" s="178"/>
      <c r="AW23" s="178"/>
      <c r="AX23" s="178"/>
      <c r="AY23" s="178"/>
      <c r="AZ23" s="179"/>
      <c r="BA23" s="33"/>
      <c r="BB23" s="175"/>
      <c r="BC23" s="176"/>
      <c r="BD23" s="176"/>
      <c r="BE23" s="176"/>
      <c r="BF23" s="176"/>
      <c r="BG23" s="176"/>
      <c r="BH23" s="176"/>
      <c r="BI23" s="139"/>
      <c r="BJ23" s="140"/>
      <c r="BK23" s="59"/>
      <c r="BR23" s="32"/>
    </row>
    <row r="24" spans="1:70" ht="15.6" customHeight="1">
      <c r="A24" s="2"/>
      <c r="B24" s="2"/>
      <c r="C24" s="19"/>
      <c r="D24" s="128" t="str">
        <f>IF([6]回答表!R49="○","○","")</f>
        <v/>
      </c>
      <c r="E24" s="129"/>
      <c r="F24" s="129"/>
      <c r="G24" s="129"/>
      <c r="H24" s="129"/>
      <c r="I24" s="129"/>
      <c r="J24" s="130"/>
      <c r="K24" s="128" t="str">
        <f>IF([6]回答表!R50="○","○","")</f>
        <v/>
      </c>
      <c r="L24" s="129"/>
      <c r="M24" s="129"/>
      <c r="N24" s="129"/>
      <c r="O24" s="129"/>
      <c r="P24" s="129"/>
      <c r="Q24" s="130"/>
      <c r="R24" s="128" t="str">
        <f>IF([6]回答表!R51="○","○","")</f>
        <v/>
      </c>
      <c r="S24" s="129"/>
      <c r="T24" s="129"/>
      <c r="U24" s="129"/>
      <c r="V24" s="129"/>
      <c r="W24" s="129"/>
      <c r="X24" s="130"/>
      <c r="Y24" s="128" t="str">
        <f>IF([6]回答表!R52="○","○","")</f>
        <v/>
      </c>
      <c r="Z24" s="129"/>
      <c r="AA24" s="129"/>
      <c r="AB24" s="129"/>
      <c r="AC24" s="129"/>
      <c r="AD24" s="129"/>
      <c r="AE24" s="130"/>
      <c r="AF24" s="128" t="str">
        <f>IF([6]回答表!R53="○","○","")</f>
        <v>○</v>
      </c>
      <c r="AG24" s="129"/>
      <c r="AH24" s="129"/>
      <c r="AI24" s="129"/>
      <c r="AJ24" s="129"/>
      <c r="AK24" s="129"/>
      <c r="AL24" s="130"/>
      <c r="AM24" s="128" t="str">
        <f>IF([6]回答表!R54="○","○","")</f>
        <v/>
      </c>
      <c r="AN24" s="129"/>
      <c r="AO24" s="129"/>
      <c r="AP24" s="129"/>
      <c r="AQ24" s="129"/>
      <c r="AR24" s="129"/>
      <c r="AS24" s="130"/>
      <c r="AT24" s="128" t="str">
        <f>IF([6]回答表!R55="○","○","")</f>
        <v/>
      </c>
      <c r="AU24" s="129"/>
      <c r="AV24" s="129"/>
      <c r="AW24" s="129"/>
      <c r="AX24" s="129"/>
      <c r="AY24" s="129"/>
      <c r="AZ24" s="130"/>
      <c r="BA24" s="33"/>
      <c r="BB24" s="126" t="str">
        <f>IF([6]回答表!R56="○","○","")</f>
        <v/>
      </c>
      <c r="BC24" s="127"/>
      <c r="BD24" s="127"/>
      <c r="BE24" s="127"/>
      <c r="BF24" s="127"/>
      <c r="BG24" s="127"/>
      <c r="BH24" s="127"/>
      <c r="BI24" s="135"/>
      <c r="BJ24" s="136"/>
      <c r="BK24" s="59"/>
      <c r="BR24" s="32"/>
    </row>
    <row r="25" spans="1:70" ht="15.6" customHeight="1">
      <c r="A25" s="2"/>
      <c r="B25" s="2"/>
      <c r="C25" s="19"/>
      <c r="D25" s="128"/>
      <c r="E25" s="129"/>
      <c r="F25" s="129"/>
      <c r="G25" s="129"/>
      <c r="H25" s="129"/>
      <c r="I25" s="129"/>
      <c r="J25" s="130"/>
      <c r="K25" s="128"/>
      <c r="L25" s="129"/>
      <c r="M25" s="129"/>
      <c r="N25" s="129"/>
      <c r="O25" s="129"/>
      <c r="P25" s="129"/>
      <c r="Q25" s="130"/>
      <c r="R25" s="128"/>
      <c r="S25" s="129"/>
      <c r="T25" s="129"/>
      <c r="U25" s="129"/>
      <c r="V25" s="129"/>
      <c r="W25" s="129"/>
      <c r="X25" s="130"/>
      <c r="Y25" s="128"/>
      <c r="Z25" s="129"/>
      <c r="AA25" s="129"/>
      <c r="AB25" s="129"/>
      <c r="AC25" s="129"/>
      <c r="AD25" s="129"/>
      <c r="AE25" s="130"/>
      <c r="AF25" s="128"/>
      <c r="AG25" s="129"/>
      <c r="AH25" s="129"/>
      <c r="AI25" s="129"/>
      <c r="AJ25" s="129"/>
      <c r="AK25" s="129"/>
      <c r="AL25" s="130"/>
      <c r="AM25" s="128"/>
      <c r="AN25" s="129"/>
      <c r="AO25" s="129"/>
      <c r="AP25" s="129"/>
      <c r="AQ25" s="129"/>
      <c r="AR25" s="129"/>
      <c r="AS25" s="130"/>
      <c r="AT25" s="128"/>
      <c r="AU25" s="129"/>
      <c r="AV25" s="129"/>
      <c r="AW25" s="129"/>
      <c r="AX25" s="129"/>
      <c r="AY25" s="129"/>
      <c r="AZ25" s="130"/>
      <c r="BA25" s="34"/>
      <c r="BB25" s="128"/>
      <c r="BC25" s="129"/>
      <c r="BD25" s="129"/>
      <c r="BE25" s="129"/>
      <c r="BF25" s="129"/>
      <c r="BG25" s="129"/>
      <c r="BH25" s="129"/>
      <c r="BI25" s="137"/>
      <c r="BJ25" s="138"/>
      <c r="BK25" s="59"/>
      <c r="BR25" s="32"/>
    </row>
    <row r="26" spans="1:70" ht="15.6" customHeight="1">
      <c r="A26" s="2"/>
      <c r="B26" s="2"/>
      <c r="C26" s="19"/>
      <c r="D26" s="131"/>
      <c r="E26" s="132"/>
      <c r="F26" s="132"/>
      <c r="G26" s="132"/>
      <c r="H26" s="132"/>
      <c r="I26" s="132"/>
      <c r="J26" s="133"/>
      <c r="K26" s="131"/>
      <c r="L26" s="132"/>
      <c r="M26" s="132"/>
      <c r="N26" s="132"/>
      <c r="O26" s="132"/>
      <c r="P26" s="132"/>
      <c r="Q26" s="133"/>
      <c r="R26" s="131"/>
      <c r="S26" s="132"/>
      <c r="T26" s="132"/>
      <c r="U26" s="132"/>
      <c r="V26" s="132"/>
      <c r="W26" s="132"/>
      <c r="X26" s="133"/>
      <c r="Y26" s="131"/>
      <c r="Z26" s="132"/>
      <c r="AA26" s="132"/>
      <c r="AB26" s="132"/>
      <c r="AC26" s="132"/>
      <c r="AD26" s="132"/>
      <c r="AE26" s="133"/>
      <c r="AF26" s="131"/>
      <c r="AG26" s="132"/>
      <c r="AH26" s="132"/>
      <c r="AI26" s="132"/>
      <c r="AJ26" s="132"/>
      <c r="AK26" s="132"/>
      <c r="AL26" s="133"/>
      <c r="AM26" s="131"/>
      <c r="AN26" s="132"/>
      <c r="AO26" s="132"/>
      <c r="AP26" s="132"/>
      <c r="AQ26" s="132"/>
      <c r="AR26" s="132"/>
      <c r="AS26" s="133"/>
      <c r="AT26" s="131"/>
      <c r="AU26" s="132"/>
      <c r="AV26" s="132"/>
      <c r="AW26" s="132"/>
      <c r="AX26" s="132"/>
      <c r="AY26" s="132"/>
      <c r="AZ26" s="133"/>
      <c r="BA26" s="34"/>
      <c r="BB26" s="131"/>
      <c r="BC26" s="132"/>
      <c r="BD26" s="132"/>
      <c r="BE26" s="132"/>
      <c r="BF26" s="132"/>
      <c r="BG26" s="132"/>
      <c r="BH26" s="132"/>
      <c r="BI26" s="139"/>
      <c r="BJ26" s="140"/>
      <c r="BK26" s="59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0" ht="15.6" customHeight="1">
      <c r="A31" s="2"/>
      <c r="B31" s="2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99"/>
      <c r="AS31" s="199"/>
      <c r="AT31" s="199"/>
      <c r="AU31" s="199"/>
      <c r="AV31" s="199"/>
      <c r="AW31" s="199"/>
      <c r="AX31" s="199"/>
      <c r="AY31" s="199"/>
      <c r="AZ31" s="199"/>
      <c r="BA31" s="199"/>
      <c r="BB31" s="199"/>
      <c r="BC31" s="41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3"/>
      <c r="BR31" s="37"/>
    </row>
    <row r="32" spans="1:70" ht="15.6" customHeight="1">
      <c r="A32" s="50"/>
      <c r="B32" s="50"/>
      <c r="C32" s="4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3"/>
      <c r="Y32" s="33"/>
      <c r="Z32" s="33"/>
      <c r="AA32" s="21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6"/>
      <c r="AO32" s="48"/>
      <c r="AP32" s="49"/>
      <c r="AQ32" s="49"/>
      <c r="AR32" s="217"/>
      <c r="AS32" s="217"/>
      <c r="AT32" s="217"/>
      <c r="AU32" s="217"/>
      <c r="AV32" s="217"/>
      <c r="AW32" s="217"/>
      <c r="AX32" s="217"/>
      <c r="AY32" s="217"/>
      <c r="AZ32" s="217"/>
      <c r="BA32" s="217"/>
      <c r="BB32" s="217"/>
      <c r="BC32" s="45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6"/>
      <c r="BQ32" s="47"/>
      <c r="BR32" s="37"/>
    </row>
    <row r="33" spans="1:70" ht="15.6" customHeight="1">
      <c r="A33" s="50"/>
      <c r="B33" s="50"/>
      <c r="C33" s="44"/>
      <c r="D33" s="141" t="s">
        <v>6</v>
      </c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3"/>
      <c r="R33" s="78" t="s">
        <v>29</v>
      </c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80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37"/>
    </row>
    <row r="34" spans="1:70" ht="15.6" customHeight="1">
      <c r="A34" s="50"/>
      <c r="B34" s="50"/>
      <c r="C34" s="44"/>
      <c r="D34" s="144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6"/>
      <c r="R34" s="84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6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37"/>
    </row>
    <row r="35" spans="1:70" ht="15.6" customHeight="1">
      <c r="A35" s="50"/>
      <c r="B35" s="50"/>
      <c r="C35" s="4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3"/>
      <c r="Y35" s="33"/>
      <c r="Z35" s="33"/>
      <c r="AA35" s="21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6"/>
      <c r="AO35" s="48"/>
      <c r="AP35" s="49"/>
      <c r="AQ35" s="49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37"/>
    </row>
    <row r="36" spans="1:70" ht="19.149999999999999" customHeight="1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28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18" t="s">
        <v>30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219"/>
      <c r="BB36" s="219"/>
      <c r="BC36" s="45"/>
      <c r="BD36" s="21"/>
      <c r="BE36" s="28" t="s">
        <v>7</v>
      </c>
      <c r="BF36" s="31"/>
      <c r="BG36" s="31"/>
      <c r="BH36" s="31"/>
      <c r="BI36" s="31"/>
      <c r="BJ36" s="31"/>
      <c r="BK36" s="31"/>
      <c r="BL36" s="25"/>
      <c r="BM36" s="25"/>
      <c r="BN36" s="25"/>
      <c r="BO36" s="25"/>
      <c r="BP36" s="27"/>
      <c r="BQ36" s="47"/>
      <c r="BR36" s="37"/>
    </row>
    <row r="37" spans="1:70" ht="15.6" customHeight="1">
      <c r="A37" s="50"/>
      <c r="B37" s="50"/>
      <c r="C37" s="44"/>
      <c r="D37" s="78" t="s">
        <v>8</v>
      </c>
      <c r="E37" s="79"/>
      <c r="F37" s="79"/>
      <c r="G37" s="79"/>
      <c r="H37" s="79"/>
      <c r="I37" s="79"/>
      <c r="J37" s="79"/>
      <c r="K37" s="79"/>
      <c r="L37" s="79"/>
      <c r="M37" s="80"/>
      <c r="N37" s="87" t="str">
        <f>IF([6]回答表!X53="○","○","")</f>
        <v>○</v>
      </c>
      <c r="O37" s="88"/>
      <c r="P37" s="88"/>
      <c r="Q37" s="89"/>
      <c r="R37" s="23"/>
      <c r="S37" s="23"/>
      <c r="T37" s="23"/>
      <c r="U37" s="96" t="str">
        <f>IF([6]回答表!X53="○",[6]回答表!B359,IF([6]回答表!AA53="○",[6]回答表!B379,""))</f>
        <v>上下水道事業の窓口業務（検針、料金徴収含む。）等をプロポーザル方式にて業者選定し、５年契約の委託を実施した。
主な効果は、職員数を上下水道事業合わせ８名削減したことや、タブレット端末やＰＯＳレジスターの導入により利便性の向上や時間短縮を図るなど、民間業者のノウハウを生かしたお客さまサービスの向上を図った。</v>
      </c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8"/>
      <c r="AK37" s="51"/>
      <c r="AL37" s="51"/>
      <c r="AM37" s="51"/>
      <c r="AN37" s="96" t="str">
        <f>IF([6]回答表!X53="○",[6]回答表!B365,"")</f>
        <v>窓口及び電話受付業務、水道メーター検針業務、止水栓開閉栓業務、上下水道料金等の賦課業務、上下水道料金等の収納業務、滞納整理業務、給水停止業務、下水道受益者負担金等の賦課収納業務、合併処理浄化槽等補助金申請受付業務、水道メーター交換情報入力業務、給水装置及び排水設備に関する問い合わせ対応業務、上下水道料金・検針システム及び下水道受益者負担金等システム構築業務、その他付帯業務</v>
      </c>
      <c r="AO37" s="220"/>
      <c r="AP37" s="220"/>
      <c r="AQ37" s="220"/>
      <c r="AR37" s="220"/>
      <c r="AS37" s="220"/>
      <c r="AT37" s="220"/>
      <c r="AU37" s="220"/>
      <c r="AV37" s="220"/>
      <c r="AW37" s="220"/>
      <c r="AX37" s="220"/>
      <c r="AY37" s="220"/>
      <c r="AZ37" s="220"/>
      <c r="BA37" s="220"/>
      <c r="BB37" s="221"/>
      <c r="BC37" s="48"/>
      <c r="BD37" s="21"/>
      <c r="BE37" s="121" t="s">
        <v>9</v>
      </c>
      <c r="BF37" s="122"/>
      <c r="BG37" s="122"/>
      <c r="BH37" s="122"/>
      <c r="BI37" s="121"/>
      <c r="BJ37" s="122"/>
      <c r="BK37" s="122"/>
      <c r="BL37" s="122"/>
      <c r="BM37" s="121"/>
      <c r="BN37" s="122"/>
      <c r="BO37" s="122"/>
      <c r="BP37" s="124"/>
      <c r="BQ37" s="47"/>
      <c r="BR37" s="37"/>
    </row>
    <row r="38" spans="1:70" ht="15.6" customHeight="1">
      <c r="A38" s="50"/>
      <c r="B38" s="50"/>
      <c r="C38" s="44"/>
      <c r="D38" s="81"/>
      <c r="E38" s="82"/>
      <c r="F38" s="82"/>
      <c r="G38" s="82"/>
      <c r="H38" s="82"/>
      <c r="I38" s="82"/>
      <c r="J38" s="82"/>
      <c r="K38" s="82"/>
      <c r="L38" s="82"/>
      <c r="M38" s="83"/>
      <c r="N38" s="90"/>
      <c r="O38" s="91"/>
      <c r="P38" s="91"/>
      <c r="Q38" s="92"/>
      <c r="R38" s="23"/>
      <c r="S38" s="23"/>
      <c r="T38" s="23"/>
      <c r="U38" s="99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1"/>
      <c r="AK38" s="51"/>
      <c r="AL38" s="51"/>
      <c r="AM38" s="51"/>
      <c r="AN38" s="222"/>
      <c r="AO38" s="223"/>
      <c r="AP38" s="223"/>
      <c r="AQ38" s="223"/>
      <c r="AR38" s="223"/>
      <c r="AS38" s="223"/>
      <c r="AT38" s="223"/>
      <c r="AU38" s="223"/>
      <c r="AV38" s="223"/>
      <c r="AW38" s="223"/>
      <c r="AX38" s="223"/>
      <c r="AY38" s="223"/>
      <c r="AZ38" s="223"/>
      <c r="BA38" s="223"/>
      <c r="BB38" s="224"/>
      <c r="BC38" s="48"/>
      <c r="BD38" s="21"/>
      <c r="BE38" s="105"/>
      <c r="BF38" s="123"/>
      <c r="BG38" s="123"/>
      <c r="BH38" s="123"/>
      <c r="BI38" s="105"/>
      <c r="BJ38" s="123"/>
      <c r="BK38" s="123"/>
      <c r="BL38" s="123"/>
      <c r="BM38" s="105"/>
      <c r="BN38" s="123"/>
      <c r="BO38" s="123"/>
      <c r="BP38" s="125"/>
      <c r="BQ38" s="47"/>
      <c r="BR38" s="37"/>
    </row>
    <row r="39" spans="1:70" ht="15.6" customHeight="1">
      <c r="A39" s="50"/>
      <c r="B39" s="50"/>
      <c r="C39" s="44"/>
      <c r="D39" s="81"/>
      <c r="E39" s="82"/>
      <c r="F39" s="82"/>
      <c r="G39" s="82"/>
      <c r="H39" s="82"/>
      <c r="I39" s="82"/>
      <c r="J39" s="82"/>
      <c r="K39" s="82"/>
      <c r="L39" s="82"/>
      <c r="M39" s="83"/>
      <c r="N39" s="90"/>
      <c r="O39" s="91"/>
      <c r="P39" s="91"/>
      <c r="Q39" s="92"/>
      <c r="R39" s="23"/>
      <c r="S39" s="23"/>
      <c r="T39" s="23"/>
      <c r="U39" s="99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1"/>
      <c r="AK39" s="51"/>
      <c r="AL39" s="51"/>
      <c r="AM39" s="51"/>
      <c r="AN39" s="222"/>
      <c r="AO39" s="223"/>
      <c r="AP39" s="223"/>
      <c r="AQ39" s="223"/>
      <c r="AR39" s="223"/>
      <c r="AS39" s="223"/>
      <c r="AT39" s="223"/>
      <c r="AU39" s="223"/>
      <c r="AV39" s="223"/>
      <c r="AW39" s="223"/>
      <c r="AX39" s="223"/>
      <c r="AY39" s="223"/>
      <c r="AZ39" s="223"/>
      <c r="BA39" s="223"/>
      <c r="BB39" s="224"/>
      <c r="BC39" s="48"/>
      <c r="BD39" s="21"/>
      <c r="BE39" s="105"/>
      <c r="BF39" s="123"/>
      <c r="BG39" s="123"/>
      <c r="BH39" s="123"/>
      <c r="BI39" s="105"/>
      <c r="BJ39" s="123"/>
      <c r="BK39" s="123"/>
      <c r="BL39" s="123"/>
      <c r="BM39" s="105"/>
      <c r="BN39" s="123"/>
      <c r="BO39" s="123"/>
      <c r="BP39" s="125"/>
      <c r="BQ39" s="47"/>
      <c r="BR39" s="37"/>
    </row>
    <row r="40" spans="1:70" ht="15.6" customHeight="1">
      <c r="A40" s="50"/>
      <c r="B40" s="50"/>
      <c r="C40" s="44"/>
      <c r="D40" s="84"/>
      <c r="E40" s="85"/>
      <c r="F40" s="85"/>
      <c r="G40" s="85"/>
      <c r="H40" s="85"/>
      <c r="I40" s="85"/>
      <c r="J40" s="85"/>
      <c r="K40" s="85"/>
      <c r="L40" s="85"/>
      <c r="M40" s="86"/>
      <c r="N40" s="93"/>
      <c r="O40" s="94"/>
      <c r="P40" s="94"/>
      <c r="Q40" s="95"/>
      <c r="R40" s="23"/>
      <c r="S40" s="23"/>
      <c r="T40" s="23"/>
      <c r="U40" s="99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1"/>
      <c r="AK40" s="51"/>
      <c r="AL40" s="51"/>
      <c r="AM40" s="51"/>
      <c r="AN40" s="222"/>
      <c r="AO40" s="223"/>
      <c r="AP40" s="223"/>
      <c r="AQ40" s="223"/>
      <c r="AR40" s="223"/>
      <c r="AS40" s="223"/>
      <c r="AT40" s="223"/>
      <c r="AU40" s="223"/>
      <c r="AV40" s="223"/>
      <c r="AW40" s="223"/>
      <c r="AX40" s="223"/>
      <c r="AY40" s="223"/>
      <c r="AZ40" s="223"/>
      <c r="BA40" s="223"/>
      <c r="BB40" s="224"/>
      <c r="BC40" s="48"/>
      <c r="BD40" s="21"/>
      <c r="BE40" s="105">
        <f>IF([6]回答表!X53="○",[6]回答表!E371,IF([6]回答表!AA53="○",[6]回答表!E385,""))</f>
        <v>30</v>
      </c>
      <c r="BF40" s="123"/>
      <c r="BG40" s="123"/>
      <c r="BH40" s="123"/>
      <c r="BI40" s="105">
        <f>IF([6]回答表!X53="○",[6]回答表!E372,IF([6]回答表!AA53="○",[6]回答表!E386,""))</f>
        <v>4</v>
      </c>
      <c r="BJ40" s="123"/>
      <c r="BK40" s="123"/>
      <c r="BL40" s="125"/>
      <c r="BM40" s="105">
        <f>IF([6]回答表!X53="○",[6]回答表!E373,IF([6]回答表!AA53="○",[6]回答表!E387,""))</f>
        <v>1</v>
      </c>
      <c r="BN40" s="123"/>
      <c r="BO40" s="123"/>
      <c r="BP40" s="125"/>
      <c r="BQ40" s="47"/>
      <c r="BR40" s="37"/>
    </row>
    <row r="41" spans="1:70" ht="33.75" customHeight="1">
      <c r="A41" s="50"/>
      <c r="B41" s="50"/>
      <c r="C41" s="44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2"/>
      <c r="O41" s="52"/>
      <c r="P41" s="52"/>
      <c r="Q41" s="52"/>
      <c r="R41" s="52"/>
      <c r="S41" s="52"/>
      <c r="T41" s="52"/>
      <c r="U41" s="99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1"/>
      <c r="AK41" s="51"/>
      <c r="AL41" s="51"/>
      <c r="AM41" s="51"/>
      <c r="AN41" s="222"/>
      <c r="AO41" s="223"/>
      <c r="AP41" s="223"/>
      <c r="AQ41" s="223"/>
      <c r="AR41" s="223"/>
      <c r="AS41" s="223"/>
      <c r="AT41" s="223"/>
      <c r="AU41" s="223"/>
      <c r="AV41" s="223"/>
      <c r="AW41" s="223"/>
      <c r="AX41" s="223"/>
      <c r="AY41" s="223"/>
      <c r="AZ41" s="223"/>
      <c r="BA41" s="223"/>
      <c r="BB41" s="224"/>
      <c r="BC41" s="48"/>
      <c r="BD41" s="48"/>
      <c r="BE41" s="105"/>
      <c r="BF41" s="123"/>
      <c r="BG41" s="123"/>
      <c r="BH41" s="123"/>
      <c r="BI41" s="105"/>
      <c r="BJ41" s="123"/>
      <c r="BK41" s="123"/>
      <c r="BL41" s="125"/>
      <c r="BM41" s="105"/>
      <c r="BN41" s="123"/>
      <c r="BO41" s="123"/>
      <c r="BP41" s="125"/>
      <c r="BQ41" s="47"/>
      <c r="BR41" s="37"/>
    </row>
    <row r="42" spans="1:70" ht="15.6" customHeight="1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99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1"/>
      <c r="AK42" s="51"/>
      <c r="AL42" s="51"/>
      <c r="AM42" s="51"/>
      <c r="AN42" s="222"/>
      <c r="AO42" s="223"/>
      <c r="AP42" s="223"/>
      <c r="AQ42" s="223"/>
      <c r="AR42" s="223"/>
      <c r="AS42" s="223"/>
      <c r="AT42" s="223"/>
      <c r="AU42" s="223"/>
      <c r="AV42" s="223"/>
      <c r="AW42" s="223"/>
      <c r="AX42" s="223"/>
      <c r="AY42" s="223"/>
      <c r="AZ42" s="223"/>
      <c r="BA42" s="223"/>
      <c r="BB42" s="224"/>
      <c r="BC42" s="48"/>
      <c r="BD42" s="21"/>
      <c r="BE42" s="105"/>
      <c r="BF42" s="123"/>
      <c r="BG42" s="123"/>
      <c r="BH42" s="123"/>
      <c r="BI42" s="105"/>
      <c r="BJ42" s="123"/>
      <c r="BK42" s="123"/>
      <c r="BL42" s="125"/>
      <c r="BM42" s="105"/>
      <c r="BN42" s="123"/>
      <c r="BO42" s="123"/>
      <c r="BP42" s="125"/>
      <c r="BQ42" s="47"/>
      <c r="BR42" s="37"/>
    </row>
    <row r="43" spans="1:70" ht="15.6" customHeight="1">
      <c r="A43" s="50"/>
      <c r="B43" s="50"/>
      <c r="C43" s="44"/>
      <c r="D43" s="112" t="s">
        <v>10</v>
      </c>
      <c r="E43" s="113"/>
      <c r="F43" s="113"/>
      <c r="G43" s="113"/>
      <c r="H43" s="113"/>
      <c r="I43" s="113"/>
      <c r="J43" s="113"/>
      <c r="K43" s="113"/>
      <c r="L43" s="113"/>
      <c r="M43" s="114"/>
      <c r="N43" s="87" t="str">
        <f>IF([6]回答表!AA53="○","○","")</f>
        <v/>
      </c>
      <c r="O43" s="88"/>
      <c r="P43" s="88"/>
      <c r="Q43" s="89"/>
      <c r="R43" s="23"/>
      <c r="S43" s="23"/>
      <c r="T43" s="23"/>
      <c r="U43" s="99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1"/>
      <c r="AK43" s="51"/>
      <c r="AL43" s="51"/>
      <c r="AM43" s="51"/>
      <c r="AN43" s="222"/>
      <c r="AO43" s="223"/>
      <c r="AP43" s="223"/>
      <c r="AQ43" s="223"/>
      <c r="AR43" s="223"/>
      <c r="AS43" s="223"/>
      <c r="AT43" s="223"/>
      <c r="AU43" s="223"/>
      <c r="AV43" s="223"/>
      <c r="AW43" s="223"/>
      <c r="AX43" s="223"/>
      <c r="AY43" s="223"/>
      <c r="AZ43" s="223"/>
      <c r="BA43" s="223"/>
      <c r="BB43" s="224"/>
      <c r="BC43" s="48"/>
      <c r="BD43" s="53"/>
      <c r="BE43" s="105"/>
      <c r="BF43" s="123"/>
      <c r="BG43" s="123"/>
      <c r="BH43" s="123"/>
      <c r="BI43" s="105"/>
      <c r="BJ43" s="123"/>
      <c r="BK43" s="123"/>
      <c r="BL43" s="125"/>
      <c r="BM43" s="105"/>
      <c r="BN43" s="123"/>
      <c r="BO43" s="123"/>
      <c r="BP43" s="125"/>
      <c r="BQ43" s="47"/>
      <c r="BR43" s="37"/>
    </row>
    <row r="44" spans="1:70" ht="15.6" customHeight="1">
      <c r="A44" s="50"/>
      <c r="B44" s="50"/>
      <c r="C44" s="44"/>
      <c r="D44" s="115"/>
      <c r="E44" s="116"/>
      <c r="F44" s="116"/>
      <c r="G44" s="116"/>
      <c r="H44" s="116"/>
      <c r="I44" s="116"/>
      <c r="J44" s="116"/>
      <c r="K44" s="116"/>
      <c r="L44" s="116"/>
      <c r="M44" s="117"/>
      <c r="N44" s="90"/>
      <c r="O44" s="91"/>
      <c r="P44" s="91"/>
      <c r="Q44" s="92"/>
      <c r="R44" s="23"/>
      <c r="S44" s="23"/>
      <c r="T44" s="23"/>
      <c r="U44" s="99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1"/>
      <c r="AK44" s="51"/>
      <c r="AL44" s="51"/>
      <c r="AM44" s="51"/>
      <c r="AN44" s="222"/>
      <c r="AO44" s="223"/>
      <c r="AP44" s="223"/>
      <c r="AQ44" s="223"/>
      <c r="AR44" s="223"/>
      <c r="AS44" s="223"/>
      <c r="AT44" s="223"/>
      <c r="AU44" s="223"/>
      <c r="AV44" s="223"/>
      <c r="AW44" s="223"/>
      <c r="AX44" s="223"/>
      <c r="AY44" s="223"/>
      <c r="AZ44" s="223"/>
      <c r="BA44" s="223"/>
      <c r="BB44" s="224"/>
      <c r="BC44" s="48"/>
      <c r="BD44" s="53"/>
      <c r="BE44" s="105" t="s">
        <v>11</v>
      </c>
      <c r="BF44" s="123"/>
      <c r="BG44" s="123"/>
      <c r="BH44" s="123"/>
      <c r="BI44" s="105" t="s">
        <v>12</v>
      </c>
      <c r="BJ44" s="123"/>
      <c r="BK44" s="123"/>
      <c r="BL44" s="123"/>
      <c r="BM44" s="105" t="s">
        <v>13</v>
      </c>
      <c r="BN44" s="123"/>
      <c r="BO44" s="123"/>
      <c r="BP44" s="125"/>
      <c r="BQ44" s="47"/>
      <c r="BR44" s="37"/>
    </row>
    <row r="45" spans="1:70" ht="15.6" customHeight="1">
      <c r="A45" s="50"/>
      <c r="B45" s="50"/>
      <c r="C45" s="44"/>
      <c r="D45" s="115"/>
      <c r="E45" s="116"/>
      <c r="F45" s="116"/>
      <c r="G45" s="116"/>
      <c r="H45" s="116"/>
      <c r="I45" s="116"/>
      <c r="J45" s="116"/>
      <c r="K45" s="116"/>
      <c r="L45" s="116"/>
      <c r="M45" s="117"/>
      <c r="N45" s="90"/>
      <c r="O45" s="91"/>
      <c r="P45" s="91"/>
      <c r="Q45" s="92"/>
      <c r="R45" s="23"/>
      <c r="S45" s="23"/>
      <c r="T45" s="23"/>
      <c r="U45" s="99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1"/>
      <c r="AK45" s="51"/>
      <c r="AL45" s="51"/>
      <c r="AM45" s="51"/>
      <c r="AN45" s="222"/>
      <c r="AO45" s="223"/>
      <c r="AP45" s="223"/>
      <c r="AQ45" s="223"/>
      <c r="AR45" s="223"/>
      <c r="AS45" s="223"/>
      <c r="AT45" s="223"/>
      <c r="AU45" s="223"/>
      <c r="AV45" s="223"/>
      <c r="AW45" s="223"/>
      <c r="AX45" s="223"/>
      <c r="AY45" s="223"/>
      <c r="AZ45" s="223"/>
      <c r="BA45" s="223"/>
      <c r="BB45" s="224"/>
      <c r="BC45" s="48"/>
      <c r="BD45" s="53"/>
      <c r="BE45" s="105"/>
      <c r="BF45" s="123"/>
      <c r="BG45" s="123"/>
      <c r="BH45" s="123"/>
      <c r="BI45" s="105"/>
      <c r="BJ45" s="123"/>
      <c r="BK45" s="123"/>
      <c r="BL45" s="123"/>
      <c r="BM45" s="105"/>
      <c r="BN45" s="123"/>
      <c r="BO45" s="123"/>
      <c r="BP45" s="125"/>
      <c r="BQ45" s="47"/>
      <c r="BR45" s="37"/>
    </row>
    <row r="46" spans="1:70" ht="15.6" customHeight="1">
      <c r="A46" s="50"/>
      <c r="B46" s="50"/>
      <c r="C46" s="44"/>
      <c r="D46" s="118"/>
      <c r="E46" s="119"/>
      <c r="F46" s="119"/>
      <c r="G46" s="119"/>
      <c r="H46" s="119"/>
      <c r="I46" s="119"/>
      <c r="J46" s="119"/>
      <c r="K46" s="119"/>
      <c r="L46" s="119"/>
      <c r="M46" s="120"/>
      <c r="N46" s="93"/>
      <c r="O46" s="94"/>
      <c r="P46" s="94"/>
      <c r="Q46" s="95"/>
      <c r="R46" s="23"/>
      <c r="S46" s="23"/>
      <c r="T46" s="23"/>
      <c r="U46" s="102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4"/>
      <c r="AK46" s="51"/>
      <c r="AL46" s="51"/>
      <c r="AM46" s="51"/>
      <c r="AN46" s="225"/>
      <c r="AO46" s="226"/>
      <c r="AP46" s="226"/>
      <c r="AQ46" s="226"/>
      <c r="AR46" s="226"/>
      <c r="AS46" s="226"/>
      <c r="AT46" s="226"/>
      <c r="AU46" s="226"/>
      <c r="AV46" s="226"/>
      <c r="AW46" s="226"/>
      <c r="AX46" s="226"/>
      <c r="AY46" s="226"/>
      <c r="AZ46" s="226"/>
      <c r="BA46" s="226"/>
      <c r="BB46" s="227"/>
      <c r="BC46" s="48"/>
      <c r="BD46" s="53"/>
      <c r="BE46" s="196"/>
      <c r="BF46" s="197"/>
      <c r="BG46" s="197"/>
      <c r="BH46" s="197"/>
      <c r="BI46" s="196"/>
      <c r="BJ46" s="197"/>
      <c r="BK46" s="197"/>
      <c r="BL46" s="197"/>
      <c r="BM46" s="196"/>
      <c r="BN46" s="197"/>
      <c r="BO46" s="197"/>
      <c r="BP46" s="198"/>
      <c r="BQ46" s="47"/>
      <c r="BR46" s="37"/>
    </row>
    <row r="47" spans="1:70" ht="15.6" customHeight="1">
      <c r="A47" s="50"/>
      <c r="B47" s="50"/>
      <c r="C47" s="44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3"/>
      <c r="Y47" s="33"/>
      <c r="Z47" s="33"/>
      <c r="AA47" s="25"/>
      <c r="AB47" s="25"/>
      <c r="AC47" s="25"/>
      <c r="AD47" s="25"/>
      <c r="AE47" s="25"/>
      <c r="AF47" s="25"/>
      <c r="AG47" s="25"/>
      <c r="AH47" s="25"/>
      <c r="AI47" s="25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47"/>
      <c r="BR47" s="37"/>
    </row>
    <row r="48" spans="1:70" ht="19.149999999999999" customHeight="1">
      <c r="A48" s="2"/>
      <c r="B48" s="2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3"/>
      <c r="BQ48" s="47"/>
      <c r="BR48" s="37"/>
    </row>
    <row r="49" spans="1:70" ht="15.6" customHeight="1">
      <c r="A49" s="2"/>
      <c r="B49" s="2"/>
      <c r="C49" s="44"/>
      <c r="D49" s="78" t="s">
        <v>15</v>
      </c>
      <c r="E49" s="79"/>
      <c r="F49" s="79"/>
      <c r="G49" s="79"/>
      <c r="H49" s="79"/>
      <c r="I49" s="79"/>
      <c r="J49" s="79"/>
      <c r="K49" s="79"/>
      <c r="L49" s="79"/>
      <c r="M49" s="80"/>
      <c r="N49" s="87" t="str">
        <f>IF([6]回答表!AD53="○","○","")</f>
        <v/>
      </c>
      <c r="O49" s="88"/>
      <c r="P49" s="88"/>
      <c r="Q49" s="89"/>
      <c r="R49" s="23"/>
      <c r="S49" s="23"/>
      <c r="T49" s="23"/>
      <c r="U49" s="96" t="str">
        <f>IF([6]回答表!AD53="○",[6]回答表!B393,"")</f>
        <v/>
      </c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8"/>
      <c r="AK49" s="57"/>
      <c r="AL49" s="57"/>
      <c r="AM49" s="96" t="str">
        <f>IF([6]回答表!AD53="○",[6]回答表!B399,"")</f>
        <v/>
      </c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8"/>
      <c r="BQ49" s="47"/>
      <c r="BR49" s="37"/>
    </row>
    <row r="50" spans="1:70" ht="15.6" customHeight="1">
      <c r="A50" s="2"/>
      <c r="B50" s="2"/>
      <c r="C50" s="44"/>
      <c r="D50" s="81"/>
      <c r="E50" s="82"/>
      <c r="F50" s="82"/>
      <c r="G50" s="82"/>
      <c r="H50" s="82"/>
      <c r="I50" s="82"/>
      <c r="J50" s="82"/>
      <c r="K50" s="82"/>
      <c r="L50" s="82"/>
      <c r="M50" s="83"/>
      <c r="N50" s="90"/>
      <c r="O50" s="91"/>
      <c r="P50" s="91"/>
      <c r="Q50" s="92"/>
      <c r="R50" s="23"/>
      <c r="S50" s="23"/>
      <c r="T50" s="23"/>
      <c r="U50" s="99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1"/>
      <c r="AK50" s="57"/>
      <c r="AL50" s="57"/>
      <c r="AM50" s="99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1"/>
      <c r="BQ50" s="47"/>
      <c r="BR50" s="37"/>
    </row>
    <row r="51" spans="1:70" ht="15.6" customHeight="1">
      <c r="A51" s="2"/>
      <c r="B51" s="2"/>
      <c r="C51" s="44"/>
      <c r="D51" s="81"/>
      <c r="E51" s="82"/>
      <c r="F51" s="82"/>
      <c r="G51" s="82"/>
      <c r="H51" s="82"/>
      <c r="I51" s="82"/>
      <c r="J51" s="82"/>
      <c r="K51" s="82"/>
      <c r="L51" s="82"/>
      <c r="M51" s="83"/>
      <c r="N51" s="90"/>
      <c r="O51" s="91"/>
      <c r="P51" s="91"/>
      <c r="Q51" s="92"/>
      <c r="R51" s="23"/>
      <c r="S51" s="23"/>
      <c r="T51" s="23"/>
      <c r="U51" s="99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1"/>
      <c r="AK51" s="57"/>
      <c r="AL51" s="57"/>
      <c r="AM51" s="99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1"/>
      <c r="BQ51" s="47"/>
      <c r="BR51" s="37"/>
    </row>
    <row r="52" spans="1:70" ht="15.6" customHeight="1">
      <c r="A52" s="2"/>
      <c r="B52" s="2"/>
      <c r="C52" s="44"/>
      <c r="D52" s="84"/>
      <c r="E52" s="85"/>
      <c r="F52" s="85"/>
      <c r="G52" s="85"/>
      <c r="H52" s="85"/>
      <c r="I52" s="85"/>
      <c r="J52" s="85"/>
      <c r="K52" s="85"/>
      <c r="L52" s="85"/>
      <c r="M52" s="86"/>
      <c r="N52" s="93"/>
      <c r="O52" s="94"/>
      <c r="P52" s="94"/>
      <c r="Q52" s="95"/>
      <c r="R52" s="23"/>
      <c r="S52" s="23"/>
      <c r="T52" s="23"/>
      <c r="U52" s="102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4"/>
      <c r="AK52" s="57"/>
      <c r="AL52" s="57"/>
      <c r="AM52" s="102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4"/>
      <c r="BQ52" s="47"/>
      <c r="BR52" s="37"/>
    </row>
    <row r="53" spans="1:70" ht="15.6" customHeight="1">
      <c r="A53" s="2"/>
      <c r="B53" s="2"/>
      <c r="C53" s="5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6"/>
      <c r="BR53" s="37"/>
    </row>
  </sheetData>
  <sheetProtection selectLockedCells="1"/>
  <mergeCells count="48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BE40:BH43"/>
    <mergeCell ref="BI40:BL43"/>
    <mergeCell ref="BM40:BP43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E09A8-61C8-4FCC-9846-0CDD8FE541A4}">
  <sheetPr>
    <pageSetUpPr fitToPage="1"/>
  </sheetPr>
  <dimension ref="A1:BR53"/>
  <sheetViews>
    <sheetView view="pageBreakPreview" zoomScale="60" zoomScaleNormal="70" zoomScalePageLayoutView="40" workbookViewId="0">
      <selection activeCell="AL47" sqref="AL4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0" t="s">
        <v>18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2" t="s">
        <v>24</v>
      </c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4"/>
      <c r="AO8" s="185" t="s">
        <v>0</v>
      </c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4"/>
      <c r="BF8" s="180" t="s">
        <v>25</v>
      </c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6"/>
      <c r="BR8" s="4"/>
    </row>
    <row r="9" spans="1:70" ht="15.6" customHeight="1">
      <c r="A9" s="2"/>
      <c r="B9" s="2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08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34"/>
      <c r="AI9" s="134"/>
      <c r="AJ9" s="134"/>
      <c r="AK9" s="134"/>
      <c r="AL9" s="134"/>
      <c r="AM9" s="134"/>
      <c r="AN9" s="107"/>
      <c r="AO9" s="108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07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6"/>
      <c r="BR9" s="4"/>
    </row>
    <row r="10" spans="1:70" ht="15.6" customHeight="1">
      <c r="A10" s="2"/>
      <c r="B10" s="2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09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1"/>
      <c r="AO10" s="109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1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6"/>
    </row>
    <row r="11" spans="1:70" ht="15.6" customHeight="1">
      <c r="A11" s="2"/>
      <c r="B11" s="2"/>
      <c r="C11" s="187" t="str">
        <f>IF(COUNTIF([7]回答表!F22,"*")&gt;0,[7]回答表!F22,"")</f>
        <v>敦賀市</v>
      </c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8" t="str">
        <f>IF(COUNTIF([7]回答表!F24,"*")&gt;0,[7]回答表!F24,"")</f>
        <v>下水道事業</v>
      </c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3"/>
      <c r="AG11" s="183"/>
      <c r="AH11" s="183"/>
      <c r="AI11" s="183"/>
      <c r="AJ11" s="183"/>
      <c r="AK11" s="183"/>
      <c r="AL11" s="183"/>
      <c r="AM11" s="183"/>
      <c r="AN11" s="184"/>
      <c r="AO11" s="194" t="str">
        <f>IF(COUNTIF([7]回答表!W24,"*")&gt;0,[7]回答表!W24,"")</f>
        <v>農業集落排水</v>
      </c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4"/>
      <c r="BF11" s="187" t="str">
        <f>IF(COUNTIF([7]回答表!F26,"*")&gt;0,[7]回答表!F26,"")</f>
        <v>―</v>
      </c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7"/>
    </row>
    <row r="12" spans="1:70" ht="15.6" customHeight="1">
      <c r="A12" s="2"/>
      <c r="B12" s="2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90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06"/>
      <c r="AG12" s="106"/>
      <c r="AH12" s="134"/>
      <c r="AI12" s="134"/>
      <c r="AJ12" s="134"/>
      <c r="AK12" s="134"/>
      <c r="AL12" s="134"/>
      <c r="AM12" s="134"/>
      <c r="AN12" s="107"/>
      <c r="AO12" s="108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07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7"/>
    </row>
    <row r="13" spans="1:70" ht="15.6" customHeight="1">
      <c r="A13" s="2"/>
      <c r="B13" s="2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92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10"/>
      <c r="AG13" s="110"/>
      <c r="AH13" s="110"/>
      <c r="AI13" s="110"/>
      <c r="AJ13" s="110"/>
      <c r="AK13" s="110"/>
      <c r="AL13" s="110"/>
      <c r="AM13" s="110"/>
      <c r="AN13" s="111"/>
      <c r="AO13" s="109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1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7" t="s">
        <v>26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9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50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2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>
      <c r="A20" s="2"/>
      <c r="B20" s="2"/>
      <c r="C20" s="19"/>
      <c r="D20" s="153" t="s">
        <v>2</v>
      </c>
      <c r="E20" s="154"/>
      <c r="F20" s="154"/>
      <c r="G20" s="154"/>
      <c r="H20" s="154"/>
      <c r="I20" s="154"/>
      <c r="J20" s="155"/>
      <c r="K20" s="153" t="s">
        <v>3</v>
      </c>
      <c r="L20" s="154"/>
      <c r="M20" s="154"/>
      <c r="N20" s="154"/>
      <c r="O20" s="154"/>
      <c r="P20" s="154"/>
      <c r="Q20" s="155"/>
      <c r="R20" s="153" t="s">
        <v>19</v>
      </c>
      <c r="S20" s="154"/>
      <c r="T20" s="154"/>
      <c r="U20" s="154"/>
      <c r="V20" s="154"/>
      <c r="W20" s="154"/>
      <c r="X20" s="155"/>
      <c r="Y20" s="162" t="s">
        <v>20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4"/>
      <c r="BA20" s="20"/>
      <c r="BB20" s="171" t="s">
        <v>1</v>
      </c>
      <c r="BC20" s="172"/>
      <c r="BD20" s="172"/>
      <c r="BE20" s="172"/>
      <c r="BF20" s="172"/>
      <c r="BG20" s="172"/>
      <c r="BH20" s="172"/>
      <c r="BI20" s="135"/>
      <c r="BJ20" s="136"/>
      <c r="BK20" s="59"/>
      <c r="BR20" s="32"/>
    </row>
    <row r="21" spans="1:70" ht="13.15" customHeight="1">
      <c r="A21" s="2"/>
      <c r="B21" s="2"/>
      <c r="C21" s="19"/>
      <c r="D21" s="156"/>
      <c r="E21" s="157"/>
      <c r="F21" s="157"/>
      <c r="G21" s="157"/>
      <c r="H21" s="157"/>
      <c r="I21" s="157"/>
      <c r="J21" s="158"/>
      <c r="K21" s="156"/>
      <c r="L21" s="157"/>
      <c r="M21" s="157"/>
      <c r="N21" s="157"/>
      <c r="O21" s="157"/>
      <c r="P21" s="157"/>
      <c r="Q21" s="158"/>
      <c r="R21" s="156"/>
      <c r="S21" s="157"/>
      <c r="T21" s="157"/>
      <c r="U21" s="157"/>
      <c r="V21" s="157"/>
      <c r="W21" s="157"/>
      <c r="X21" s="158"/>
      <c r="Y21" s="165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7"/>
      <c r="BA21" s="20"/>
      <c r="BB21" s="173"/>
      <c r="BC21" s="174"/>
      <c r="BD21" s="174"/>
      <c r="BE21" s="174"/>
      <c r="BF21" s="174"/>
      <c r="BG21" s="174"/>
      <c r="BH21" s="174"/>
      <c r="BI21" s="137"/>
      <c r="BJ21" s="138"/>
      <c r="BK21" s="59"/>
      <c r="BR21" s="32"/>
    </row>
    <row r="22" spans="1:70" ht="13.15" customHeight="1">
      <c r="A22" s="2"/>
      <c r="B22" s="2"/>
      <c r="C22" s="19"/>
      <c r="D22" s="156"/>
      <c r="E22" s="157"/>
      <c r="F22" s="157"/>
      <c r="G22" s="157"/>
      <c r="H22" s="157"/>
      <c r="I22" s="157"/>
      <c r="J22" s="158"/>
      <c r="K22" s="156"/>
      <c r="L22" s="157"/>
      <c r="M22" s="157"/>
      <c r="N22" s="157"/>
      <c r="O22" s="157"/>
      <c r="P22" s="157"/>
      <c r="Q22" s="158"/>
      <c r="R22" s="156"/>
      <c r="S22" s="157"/>
      <c r="T22" s="157"/>
      <c r="U22" s="157"/>
      <c r="V22" s="157"/>
      <c r="W22" s="157"/>
      <c r="X22" s="158"/>
      <c r="Y22" s="168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33"/>
      <c r="BB22" s="173"/>
      <c r="BC22" s="174"/>
      <c r="BD22" s="174"/>
      <c r="BE22" s="174"/>
      <c r="BF22" s="174"/>
      <c r="BG22" s="174"/>
      <c r="BH22" s="174"/>
      <c r="BI22" s="137"/>
      <c r="BJ22" s="138"/>
      <c r="BK22" s="59"/>
      <c r="BR22" s="32"/>
    </row>
    <row r="23" spans="1:70" ht="31.15" customHeight="1">
      <c r="A23" s="2"/>
      <c r="B23" s="2"/>
      <c r="C23" s="19"/>
      <c r="D23" s="159"/>
      <c r="E23" s="160"/>
      <c r="F23" s="160"/>
      <c r="G23" s="160"/>
      <c r="H23" s="160"/>
      <c r="I23" s="160"/>
      <c r="J23" s="161"/>
      <c r="K23" s="159"/>
      <c r="L23" s="160"/>
      <c r="M23" s="160"/>
      <c r="N23" s="160"/>
      <c r="O23" s="160"/>
      <c r="P23" s="160"/>
      <c r="Q23" s="161"/>
      <c r="R23" s="159"/>
      <c r="S23" s="160"/>
      <c r="T23" s="160"/>
      <c r="U23" s="160"/>
      <c r="V23" s="160"/>
      <c r="W23" s="160"/>
      <c r="X23" s="161"/>
      <c r="Y23" s="177" t="s">
        <v>4</v>
      </c>
      <c r="Z23" s="178"/>
      <c r="AA23" s="178"/>
      <c r="AB23" s="178"/>
      <c r="AC23" s="178"/>
      <c r="AD23" s="178"/>
      <c r="AE23" s="179"/>
      <c r="AF23" s="177" t="s">
        <v>5</v>
      </c>
      <c r="AG23" s="178"/>
      <c r="AH23" s="178"/>
      <c r="AI23" s="178"/>
      <c r="AJ23" s="178"/>
      <c r="AK23" s="178"/>
      <c r="AL23" s="179"/>
      <c r="AM23" s="177" t="s">
        <v>21</v>
      </c>
      <c r="AN23" s="178"/>
      <c r="AO23" s="178"/>
      <c r="AP23" s="178"/>
      <c r="AQ23" s="178"/>
      <c r="AR23" s="178"/>
      <c r="AS23" s="179"/>
      <c r="AT23" s="177" t="s">
        <v>22</v>
      </c>
      <c r="AU23" s="178"/>
      <c r="AV23" s="178"/>
      <c r="AW23" s="178"/>
      <c r="AX23" s="178"/>
      <c r="AY23" s="178"/>
      <c r="AZ23" s="179"/>
      <c r="BA23" s="33"/>
      <c r="BB23" s="175"/>
      <c r="BC23" s="176"/>
      <c r="BD23" s="176"/>
      <c r="BE23" s="176"/>
      <c r="BF23" s="176"/>
      <c r="BG23" s="176"/>
      <c r="BH23" s="176"/>
      <c r="BI23" s="139"/>
      <c r="BJ23" s="140"/>
      <c r="BK23" s="59"/>
      <c r="BR23" s="32"/>
    </row>
    <row r="24" spans="1:70" ht="15.6" customHeight="1">
      <c r="A24" s="2"/>
      <c r="B24" s="2"/>
      <c r="C24" s="19"/>
      <c r="D24" s="128" t="str">
        <f>IF([7]回答表!R49="○","○","")</f>
        <v/>
      </c>
      <c r="E24" s="129"/>
      <c r="F24" s="129"/>
      <c r="G24" s="129"/>
      <c r="H24" s="129"/>
      <c r="I24" s="129"/>
      <c r="J24" s="130"/>
      <c r="K24" s="128" t="str">
        <f>IF([7]回答表!R50="○","○","")</f>
        <v/>
      </c>
      <c r="L24" s="129"/>
      <c r="M24" s="129"/>
      <c r="N24" s="129"/>
      <c r="O24" s="129"/>
      <c r="P24" s="129"/>
      <c r="Q24" s="130"/>
      <c r="R24" s="128" t="str">
        <f>IF([7]回答表!R51="○","○","")</f>
        <v/>
      </c>
      <c r="S24" s="129"/>
      <c r="T24" s="129"/>
      <c r="U24" s="129"/>
      <c r="V24" s="129"/>
      <c r="W24" s="129"/>
      <c r="X24" s="130"/>
      <c r="Y24" s="128" t="str">
        <f>IF([7]回答表!R52="○","○","")</f>
        <v/>
      </c>
      <c r="Z24" s="129"/>
      <c r="AA24" s="129"/>
      <c r="AB24" s="129"/>
      <c r="AC24" s="129"/>
      <c r="AD24" s="129"/>
      <c r="AE24" s="130"/>
      <c r="AF24" s="128" t="str">
        <f>IF([7]回答表!R53="○","○","")</f>
        <v>○</v>
      </c>
      <c r="AG24" s="129"/>
      <c r="AH24" s="129"/>
      <c r="AI24" s="129"/>
      <c r="AJ24" s="129"/>
      <c r="AK24" s="129"/>
      <c r="AL24" s="130"/>
      <c r="AM24" s="128" t="str">
        <f>IF([7]回答表!R54="○","○","")</f>
        <v/>
      </c>
      <c r="AN24" s="129"/>
      <c r="AO24" s="129"/>
      <c r="AP24" s="129"/>
      <c r="AQ24" s="129"/>
      <c r="AR24" s="129"/>
      <c r="AS24" s="130"/>
      <c r="AT24" s="128" t="str">
        <f>IF([7]回答表!R55="○","○","")</f>
        <v/>
      </c>
      <c r="AU24" s="129"/>
      <c r="AV24" s="129"/>
      <c r="AW24" s="129"/>
      <c r="AX24" s="129"/>
      <c r="AY24" s="129"/>
      <c r="AZ24" s="130"/>
      <c r="BA24" s="33"/>
      <c r="BB24" s="126" t="str">
        <f>IF([7]回答表!R56="○","○","")</f>
        <v/>
      </c>
      <c r="BC24" s="127"/>
      <c r="BD24" s="127"/>
      <c r="BE24" s="127"/>
      <c r="BF24" s="127"/>
      <c r="BG24" s="127"/>
      <c r="BH24" s="127"/>
      <c r="BI24" s="135"/>
      <c r="BJ24" s="136"/>
      <c r="BK24" s="59"/>
      <c r="BR24" s="32"/>
    </row>
    <row r="25" spans="1:70" ht="15.6" customHeight="1">
      <c r="A25" s="2"/>
      <c r="B25" s="2"/>
      <c r="C25" s="19"/>
      <c r="D25" s="128"/>
      <c r="E25" s="129"/>
      <c r="F25" s="129"/>
      <c r="G25" s="129"/>
      <c r="H25" s="129"/>
      <c r="I25" s="129"/>
      <c r="J25" s="130"/>
      <c r="K25" s="128"/>
      <c r="L25" s="129"/>
      <c r="M25" s="129"/>
      <c r="N25" s="129"/>
      <c r="O25" s="129"/>
      <c r="P25" s="129"/>
      <c r="Q25" s="130"/>
      <c r="R25" s="128"/>
      <c r="S25" s="129"/>
      <c r="T25" s="129"/>
      <c r="U25" s="129"/>
      <c r="V25" s="129"/>
      <c r="W25" s="129"/>
      <c r="X25" s="130"/>
      <c r="Y25" s="128"/>
      <c r="Z25" s="129"/>
      <c r="AA25" s="129"/>
      <c r="AB25" s="129"/>
      <c r="AC25" s="129"/>
      <c r="AD25" s="129"/>
      <c r="AE25" s="130"/>
      <c r="AF25" s="128"/>
      <c r="AG25" s="129"/>
      <c r="AH25" s="129"/>
      <c r="AI25" s="129"/>
      <c r="AJ25" s="129"/>
      <c r="AK25" s="129"/>
      <c r="AL25" s="130"/>
      <c r="AM25" s="128"/>
      <c r="AN25" s="129"/>
      <c r="AO25" s="129"/>
      <c r="AP25" s="129"/>
      <c r="AQ25" s="129"/>
      <c r="AR25" s="129"/>
      <c r="AS25" s="130"/>
      <c r="AT25" s="128"/>
      <c r="AU25" s="129"/>
      <c r="AV25" s="129"/>
      <c r="AW25" s="129"/>
      <c r="AX25" s="129"/>
      <c r="AY25" s="129"/>
      <c r="AZ25" s="130"/>
      <c r="BA25" s="34"/>
      <c r="BB25" s="128"/>
      <c r="BC25" s="129"/>
      <c r="BD25" s="129"/>
      <c r="BE25" s="129"/>
      <c r="BF25" s="129"/>
      <c r="BG25" s="129"/>
      <c r="BH25" s="129"/>
      <c r="BI25" s="137"/>
      <c r="BJ25" s="138"/>
      <c r="BK25" s="59"/>
      <c r="BR25" s="32"/>
    </row>
    <row r="26" spans="1:70" ht="15.6" customHeight="1">
      <c r="A26" s="2"/>
      <c r="B26" s="2"/>
      <c r="C26" s="19"/>
      <c r="D26" s="131"/>
      <c r="E26" s="132"/>
      <c r="F26" s="132"/>
      <c r="G26" s="132"/>
      <c r="H26" s="132"/>
      <c r="I26" s="132"/>
      <c r="J26" s="133"/>
      <c r="K26" s="131"/>
      <c r="L26" s="132"/>
      <c r="M26" s="132"/>
      <c r="N26" s="132"/>
      <c r="O26" s="132"/>
      <c r="P26" s="132"/>
      <c r="Q26" s="133"/>
      <c r="R26" s="131"/>
      <c r="S26" s="132"/>
      <c r="T26" s="132"/>
      <c r="U26" s="132"/>
      <c r="V26" s="132"/>
      <c r="W26" s="132"/>
      <c r="X26" s="133"/>
      <c r="Y26" s="131"/>
      <c r="Z26" s="132"/>
      <c r="AA26" s="132"/>
      <c r="AB26" s="132"/>
      <c r="AC26" s="132"/>
      <c r="AD26" s="132"/>
      <c r="AE26" s="133"/>
      <c r="AF26" s="131"/>
      <c r="AG26" s="132"/>
      <c r="AH26" s="132"/>
      <c r="AI26" s="132"/>
      <c r="AJ26" s="132"/>
      <c r="AK26" s="132"/>
      <c r="AL26" s="133"/>
      <c r="AM26" s="131"/>
      <c r="AN26" s="132"/>
      <c r="AO26" s="132"/>
      <c r="AP26" s="132"/>
      <c r="AQ26" s="132"/>
      <c r="AR26" s="132"/>
      <c r="AS26" s="133"/>
      <c r="AT26" s="131"/>
      <c r="AU26" s="132"/>
      <c r="AV26" s="132"/>
      <c r="AW26" s="132"/>
      <c r="AX26" s="132"/>
      <c r="AY26" s="132"/>
      <c r="AZ26" s="133"/>
      <c r="BA26" s="34"/>
      <c r="BB26" s="131"/>
      <c r="BC26" s="132"/>
      <c r="BD26" s="132"/>
      <c r="BE26" s="132"/>
      <c r="BF26" s="132"/>
      <c r="BG26" s="132"/>
      <c r="BH26" s="132"/>
      <c r="BI26" s="139"/>
      <c r="BJ26" s="140"/>
      <c r="BK26" s="59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0" ht="15.6" customHeight="1">
      <c r="A31" s="2"/>
      <c r="B31" s="2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99"/>
      <c r="AS31" s="199"/>
      <c r="AT31" s="199"/>
      <c r="AU31" s="199"/>
      <c r="AV31" s="199"/>
      <c r="AW31" s="199"/>
      <c r="AX31" s="199"/>
      <c r="AY31" s="199"/>
      <c r="AZ31" s="199"/>
      <c r="BA31" s="199"/>
      <c r="BB31" s="199"/>
      <c r="BC31" s="41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3"/>
      <c r="BR31" s="37"/>
    </row>
    <row r="32" spans="1:70" ht="15.6" customHeight="1">
      <c r="A32" s="50"/>
      <c r="B32" s="50"/>
      <c r="C32" s="4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3"/>
      <c r="Y32" s="33"/>
      <c r="Z32" s="33"/>
      <c r="AA32" s="21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6"/>
      <c r="AO32" s="48"/>
      <c r="AP32" s="49"/>
      <c r="AQ32" s="49"/>
      <c r="AR32" s="217"/>
      <c r="AS32" s="217"/>
      <c r="AT32" s="217"/>
      <c r="AU32" s="217"/>
      <c r="AV32" s="217"/>
      <c r="AW32" s="217"/>
      <c r="AX32" s="217"/>
      <c r="AY32" s="217"/>
      <c r="AZ32" s="217"/>
      <c r="BA32" s="217"/>
      <c r="BB32" s="217"/>
      <c r="BC32" s="45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6"/>
      <c r="BQ32" s="47"/>
      <c r="BR32" s="37"/>
    </row>
    <row r="33" spans="1:70" ht="15.6" customHeight="1">
      <c r="A33" s="50"/>
      <c r="B33" s="50"/>
      <c r="C33" s="44"/>
      <c r="D33" s="141" t="s">
        <v>6</v>
      </c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3"/>
      <c r="R33" s="78" t="s">
        <v>29</v>
      </c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80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37"/>
    </row>
    <row r="34" spans="1:70" ht="15.6" customHeight="1">
      <c r="A34" s="50"/>
      <c r="B34" s="50"/>
      <c r="C34" s="44"/>
      <c r="D34" s="144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6"/>
      <c r="R34" s="84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6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37"/>
    </row>
    <row r="35" spans="1:70" ht="15.6" customHeight="1">
      <c r="A35" s="50"/>
      <c r="B35" s="50"/>
      <c r="C35" s="4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3"/>
      <c r="Y35" s="33"/>
      <c r="Z35" s="33"/>
      <c r="AA35" s="21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6"/>
      <c r="AO35" s="48"/>
      <c r="AP35" s="49"/>
      <c r="AQ35" s="49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37"/>
    </row>
    <row r="36" spans="1:70" ht="19.149999999999999" customHeight="1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28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18" t="s">
        <v>30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219"/>
      <c r="BB36" s="219"/>
      <c r="BC36" s="45"/>
      <c r="BD36" s="21"/>
      <c r="BE36" s="28" t="s">
        <v>7</v>
      </c>
      <c r="BF36" s="31"/>
      <c r="BG36" s="31"/>
      <c r="BH36" s="31"/>
      <c r="BI36" s="31"/>
      <c r="BJ36" s="31"/>
      <c r="BK36" s="31"/>
      <c r="BL36" s="25"/>
      <c r="BM36" s="25"/>
      <c r="BN36" s="25"/>
      <c r="BO36" s="25"/>
      <c r="BP36" s="27"/>
      <c r="BQ36" s="47"/>
      <c r="BR36" s="37"/>
    </row>
    <row r="37" spans="1:70" ht="15.6" customHeight="1">
      <c r="A37" s="50"/>
      <c r="B37" s="50"/>
      <c r="C37" s="44"/>
      <c r="D37" s="78" t="s">
        <v>8</v>
      </c>
      <c r="E37" s="79"/>
      <c r="F37" s="79"/>
      <c r="G37" s="79"/>
      <c r="H37" s="79"/>
      <c r="I37" s="79"/>
      <c r="J37" s="79"/>
      <c r="K37" s="79"/>
      <c r="L37" s="79"/>
      <c r="M37" s="80"/>
      <c r="N37" s="87" t="str">
        <f>IF([7]回答表!X53="○","○","")</f>
        <v>○</v>
      </c>
      <c r="O37" s="88"/>
      <c r="P37" s="88"/>
      <c r="Q37" s="89"/>
      <c r="R37" s="23"/>
      <c r="S37" s="23"/>
      <c r="T37" s="23"/>
      <c r="U37" s="96" t="str">
        <f>IF([7]回答表!X53="○",[7]回答表!B359,IF([7]回答表!AA53="○",[7]回答表!B379,""))</f>
        <v>上下水道事業の窓口業務（検針、料金徴収含む。）等をプロポーザル方式にて業者選定し、５年契約の委託を実施した。
主な効果は、職員数を上下水道事業合わせ８名削減したことや、タブレット端末やＰＯＳレジスターの導入により利便性の向上や時間短縮を図るなど、民間業者のノウハウを生かしたお客さまサービスの向上を図った。</v>
      </c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8"/>
      <c r="AK37" s="51"/>
      <c r="AL37" s="51"/>
      <c r="AM37" s="51"/>
      <c r="AN37" s="96" t="str">
        <f>IF([7]回答表!X53="○",[7]回答表!B365,"")</f>
        <v>窓口及び電話受付業務、水道メーター検針業務、止水栓開閉栓業務、上下水道料金等の賦課業務、上下水道料金等の収納業務、滞納整理業務、給水停止業務、下水道受益者負担金等の賦課収納業務、合併処理浄化槽等補助金申請受付業務、水道メーター交換情報入力業務、給水装置及び排水設備に関する問い合わせ対応業務、上下水道料金・検針システム及び下水道受益者負担金等システム構築業務、その他付帯業務</v>
      </c>
      <c r="AO37" s="220"/>
      <c r="AP37" s="220"/>
      <c r="AQ37" s="220"/>
      <c r="AR37" s="220"/>
      <c r="AS37" s="220"/>
      <c r="AT37" s="220"/>
      <c r="AU37" s="220"/>
      <c r="AV37" s="220"/>
      <c r="AW37" s="220"/>
      <c r="AX37" s="220"/>
      <c r="AY37" s="220"/>
      <c r="AZ37" s="220"/>
      <c r="BA37" s="220"/>
      <c r="BB37" s="221"/>
      <c r="BC37" s="48"/>
      <c r="BD37" s="21"/>
      <c r="BE37" s="121" t="s">
        <v>9</v>
      </c>
      <c r="BF37" s="122"/>
      <c r="BG37" s="122"/>
      <c r="BH37" s="122"/>
      <c r="BI37" s="121"/>
      <c r="BJ37" s="122"/>
      <c r="BK37" s="122"/>
      <c r="BL37" s="122"/>
      <c r="BM37" s="121"/>
      <c r="BN37" s="122"/>
      <c r="BO37" s="122"/>
      <c r="BP37" s="124"/>
      <c r="BQ37" s="47"/>
      <c r="BR37" s="37"/>
    </row>
    <row r="38" spans="1:70" ht="15.6" customHeight="1">
      <c r="A38" s="50"/>
      <c r="B38" s="50"/>
      <c r="C38" s="44"/>
      <c r="D38" s="81"/>
      <c r="E38" s="82"/>
      <c r="F38" s="82"/>
      <c r="G38" s="82"/>
      <c r="H38" s="82"/>
      <c r="I38" s="82"/>
      <c r="J38" s="82"/>
      <c r="K38" s="82"/>
      <c r="L38" s="82"/>
      <c r="M38" s="83"/>
      <c r="N38" s="90"/>
      <c r="O38" s="91"/>
      <c r="P38" s="91"/>
      <c r="Q38" s="92"/>
      <c r="R38" s="23"/>
      <c r="S38" s="23"/>
      <c r="T38" s="23"/>
      <c r="U38" s="99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1"/>
      <c r="AK38" s="51"/>
      <c r="AL38" s="51"/>
      <c r="AM38" s="51"/>
      <c r="AN38" s="222"/>
      <c r="AO38" s="223"/>
      <c r="AP38" s="223"/>
      <c r="AQ38" s="223"/>
      <c r="AR38" s="223"/>
      <c r="AS38" s="223"/>
      <c r="AT38" s="223"/>
      <c r="AU38" s="223"/>
      <c r="AV38" s="223"/>
      <c r="AW38" s="223"/>
      <c r="AX38" s="223"/>
      <c r="AY38" s="223"/>
      <c r="AZ38" s="223"/>
      <c r="BA38" s="223"/>
      <c r="BB38" s="224"/>
      <c r="BC38" s="48"/>
      <c r="BD38" s="21"/>
      <c r="BE38" s="105"/>
      <c r="BF38" s="123"/>
      <c r="BG38" s="123"/>
      <c r="BH38" s="123"/>
      <c r="BI38" s="105"/>
      <c r="BJ38" s="123"/>
      <c r="BK38" s="123"/>
      <c r="BL38" s="123"/>
      <c r="BM38" s="105"/>
      <c r="BN38" s="123"/>
      <c r="BO38" s="123"/>
      <c r="BP38" s="125"/>
      <c r="BQ38" s="47"/>
      <c r="BR38" s="37"/>
    </row>
    <row r="39" spans="1:70" ht="15.6" customHeight="1">
      <c r="A39" s="50"/>
      <c r="B39" s="50"/>
      <c r="C39" s="44"/>
      <c r="D39" s="81"/>
      <c r="E39" s="82"/>
      <c r="F39" s="82"/>
      <c r="G39" s="82"/>
      <c r="H39" s="82"/>
      <c r="I39" s="82"/>
      <c r="J39" s="82"/>
      <c r="K39" s="82"/>
      <c r="L39" s="82"/>
      <c r="M39" s="83"/>
      <c r="N39" s="90"/>
      <c r="O39" s="91"/>
      <c r="P39" s="91"/>
      <c r="Q39" s="92"/>
      <c r="R39" s="23"/>
      <c r="S39" s="23"/>
      <c r="T39" s="23"/>
      <c r="U39" s="99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1"/>
      <c r="AK39" s="51"/>
      <c r="AL39" s="51"/>
      <c r="AM39" s="51"/>
      <c r="AN39" s="222"/>
      <c r="AO39" s="223"/>
      <c r="AP39" s="223"/>
      <c r="AQ39" s="223"/>
      <c r="AR39" s="223"/>
      <c r="AS39" s="223"/>
      <c r="AT39" s="223"/>
      <c r="AU39" s="223"/>
      <c r="AV39" s="223"/>
      <c r="AW39" s="223"/>
      <c r="AX39" s="223"/>
      <c r="AY39" s="223"/>
      <c r="AZ39" s="223"/>
      <c r="BA39" s="223"/>
      <c r="BB39" s="224"/>
      <c r="BC39" s="48"/>
      <c r="BD39" s="21"/>
      <c r="BE39" s="105"/>
      <c r="BF39" s="123"/>
      <c r="BG39" s="123"/>
      <c r="BH39" s="123"/>
      <c r="BI39" s="105"/>
      <c r="BJ39" s="123"/>
      <c r="BK39" s="123"/>
      <c r="BL39" s="123"/>
      <c r="BM39" s="105"/>
      <c r="BN39" s="123"/>
      <c r="BO39" s="123"/>
      <c r="BP39" s="125"/>
      <c r="BQ39" s="47"/>
      <c r="BR39" s="37"/>
    </row>
    <row r="40" spans="1:70" ht="15.6" customHeight="1">
      <c r="A40" s="50"/>
      <c r="B40" s="50"/>
      <c r="C40" s="44"/>
      <c r="D40" s="84"/>
      <c r="E40" s="85"/>
      <c r="F40" s="85"/>
      <c r="G40" s="85"/>
      <c r="H40" s="85"/>
      <c r="I40" s="85"/>
      <c r="J40" s="85"/>
      <c r="K40" s="85"/>
      <c r="L40" s="85"/>
      <c r="M40" s="86"/>
      <c r="N40" s="93"/>
      <c r="O40" s="94"/>
      <c r="P40" s="94"/>
      <c r="Q40" s="95"/>
      <c r="R40" s="23"/>
      <c r="S40" s="23"/>
      <c r="T40" s="23"/>
      <c r="U40" s="99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1"/>
      <c r="AK40" s="51"/>
      <c r="AL40" s="51"/>
      <c r="AM40" s="51"/>
      <c r="AN40" s="222"/>
      <c r="AO40" s="223"/>
      <c r="AP40" s="223"/>
      <c r="AQ40" s="223"/>
      <c r="AR40" s="223"/>
      <c r="AS40" s="223"/>
      <c r="AT40" s="223"/>
      <c r="AU40" s="223"/>
      <c r="AV40" s="223"/>
      <c r="AW40" s="223"/>
      <c r="AX40" s="223"/>
      <c r="AY40" s="223"/>
      <c r="AZ40" s="223"/>
      <c r="BA40" s="223"/>
      <c r="BB40" s="224"/>
      <c r="BC40" s="48"/>
      <c r="BD40" s="21"/>
      <c r="BE40" s="105">
        <f>IF([7]回答表!X53="○",[7]回答表!E371,IF([7]回答表!AA53="○",[7]回答表!E385,""))</f>
        <v>30</v>
      </c>
      <c r="BF40" s="123"/>
      <c r="BG40" s="123"/>
      <c r="BH40" s="123"/>
      <c r="BI40" s="105">
        <f>IF([7]回答表!X53="○",[7]回答表!E372,IF([7]回答表!AA53="○",[7]回答表!E386,""))</f>
        <v>4</v>
      </c>
      <c r="BJ40" s="123"/>
      <c r="BK40" s="123"/>
      <c r="BL40" s="125"/>
      <c r="BM40" s="105">
        <f>IF([7]回答表!X53="○",[7]回答表!E373,IF([7]回答表!AA53="○",[7]回答表!E387,""))</f>
        <v>1</v>
      </c>
      <c r="BN40" s="123"/>
      <c r="BO40" s="123"/>
      <c r="BP40" s="125"/>
      <c r="BQ40" s="47"/>
      <c r="BR40" s="37"/>
    </row>
    <row r="41" spans="1:70" ht="26.25" customHeight="1">
      <c r="A41" s="50"/>
      <c r="B41" s="50"/>
      <c r="C41" s="44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2"/>
      <c r="O41" s="52"/>
      <c r="P41" s="52"/>
      <c r="Q41" s="52"/>
      <c r="R41" s="52"/>
      <c r="S41" s="52"/>
      <c r="T41" s="52"/>
      <c r="U41" s="99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1"/>
      <c r="AK41" s="51"/>
      <c r="AL41" s="51"/>
      <c r="AM41" s="51"/>
      <c r="AN41" s="222"/>
      <c r="AO41" s="223"/>
      <c r="AP41" s="223"/>
      <c r="AQ41" s="223"/>
      <c r="AR41" s="223"/>
      <c r="AS41" s="223"/>
      <c r="AT41" s="223"/>
      <c r="AU41" s="223"/>
      <c r="AV41" s="223"/>
      <c r="AW41" s="223"/>
      <c r="AX41" s="223"/>
      <c r="AY41" s="223"/>
      <c r="AZ41" s="223"/>
      <c r="BA41" s="223"/>
      <c r="BB41" s="224"/>
      <c r="BC41" s="48"/>
      <c r="BD41" s="48"/>
      <c r="BE41" s="105"/>
      <c r="BF41" s="123"/>
      <c r="BG41" s="123"/>
      <c r="BH41" s="123"/>
      <c r="BI41" s="105"/>
      <c r="BJ41" s="123"/>
      <c r="BK41" s="123"/>
      <c r="BL41" s="125"/>
      <c r="BM41" s="105"/>
      <c r="BN41" s="123"/>
      <c r="BO41" s="123"/>
      <c r="BP41" s="125"/>
      <c r="BQ41" s="47"/>
      <c r="BR41" s="37"/>
    </row>
    <row r="42" spans="1:70" ht="15.6" customHeight="1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99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1"/>
      <c r="AK42" s="51"/>
      <c r="AL42" s="51"/>
      <c r="AM42" s="51"/>
      <c r="AN42" s="222"/>
      <c r="AO42" s="223"/>
      <c r="AP42" s="223"/>
      <c r="AQ42" s="223"/>
      <c r="AR42" s="223"/>
      <c r="AS42" s="223"/>
      <c r="AT42" s="223"/>
      <c r="AU42" s="223"/>
      <c r="AV42" s="223"/>
      <c r="AW42" s="223"/>
      <c r="AX42" s="223"/>
      <c r="AY42" s="223"/>
      <c r="AZ42" s="223"/>
      <c r="BA42" s="223"/>
      <c r="BB42" s="224"/>
      <c r="BC42" s="48"/>
      <c r="BD42" s="21"/>
      <c r="BE42" s="105"/>
      <c r="BF42" s="123"/>
      <c r="BG42" s="123"/>
      <c r="BH42" s="123"/>
      <c r="BI42" s="105"/>
      <c r="BJ42" s="123"/>
      <c r="BK42" s="123"/>
      <c r="BL42" s="125"/>
      <c r="BM42" s="105"/>
      <c r="BN42" s="123"/>
      <c r="BO42" s="123"/>
      <c r="BP42" s="125"/>
      <c r="BQ42" s="47"/>
      <c r="BR42" s="37"/>
    </row>
    <row r="43" spans="1:70" ht="15.6" customHeight="1">
      <c r="A43" s="50"/>
      <c r="B43" s="50"/>
      <c r="C43" s="44"/>
      <c r="D43" s="112" t="s">
        <v>10</v>
      </c>
      <c r="E43" s="113"/>
      <c r="F43" s="113"/>
      <c r="G43" s="113"/>
      <c r="H43" s="113"/>
      <c r="I43" s="113"/>
      <c r="J43" s="113"/>
      <c r="K43" s="113"/>
      <c r="L43" s="113"/>
      <c r="M43" s="114"/>
      <c r="N43" s="87" t="str">
        <f>IF([7]回答表!AA53="○","○","")</f>
        <v/>
      </c>
      <c r="O43" s="88"/>
      <c r="P43" s="88"/>
      <c r="Q43" s="89"/>
      <c r="R43" s="23"/>
      <c r="S43" s="23"/>
      <c r="T43" s="23"/>
      <c r="U43" s="99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1"/>
      <c r="AK43" s="51"/>
      <c r="AL43" s="51"/>
      <c r="AM43" s="51"/>
      <c r="AN43" s="222"/>
      <c r="AO43" s="223"/>
      <c r="AP43" s="223"/>
      <c r="AQ43" s="223"/>
      <c r="AR43" s="223"/>
      <c r="AS43" s="223"/>
      <c r="AT43" s="223"/>
      <c r="AU43" s="223"/>
      <c r="AV43" s="223"/>
      <c r="AW43" s="223"/>
      <c r="AX43" s="223"/>
      <c r="AY43" s="223"/>
      <c r="AZ43" s="223"/>
      <c r="BA43" s="223"/>
      <c r="BB43" s="224"/>
      <c r="BC43" s="48"/>
      <c r="BD43" s="53"/>
      <c r="BE43" s="105"/>
      <c r="BF43" s="123"/>
      <c r="BG43" s="123"/>
      <c r="BH43" s="123"/>
      <c r="BI43" s="105"/>
      <c r="BJ43" s="123"/>
      <c r="BK43" s="123"/>
      <c r="BL43" s="125"/>
      <c r="BM43" s="105"/>
      <c r="BN43" s="123"/>
      <c r="BO43" s="123"/>
      <c r="BP43" s="125"/>
      <c r="BQ43" s="47"/>
      <c r="BR43" s="37"/>
    </row>
    <row r="44" spans="1:70" ht="15.6" customHeight="1">
      <c r="A44" s="50"/>
      <c r="B44" s="50"/>
      <c r="C44" s="44"/>
      <c r="D44" s="115"/>
      <c r="E44" s="116"/>
      <c r="F44" s="116"/>
      <c r="G44" s="116"/>
      <c r="H44" s="116"/>
      <c r="I44" s="116"/>
      <c r="J44" s="116"/>
      <c r="K44" s="116"/>
      <c r="L44" s="116"/>
      <c r="M44" s="117"/>
      <c r="N44" s="90"/>
      <c r="O44" s="91"/>
      <c r="P44" s="91"/>
      <c r="Q44" s="92"/>
      <c r="R44" s="23"/>
      <c r="S44" s="23"/>
      <c r="T44" s="23"/>
      <c r="U44" s="99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1"/>
      <c r="AK44" s="51"/>
      <c r="AL44" s="51"/>
      <c r="AM44" s="51"/>
      <c r="AN44" s="222"/>
      <c r="AO44" s="223"/>
      <c r="AP44" s="223"/>
      <c r="AQ44" s="223"/>
      <c r="AR44" s="223"/>
      <c r="AS44" s="223"/>
      <c r="AT44" s="223"/>
      <c r="AU44" s="223"/>
      <c r="AV44" s="223"/>
      <c r="AW44" s="223"/>
      <c r="AX44" s="223"/>
      <c r="AY44" s="223"/>
      <c r="AZ44" s="223"/>
      <c r="BA44" s="223"/>
      <c r="BB44" s="224"/>
      <c r="BC44" s="48"/>
      <c r="BD44" s="53"/>
      <c r="BE44" s="105" t="s">
        <v>11</v>
      </c>
      <c r="BF44" s="123"/>
      <c r="BG44" s="123"/>
      <c r="BH44" s="123"/>
      <c r="BI44" s="105" t="s">
        <v>12</v>
      </c>
      <c r="BJ44" s="123"/>
      <c r="BK44" s="123"/>
      <c r="BL44" s="123"/>
      <c r="BM44" s="105" t="s">
        <v>13</v>
      </c>
      <c r="BN44" s="123"/>
      <c r="BO44" s="123"/>
      <c r="BP44" s="125"/>
      <c r="BQ44" s="47"/>
      <c r="BR44" s="37"/>
    </row>
    <row r="45" spans="1:70" ht="15.6" customHeight="1">
      <c r="A45" s="50"/>
      <c r="B45" s="50"/>
      <c r="C45" s="44"/>
      <c r="D45" s="115"/>
      <c r="E45" s="116"/>
      <c r="F45" s="116"/>
      <c r="G45" s="116"/>
      <c r="H45" s="116"/>
      <c r="I45" s="116"/>
      <c r="J45" s="116"/>
      <c r="K45" s="116"/>
      <c r="L45" s="116"/>
      <c r="M45" s="117"/>
      <c r="N45" s="90"/>
      <c r="O45" s="91"/>
      <c r="P45" s="91"/>
      <c r="Q45" s="92"/>
      <c r="R45" s="23"/>
      <c r="S45" s="23"/>
      <c r="T45" s="23"/>
      <c r="U45" s="99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1"/>
      <c r="AK45" s="51"/>
      <c r="AL45" s="51"/>
      <c r="AM45" s="51"/>
      <c r="AN45" s="222"/>
      <c r="AO45" s="223"/>
      <c r="AP45" s="223"/>
      <c r="AQ45" s="223"/>
      <c r="AR45" s="223"/>
      <c r="AS45" s="223"/>
      <c r="AT45" s="223"/>
      <c r="AU45" s="223"/>
      <c r="AV45" s="223"/>
      <c r="AW45" s="223"/>
      <c r="AX45" s="223"/>
      <c r="AY45" s="223"/>
      <c r="AZ45" s="223"/>
      <c r="BA45" s="223"/>
      <c r="BB45" s="224"/>
      <c r="BC45" s="48"/>
      <c r="BD45" s="53"/>
      <c r="BE45" s="105"/>
      <c r="BF45" s="123"/>
      <c r="BG45" s="123"/>
      <c r="BH45" s="123"/>
      <c r="BI45" s="105"/>
      <c r="BJ45" s="123"/>
      <c r="BK45" s="123"/>
      <c r="BL45" s="123"/>
      <c r="BM45" s="105"/>
      <c r="BN45" s="123"/>
      <c r="BO45" s="123"/>
      <c r="BP45" s="125"/>
      <c r="BQ45" s="47"/>
      <c r="BR45" s="37"/>
    </row>
    <row r="46" spans="1:70" ht="15.6" customHeight="1">
      <c r="A46" s="50"/>
      <c r="B46" s="50"/>
      <c r="C46" s="44"/>
      <c r="D46" s="118"/>
      <c r="E46" s="119"/>
      <c r="F46" s="119"/>
      <c r="G46" s="119"/>
      <c r="H46" s="119"/>
      <c r="I46" s="119"/>
      <c r="J46" s="119"/>
      <c r="K46" s="119"/>
      <c r="L46" s="119"/>
      <c r="M46" s="120"/>
      <c r="N46" s="93"/>
      <c r="O46" s="94"/>
      <c r="P46" s="94"/>
      <c r="Q46" s="95"/>
      <c r="R46" s="23"/>
      <c r="S46" s="23"/>
      <c r="T46" s="23"/>
      <c r="U46" s="102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4"/>
      <c r="AK46" s="51"/>
      <c r="AL46" s="51"/>
      <c r="AM46" s="51"/>
      <c r="AN46" s="225"/>
      <c r="AO46" s="226"/>
      <c r="AP46" s="226"/>
      <c r="AQ46" s="226"/>
      <c r="AR46" s="226"/>
      <c r="AS46" s="226"/>
      <c r="AT46" s="226"/>
      <c r="AU46" s="226"/>
      <c r="AV46" s="226"/>
      <c r="AW46" s="226"/>
      <c r="AX46" s="226"/>
      <c r="AY46" s="226"/>
      <c r="AZ46" s="226"/>
      <c r="BA46" s="226"/>
      <c r="BB46" s="227"/>
      <c r="BC46" s="48"/>
      <c r="BD46" s="53"/>
      <c r="BE46" s="196"/>
      <c r="BF46" s="197"/>
      <c r="BG46" s="197"/>
      <c r="BH46" s="197"/>
      <c r="BI46" s="196"/>
      <c r="BJ46" s="197"/>
      <c r="BK46" s="197"/>
      <c r="BL46" s="197"/>
      <c r="BM46" s="196"/>
      <c r="BN46" s="197"/>
      <c r="BO46" s="197"/>
      <c r="BP46" s="198"/>
      <c r="BQ46" s="47"/>
      <c r="BR46" s="37"/>
    </row>
    <row r="47" spans="1:70" ht="15.6" customHeight="1">
      <c r="A47" s="50"/>
      <c r="B47" s="50"/>
      <c r="C47" s="44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3"/>
      <c r="Y47" s="33"/>
      <c r="Z47" s="33"/>
      <c r="AA47" s="25"/>
      <c r="AB47" s="25"/>
      <c r="AC47" s="25"/>
      <c r="AD47" s="25"/>
      <c r="AE47" s="25"/>
      <c r="AF47" s="25"/>
      <c r="AG47" s="25"/>
      <c r="AH47" s="25"/>
      <c r="AI47" s="25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47"/>
      <c r="BR47" s="37"/>
    </row>
    <row r="48" spans="1:70" ht="19.149999999999999" customHeight="1">
      <c r="A48" s="2"/>
      <c r="B48" s="2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3"/>
      <c r="BQ48" s="47"/>
      <c r="BR48" s="37"/>
    </row>
    <row r="49" spans="1:70" ht="15.6" customHeight="1">
      <c r="A49" s="2"/>
      <c r="B49" s="2"/>
      <c r="C49" s="44"/>
      <c r="D49" s="78" t="s">
        <v>15</v>
      </c>
      <c r="E49" s="79"/>
      <c r="F49" s="79"/>
      <c r="G49" s="79"/>
      <c r="H49" s="79"/>
      <c r="I49" s="79"/>
      <c r="J49" s="79"/>
      <c r="K49" s="79"/>
      <c r="L49" s="79"/>
      <c r="M49" s="80"/>
      <c r="N49" s="87" t="str">
        <f>IF([7]回答表!AD53="○","○","")</f>
        <v/>
      </c>
      <c r="O49" s="88"/>
      <c r="P49" s="88"/>
      <c r="Q49" s="89"/>
      <c r="R49" s="23"/>
      <c r="S49" s="23"/>
      <c r="T49" s="23"/>
      <c r="U49" s="96" t="str">
        <f>IF([7]回答表!AD53="○",[7]回答表!B393,"")</f>
        <v/>
      </c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8"/>
      <c r="AK49" s="57"/>
      <c r="AL49" s="57"/>
      <c r="AM49" s="96" t="str">
        <f>IF([7]回答表!AD53="○",[7]回答表!B399,"")</f>
        <v/>
      </c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8"/>
      <c r="BQ49" s="47"/>
      <c r="BR49" s="37"/>
    </row>
    <row r="50" spans="1:70" ht="15.6" customHeight="1">
      <c r="A50" s="2"/>
      <c r="B50" s="2"/>
      <c r="C50" s="44"/>
      <c r="D50" s="81"/>
      <c r="E50" s="82"/>
      <c r="F50" s="82"/>
      <c r="G50" s="82"/>
      <c r="H50" s="82"/>
      <c r="I50" s="82"/>
      <c r="J50" s="82"/>
      <c r="K50" s="82"/>
      <c r="L50" s="82"/>
      <c r="M50" s="83"/>
      <c r="N50" s="90"/>
      <c r="O50" s="91"/>
      <c r="P50" s="91"/>
      <c r="Q50" s="92"/>
      <c r="R50" s="23"/>
      <c r="S50" s="23"/>
      <c r="T50" s="23"/>
      <c r="U50" s="99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1"/>
      <c r="AK50" s="57"/>
      <c r="AL50" s="57"/>
      <c r="AM50" s="99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1"/>
      <c r="BQ50" s="47"/>
      <c r="BR50" s="37"/>
    </row>
    <row r="51" spans="1:70" ht="15.6" customHeight="1">
      <c r="A51" s="2"/>
      <c r="B51" s="2"/>
      <c r="C51" s="44"/>
      <c r="D51" s="81"/>
      <c r="E51" s="82"/>
      <c r="F51" s="82"/>
      <c r="G51" s="82"/>
      <c r="H51" s="82"/>
      <c r="I51" s="82"/>
      <c r="J51" s="82"/>
      <c r="K51" s="82"/>
      <c r="L51" s="82"/>
      <c r="M51" s="83"/>
      <c r="N51" s="90"/>
      <c r="O51" s="91"/>
      <c r="P51" s="91"/>
      <c r="Q51" s="92"/>
      <c r="R51" s="23"/>
      <c r="S51" s="23"/>
      <c r="T51" s="23"/>
      <c r="U51" s="99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1"/>
      <c r="AK51" s="57"/>
      <c r="AL51" s="57"/>
      <c r="AM51" s="99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1"/>
      <c r="BQ51" s="47"/>
      <c r="BR51" s="37"/>
    </row>
    <row r="52" spans="1:70" ht="15.6" customHeight="1">
      <c r="A52" s="2"/>
      <c r="B52" s="2"/>
      <c r="C52" s="44"/>
      <c r="D52" s="84"/>
      <c r="E52" s="85"/>
      <c r="F52" s="85"/>
      <c r="G52" s="85"/>
      <c r="H52" s="85"/>
      <c r="I52" s="85"/>
      <c r="J52" s="85"/>
      <c r="K52" s="85"/>
      <c r="L52" s="85"/>
      <c r="M52" s="86"/>
      <c r="N52" s="93"/>
      <c r="O52" s="94"/>
      <c r="P52" s="94"/>
      <c r="Q52" s="95"/>
      <c r="R52" s="23"/>
      <c r="S52" s="23"/>
      <c r="T52" s="23"/>
      <c r="U52" s="102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4"/>
      <c r="AK52" s="57"/>
      <c r="AL52" s="57"/>
      <c r="AM52" s="102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4"/>
      <c r="BQ52" s="47"/>
      <c r="BR52" s="37"/>
    </row>
    <row r="53" spans="1:70" ht="15.6" customHeight="1">
      <c r="A53" s="2"/>
      <c r="B53" s="2"/>
      <c r="C53" s="5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6"/>
      <c r="BR53" s="37"/>
    </row>
  </sheetData>
  <sheetProtection selectLockedCells="1"/>
  <mergeCells count="48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BE40:BH43"/>
    <mergeCell ref="BI40:BL43"/>
    <mergeCell ref="BM40:BP43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9D72E-81CC-42D1-AB7F-7BC9F53E7607}">
  <sheetPr>
    <pageSetUpPr fitToPage="1"/>
  </sheetPr>
  <dimension ref="A1:BR53"/>
  <sheetViews>
    <sheetView tabSelected="1" view="pageBreakPreview" zoomScale="60" zoomScaleNormal="70" zoomScalePageLayoutView="40" workbookViewId="0">
      <selection activeCell="A54" sqref="A54:XFD12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0" t="s">
        <v>18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2" t="s">
        <v>24</v>
      </c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4"/>
      <c r="AO8" s="185" t="s">
        <v>0</v>
      </c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4"/>
      <c r="BF8" s="180" t="s">
        <v>25</v>
      </c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6"/>
      <c r="BR8" s="4"/>
    </row>
    <row r="9" spans="1:70" ht="15.6" customHeight="1">
      <c r="A9" s="2"/>
      <c r="B9" s="2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08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34"/>
      <c r="AI9" s="134"/>
      <c r="AJ9" s="134"/>
      <c r="AK9" s="134"/>
      <c r="AL9" s="134"/>
      <c r="AM9" s="134"/>
      <c r="AN9" s="107"/>
      <c r="AO9" s="108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07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6"/>
      <c r="BR9" s="4"/>
    </row>
    <row r="10" spans="1:70" ht="15.6" customHeight="1">
      <c r="A10" s="2"/>
      <c r="B10" s="2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09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1"/>
      <c r="AO10" s="109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1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6"/>
    </row>
    <row r="11" spans="1:70" ht="15.6" customHeight="1">
      <c r="A11" s="2"/>
      <c r="B11" s="2"/>
      <c r="C11" s="187" t="str">
        <f>IF(COUNTIF([8]回答表!F22,"*")&gt;0,[8]回答表!F22,"")</f>
        <v>敦賀市</v>
      </c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8" t="str">
        <f>IF(COUNTIF([8]回答表!F24,"*")&gt;0,[8]回答表!F24,"")</f>
        <v>下水道事業</v>
      </c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3"/>
      <c r="AG11" s="183"/>
      <c r="AH11" s="183"/>
      <c r="AI11" s="183"/>
      <c r="AJ11" s="183"/>
      <c r="AK11" s="183"/>
      <c r="AL11" s="183"/>
      <c r="AM11" s="183"/>
      <c r="AN11" s="184"/>
      <c r="AO11" s="194" t="str">
        <f>IF(COUNTIF([8]回答表!W24,"*")&gt;0,[8]回答表!W24,"")</f>
        <v>漁業集落排水</v>
      </c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4"/>
      <c r="BF11" s="187" t="str">
        <f>IF(COUNTIF([8]回答表!F26,"*")&gt;0,[8]回答表!F26,"")</f>
        <v>―</v>
      </c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7"/>
    </row>
    <row r="12" spans="1:70" ht="15.6" customHeight="1">
      <c r="A12" s="2"/>
      <c r="B12" s="2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90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06"/>
      <c r="AG12" s="106"/>
      <c r="AH12" s="134"/>
      <c r="AI12" s="134"/>
      <c r="AJ12" s="134"/>
      <c r="AK12" s="134"/>
      <c r="AL12" s="134"/>
      <c r="AM12" s="134"/>
      <c r="AN12" s="107"/>
      <c r="AO12" s="108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07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7"/>
    </row>
    <row r="13" spans="1:70" ht="15.6" customHeight="1">
      <c r="A13" s="2"/>
      <c r="B13" s="2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92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10"/>
      <c r="AG13" s="110"/>
      <c r="AH13" s="110"/>
      <c r="AI13" s="110"/>
      <c r="AJ13" s="110"/>
      <c r="AK13" s="110"/>
      <c r="AL13" s="110"/>
      <c r="AM13" s="110"/>
      <c r="AN13" s="111"/>
      <c r="AO13" s="109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1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7" t="s">
        <v>26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9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50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2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>
      <c r="A20" s="2"/>
      <c r="B20" s="2"/>
      <c r="C20" s="19"/>
      <c r="D20" s="153" t="s">
        <v>2</v>
      </c>
      <c r="E20" s="154"/>
      <c r="F20" s="154"/>
      <c r="G20" s="154"/>
      <c r="H20" s="154"/>
      <c r="I20" s="154"/>
      <c r="J20" s="155"/>
      <c r="K20" s="153" t="s">
        <v>3</v>
      </c>
      <c r="L20" s="154"/>
      <c r="M20" s="154"/>
      <c r="N20" s="154"/>
      <c r="O20" s="154"/>
      <c r="P20" s="154"/>
      <c r="Q20" s="155"/>
      <c r="R20" s="153" t="s">
        <v>19</v>
      </c>
      <c r="S20" s="154"/>
      <c r="T20" s="154"/>
      <c r="U20" s="154"/>
      <c r="V20" s="154"/>
      <c r="W20" s="154"/>
      <c r="X20" s="155"/>
      <c r="Y20" s="162" t="s">
        <v>20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4"/>
      <c r="BA20" s="20"/>
      <c r="BB20" s="171" t="s">
        <v>1</v>
      </c>
      <c r="BC20" s="172"/>
      <c r="BD20" s="172"/>
      <c r="BE20" s="172"/>
      <c r="BF20" s="172"/>
      <c r="BG20" s="172"/>
      <c r="BH20" s="172"/>
      <c r="BI20" s="135"/>
      <c r="BJ20" s="136"/>
      <c r="BK20" s="59"/>
      <c r="BR20" s="32"/>
    </row>
    <row r="21" spans="1:70" ht="13.15" customHeight="1">
      <c r="A21" s="2"/>
      <c r="B21" s="2"/>
      <c r="C21" s="19"/>
      <c r="D21" s="156"/>
      <c r="E21" s="157"/>
      <c r="F21" s="157"/>
      <c r="G21" s="157"/>
      <c r="H21" s="157"/>
      <c r="I21" s="157"/>
      <c r="J21" s="158"/>
      <c r="K21" s="156"/>
      <c r="L21" s="157"/>
      <c r="M21" s="157"/>
      <c r="N21" s="157"/>
      <c r="O21" s="157"/>
      <c r="P21" s="157"/>
      <c r="Q21" s="158"/>
      <c r="R21" s="156"/>
      <c r="S21" s="157"/>
      <c r="T21" s="157"/>
      <c r="U21" s="157"/>
      <c r="V21" s="157"/>
      <c r="W21" s="157"/>
      <c r="X21" s="158"/>
      <c r="Y21" s="165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7"/>
      <c r="BA21" s="20"/>
      <c r="BB21" s="173"/>
      <c r="BC21" s="174"/>
      <c r="BD21" s="174"/>
      <c r="BE21" s="174"/>
      <c r="BF21" s="174"/>
      <c r="BG21" s="174"/>
      <c r="BH21" s="174"/>
      <c r="BI21" s="137"/>
      <c r="BJ21" s="138"/>
      <c r="BK21" s="59"/>
      <c r="BR21" s="32"/>
    </row>
    <row r="22" spans="1:70" ht="13.15" customHeight="1">
      <c r="A22" s="2"/>
      <c r="B22" s="2"/>
      <c r="C22" s="19"/>
      <c r="D22" s="156"/>
      <c r="E22" s="157"/>
      <c r="F22" s="157"/>
      <c r="G22" s="157"/>
      <c r="H22" s="157"/>
      <c r="I22" s="157"/>
      <c r="J22" s="158"/>
      <c r="K22" s="156"/>
      <c r="L22" s="157"/>
      <c r="M22" s="157"/>
      <c r="N22" s="157"/>
      <c r="O22" s="157"/>
      <c r="P22" s="157"/>
      <c r="Q22" s="158"/>
      <c r="R22" s="156"/>
      <c r="S22" s="157"/>
      <c r="T22" s="157"/>
      <c r="U22" s="157"/>
      <c r="V22" s="157"/>
      <c r="W22" s="157"/>
      <c r="X22" s="158"/>
      <c r="Y22" s="168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33"/>
      <c r="BB22" s="173"/>
      <c r="BC22" s="174"/>
      <c r="BD22" s="174"/>
      <c r="BE22" s="174"/>
      <c r="BF22" s="174"/>
      <c r="BG22" s="174"/>
      <c r="BH22" s="174"/>
      <c r="BI22" s="137"/>
      <c r="BJ22" s="138"/>
      <c r="BK22" s="59"/>
      <c r="BR22" s="32"/>
    </row>
    <row r="23" spans="1:70" ht="31.15" customHeight="1">
      <c r="A23" s="2"/>
      <c r="B23" s="2"/>
      <c r="C23" s="19"/>
      <c r="D23" s="159"/>
      <c r="E23" s="160"/>
      <c r="F23" s="160"/>
      <c r="G23" s="160"/>
      <c r="H23" s="160"/>
      <c r="I23" s="160"/>
      <c r="J23" s="161"/>
      <c r="K23" s="159"/>
      <c r="L23" s="160"/>
      <c r="M23" s="160"/>
      <c r="N23" s="160"/>
      <c r="O23" s="160"/>
      <c r="P23" s="160"/>
      <c r="Q23" s="161"/>
      <c r="R23" s="159"/>
      <c r="S23" s="160"/>
      <c r="T23" s="160"/>
      <c r="U23" s="160"/>
      <c r="V23" s="160"/>
      <c r="W23" s="160"/>
      <c r="X23" s="161"/>
      <c r="Y23" s="177" t="s">
        <v>4</v>
      </c>
      <c r="Z23" s="178"/>
      <c r="AA23" s="178"/>
      <c r="AB23" s="178"/>
      <c r="AC23" s="178"/>
      <c r="AD23" s="178"/>
      <c r="AE23" s="179"/>
      <c r="AF23" s="177" t="s">
        <v>5</v>
      </c>
      <c r="AG23" s="178"/>
      <c r="AH23" s="178"/>
      <c r="AI23" s="178"/>
      <c r="AJ23" s="178"/>
      <c r="AK23" s="178"/>
      <c r="AL23" s="179"/>
      <c r="AM23" s="177" t="s">
        <v>21</v>
      </c>
      <c r="AN23" s="178"/>
      <c r="AO23" s="178"/>
      <c r="AP23" s="178"/>
      <c r="AQ23" s="178"/>
      <c r="AR23" s="178"/>
      <c r="AS23" s="179"/>
      <c r="AT23" s="177" t="s">
        <v>22</v>
      </c>
      <c r="AU23" s="178"/>
      <c r="AV23" s="178"/>
      <c r="AW23" s="178"/>
      <c r="AX23" s="178"/>
      <c r="AY23" s="178"/>
      <c r="AZ23" s="179"/>
      <c r="BA23" s="33"/>
      <c r="BB23" s="175"/>
      <c r="BC23" s="176"/>
      <c r="BD23" s="176"/>
      <c r="BE23" s="176"/>
      <c r="BF23" s="176"/>
      <c r="BG23" s="176"/>
      <c r="BH23" s="176"/>
      <c r="BI23" s="139"/>
      <c r="BJ23" s="140"/>
      <c r="BK23" s="59"/>
      <c r="BR23" s="32"/>
    </row>
    <row r="24" spans="1:70" ht="15.6" customHeight="1">
      <c r="A24" s="2"/>
      <c r="B24" s="2"/>
      <c r="C24" s="19"/>
      <c r="D24" s="128" t="str">
        <f>IF([8]回答表!R49="○","○","")</f>
        <v/>
      </c>
      <c r="E24" s="129"/>
      <c r="F24" s="129"/>
      <c r="G24" s="129"/>
      <c r="H24" s="129"/>
      <c r="I24" s="129"/>
      <c r="J24" s="130"/>
      <c r="K24" s="128" t="str">
        <f>IF([8]回答表!R50="○","○","")</f>
        <v/>
      </c>
      <c r="L24" s="129"/>
      <c r="M24" s="129"/>
      <c r="N24" s="129"/>
      <c r="O24" s="129"/>
      <c r="P24" s="129"/>
      <c r="Q24" s="130"/>
      <c r="R24" s="128" t="str">
        <f>IF([8]回答表!R51="○","○","")</f>
        <v/>
      </c>
      <c r="S24" s="129"/>
      <c r="T24" s="129"/>
      <c r="U24" s="129"/>
      <c r="V24" s="129"/>
      <c r="W24" s="129"/>
      <c r="X24" s="130"/>
      <c r="Y24" s="128" t="str">
        <f>IF([8]回答表!R52="○","○","")</f>
        <v/>
      </c>
      <c r="Z24" s="129"/>
      <c r="AA24" s="129"/>
      <c r="AB24" s="129"/>
      <c r="AC24" s="129"/>
      <c r="AD24" s="129"/>
      <c r="AE24" s="130"/>
      <c r="AF24" s="128" t="str">
        <f>IF([8]回答表!R53="○","○","")</f>
        <v>○</v>
      </c>
      <c r="AG24" s="129"/>
      <c r="AH24" s="129"/>
      <c r="AI24" s="129"/>
      <c r="AJ24" s="129"/>
      <c r="AK24" s="129"/>
      <c r="AL24" s="130"/>
      <c r="AM24" s="128" t="str">
        <f>IF([8]回答表!R54="○","○","")</f>
        <v/>
      </c>
      <c r="AN24" s="129"/>
      <c r="AO24" s="129"/>
      <c r="AP24" s="129"/>
      <c r="AQ24" s="129"/>
      <c r="AR24" s="129"/>
      <c r="AS24" s="130"/>
      <c r="AT24" s="128" t="str">
        <f>IF([8]回答表!R55="○","○","")</f>
        <v/>
      </c>
      <c r="AU24" s="129"/>
      <c r="AV24" s="129"/>
      <c r="AW24" s="129"/>
      <c r="AX24" s="129"/>
      <c r="AY24" s="129"/>
      <c r="AZ24" s="130"/>
      <c r="BA24" s="33"/>
      <c r="BB24" s="126" t="str">
        <f>IF([8]回答表!R56="○","○","")</f>
        <v/>
      </c>
      <c r="BC24" s="127"/>
      <c r="BD24" s="127"/>
      <c r="BE24" s="127"/>
      <c r="BF24" s="127"/>
      <c r="BG24" s="127"/>
      <c r="BH24" s="127"/>
      <c r="BI24" s="135"/>
      <c r="BJ24" s="136"/>
      <c r="BK24" s="59"/>
      <c r="BR24" s="32"/>
    </row>
    <row r="25" spans="1:70" ht="15.6" customHeight="1">
      <c r="A25" s="2"/>
      <c r="B25" s="2"/>
      <c r="C25" s="19"/>
      <c r="D25" s="128"/>
      <c r="E25" s="129"/>
      <c r="F25" s="129"/>
      <c r="G25" s="129"/>
      <c r="H25" s="129"/>
      <c r="I25" s="129"/>
      <c r="J25" s="130"/>
      <c r="K25" s="128"/>
      <c r="L25" s="129"/>
      <c r="M25" s="129"/>
      <c r="N25" s="129"/>
      <c r="O25" s="129"/>
      <c r="P25" s="129"/>
      <c r="Q25" s="130"/>
      <c r="R25" s="128"/>
      <c r="S25" s="129"/>
      <c r="T25" s="129"/>
      <c r="U25" s="129"/>
      <c r="V25" s="129"/>
      <c r="W25" s="129"/>
      <c r="X25" s="130"/>
      <c r="Y25" s="128"/>
      <c r="Z25" s="129"/>
      <c r="AA25" s="129"/>
      <c r="AB25" s="129"/>
      <c r="AC25" s="129"/>
      <c r="AD25" s="129"/>
      <c r="AE25" s="130"/>
      <c r="AF25" s="128"/>
      <c r="AG25" s="129"/>
      <c r="AH25" s="129"/>
      <c r="AI25" s="129"/>
      <c r="AJ25" s="129"/>
      <c r="AK25" s="129"/>
      <c r="AL25" s="130"/>
      <c r="AM25" s="128"/>
      <c r="AN25" s="129"/>
      <c r="AO25" s="129"/>
      <c r="AP25" s="129"/>
      <c r="AQ25" s="129"/>
      <c r="AR25" s="129"/>
      <c r="AS25" s="130"/>
      <c r="AT25" s="128"/>
      <c r="AU25" s="129"/>
      <c r="AV25" s="129"/>
      <c r="AW25" s="129"/>
      <c r="AX25" s="129"/>
      <c r="AY25" s="129"/>
      <c r="AZ25" s="130"/>
      <c r="BA25" s="34"/>
      <c r="BB25" s="128"/>
      <c r="BC25" s="129"/>
      <c r="BD25" s="129"/>
      <c r="BE25" s="129"/>
      <c r="BF25" s="129"/>
      <c r="BG25" s="129"/>
      <c r="BH25" s="129"/>
      <c r="BI25" s="137"/>
      <c r="BJ25" s="138"/>
      <c r="BK25" s="59"/>
      <c r="BR25" s="32"/>
    </row>
    <row r="26" spans="1:70" ht="15.6" customHeight="1">
      <c r="A26" s="2"/>
      <c r="B26" s="2"/>
      <c r="C26" s="19"/>
      <c r="D26" s="131"/>
      <c r="E26" s="132"/>
      <c r="F26" s="132"/>
      <c r="G26" s="132"/>
      <c r="H26" s="132"/>
      <c r="I26" s="132"/>
      <c r="J26" s="133"/>
      <c r="K26" s="131"/>
      <c r="L26" s="132"/>
      <c r="M26" s="132"/>
      <c r="N26" s="132"/>
      <c r="O26" s="132"/>
      <c r="P26" s="132"/>
      <c r="Q26" s="133"/>
      <c r="R26" s="131"/>
      <c r="S26" s="132"/>
      <c r="T26" s="132"/>
      <c r="U26" s="132"/>
      <c r="V26" s="132"/>
      <c r="W26" s="132"/>
      <c r="X26" s="133"/>
      <c r="Y26" s="131"/>
      <c r="Z26" s="132"/>
      <c r="AA26" s="132"/>
      <c r="AB26" s="132"/>
      <c r="AC26" s="132"/>
      <c r="AD26" s="132"/>
      <c r="AE26" s="133"/>
      <c r="AF26" s="131"/>
      <c r="AG26" s="132"/>
      <c r="AH26" s="132"/>
      <c r="AI26" s="132"/>
      <c r="AJ26" s="132"/>
      <c r="AK26" s="132"/>
      <c r="AL26" s="133"/>
      <c r="AM26" s="131"/>
      <c r="AN26" s="132"/>
      <c r="AO26" s="132"/>
      <c r="AP26" s="132"/>
      <c r="AQ26" s="132"/>
      <c r="AR26" s="132"/>
      <c r="AS26" s="133"/>
      <c r="AT26" s="131"/>
      <c r="AU26" s="132"/>
      <c r="AV26" s="132"/>
      <c r="AW26" s="132"/>
      <c r="AX26" s="132"/>
      <c r="AY26" s="132"/>
      <c r="AZ26" s="133"/>
      <c r="BA26" s="34"/>
      <c r="BB26" s="131"/>
      <c r="BC26" s="132"/>
      <c r="BD26" s="132"/>
      <c r="BE26" s="132"/>
      <c r="BF26" s="132"/>
      <c r="BG26" s="132"/>
      <c r="BH26" s="132"/>
      <c r="BI26" s="139"/>
      <c r="BJ26" s="140"/>
      <c r="BK26" s="59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0" ht="15.6" customHeight="1">
      <c r="A31" s="2"/>
      <c r="B31" s="2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99"/>
      <c r="AS31" s="199"/>
      <c r="AT31" s="199"/>
      <c r="AU31" s="199"/>
      <c r="AV31" s="199"/>
      <c r="AW31" s="199"/>
      <c r="AX31" s="199"/>
      <c r="AY31" s="199"/>
      <c r="AZ31" s="199"/>
      <c r="BA31" s="199"/>
      <c r="BB31" s="199"/>
      <c r="BC31" s="41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3"/>
      <c r="BR31" s="37"/>
    </row>
    <row r="32" spans="1:70" ht="15.6" customHeight="1">
      <c r="A32" s="50"/>
      <c r="B32" s="50"/>
      <c r="C32" s="4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3"/>
      <c r="Y32" s="33"/>
      <c r="Z32" s="33"/>
      <c r="AA32" s="21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6"/>
      <c r="AO32" s="48"/>
      <c r="AP32" s="49"/>
      <c r="AQ32" s="49"/>
      <c r="AR32" s="217"/>
      <c r="AS32" s="217"/>
      <c r="AT32" s="217"/>
      <c r="AU32" s="217"/>
      <c r="AV32" s="217"/>
      <c r="AW32" s="217"/>
      <c r="AX32" s="217"/>
      <c r="AY32" s="217"/>
      <c r="AZ32" s="217"/>
      <c r="BA32" s="217"/>
      <c r="BB32" s="217"/>
      <c r="BC32" s="45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6"/>
      <c r="BQ32" s="47"/>
      <c r="BR32" s="37"/>
    </row>
    <row r="33" spans="1:70" ht="15.6" customHeight="1">
      <c r="A33" s="50"/>
      <c r="B33" s="50"/>
      <c r="C33" s="44"/>
      <c r="D33" s="141" t="s">
        <v>6</v>
      </c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3"/>
      <c r="R33" s="78" t="s">
        <v>29</v>
      </c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80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37"/>
    </row>
    <row r="34" spans="1:70" ht="15.6" customHeight="1">
      <c r="A34" s="50"/>
      <c r="B34" s="50"/>
      <c r="C34" s="44"/>
      <c r="D34" s="144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6"/>
      <c r="R34" s="84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6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37"/>
    </row>
    <row r="35" spans="1:70" ht="15.6" customHeight="1">
      <c r="A35" s="50"/>
      <c r="B35" s="50"/>
      <c r="C35" s="4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3"/>
      <c r="Y35" s="33"/>
      <c r="Z35" s="33"/>
      <c r="AA35" s="21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6"/>
      <c r="AO35" s="48"/>
      <c r="AP35" s="49"/>
      <c r="AQ35" s="49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37"/>
    </row>
    <row r="36" spans="1:70" ht="19.149999999999999" customHeight="1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28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18" t="s">
        <v>30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219"/>
      <c r="BB36" s="219"/>
      <c r="BC36" s="45"/>
      <c r="BD36" s="21"/>
      <c r="BE36" s="28" t="s">
        <v>7</v>
      </c>
      <c r="BF36" s="31"/>
      <c r="BG36" s="31"/>
      <c r="BH36" s="31"/>
      <c r="BI36" s="31"/>
      <c r="BJ36" s="31"/>
      <c r="BK36" s="31"/>
      <c r="BL36" s="25"/>
      <c r="BM36" s="25"/>
      <c r="BN36" s="25"/>
      <c r="BO36" s="25"/>
      <c r="BP36" s="27"/>
      <c r="BQ36" s="47"/>
      <c r="BR36" s="37"/>
    </row>
    <row r="37" spans="1:70" ht="15.6" customHeight="1">
      <c r="A37" s="50"/>
      <c r="B37" s="50"/>
      <c r="C37" s="44"/>
      <c r="D37" s="78" t="s">
        <v>8</v>
      </c>
      <c r="E37" s="79"/>
      <c r="F37" s="79"/>
      <c r="G37" s="79"/>
      <c r="H37" s="79"/>
      <c r="I37" s="79"/>
      <c r="J37" s="79"/>
      <c r="K37" s="79"/>
      <c r="L37" s="79"/>
      <c r="M37" s="80"/>
      <c r="N37" s="87" t="str">
        <f>IF([8]回答表!X53="○","○","")</f>
        <v>○</v>
      </c>
      <c r="O37" s="88"/>
      <c r="P37" s="88"/>
      <c r="Q37" s="89"/>
      <c r="R37" s="23"/>
      <c r="S37" s="23"/>
      <c r="T37" s="23"/>
      <c r="U37" s="96" t="str">
        <f>IF([8]回答表!X53="○",[8]回答表!B359,IF([8]回答表!AA53="○",[8]回答表!B379,""))</f>
        <v>上下水道事業の窓口業務（検針、料金徴収含む。）等をプロポーザル方式にて業者選定し、５年契約の委託を実施した。
主な効果は、職員数を上下水道事業合わせ８名削減したことや、タブレット端末やＰＯＳレジスターの導入により利便性の向上や時間短縮を図るなど、民間業者のノウハウを生かしたお客さまサービスの向上を図った。</v>
      </c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8"/>
      <c r="AK37" s="51"/>
      <c r="AL37" s="51"/>
      <c r="AM37" s="51"/>
      <c r="AN37" s="96" t="str">
        <f>IF([8]回答表!X53="○",[8]回答表!B365,"")</f>
        <v>窓口及び電話受付業務、水道メーター検針業務、止水栓開閉栓業務、上下水道料金等の賦課業務、上下水道料金等の収納業務、滞納整理業務、給水停止業務、下水道受益者負担金等の賦課収納業務、合併処理浄化槽等補助金申請受付業務、水道メーター交換情報入力業務、給水装置及び排水設備に関する問い合わせ対応業務、上下水道料金・検針システム及び下水道受益者負担金等システム構築業務、その他付帯業務</v>
      </c>
      <c r="AO37" s="220"/>
      <c r="AP37" s="220"/>
      <c r="AQ37" s="220"/>
      <c r="AR37" s="220"/>
      <c r="AS37" s="220"/>
      <c r="AT37" s="220"/>
      <c r="AU37" s="220"/>
      <c r="AV37" s="220"/>
      <c r="AW37" s="220"/>
      <c r="AX37" s="220"/>
      <c r="AY37" s="220"/>
      <c r="AZ37" s="220"/>
      <c r="BA37" s="220"/>
      <c r="BB37" s="221"/>
      <c r="BC37" s="48"/>
      <c r="BD37" s="21"/>
      <c r="BE37" s="121" t="s">
        <v>9</v>
      </c>
      <c r="BF37" s="122"/>
      <c r="BG37" s="122"/>
      <c r="BH37" s="122"/>
      <c r="BI37" s="121"/>
      <c r="BJ37" s="122"/>
      <c r="BK37" s="122"/>
      <c r="BL37" s="122"/>
      <c r="BM37" s="121"/>
      <c r="BN37" s="122"/>
      <c r="BO37" s="122"/>
      <c r="BP37" s="124"/>
      <c r="BQ37" s="47"/>
      <c r="BR37" s="37"/>
    </row>
    <row r="38" spans="1:70" ht="15.6" customHeight="1">
      <c r="A38" s="50"/>
      <c r="B38" s="50"/>
      <c r="C38" s="44"/>
      <c r="D38" s="81"/>
      <c r="E38" s="82"/>
      <c r="F38" s="82"/>
      <c r="G38" s="82"/>
      <c r="H38" s="82"/>
      <c r="I38" s="82"/>
      <c r="J38" s="82"/>
      <c r="K38" s="82"/>
      <c r="L38" s="82"/>
      <c r="M38" s="83"/>
      <c r="N38" s="90"/>
      <c r="O38" s="91"/>
      <c r="P38" s="91"/>
      <c r="Q38" s="92"/>
      <c r="R38" s="23"/>
      <c r="S38" s="23"/>
      <c r="T38" s="23"/>
      <c r="U38" s="99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1"/>
      <c r="AK38" s="51"/>
      <c r="AL38" s="51"/>
      <c r="AM38" s="51"/>
      <c r="AN38" s="222"/>
      <c r="AO38" s="223"/>
      <c r="AP38" s="223"/>
      <c r="AQ38" s="223"/>
      <c r="AR38" s="223"/>
      <c r="AS38" s="223"/>
      <c r="AT38" s="223"/>
      <c r="AU38" s="223"/>
      <c r="AV38" s="223"/>
      <c r="AW38" s="223"/>
      <c r="AX38" s="223"/>
      <c r="AY38" s="223"/>
      <c r="AZ38" s="223"/>
      <c r="BA38" s="223"/>
      <c r="BB38" s="224"/>
      <c r="BC38" s="48"/>
      <c r="BD38" s="21"/>
      <c r="BE38" s="105"/>
      <c r="BF38" s="123"/>
      <c r="BG38" s="123"/>
      <c r="BH38" s="123"/>
      <c r="BI38" s="105"/>
      <c r="BJ38" s="123"/>
      <c r="BK38" s="123"/>
      <c r="BL38" s="123"/>
      <c r="BM38" s="105"/>
      <c r="BN38" s="123"/>
      <c r="BO38" s="123"/>
      <c r="BP38" s="125"/>
      <c r="BQ38" s="47"/>
      <c r="BR38" s="37"/>
    </row>
    <row r="39" spans="1:70" ht="15.6" customHeight="1">
      <c r="A39" s="50"/>
      <c r="B39" s="50"/>
      <c r="C39" s="44"/>
      <c r="D39" s="81"/>
      <c r="E39" s="82"/>
      <c r="F39" s="82"/>
      <c r="G39" s="82"/>
      <c r="H39" s="82"/>
      <c r="I39" s="82"/>
      <c r="J39" s="82"/>
      <c r="K39" s="82"/>
      <c r="L39" s="82"/>
      <c r="M39" s="83"/>
      <c r="N39" s="90"/>
      <c r="O39" s="91"/>
      <c r="P39" s="91"/>
      <c r="Q39" s="92"/>
      <c r="R39" s="23"/>
      <c r="S39" s="23"/>
      <c r="T39" s="23"/>
      <c r="U39" s="99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1"/>
      <c r="AK39" s="51"/>
      <c r="AL39" s="51"/>
      <c r="AM39" s="51"/>
      <c r="AN39" s="222"/>
      <c r="AO39" s="223"/>
      <c r="AP39" s="223"/>
      <c r="AQ39" s="223"/>
      <c r="AR39" s="223"/>
      <c r="AS39" s="223"/>
      <c r="AT39" s="223"/>
      <c r="AU39" s="223"/>
      <c r="AV39" s="223"/>
      <c r="AW39" s="223"/>
      <c r="AX39" s="223"/>
      <c r="AY39" s="223"/>
      <c r="AZ39" s="223"/>
      <c r="BA39" s="223"/>
      <c r="BB39" s="224"/>
      <c r="BC39" s="48"/>
      <c r="BD39" s="21"/>
      <c r="BE39" s="105"/>
      <c r="BF39" s="123"/>
      <c r="BG39" s="123"/>
      <c r="BH39" s="123"/>
      <c r="BI39" s="105"/>
      <c r="BJ39" s="123"/>
      <c r="BK39" s="123"/>
      <c r="BL39" s="123"/>
      <c r="BM39" s="105"/>
      <c r="BN39" s="123"/>
      <c r="BO39" s="123"/>
      <c r="BP39" s="125"/>
      <c r="BQ39" s="47"/>
      <c r="BR39" s="37"/>
    </row>
    <row r="40" spans="1:70" ht="15.6" customHeight="1">
      <c r="A40" s="50"/>
      <c r="B40" s="50"/>
      <c r="C40" s="44"/>
      <c r="D40" s="84"/>
      <c r="E40" s="85"/>
      <c r="F40" s="85"/>
      <c r="G40" s="85"/>
      <c r="H40" s="85"/>
      <c r="I40" s="85"/>
      <c r="J40" s="85"/>
      <c r="K40" s="85"/>
      <c r="L40" s="85"/>
      <c r="M40" s="86"/>
      <c r="N40" s="93"/>
      <c r="O40" s="94"/>
      <c r="P40" s="94"/>
      <c r="Q40" s="95"/>
      <c r="R40" s="23"/>
      <c r="S40" s="23"/>
      <c r="T40" s="23"/>
      <c r="U40" s="99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1"/>
      <c r="AK40" s="51"/>
      <c r="AL40" s="51"/>
      <c r="AM40" s="51"/>
      <c r="AN40" s="222"/>
      <c r="AO40" s="223"/>
      <c r="AP40" s="223"/>
      <c r="AQ40" s="223"/>
      <c r="AR40" s="223"/>
      <c r="AS40" s="223"/>
      <c r="AT40" s="223"/>
      <c r="AU40" s="223"/>
      <c r="AV40" s="223"/>
      <c r="AW40" s="223"/>
      <c r="AX40" s="223"/>
      <c r="AY40" s="223"/>
      <c r="AZ40" s="223"/>
      <c r="BA40" s="223"/>
      <c r="BB40" s="224"/>
      <c r="BC40" s="48"/>
      <c r="BD40" s="21"/>
      <c r="BE40" s="105">
        <f>IF([8]回答表!X53="○",[8]回答表!E371,IF([8]回答表!AA53="○",[8]回答表!E385,""))</f>
        <v>30</v>
      </c>
      <c r="BF40" s="123"/>
      <c r="BG40" s="123"/>
      <c r="BH40" s="123"/>
      <c r="BI40" s="105">
        <f>IF([8]回答表!X53="○",[8]回答表!E372,IF([8]回答表!AA53="○",[8]回答表!E386,""))</f>
        <v>4</v>
      </c>
      <c r="BJ40" s="123"/>
      <c r="BK40" s="123"/>
      <c r="BL40" s="125"/>
      <c r="BM40" s="105">
        <f>IF([8]回答表!X53="○",[8]回答表!E373,IF([8]回答表!AA53="○",[8]回答表!E387,""))</f>
        <v>1</v>
      </c>
      <c r="BN40" s="123"/>
      <c r="BO40" s="123"/>
      <c r="BP40" s="125"/>
      <c r="BQ40" s="47"/>
      <c r="BR40" s="37"/>
    </row>
    <row r="41" spans="1:70" ht="33.75" customHeight="1">
      <c r="A41" s="50"/>
      <c r="B41" s="50"/>
      <c r="C41" s="44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2"/>
      <c r="O41" s="52"/>
      <c r="P41" s="52"/>
      <c r="Q41" s="52"/>
      <c r="R41" s="52"/>
      <c r="S41" s="52"/>
      <c r="T41" s="52"/>
      <c r="U41" s="99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1"/>
      <c r="AK41" s="51"/>
      <c r="AL41" s="51"/>
      <c r="AM41" s="51"/>
      <c r="AN41" s="222"/>
      <c r="AO41" s="223"/>
      <c r="AP41" s="223"/>
      <c r="AQ41" s="223"/>
      <c r="AR41" s="223"/>
      <c r="AS41" s="223"/>
      <c r="AT41" s="223"/>
      <c r="AU41" s="223"/>
      <c r="AV41" s="223"/>
      <c r="AW41" s="223"/>
      <c r="AX41" s="223"/>
      <c r="AY41" s="223"/>
      <c r="AZ41" s="223"/>
      <c r="BA41" s="223"/>
      <c r="BB41" s="224"/>
      <c r="BC41" s="48"/>
      <c r="BD41" s="48"/>
      <c r="BE41" s="105"/>
      <c r="BF41" s="123"/>
      <c r="BG41" s="123"/>
      <c r="BH41" s="123"/>
      <c r="BI41" s="105"/>
      <c r="BJ41" s="123"/>
      <c r="BK41" s="123"/>
      <c r="BL41" s="125"/>
      <c r="BM41" s="105"/>
      <c r="BN41" s="123"/>
      <c r="BO41" s="123"/>
      <c r="BP41" s="125"/>
      <c r="BQ41" s="47"/>
      <c r="BR41" s="37"/>
    </row>
    <row r="42" spans="1:70" ht="15.6" customHeight="1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99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1"/>
      <c r="AK42" s="51"/>
      <c r="AL42" s="51"/>
      <c r="AM42" s="51"/>
      <c r="AN42" s="222"/>
      <c r="AO42" s="223"/>
      <c r="AP42" s="223"/>
      <c r="AQ42" s="223"/>
      <c r="AR42" s="223"/>
      <c r="AS42" s="223"/>
      <c r="AT42" s="223"/>
      <c r="AU42" s="223"/>
      <c r="AV42" s="223"/>
      <c r="AW42" s="223"/>
      <c r="AX42" s="223"/>
      <c r="AY42" s="223"/>
      <c r="AZ42" s="223"/>
      <c r="BA42" s="223"/>
      <c r="BB42" s="224"/>
      <c r="BC42" s="48"/>
      <c r="BD42" s="21"/>
      <c r="BE42" s="105"/>
      <c r="BF42" s="123"/>
      <c r="BG42" s="123"/>
      <c r="BH42" s="123"/>
      <c r="BI42" s="105"/>
      <c r="BJ42" s="123"/>
      <c r="BK42" s="123"/>
      <c r="BL42" s="125"/>
      <c r="BM42" s="105"/>
      <c r="BN42" s="123"/>
      <c r="BO42" s="123"/>
      <c r="BP42" s="125"/>
      <c r="BQ42" s="47"/>
      <c r="BR42" s="37"/>
    </row>
    <row r="43" spans="1:70" ht="15.6" customHeight="1">
      <c r="A43" s="50"/>
      <c r="B43" s="50"/>
      <c r="C43" s="44"/>
      <c r="D43" s="112" t="s">
        <v>10</v>
      </c>
      <c r="E43" s="113"/>
      <c r="F43" s="113"/>
      <c r="G43" s="113"/>
      <c r="H43" s="113"/>
      <c r="I43" s="113"/>
      <c r="J43" s="113"/>
      <c r="K43" s="113"/>
      <c r="L43" s="113"/>
      <c r="M43" s="114"/>
      <c r="N43" s="87" t="str">
        <f>IF([8]回答表!AA53="○","○","")</f>
        <v/>
      </c>
      <c r="O43" s="88"/>
      <c r="P43" s="88"/>
      <c r="Q43" s="89"/>
      <c r="R43" s="23"/>
      <c r="S43" s="23"/>
      <c r="T43" s="23"/>
      <c r="U43" s="99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1"/>
      <c r="AK43" s="51"/>
      <c r="AL43" s="51"/>
      <c r="AM43" s="51"/>
      <c r="AN43" s="222"/>
      <c r="AO43" s="223"/>
      <c r="AP43" s="223"/>
      <c r="AQ43" s="223"/>
      <c r="AR43" s="223"/>
      <c r="AS43" s="223"/>
      <c r="AT43" s="223"/>
      <c r="AU43" s="223"/>
      <c r="AV43" s="223"/>
      <c r="AW43" s="223"/>
      <c r="AX43" s="223"/>
      <c r="AY43" s="223"/>
      <c r="AZ43" s="223"/>
      <c r="BA43" s="223"/>
      <c r="BB43" s="224"/>
      <c r="BC43" s="48"/>
      <c r="BD43" s="53"/>
      <c r="BE43" s="105"/>
      <c r="BF43" s="123"/>
      <c r="BG43" s="123"/>
      <c r="BH43" s="123"/>
      <c r="BI43" s="105"/>
      <c r="BJ43" s="123"/>
      <c r="BK43" s="123"/>
      <c r="BL43" s="125"/>
      <c r="BM43" s="105"/>
      <c r="BN43" s="123"/>
      <c r="BO43" s="123"/>
      <c r="BP43" s="125"/>
      <c r="BQ43" s="47"/>
      <c r="BR43" s="37"/>
    </row>
    <row r="44" spans="1:70" ht="15.6" customHeight="1">
      <c r="A44" s="50"/>
      <c r="B44" s="50"/>
      <c r="C44" s="44"/>
      <c r="D44" s="115"/>
      <c r="E44" s="116"/>
      <c r="F44" s="116"/>
      <c r="G44" s="116"/>
      <c r="H44" s="116"/>
      <c r="I44" s="116"/>
      <c r="J44" s="116"/>
      <c r="K44" s="116"/>
      <c r="L44" s="116"/>
      <c r="M44" s="117"/>
      <c r="N44" s="90"/>
      <c r="O44" s="91"/>
      <c r="P44" s="91"/>
      <c r="Q44" s="92"/>
      <c r="R44" s="23"/>
      <c r="S44" s="23"/>
      <c r="T44" s="23"/>
      <c r="U44" s="99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1"/>
      <c r="AK44" s="51"/>
      <c r="AL44" s="51"/>
      <c r="AM44" s="51"/>
      <c r="AN44" s="222"/>
      <c r="AO44" s="223"/>
      <c r="AP44" s="223"/>
      <c r="AQ44" s="223"/>
      <c r="AR44" s="223"/>
      <c r="AS44" s="223"/>
      <c r="AT44" s="223"/>
      <c r="AU44" s="223"/>
      <c r="AV44" s="223"/>
      <c r="AW44" s="223"/>
      <c r="AX44" s="223"/>
      <c r="AY44" s="223"/>
      <c r="AZ44" s="223"/>
      <c r="BA44" s="223"/>
      <c r="BB44" s="224"/>
      <c r="BC44" s="48"/>
      <c r="BD44" s="53"/>
      <c r="BE44" s="105" t="s">
        <v>11</v>
      </c>
      <c r="BF44" s="123"/>
      <c r="BG44" s="123"/>
      <c r="BH44" s="123"/>
      <c r="BI44" s="105" t="s">
        <v>12</v>
      </c>
      <c r="BJ44" s="123"/>
      <c r="BK44" s="123"/>
      <c r="BL44" s="123"/>
      <c r="BM44" s="105" t="s">
        <v>13</v>
      </c>
      <c r="BN44" s="123"/>
      <c r="BO44" s="123"/>
      <c r="BP44" s="125"/>
      <c r="BQ44" s="47"/>
      <c r="BR44" s="37"/>
    </row>
    <row r="45" spans="1:70" ht="15.6" customHeight="1">
      <c r="A45" s="50"/>
      <c r="B45" s="50"/>
      <c r="C45" s="44"/>
      <c r="D45" s="115"/>
      <c r="E45" s="116"/>
      <c r="F45" s="116"/>
      <c r="G45" s="116"/>
      <c r="H45" s="116"/>
      <c r="I45" s="116"/>
      <c r="J45" s="116"/>
      <c r="K45" s="116"/>
      <c r="L45" s="116"/>
      <c r="M45" s="117"/>
      <c r="N45" s="90"/>
      <c r="O45" s="91"/>
      <c r="P45" s="91"/>
      <c r="Q45" s="92"/>
      <c r="R45" s="23"/>
      <c r="S45" s="23"/>
      <c r="T45" s="23"/>
      <c r="U45" s="99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1"/>
      <c r="AK45" s="51"/>
      <c r="AL45" s="51"/>
      <c r="AM45" s="51"/>
      <c r="AN45" s="222"/>
      <c r="AO45" s="223"/>
      <c r="AP45" s="223"/>
      <c r="AQ45" s="223"/>
      <c r="AR45" s="223"/>
      <c r="AS45" s="223"/>
      <c r="AT45" s="223"/>
      <c r="AU45" s="223"/>
      <c r="AV45" s="223"/>
      <c r="AW45" s="223"/>
      <c r="AX45" s="223"/>
      <c r="AY45" s="223"/>
      <c r="AZ45" s="223"/>
      <c r="BA45" s="223"/>
      <c r="BB45" s="224"/>
      <c r="BC45" s="48"/>
      <c r="BD45" s="53"/>
      <c r="BE45" s="105"/>
      <c r="BF45" s="123"/>
      <c r="BG45" s="123"/>
      <c r="BH45" s="123"/>
      <c r="BI45" s="105"/>
      <c r="BJ45" s="123"/>
      <c r="BK45" s="123"/>
      <c r="BL45" s="123"/>
      <c r="BM45" s="105"/>
      <c r="BN45" s="123"/>
      <c r="BO45" s="123"/>
      <c r="BP45" s="125"/>
      <c r="BQ45" s="47"/>
      <c r="BR45" s="37"/>
    </row>
    <row r="46" spans="1:70" ht="15.6" customHeight="1">
      <c r="A46" s="50"/>
      <c r="B46" s="50"/>
      <c r="C46" s="44"/>
      <c r="D46" s="118"/>
      <c r="E46" s="119"/>
      <c r="F46" s="119"/>
      <c r="G46" s="119"/>
      <c r="H46" s="119"/>
      <c r="I46" s="119"/>
      <c r="J46" s="119"/>
      <c r="K46" s="119"/>
      <c r="L46" s="119"/>
      <c r="M46" s="120"/>
      <c r="N46" s="93"/>
      <c r="O46" s="94"/>
      <c r="P46" s="94"/>
      <c r="Q46" s="95"/>
      <c r="R46" s="23"/>
      <c r="S46" s="23"/>
      <c r="T46" s="23"/>
      <c r="U46" s="102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4"/>
      <c r="AK46" s="51"/>
      <c r="AL46" s="51"/>
      <c r="AM46" s="51"/>
      <c r="AN46" s="225"/>
      <c r="AO46" s="226"/>
      <c r="AP46" s="226"/>
      <c r="AQ46" s="226"/>
      <c r="AR46" s="226"/>
      <c r="AS46" s="226"/>
      <c r="AT46" s="226"/>
      <c r="AU46" s="226"/>
      <c r="AV46" s="226"/>
      <c r="AW46" s="226"/>
      <c r="AX46" s="226"/>
      <c r="AY46" s="226"/>
      <c r="AZ46" s="226"/>
      <c r="BA46" s="226"/>
      <c r="BB46" s="227"/>
      <c r="BC46" s="48"/>
      <c r="BD46" s="53"/>
      <c r="BE46" s="196"/>
      <c r="BF46" s="197"/>
      <c r="BG46" s="197"/>
      <c r="BH46" s="197"/>
      <c r="BI46" s="196"/>
      <c r="BJ46" s="197"/>
      <c r="BK46" s="197"/>
      <c r="BL46" s="197"/>
      <c r="BM46" s="196"/>
      <c r="BN46" s="197"/>
      <c r="BO46" s="197"/>
      <c r="BP46" s="198"/>
      <c r="BQ46" s="47"/>
      <c r="BR46" s="37"/>
    </row>
    <row r="47" spans="1:70" ht="15.6" customHeight="1">
      <c r="A47" s="50"/>
      <c r="B47" s="50"/>
      <c r="C47" s="44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3"/>
      <c r="Y47" s="33"/>
      <c r="Z47" s="33"/>
      <c r="AA47" s="25"/>
      <c r="AB47" s="25"/>
      <c r="AC47" s="25"/>
      <c r="AD47" s="25"/>
      <c r="AE47" s="25"/>
      <c r="AF47" s="25"/>
      <c r="AG47" s="25"/>
      <c r="AH47" s="25"/>
      <c r="AI47" s="25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47"/>
      <c r="BR47" s="37"/>
    </row>
    <row r="48" spans="1:70" ht="19.149999999999999" customHeight="1">
      <c r="A48" s="2"/>
      <c r="B48" s="2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3"/>
      <c r="BQ48" s="47"/>
      <c r="BR48" s="37"/>
    </row>
    <row r="49" spans="1:70" ht="15.6" customHeight="1">
      <c r="A49" s="2"/>
      <c r="B49" s="2"/>
      <c r="C49" s="44"/>
      <c r="D49" s="78" t="s">
        <v>15</v>
      </c>
      <c r="E49" s="79"/>
      <c r="F49" s="79"/>
      <c r="G49" s="79"/>
      <c r="H49" s="79"/>
      <c r="I49" s="79"/>
      <c r="J49" s="79"/>
      <c r="K49" s="79"/>
      <c r="L49" s="79"/>
      <c r="M49" s="80"/>
      <c r="N49" s="87" t="str">
        <f>IF([8]回答表!AD53="○","○","")</f>
        <v/>
      </c>
      <c r="O49" s="88"/>
      <c r="P49" s="88"/>
      <c r="Q49" s="89"/>
      <c r="R49" s="23"/>
      <c r="S49" s="23"/>
      <c r="T49" s="23"/>
      <c r="U49" s="96" t="str">
        <f>IF([8]回答表!AD53="○",[8]回答表!B393,"")</f>
        <v/>
      </c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8"/>
      <c r="AK49" s="57"/>
      <c r="AL49" s="57"/>
      <c r="AM49" s="96" t="str">
        <f>IF([8]回答表!AD53="○",[8]回答表!B399,"")</f>
        <v/>
      </c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8"/>
      <c r="BQ49" s="47"/>
      <c r="BR49" s="37"/>
    </row>
    <row r="50" spans="1:70" ht="15.6" customHeight="1">
      <c r="A50" s="2"/>
      <c r="B50" s="2"/>
      <c r="C50" s="44"/>
      <c r="D50" s="81"/>
      <c r="E50" s="82"/>
      <c r="F50" s="82"/>
      <c r="G50" s="82"/>
      <c r="H50" s="82"/>
      <c r="I50" s="82"/>
      <c r="J50" s="82"/>
      <c r="K50" s="82"/>
      <c r="L50" s="82"/>
      <c r="M50" s="83"/>
      <c r="N50" s="90"/>
      <c r="O50" s="91"/>
      <c r="P50" s="91"/>
      <c r="Q50" s="92"/>
      <c r="R50" s="23"/>
      <c r="S50" s="23"/>
      <c r="T50" s="23"/>
      <c r="U50" s="99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1"/>
      <c r="AK50" s="57"/>
      <c r="AL50" s="57"/>
      <c r="AM50" s="99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1"/>
      <c r="BQ50" s="47"/>
      <c r="BR50" s="37"/>
    </row>
    <row r="51" spans="1:70" ht="15.6" customHeight="1">
      <c r="A51" s="2"/>
      <c r="B51" s="2"/>
      <c r="C51" s="44"/>
      <c r="D51" s="81"/>
      <c r="E51" s="82"/>
      <c r="F51" s="82"/>
      <c r="G51" s="82"/>
      <c r="H51" s="82"/>
      <c r="I51" s="82"/>
      <c r="J51" s="82"/>
      <c r="K51" s="82"/>
      <c r="L51" s="82"/>
      <c r="M51" s="83"/>
      <c r="N51" s="90"/>
      <c r="O51" s="91"/>
      <c r="P51" s="91"/>
      <c r="Q51" s="92"/>
      <c r="R51" s="23"/>
      <c r="S51" s="23"/>
      <c r="T51" s="23"/>
      <c r="U51" s="99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1"/>
      <c r="AK51" s="57"/>
      <c r="AL51" s="57"/>
      <c r="AM51" s="99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1"/>
      <c r="BQ51" s="47"/>
      <c r="BR51" s="37"/>
    </row>
    <row r="52" spans="1:70" ht="15.6" customHeight="1">
      <c r="A52" s="2"/>
      <c r="B52" s="2"/>
      <c r="C52" s="44"/>
      <c r="D52" s="84"/>
      <c r="E52" s="85"/>
      <c r="F52" s="85"/>
      <c r="G52" s="85"/>
      <c r="H52" s="85"/>
      <c r="I52" s="85"/>
      <c r="J52" s="85"/>
      <c r="K52" s="85"/>
      <c r="L52" s="85"/>
      <c r="M52" s="86"/>
      <c r="N52" s="93"/>
      <c r="O52" s="94"/>
      <c r="P52" s="94"/>
      <c r="Q52" s="95"/>
      <c r="R52" s="23"/>
      <c r="S52" s="23"/>
      <c r="T52" s="23"/>
      <c r="U52" s="102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4"/>
      <c r="AK52" s="57"/>
      <c r="AL52" s="57"/>
      <c r="AM52" s="102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4"/>
      <c r="BQ52" s="47"/>
      <c r="BR52" s="37"/>
    </row>
    <row r="53" spans="1:70" ht="15.6" customHeight="1">
      <c r="A53" s="2"/>
      <c r="B53" s="2"/>
      <c r="C53" s="5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6"/>
      <c r="BR53" s="37"/>
    </row>
  </sheetData>
  <sheetProtection selectLockedCells="1"/>
  <mergeCells count="48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BE40:BH43"/>
    <mergeCell ref="BI40:BL43"/>
    <mergeCell ref="BM40:BP43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水道事業</vt:lpstr>
      <vt:lpstr>病院事業</vt:lpstr>
      <vt:lpstr>宅地造成事業</vt:lpstr>
      <vt:lpstr>港湾整備事業</vt:lpstr>
      <vt:lpstr>公共下水道事業</vt:lpstr>
      <vt:lpstr>農業集落排水事業</vt:lpstr>
      <vt:lpstr>漁業集落排水事業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2019-09-24T02:38:30Z</dcterms:modified>
</cp:coreProperties>
</file>