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7\zaisei\05【山東】地方公営企業\07地方公営企業の抜本改革等の取組状況調査\H31\05公表用\"/>
    </mc:Choice>
  </mc:AlternateContent>
  <xr:revisionPtr revIDLastSave="0" documentId="13_ncr:1_{4EBEA20A-A7B9-40E0-A83B-DEE82D06DEC9}" xr6:coauthVersionLast="36" xr6:coauthVersionMax="36" xr10:uidLastSave="{00000000-0000-0000-0000-000000000000}"/>
  <bookViews>
    <workbookView xWindow="90" yWindow="870" windowWidth="16290" windowHeight="4725" activeTab="4" xr2:uid="{00000000-000D-0000-FFFF-FFFF00000000}"/>
  </bookViews>
  <sheets>
    <sheet name="水道事業" sheetId="12" r:id="rId1"/>
    <sheet name="簡易水道事業" sheetId="26" r:id="rId2"/>
    <sheet name="公共下水道事業" sheetId="27" r:id="rId3"/>
    <sheet name="農業集落排水事業" sheetId="28" r:id="rId4"/>
    <sheet name="漁業集落排水事業" sheetId="29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Criteria" localSheetId="1">簡易水道事業!#REF!</definedName>
    <definedName name="_xlnm.Criteria" localSheetId="4">漁業集落排水事業!#REF!</definedName>
    <definedName name="_xlnm.Criteria" localSheetId="2">公共下水道事業!#REF!</definedName>
    <definedName name="_xlnm.Criteria" localSheetId="0">水道事業!#REF!</definedName>
    <definedName name="_xlnm.Criteria" localSheetId="3">農業集落排水事業!#REF!</definedName>
    <definedName name="_xlnm.Print_Area" localSheetId="1">簡易水道事業!#REF!</definedName>
    <definedName name="_xlnm.Print_Area" localSheetId="4">漁業集落排水事業!#REF!</definedName>
    <definedName name="_xlnm.Print_Area" localSheetId="2">公共下水道事業!#REF!</definedName>
    <definedName name="_xlnm.Print_Area" localSheetId="0">水道事業!#REF!</definedName>
    <definedName name="_xlnm.Print_Area" localSheetId="3">農業集落排水事業!#REF!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29" l="1"/>
  <c r="E40" i="29"/>
  <c r="E37" i="29"/>
  <c r="AQ34" i="29"/>
  <c r="E34" i="29"/>
  <c r="BB24" i="29"/>
  <c r="AT24" i="29"/>
  <c r="AM24" i="29"/>
  <c r="AF24" i="29"/>
  <c r="Y24" i="29"/>
  <c r="R24" i="29"/>
  <c r="K24" i="29"/>
  <c r="D24" i="29"/>
  <c r="BF11" i="29"/>
  <c r="AO11" i="29"/>
  <c r="U11" i="29"/>
  <c r="C11" i="29"/>
  <c r="D45" i="28" l="1"/>
  <c r="E40" i="28"/>
  <c r="E37" i="28"/>
  <c r="AQ34" i="28"/>
  <c r="E34" i="28"/>
  <c r="BB24" i="28"/>
  <c r="AT24" i="28"/>
  <c r="AM24" i="28"/>
  <c r="AF24" i="28"/>
  <c r="Y24" i="28"/>
  <c r="R24" i="28"/>
  <c r="K24" i="28"/>
  <c r="D24" i="28"/>
  <c r="BF11" i="28"/>
  <c r="AO11" i="28"/>
  <c r="U11" i="28"/>
  <c r="C11" i="28"/>
  <c r="D45" i="27" l="1"/>
  <c r="E40" i="27"/>
  <c r="E37" i="27"/>
  <c r="AQ34" i="27"/>
  <c r="E34" i="27"/>
  <c r="BB24" i="27"/>
  <c r="AT24" i="27"/>
  <c r="AM24" i="27"/>
  <c r="AF24" i="27"/>
  <c r="Y24" i="27"/>
  <c r="R24" i="27"/>
  <c r="K24" i="27"/>
  <c r="D24" i="27"/>
  <c r="BF11" i="27"/>
  <c r="AO11" i="27"/>
  <c r="U11" i="27"/>
  <c r="C11" i="27"/>
  <c r="D45" i="26" l="1"/>
  <c r="E40" i="26"/>
  <c r="E37" i="26"/>
  <c r="AQ34" i="26"/>
  <c r="E34" i="26"/>
  <c r="BB24" i="26"/>
  <c r="AT24" i="26"/>
  <c r="AM24" i="26"/>
  <c r="AF24" i="26"/>
  <c r="Y24" i="26"/>
  <c r="R24" i="26"/>
  <c r="K24" i="26"/>
  <c r="D24" i="26"/>
  <c r="BF11" i="26"/>
  <c r="AO11" i="26"/>
  <c r="U11" i="26"/>
  <c r="C11" i="26"/>
  <c r="D45" i="12" l="1"/>
  <c r="E40" i="12"/>
  <c r="E37" i="12"/>
  <c r="AQ34" i="12"/>
  <c r="E34" i="12"/>
  <c r="BB24" i="12"/>
  <c r="AT24" i="12"/>
  <c r="AM24" i="12"/>
  <c r="AF24" i="12"/>
  <c r="Y24" i="12"/>
  <c r="R24" i="12"/>
  <c r="K24" i="12"/>
  <c r="D24" i="12"/>
  <c r="BF11" i="12"/>
  <c r="AO11" i="12"/>
  <c r="U11" i="12"/>
  <c r="C11" i="12"/>
</calcChain>
</file>

<file path=xl/sharedStrings.xml><?xml version="1.0" encoding="utf-8"?>
<sst xmlns="http://schemas.openxmlformats.org/spreadsheetml/2006/main" count="100" uniqueCount="18">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</sst>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8D93DB4-EDAE-435A-89B6-D2CD3ECF735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594D587-6862-4D77-8227-1C70375059B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46C06A-E7EA-4EF7-B631-2027899AD77A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09FB869-376C-4999-8F24-7F2BFBE072B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3F1611F-DA6B-4361-A9D1-B624979E912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E916CCE-4477-4743-97DA-346DBCB80ECB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1684A3C-F2F4-4653-89EB-A8AB26E2E1A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1A3FDB0-38F8-439A-B31C-0AC43373288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F406411-62BD-4BA5-9185-15E4CD03671C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251341E-B30D-47AD-86D5-DFAF38FD2EF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443F306-E2FD-41CD-BFAF-0B583B0255E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BD8F10D-6D9B-4B13-BDB4-884C2107A1C8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8576B76-2F03-4E79-9FBA-8518E2D76BD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B6FA8B9-7966-4B00-B17F-0C92331EC11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73D90E1-81A2-4D34-B3C1-CE91BA0468D4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3&#23567;&#27996;&#24066;/&#22320;&#26041;&#20844;&#21942;&#20225;&#26989;&#12398;&#25244;&#26412;&#30340;&#12394;&#25913;&#38761;&#20826;&#12398;&#21462;&#32068;&#29366;&#27841;&#35519;&#26619;&#65288;&#23567;&#27996;&#24066;&#65289;/&#22320;&#26041;&#20844;&#21942;&#20225;&#26989;&#12398;&#25244;&#26412;&#30340;&#12394;&#25913;&#38761;&#20826;&#12398;&#21462;&#32068;&#29366;&#27841;&#35519;&#26619;/03%20&#35519;&#26619;&#31080;&#65288;H31&#25244;&#26412;&#25913;&#38761;&#35519;&#26619;&#65289;&#12304;&#23567;&#27996;&#24066;&#12288;&#27700;&#36947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3&#23567;&#27996;&#24066;/&#22320;&#26041;&#20844;&#21942;&#20225;&#26989;&#12398;&#25244;&#26412;&#30340;&#12394;&#25913;&#38761;&#20826;&#12398;&#21462;&#32068;&#29366;&#27841;&#35519;&#26619;&#65288;&#23567;&#27996;&#24066;&#65289;/&#22320;&#26041;&#20844;&#21942;&#20225;&#26989;&#12398;&#25244;&#26412;&#30340;&#12394;&#25913;&#38761;&#20826;&#12398;&#21462;&#32068;&#29366;&#27841;&#35519;&#26619;/03%20&#35519;&#26619;&#31080;&#65288;H31&#25244;&#26412;&#25913;&#38761;&#35519;&#26619;&#65289;&#12304;&#23567;&#27996;&#24066;&#12288;&#31777;&#27700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3&#23567;&#27996;&#24066;/&#22320;&#26041;&#20844;&#21942;&#20225;&#26989;&#12398;&#25244;&#26412;&#30340;&#12394;&#25913;&#38761;&#20826;&#12398;&#21462;&#32068;&#29366;&#27841;&#35519;&#26619;&#65288;&#23567;&#27996;&#24066;&#65289;/&#22320;&#26041;&#20844;&#21942;&#20225;&#26989;&#12398;&#25244;&#26412;&#30340;&#12394;&#25913;&#38761;&#20826;&#12398;&#21462;&#32068;&#29366;&#27841;&#35519;&#26619;/03%20&#35519;&#26619;&#31080;&#65288;H31&#25244;&#26412;&#25913;&#38761;&#35519;&#26619;&#65289;&#12304;&#23567;&#27996;&#24066;&#12288;&#20844;&#20849;&#19979;&#27700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3&#23567;&#27996;&#24066;/&#22320;&#26041;&#20844;&#21942;&#20225;&#26989;&#12398;&#25244;&#26412;&#30340;&#12394;&#25913;&#38761;&#20826;&#12398;&#21462;&#32068;&#29366;&#27841;&#35519;&#26619;&#65288;&#23567;&#27996;&#24066;&#65289;/&#22320;&#26041;&#20844;&#21942;&#20225;&#26989;&#12398;&#25244;&#26412;&#30340;&#12394;&#25913;&#38761;&#20826;&#12398;&#21462;&#32068;&#29366;&#27841;&#35519;&#26619;/03%20&#35519;&#26619;&#31080;&#65288;H31&#25244;&#26412;&#25913;&#38761;&#35519;&#26619;&#65289;&#12304;&#23567;&#27996;&#24066;&#12288;&#36786;&#25490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3&#23567;&#27996;&#24066;/&#22320;&#26041;&#20844;&#21942;&#20225;&#26989;&#12398;&#25244;&#26412;&#30340;&#12394;&#25913;&#38761;&#20826;&#12398;&#21462;&#32068;&#29366;&#27841;&#35519;&#26619;&#65288;&#23567;&#27996;&#24066;&#65289;/&#22320;&#26041;&#20844;&#21942;&#20225;&#26989;&#12398;&#25244;&#26412;&#30340;&#12394;&#25913;&#38761;&#20826;&#12398;&#21462;&#32068;&#29366;&#27841;&#35519;&#26619;/03%20&#35519;&#26619;&#31080;&#65288;H31&#25244;&#26412;&#25913;&#38761;&#35519;&#26619;&#65289;&#12304;&#23567;&#27996;&#24066;&#12288;&#28417;&#2549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小浜市</v>
          </cell>
        </row>
        <row r="24">
          <cell r="F24" t="str">
            <v>水道事業</v>
          </cell>
          <cell r="W24" t="str">
            <v>―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小浜市</v>
          </cell>
        </row>
        <row r="24">
          <cell r="F24" t="str">
            <v>簡易水道事業</v>
          </cell>
          <cell r="W24" t="str">
            <v>―</v>
          </cell>
        </row>
        <row r="26">
          <cell r="F26" t="str">
            <v>―</v>
          </cell>
        </row>
        <row r="55">
          <cell r="R55" t="str">
            <v xml:space="preserve"> 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  <row r="550">
          <cell r="B550" t="str">
            <v>現在、簡易水道事業の法適用化業務を行っており,令和2年度より適用となる。同時に水道事業への会計統合という方向で進めている。
令和2年度からは、水道事業として経営改革等を検討していく。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小浜市</v>
          </cell>
        </row>
        <row r="24">
          <cell r="F24" t="str">
            <v>下水道事業</v>
          </cell>
          <cell r="W24" t="str">
            <v>公共下水</v>
          </cell>
        </row>
        <row r="26">
          <cell r="F26" t="str">
            <v>―</v>
          </cell>
        </row>
        <row r="55">
          <cell r="R55" t="str">
            <v xml:space="preserve"> </v>
          </cell>
        </row>
        <row r="56">
          <cell r="R56" t="str">
            <v>○</v>
          </cell>
        </row>
        <row r="536">
          <cell r="C536" t="str">
            <v>⑦その他</v>
          </cell>
          <cell r="AQ536" t="str">
            <v>○</v>
          </cell>
        </row>
        <row r="543">
          <cell r="B543" t="str">
            <v>使用料の徴収、滞納整理、窓口受付業務等の民間委託を実施しているため。</v>
          </cell>
        </row>
        <row r="550">
          <cell r="B550" t="str">
            <v>現在実施している民間委託の拡大を目指していきたい（施設の維持管理業務等）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小浜市</v>
          </cell>
        </row>
        <row r="24">
          <cell r="F24" t="str">
            <v>下水道事業</v>
          </cell>
          <cell r="W24" t="str">
            <v>農業集落排水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⑦その他</v>
          </cell>
          <cell r="AQ536" t="str">
            <v>○</v>
          </cell>
        </row>
        <row r="543">
          <cell r="B543" t="str">
            <v>使用料の徴収、滞納整理、窓口受付業務等の民間委託を実施しているため。</v>
          </cell>
        </row>
        <row r="550">
          <cell r="B550" t="str">
            <v>現在実施している民間委託の拡大を目指していきたい。（施設の維持管理業務等）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小浜市</v>
          </cell>
        </row>
        <row r="24">
          <cell r="F24" t="str">
            <v>下水道事業</v>
          </cell>
          <cell r="W24" t="str">
            <v>漁業集落排水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⑦その他</v>
          </cell>
          <cell r="AQ536" t="str">
            <v>○</v>
          </cell>
        </row>
        <row r="543">
          <cell r="B543" t="str">
            <v>使用料の徴収、滞納整理、窓口受付業務等の民間委託を実施しているため。</v>
          </cell>
        </row>
        <row r="550">
          <cell r="B550" t="str">
            <v>現在実施している民間委託の拡大を目指していきたい。（施設の維持管理業務等）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0"/>
  <sheetViews>
    <sheetView view="pageBreakPreview" zoomScale="60" zoomScaleNormal="70" zoomScalePageLayoutView="40" workbookViewId="0">
      <selection activeCell="A28" sqref="A28:XFD2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5" t="s">
        <v>8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 t="s">
        <v>13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10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5" t="s">
        <v>14</v>
      </c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6"/>
      <c r="BR8" s="4"/>
    </row>
    <row r="9" spans="1:70" ht="15.6" customHeight="1">
      <c r="A9" s="2"/>
      <c r="B9" s="2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53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65"/>
      <c r="AI9" s="65"/>
      <c r="AJ9" s="65"/>
      <c r="AK9" s="65"/>
      <c r="AL9" s="65"/>
      <c r="AM9" s="65"/>
      <c r="AN9" s="52"/>
      <c r="AO9" s="53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52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6"/>
      <c r="BR9" s="4"/>
    </row>
    <row r="10" spans="1:70" ht="15.6" customHeight="1">
      <c r="A10" s="2"/>
      <c r="B10" s="2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  <c r="AO10" s="54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6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6"/>
    </row>
    <row r="11" spans="1:70" ht="15.6" customHeight="1">
      <c r="A11" s="2"/>
      <c r="B11" s="2"/>
      <c r="C11" s="112" t="str">
        <f>IF(COUNTIF([2]回答表!F22,"*")&gt;0,[2]回答表!F22,"")</f>
        <v>小浜市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13" t="str">
        <f>IF(COUNTIF([2]回答表!F24,"*")&gt;0,[2]回答表!F24,"")</f>
        <v>水道事業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08"/>
      <c r="AG11" s="108"/>
      <c r="AH11" s="108"/>
      <c r="AI11" s="108"/>
      <c r="AJ11" s="108"/>
      <c r="AK11" s="108"/>
      <c r="AL11" s="108"/>
      <c r="AM11" s="108"/>
      <c r="AN11" s="109"/>
      <c r="AO11" s="119" t="str">
        <f>IF(COUNTIF([2]回答表!W24,"*")&gt;0,[2]回答表!W24,"")</f>
        <v>―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12" t="str">
        <f>IF(COUNTIF([2]回答表!F26,"*")&gt;0,[2]回答表!F26,"")</f>
        <v>―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7"/>
    </row>
    <row r="12" spans="1:70" ht="15.6" customHeight="1">
      <c r="A12" s="2"/>
      <c r="B12" s="2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51"/>
      <c r="AG12" s="51"/>
      <c r="AH12" s="65"/>
      <c r="AI12" s="65"/>
      <c r="AJ12" s="65"/>
      <c r="AK12" s="65"/>
      <c r="AL12" s="65"/>
      <c r="AM12" s="65"/>
      <c r="AN12" s="52"/>
      <c r="AO12" s="53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52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7"/>
    </row>
    <row r="13" spans="1:70" ht="15.6" customHeight="1">
      <c r="A13" s="2"/>
      <c r="B13" s="2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55"/>
      <c r="AG13" s="55"/>
      <c r="AH13" s="55"/>
      <c r="AI13" s="55"/>
      <c r="AJ13" s="55"/>
      <c r="AK13" s="55"/>
      <c r="AL13" s="55"/>
      <c r="AM13" s="55"/>
      <c r="AN13" s="56"/>
      <c r="AO13" s="54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2" t="s">
        <v>15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9</v>
      </c>
      <c r="S20" s="79"/>
      <c r="T20" s="79"/>
      <c r="U20" s="79"/>
      <c r="V20" s="79"/>
      <c r="W20" s="79"/>
      <c r="X20" s="80"/>
      <c r="Y20" s="87" t="s">
        <v>10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20"/>
      <c r="BB20" s="96" t="s">
        <v>1</v>
      </c>
      <c r="BC20" s="97"/>
      <c r="BD20" s="97"/>
      <c r="BE20" s="97"/>
      <c r="BF20" s="97"/>
      <c r="BG20" s="97"/>
      <c r="BH20" s="97"/>
      <c r="BI20" s="66"/>
      <c r="BJ20" s="67"/>
      <c r="BK20" s="33"/>
      <c r="BR20" s="27"/>
    </row>
    <row r="21" spans="1:70" ht="13.15" customHeight="1">
      <c r="A21" s="2"/>
      <c r="B21" s="2"/>
      <c r="C21" s="19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9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20"/>
      <c r="BB21" s="98"/>
      <c r="BC21" s="99"/>
      <c r="BD21" s="99"/>
      <c r="BE21" s="99"/>
      <c r="BF21" s="99"/>
      <c r="BG21" s="99"/>
      <c r="BH21" s="99"/>
      <c r="BI21" s="68"/>
      <c r="BJ21" s="69"/>
      <c r="BK21" s="33"/>
      <c r="BR21" s="27"/>
    </row>
    <row r="22" spans="1:70" ht="13.15" customHeight="1">
      <c r="A22" s="2"/>
      <c r="B22" s="2"/>
      <c r="C22" s="19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28"/>
      <c r="BB22" s="98"/>
      <c r="BC22" s="99"/>
      <c r="BD22" s="99"/>
      <c r="BE22" s="99"/>
      <c r="BF22" s="99"/>
      <c r="BG22" s="99"/>
      <c r="BH22" s="99"/>
      <c r="BI22" s="68"/>
      <c r="BJ22" s="69"/>
      <c r="BK22" s="33"/>
      <c r="BR22" s="27"/>
    </row>
    <row r="23" spans="1:70" ht="31.15" customHeight="1">
      <c r="A23" s="2"/>
      <c r="B23" s="2"/>
      <c r="C23" s="19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11</v>
      </c>
      <c r="AN23" s="103"/>
      <c r="AO23" s="103"/>
      <c r="AP23" s="103"/>
      <c r="AQ23" s="103"/>
      <c r="AR23" s="103"/>
      <c r="AS23" s="104"/>
      <c r="AT23" s="102" t="s">
        <v>12</v>
      </c>
      <c r="AU23" s="103"/>
      <c r="AV23" s="103"/>
      <c r="AW23" s="103"/>
      <c r="AX23" s="103"/>
      <c r="AY23" s="103"/>
      <c r="AZ23" s="104"/>
      <c r="BA23" s="28"/>
      <c r="BB23" s="100"/>
      <c r="BC23" s="101"/>
      <c r="BD23" s="101"/>
      <c r="BE23" s="101"/>
      <c r="BF23" s="101"/>
      <c r="BG23" s="101"/>
      <c r="BH23" s="101"/>
      <c r="BI23" s="70"/>
      <c r="BJ23" s="71"/>
      <c r="BK23" s="33"/>
      <c r="BR23" s="27"/>
    </row>
    <row r="24" spans="1:70" ht="15.6" customHeight="1">
      <c r="A24" s="2"/>
      <c r="B24" s="2"/>
      <c r="C24" s="19"/>
      <c r="D24" s="59" t="str">
        <f>IF([2]回答表!R49="○","○","")</f>
        <v/>
      </c>
      <c r="E24" s="60"/>
      <c r="F24" s="60"/>
      <c r="G24" s="60"/>
      <c r="H24" s="60"/>
      <c r="I24" s="60"/>
      <c r="J24" s="61"/>
      <c r="K24" s="59" t="str">
        <f>IF([2]回答表!R50="○","○","")</f>
        <v/>
      </c>
      <c r="L24" s="60"/>
      <c r="M24" s="60"/>
      <c r="N24" s="60"/>
      <c r="O24" s="60"/>
      <c r="P24" s="60"/>
      <c r="Q24" s="61"/>
      <c r="R24" s="59" t="str">
        <f>IF([2]回答表!R51="○","○","")</f>
        <v/>
      </c>
      <c r="S24" s="60"/>
      <c r="T24" s="60"/>
      <c r="U24" s="60"/>
      <c r="V24" s="60"/>
      <c r="W24" s="60"/>
      <c r="X24" s="61"/>
      <c r="Y24" s="59" t="str">
        <f>IF([2]回答表!R52="○","○","")</f>
        <v/>
      </c>
      <c r="Z24" s="60"/>
      <c r="AA24" s="60"/>
      <c r="AB24" s="60"/>
      <c r="AC24" s="60"/>
      <c r="AD24" s="60"/>
      <c r="AE24" s="61"/>
      <c r="AF24" s="59" t="str">
        <f>IF([2]回答表!R53="○","○","")</f>
        <v/>
      </c>
      <c r="AG24" s="60"/>
      <c r="AH24" s="60"/>
      <c r="AI24" s="60"/>
      <c r="AJ24" s="60"/>
      <c r="AK24" s="60"/>
      <c r="AL24" s="61"/>
      <c r="AM24" s="59" t="str">
        <f>IF([2]回答表!R54="○","○","")</f>
        <v/>
      </c>
      <c r="AN24" s="60"/>
      <c r="AO24" s="60"/>
      <c r="AP24" s="60"/>
      <c r="AQ24" s="60"/>
      <c r="AR24" s="60"/>
      <c r="AS24" s="61"/>
      <c r="AT24" s="59" t="str">
        <f>IF([2]回答表!R55="○","○","")</f>
        <v/>
      </c>
      <c r="AU24" s="60"/>
      <c r="AV24" s="60"/>
      <c r="AW24" s="60"/>
      <c r="AX24" s="60"/>
      <c r="AY24" s="60"/>
      <c r="AZ24" s="61"/>
      <c r="BA24" s="28"/>
      <c r="BB24" s="57" t="str">
        <f>IF([2]回答表!R56="○","○","")</f>
        <v>○</v>
      </c>
      <c r="BC24" s="58"/>
      <c r="BD24" s="58"/>
      <c r="BE24" s="58"/>
      <c r="BF24" s="58"/>
      <c r="BG24" s="58"/>
      <c r="BH24" s="58"/>
      <c r="BI24" s="66"/>
      <c r="BJ24" s="67"/>
      <c r="BK24" s="33"/>
      <c r="BR24" s="27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9"/>
      <c r="BB25" s="59"/>
      <c r="BC25" s="60"/>
      <c r="BD25" s="60"/>
      <c r="BE25" s="60"/>
      <c r="BF25" s="60"/>
      <c r="BG25" s="60"/>
      <c r="BH25" s="60"/>
      <c r="BI25" s="68"/>
      <c r="BJ25" s="69"/>
      <c r="BK25" s="33"/>
      <c r="BR25" s="27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9"/>
      <c r="BB26" s="62"/>
      <c r="BC26" s="63"/>
      <c r="BD26" s="63"/>
      <c r="BE26" s="63"/>
      <c r="BF26" s="63"/>
      <c r="BG26" s="63"/>
      <c r="BH26" s="63"/>
      <c r="BI26" s="70"/>
      <c r="BJ26" s="7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16</v>
      </c>
      <c r="E34" s="131" t="str">
        <f>IF([2]回答表!R56="○",[2]回答表!C536,"")</f>
        <v>①現行の経営体制・手法で、健全な事業運営が実施できているため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tr">
        <f>IF([2]回答表!AQ536="○",[2]回答表!B543,"")</f>
        <v/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ht="15.6" customHeight="1">
      <c r="C37" s="40"/>
      <c r="D37" s="130" t="s">
        <v>16</v>
      </c>
      <c r="E37" s="131">
        <f>IF([2]回答表!R56="○",[2]回答表!C537,"")</f>
        <v>0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ht="15.6" customHeight="1">
      <c r="C40" s="40"/>
      <c r="D40" s="130" t="s">
        <v>16</v>
      </c>
      <c r="E40" s="131">
        <f>IF([2]回答表!R56="○",[2]回答表!C538,"")</f>
        <v>0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>
        <f>IF([2]回答表!R56="○",[2]回答表!B550,"")</f>
        <v>0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B447-6A0D-42ED-A8D8-E063DA188CA1}">
  <sheetPr>
    <pageSetUpPr fitToPage="1"/>
  </sheetPr>
  <dimension ref="A1:BR50"/>
  <sheetViews>
    <sheetView view="pageBreakPreview" topLeftCell="A27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5" t="s">
        <v>8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 t="s">
        <v>13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10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5" t="s">
        <v>14</v>
      </c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6"/>
      <c r="BR8" s="4"/>
    </row>
    <row r="9" spans="1:70" ht="15.6" customHeight="1">
      <c r="A9" s="2"/>
      <c r="B9" s="2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53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65"/>
      <c r="AI9" s="65"/>
      <c r="AJ9" s="65"/>
      <c r="AK9" s="65"/>
      <c r="AL9" s="65"/>
      <c r="AM9" s="65"/>
      <c r="AN9" s="52"/>
      <c r="AO9" s="53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52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6"/>
      <c r="BR9" s="4"/>
    </row>
    <row r="10" spans="1:70" ht="15.6" customHeight="1">
      <c r="A10" s="2"/>
      <c r="B10" s="2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  <c r="AO10" s="54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6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6"/>
    </row>
    <row r="11" spans="1:70" ht="15.6" customHeight="1">
      <c r="A11" s="2"/>
      <c r="B11" s="2"/>
      <c r="C11" s="112" t="str">
        <f>IF(COUNTIF([3]回答表!F22,"*")&gt;0,[3]回答表!F22,"")</f>
        <v>小浜市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13" t="str">
        <f>IF(COUNTIF([3]回答表!F24,"*")&gt;0,[3]回答表!F24,"")</f>
        <v>簡易水道事業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08"/>
      <c r="AG11" s="108"/>
      <c r="AH11" s="108"/>
      <c r="AI11" s="108"/>
      <c r="AJ11" s="108"/>
      <c r="AK11" s="108"/>
      <c r="AL11" s="108"/>
      <c r="AM11" s="108"/>
      <c r="AN11" s="109"/>
      <c r="AO11" s="119" t="str">
        <f>IF(COUNTIF([3]回答表!W24,"*")&gt;0,[3]回答表!W24,"")</f>
        <v>―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12" t="str">
        <f>IF(COUNTIF([3]回答表!F26,"*")&gt;0,[3]回答表!F26,"")</f>
        <v>―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7"/>
    </row>
    <row r="12" spans="1:70" ht="15.6" customHeight="1">
      <c r="A12" s="2"/>
      <c r="B12" s="2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51"/>
      <c r="AG12" s="51"/>
      <c r="AH12" s="65"/>
      <c r="AI12" s="65"/>
      <c r="AJ12" s="65"/>
      <c r="AK12" s="65"/>
      <c r="AL12" s="65"/>
      <c r="AM12" s="65"/>
      <c r="AN12" s="52"/>
      <c r="AO12" s="53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52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7"/>
    </row>
    <row r="13" spans="1:70" ht="15.6" customHeight="1">
      <c r="A13" s="2"/>
      <c r="B13" s="2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55"/>
      <c r="AG13" s="55"/>
      <c r="AH13" s="55"/>
      <c r="AI13" s="55"/>
      <c r="AJ13" s="55"/>
      <c r="AK13" s="55"/>
      <c r="AL13" s="55"/>
      <c r="AM13" s="55"/>
      <c r="AN13" s="56"/>
      <c r="AO13" s="54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2" t="s">
        <v>15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9</v>
      </c>
      <c r="S20" s="79"/>
      <c r="T20" s="79"/>
      <c r="U20" s="79"/>
      <c r="V20" s="79"/>
      <c r="W20" s="79"/>
      <c r="X20" s="80"/>
      <c r="Y20" s="87" t="s">
        <v>10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20"/>
      <c r="BB20" s="96" t="s">
        <v>1</v>
      </c>
      <c r="BC20" s="97"/>
      <c r="BD20" s="97"/>
      <c r="BE20" s="97"/>
      <c r="BF20" s="97"/>
      <c r="BG20" s="97"/>
      <c r="BH20" s="97"/>
      <c r="BI20" s="66"/>
      <c r="BJ20" s="67"/>
      <c r="BK20" s="33"/>
      <c r="BR20" s="27"/>
    </row>
    <row r="21" spans="1:70" ht="13.15" customHeight="1">
      <c r="A21" s="2"/>
      <c r="B21" s="2"/>
      <c r="C21" s="19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9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20"/>
      <c r="BB21" s="98"/>
      <c r="BC21" s="99"/>
      <c r="BD21" s="99"/>
      <c r="BE21" s="99"/>
      <c r="BF21" s="99"/>
      <c r="BG21" s="99"/>
      <c r="BH21" s="99"/>
      <c r="BI21" s="68"/>
      <c r="BJ21" s="69"/>
      <c r="BK21" s="33"/>
      <c r="BR21" s="27"/>
    </row>
    <row r="22" spans="1:70" ht="13.15" customHeight="1">
      <c r="A22" s="2"/>
      <c r="B22" s="2"/>
      <c r="C22" s="19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28"/>
      <c r="BB22" s="98"/>
      <c r="BC22" s="99"/>
      <c r="BD22" s="99"/>
      <c r="BE22" s="99"/>
      <c r="BF22" s="99"/>
      <c r="BG22" s="99"/>
      <c r="BH22" s="99"/>
      <c r="BI22" s="68"/>
      <c r="BJ22" s="69"/>
      <c r="BK22" s="33"/>
      <c r="BR22" s="27"/>
    </row>
    <row r="23" spans="1:70" ht="31.15" customHeight="1">
      <c r="A23" s="2"/>
      <c r="B23" s="2"/>
      <c r="C23" s="19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11</v>
      </c>
      <c r="AN23" s="103"/>
      <c r="AO23" s="103"/>
      <c r="AP23" s="103"/>
      <c r="AQ23" s="103"/>
      <c r="AR23" s="103"/>
      <c r="AS23" s="104"/>
      <c r="AT23" s="102" t="s">
        <v>12</v>
      </c>
      <c r="AU23" s="103"/>
      <c r="AV23" s="103"/>
      <c r="AW23" s="103"/>
      <c r="AX23" s="103"/>
      <c r="AY23" s="103"/>
      <c r="AZ23" s="104"/>
      <c r="BA23" s="28"/>
      <c r="BB23" s="100"/>
      <c r="BC23" s="101"/>
      <c r="BD23" s="101"/>
      <c r="BE23" s="101"/>
      <c r="BF23" s="101"/>
      <c r="BG23" s="101"/>
      <c r="BH23" s="101"/>
      <c r="BI23" s="70"/>
      <c r="BJ23" s="71"/>
      <c r="BK23" s="33"/>
      <c r="BR23" s="27"/>
    </row>
    <row r="24" spans="1:70" ht="15.6" customHeight="1">
      <c r="A24" s="2"/>
      <c r="B24" s="2"/>
      <c r="C24" s="19"/>
      <c r="D24" s="59" t="str">
        <f>IF([3]回答表!R49="○","○","")</f>
        <v/>
      </c>
      <c r="E24" s="60"/>
      <c r="F24" s="60"/>
      <c r="G24" s="60"/>
      <c r="H24" s="60"/>
      <c r="I24" s="60"/>
      <c r="J24" s="61"/>
      <c r="K24" s="59" t="str">
        <f>IF([3]回答表!R50="○","○","")</f>
        <v/>
      </c>
      <c r="L24" s="60"/>
      <c r="M24" s="60"/>
      <c r="N24" s="60"/>
      <c r="O24" s="60"/>
      <c r="P24" s="60"/>
      <c r="Q24" s="61"/>
      <c r="R24" s="59" t="str">
        <f>IF([3]回答表!R51="○","○","")</f>
        <v/>
      </c>
      <c r="S24" s="60"/>
      <c r="T24" s="60"/>
      <c r="U24" s="60"/>
      <c r="V24" s="60"/>
      <c r="W24" s="60"/>
      <c r="X24" s="61"/>
      <c r="Y24" s="59" t="str">
        <f>IF([3]回答表!R52="○","○","")</f>
        <v/>
      </c>
      <c r="Z24" s="60"/>
      <c r="AA24" s="60"/>
      <c r="AB24" s="60"/>
      <c r="AC24" s="60"/>
      <c r="AD24" s="60"/>
      <c r="AE24" s="61"/>
      <c r="AF24" s="59" t="str">
        <f>IF([3]回答表!R53="○","○","")</f>
        <v/>
      </c>
      <c r="AG24" s="60"/>
      <c r="AH24" s="60"/>
      <c r="AI24" s="60"/>
      <c r="AJ24" s="60"/>
      <c r="AK24" s="60"/>
      <c r="AL24" s="61"/>
      <c r="AM24" s="59" t="str">
        <f>IF([3]回答表!R54="○","○","")</f>
        <v/>
      </c>
      <c r="AN24" s="60"/>
      <c r="AO24" s="60"/>
      <c r="AP24" s="60"/>
      <c r="AQ24" s="60"/>
      <c r="AR24" s="60"/>
      <c r="AS24" s="61"/>
      <c r="AT24" s="59" t="str">
        <f>IF([3]回答表!R55="○","○","")</f>
        <v/>
      </c>
      <c r="AU24" s="60"/>
      <c r="AV24" s="60"/>
      <c r="AW24" s="60"/>
      <c r="AX24" s="60"/>
      <c r="AY24" s="60"/>
      <c r="AZ24" s="61"/>
      <c r="BA24" s="28"/>
      <c r="BB24" s="57" t="str">
        <f>IF([3]回答表!R56="○","○","")</f>
        <v>○</v>
      </c>
      <c r="BC24" s="58"/>
      <c r="BD24" s="58"/>
      <c r="BE24" s="58"/>
      <c r="BF24" s="58"/>
      <c r="BG24" s="58"/>
      <c r="BH24" s="58"/>
      <c r="BI24" s="66"/>
      <c r="BJ24" s="67"/>
      <c r="BK24" s="33"/>
      <c r="BR24" s="27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9"/>
      <c r="BB25" s="59"/>
      <c r="BC25" s="60"/>
      <c r="BD25" s="60"/>
      <c r="BE25" s="60"/>
      <c r="BF25" s="60"/>
      <c r="BG25" s="60"/>
      <c r="BH25" s="60"/>
      <c r="BI25" s="68"/>
      <c r="BJ25" s="69"/>
      <c r="BK25" s="33"/>
      <c r="BR25" s="27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9"/>
      <c r="BB26" s="62"/>
      <c r="BC26" s="63"/>
      <c r="BD26" s="63"/>
      <c r="BE26" s="63"/>
      <c r="BF26" s="63"/>
      <c r="BG26" s="63"/>
      <c r="BH26" s="63"/>
      <c r="BI26" s="70"/>
      <c r="BJ26" s="7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16</v>
      </c>
      <c r="E34" s="131" t="str">
        <f>IF([3]回答表!R56="○",[3]回答表!C536,"")</f>
        <v>①現行の経営体制・手法で、健全な事業運営が実施できているため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tr">
        <f>IF([3]回答表!AQ536="○",[3]回答表!B543,"")</f>
        <v/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ht="15.6" customHeight="1">
      <c r="C37" s="40"/>
      <c r="D37" s="130" t="s">
        <v>16</v>
      </c>
      <c r="E37" s="131">
        <f>IF([3]回答表!R56="○",[3]回答表!C537,"")</f>
        <v>0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ht="15.6" customHeight="1">
      <c r="C40" s="40"/>
      <c r="D40" s="130" t="s">
        <v>16</v>
      </c>
      <c r="E40" s="131">
        <f>IF([3]回答表!R56="○",[3]回答表!C538,"")</f>
        <v>0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38" t="str">
        <f>IF([3]回答表!R56="○",[3]回答表!B550,"")</f>
        <v>現在、簡易水道事業の法適用化業務を行っており,令和2年度より適用となる。同時に水道事業への会計統合という方向で進めている。
令和2年度からは、水道事業として経営改革等を検討していく。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40"/>
      <c r="BQ45" s="46"/>
    </row>
    <row r="46" spans="2:69" ht="12.6" customHeight="1">
      <c r="C46" s="47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3"/>
      <c r="BQ46" s="46"/>
    </row>
    <row r="47" spans="2:69" ht="12.6" customHeight="1">
      <c r="C47" s="47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46"/>
    </row>
    <row r="48" spans="2:69" ht="12.6" customHeight="1">
      <c r="C48" s="47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46"/>
    </row>
    <row r="49" spans="3:69" ht="12.6" customHeight="1">
      <c r="C49" s="47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7FC81-8A19-41D6-A2B8-B83DF2C7339E}">
  <sheetPr>
    <pageSetUpPr fitToPage="1"/>
  </sheetPr>
  <dimension ref="A1:BR50"/>
  <sheetViews>
    <sheetView view="pageBreakPreview" topLeftCell="A19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5" t="s">
        <v>8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 t="s">
        <v>13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10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5" t="s">
        <v>14</v>
      </c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6"/>
      <c r="BR8" s="4"/>
    </row>
    <row r="9" spans="1:70" ht="15.6" customHeight="1">
      <c r="A9" s="2"/>
      <c r="B9" s="2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53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65"/>
      <c r="AI9" s="65"/>
      <c r="AJ9" s="65"/>
      <c r="AK9" s="65"/>
      <c r="AL9" s="65"/>
      <c r="AM9" s="65"/>
      <c r="AN9" s="52"/>
      <c r="AO9" s="53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52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6"/>
      <c r="BR9" s="4"/>
    </row>
    <row r="10" spans="1:70" ht="15.6" customHeight="1">
      <c r="A10" s="2"/>
      <c r="B10" s="2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  <c r="AO10" s="54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6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6"/>
    </row>
    <row r="11" spans="1:70" ht="15.6" customHeight="1">
      <c r="A11" s="2"/>
      <c r="B11" s="2"/>
      <c r="C11" s="112" t="str">
        <f>IF(COUNTIF([4]回答表!F22,"*")&gt;0,[4]回答表!F22,"")</f>
        <v>小浜市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13" t="str">
        <f>IF(COUNTIF([4]回答表!F24,"*")&gt;0,[4]回答表!F24,"")</f>
        <v>下水道事業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08"/>
      <c r="AG11" s="108"/>
      <c r="AH11" s="108"/>
      <c r="AI11" s="108"/>
      <c r="AJ11" s="108"/>
      <c r="AK11" s="108"/>
      <c r="AL11" s="108"/>
      <c r="AM11" s="108"/>
      <c r="AN11" s="109"/>
      <c r="AO11" s="119" t="str">
        <f>IF(COUNTIF([4]回答表!W24,"*")&gt;0,[4]回答表!W24,"")</f>
        <v>公共下水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12" t="str">
        <f>IF(COUNTIF([4]回答表!F26,"*")&gt;0,[4]回答表!F26,"")</f>
        <v>―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7"/>
    </row>
    <row r="12" spans="1:70" ht="15.6" customHeight="1">
      <c r="A12" s="2"/>
      <c r="B12" s="2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51"/>
      <c r="AG12" s="51"/>
      <c r="AH12" s="65"/>
      <c r="AI12" s="65"/>
      <c r="AJ12" s="65"/>
      <c r="AK12" s="65"/>
      <c r="AL12" s="65"/>
      <c r="AM12" s="65"/>
      <c r="AN12" s="52"/>
      <c r="AO12" s="53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52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7"/>
    </row>
    <row r="13" spans="1:70" ht="15.6" customHeight="1">
      <c r="A13" s="2"/>
      <c r="B13" s="2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55"/>
      <c r="AG13" s="55"/>
      <c r="AH13" s="55"/>
      <c r="AI13" s="55"/>
      <c r="AJ13" s="55"/>
      <c r="AK13" s="55"/>
      <c r="AL13" s="55"/>
      <c r="AM13" s="55"/>
      <c r="AN13" s="56"/>
      <c r="AO13" s="54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2" t="s">
        <v>15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9</v>
      </c>
      <c r="S20" s="79"/>
      <c r="T20" s="79"/>
      <c r="U20" s="79"/>
      <c r="V20" s="79"/>
      <c r="W20" s="79"/>
      <c r="X20" s="80"/>
      <c r="Y20" s="87" t="s">
        <v>10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20"/>
      <c r="BB20" s="96" t="s">
        <v>1</v>
      </c>
      <c r="BC20" s="97"/>
      <c r="BD20" s="97"/>
      <c r="BE20" s="97"/>
      <c r="BF20" s="97"/>
      <c r="BG20" s="97"/>
      <c r="BH20" s="97"/>
      <c r="BI20" s="66"/>
      <c r="BJ20" s="67"/>
      <c r="BK20" s="33"/>
      <c r="BR20" s="27"/>
    </row>
    <row r="21" spans="1:70" ht="13.15" customHeight="1">
      <c r="A21" s="2"/>
      <c r="B21" s="2"/>
      <c r="C21" s="19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9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20"/>
      <c r="BB21" s="98"/>
      <c r="BC21" s="99"/>
      <c r="BD21" s="99"/>
      <c r="BE21" s="99"/>
      <c r="BF21" s="99"/>
      <c r="BG21" s="99"/>
      <c r="BH21" s="99"/>
      <c r="BI21" s="68"/>
      <c r="BJ21" s="69"/>
      <c r="BK21" s="33"/>
      <c r="BR21" s="27"/>
    </row>
    <row r="22" spans="1:70" ht="13.15" customHeight="1">
      <c r="A22" s="2"/>
      <c r="B22" s="2"/>
      <c r="C22" s="19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28"/>
      <c r="BB22" s="98"/>
      <c r="BC22" s="99"/>
      <c r="BD22" s="99"/>
      <c r="BE22" s="99"/>
      <c r="BF22" s="99"/>
      <c r="BG22" s="99"/>
      <c r="BH22" s="99"/>
      <c r="BI22" s="68"/>
      <c r="BJ22" s="69"/>
      <c r="BK22" s="33"/>
      <c r="BR22" s="27"/>
    </row>
    <row r="23" spans="1:70" ht="31.15" customHeight="1">
      <c r="A23" s="2"/>
      <c r="B23" s="2"/>
      <c r="C23" s="19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11</v>
      </c>
      <c r="AN23" s="103"/>
      <c r="AO23" s="103"/>
      <c r="AP23" s="103"/>
      <c r="AQ23" s="103"/>
      <c r="AR23" s="103"/>
      <c r="AS23" s="104"/>
      <c r="AT23" s="102" t="s">
        <v>12</v>
      </c>
      <c r="AU23" s="103"/>
      <c r="AV23" s="103"/>
      <c r="AW23" s="103"/>
      <c r="AX23" s="103"/>
      <c r="AY23" s="103"/>
      <c r="AZ23" s="104"/>
      <c r="BA23" s="28"/>
      <c r="BB23" s="100"/>
      <c r="BC23" s="101"/>
      <c r="BD23" s="101"/>
      <c r="BE23" s="101"/>
      <c r="BF23" s="101"/>
      <c r="BG23" s="101"/>
      <c r="BH23" s="101"/>
      <c r="BI23" s="70"/>
      <c r="BJ23" s="71"/>
      <c r="BK23" s="33"/>
      <c r="BR23" s="27"/>
    </row>
    <row r="24" spans="1:70" ht="15.6" customHeight="1">
      <c r="A24" s="2"/>
      <c r="B24" s="2"/>
      <c r="C24" s="19"/>
      <c r="D24" s="59" t="str">
        <f>IF([4]回答表!R49="○","○","")</f>
        <v/>
      </c>
      <c r="E24" s="60"/>
      <c r="F24" s="60"/>
      <c r="G24" s="60"/>
      <c r="H24" s="60"/>
      <c r="I24" s="60"/>
      <c r="J24" s="61"/>
      <c r="K24" s="59" t="str">
        <f>IF([4]回答表!R50="○","○","")</f>
        <v/>
      </c>
      <c r="L24" s="60"/>
      <c r="M24" s="60"/>
      <c r="N24" s="60"/>
      <c r="O24" s="60"/>
      <c r="P24" s="60"/>
      <c r="Q24" s="61"/>
      <c r="R24" s="59" t="str">
        <f>IF([4]回答表!R51="○","○","")</f>
        <v/>
      </c>
      <c r="S24" s="60"/>
      <c r="T24" s="60"/>
      <c r="U24" s="60"/>
      <c r="V24" s="60"/>
      <c r="W24" s="60"/>
      <c r="X24" s="61"/>
      <c r="Y24" s="59" t="str">
        <f>IF([4]回答表!R52="○","○","")</f>
        <v/>
      </c>
      <c r="Z24" s="60"/>
      <c r="AA24" s="60"/>
      <c r="AB24" s="60"/>
      <c r="AC24" s="60"/>
      <c r="AD24" s="60"/>
      <c r="AE24" s="61"/>
      <c r="AF24" s="59" t="str">
        <f>IF([4]回答表!R53="○","○","")</f>
        <v/>
      </c>
      <c r="AG24" s="60"/>
      <c r="AH24" s="60"/>
      <c r="AI24" s="60"/>
      <c r="AJ24" s="60"/>
      <c r="AK24" s="60"/>
      <c r="AL24" s="61"/>
      <c r="AM24" s="59" t="str">
        <f>IF([4]回答表!R54="○","○","")</f>
        <v/>
      </c>
      <c r="AN24" s="60"/>
      <c r="AO24" s="60"/>
      <c r="AP24" s="60"/>
      <c r="AQ24" s="60"/>
      <c r="AR24" s="60"/>
      <c r="AS24" s="61"/>
      <c r="AT24" s="59" t="str">
        <f>IF([4]回答表!R55="○","○","")</f>
        <v/>
      </c>
      <c r="AU24" s="60"/>
      <c r="AV24" s="60"/>
      <c r="AW24" s="60"/>
      <c r="AX24" s="60"/>
      <c r="AY24" s="60"/>
      <c r="AZ24" s="61"/>
      <c r="BA24" s="28"/>
      <c r="BB24" s="57" t="str">
        <f>IF([4]回答表!R56="○","○","")</f>
        <v>○</v>
      </c>
      <c r="BC24" s="58"/>
      <c r="BD24" s="58"/>
      <c r="BE24" s="58"/>
      <c r="BF24" s="58"/>
      <c r="BG24" s="58"/>
      <c r="BH24" s="58"/>
      <c r="BI24" s="66"/>
      <c r="BJ24" s="67"/>
      <c r="BK24" s="33"/>
      <c r="BR24" s="27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9"/>
      <c r="BB25" s="59"/>
      <c r="BC25" s="60"/>
      <c r="BD25" s="60"/>
      <c r="BE25" s="60"/>
      <c r="BF25" s="60"/>
      <c r="BG25" s="60"/>
      <c r="BH25" s="60"/>
      <c r="BI25" s="68"/>
      <c r="BJ25" s="69"/>
      <c r="BK25" s="33"/>
      <c r="BR25" s="27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9"/>
      <c r="BB26" s="62"/>
      <c r="BC26" s="63"/>
      <c r="BD26" s="63"/>
      <c r="BE26" s="63"/>
      <c r="BF26" s="63"/>
      <c r="BG26" s="63"/>
      <c r="BH26" s="63"/>
      <c r="BI26" s="70"/>
      <c r="BJ26" s="7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16</v>
      </c>
      <c r="E34" s="131" t="str">
        <f>IF([4]回答表!R56="○",[4]回答表!C536,"")</f>
        <v>⑦その他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47" t="str">
        <f>IF([4]回答表!AQ536="○",[4]回答表!B543,"")</f>
        <v>使用料の徴収、滞納整理、窓口受付業務等の民間委託を実施しているため。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40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1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1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43"/>
    </row>
    <row r="37" spans="2:69" ht="15.6" customHeight="1">
      <c r="C37" s="40"/>
      <c r="D37" s="130" t="s">
        <v>16</v>
      </c>
      <c r="E37" s="131">
        <f>IF([4]回答表!R56="○",[4]回答表!C537,"")</f>
        <v>0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1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3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1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3"/>
      <c r="BQ39" s="43"/>
    </row>
    <row r="40" spans="2:69" ht="15.6" customHeight="1">
      <c r="C40" s="40"/>
      <c r="D40" s="130" t="s">
        <v>16</v>
      </c>
      <c r="E40" s="131">
        <f>IF([4]回答表!R56="○",[4]回答表!C538,"")</f>
        <v>0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1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4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 t="str">
        <f>IF([4]回答表!R56="○",[4]回答表!B550,"")</f>
        <v>現在実施している民間委託の拡大を目指していきたい（施設の維持管理業務等）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C2BE9-BBA0-46A9-9D99-79D4F58A7C50}">
  <sheetPr>
    <pageSetUpPr fitToPage="1"/>
  </sheetPr>
  <dimension ref="A1:BR50"/>
  <sheetViews>
    <sheetView view="pageBreakPreview" topLeftCell="A15" zoomScale="60" zoomScaleNormal="70" zoomScalePageLayoutView="40" workbookViewId="0">
      <selection activeCell="AQ34" sqref="AQ34:BP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5" t="s">
        <v>8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 t="s">
        <v>13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10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5" t="s">
        <v>14</v>
      </c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6"/>
      <c r="BR8" s="4"/>
    </row>
    <row r="9" spans="1:70" ht="15.6" customHeight="1">
      <c r="A9" s="2"/>
      <c r="B9" s="2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53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65"/>
      <c r="AI9" s="65"/>
      <c r="AJ9" s="65"/>
      <c r="AK9" s="65"/>
      <c r="AL9" s="65"/>
      <c r="AM9" s="65"/>
      <c r="AN9" s="52"/>
      <c r="AO9" s="53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52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6"/>
      <c r="BR9" s="4"/>
    </row>
    <row r="10" spans="1:70" ht="15.6" customHeight="1">
      <c r="A10" s="2"/>
      <c r="B10" s="2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  <c r="AO10" s="54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6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6"/>
    </row>
    <row r="11" spans="1:70" ht="15.6" customHeight="1">
      <c r="A11" s="2"/>
      <c r="B11" s="2"/>
      <c r="C11" s="112" t="str">
        <f>IF(COUNTIF([5]回答表!F22,"*")&gt;0,[5]回答表!F22,"")</f>
        <v>小浜市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13" t="str">
        <f>IF(COUNTIF([5]回答表!F24,"*")&gt;0,[5]回答表!F24,"")</f>
        <v>下水道事業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08"/>
      <c r="AG11" s="108"/>
      <c r="AH11" s="108"/>
      <c r="AI11" s="108"/>
      <c r="AJ11" s="108"/>
      <c r="AK11" s="108"/>
      <c r="AL11" s="108"/>
      <c r="AM11" s="108"/>
      <c r="AN11" s="109"/>
      <c r="AO11" s="119" t="str">
        <f>IF(COUNTIF([5]回答表!W24,"*")&gt;0,[5]回答表!W24,"")</f>
        <v>農業集落排水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12" t="str">
        <f>IF(COUNTIF([5]回答表!F26,"*")&gt;0,[5]回答表!F26,"")</f>
        <v>―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7"/>
    </row>
    <row r="12" spans="1:70" ht="15.6" customHeight="1">
      <c r="A12" s="2"/>
      <c r="B12" s="2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51"/>
      <c r="AG12" s="51"/>
      <c r="AH12" s="65"/>
      <c r="AI12" s="65"/>
      <c r="AJ12" s="65"/>
      <c r="AK12" s="65"/>
      <c r="AL12" s="65"/>
      <c r="AM12" s="65"/>
      <c r="AN12" s="52"/>
      <c r="AO12" s="53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52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7"/>
    </row>
    <row r="13" spans="1:70" ht="15.6" customHeight="1">
      <c r="A13" s="2"/>
      <c r="B13" s="2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55"/>
      <c r="AG13" s="55"/>
      <c r="AH13" s="55"/>
      <c r="AI13" s="55"/>
      <c r="AJ13" s="55"/>
      <c r="AK13" s="55"/>
      <c r="AL13" s="55"/>
      <c r="AM13" s="55"/>
      <c r="AN13" s="56"/>
      <c r="AO13" s="54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2" t="s">
        <v>15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9</v>
      </c>
      <c r="S20" s="79"/>
      <c r="T20" s="79"/>
      <c r="U20" s="79"/>
      <c r="V20" s="79"/>
      <c r="W20" s="79"/>
      <c r="X20" s="80"/>
      <c r="Y20" s="87" t="s">
        <v>10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20"/>
      <c r="BB20" s="96" t="s">
        <v>1</v>
      </c>
      <c r="BC20" s="97"/>
      <c r="BD20" s="97"/>
      <c r="BE20" s="97"/>
      <c r="BF20" s="97"/>
      <c r="BG20" s="97"/>
      <c r="BH20" s="97"/>
      <c r="BI20" s="66"/>
      <c r="BJ20" s="67"/>
      <c r="BK20" s="33"/>
      <c r="BR20" s="27"/>
    </row>
    <row r="21" spans="1:70" ht="13.15" customHeight="1">
      <c r="A21" s="2"/>
      <c r="B21" s="2"/>
      <c r="C21" s="19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9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20"/>
      <c r="BB21" s="98"/>
      <c r="BC21" s="99"/>
      <c r="BD21" s="99"/>
      <c r="BE21" s="99"/>
      <c r="BF21" s="99"/>
      <c r="BG21" s="99"/>
      <c r="BH21" s="99"/>
      <c r="BI21" s="68"/>
      <c r="BJ21" s="69"/>
      <c r="BK21" s="33"/>
      <c r="BR21" s="27"/>
    </row>
    <row r="22" spans="1:70" ht="13.15" customHeight="1">
      <c r="A22" s="2"/>
      <c r="B22" s="2"/>
      <c r="C22" s="19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28"/>
      <c r="BB22" s="98"/>
      <c r="BC22" s="99"/>
      <c r="BD22" s="99"/>
      <c r="BE22" s="99"/>
      <c r="BF22" s="99"/>
      <c r="BG22" s="99"/>
      <c r="BH22" s="99"/>
      <c r="BI22" s="68"/>
      <c r="BJ22" s="69"/>
      <c r="BK22" s="33"/>
      <c r="BR22" s="27"/>
    </row>
    <row r="23" spans="1:70" ht="31.15" customHeight="1">
      <c r="A23" s="2"/>
      <c r="B23" s="2"/>
      <c r="C23" s="19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11</v>
      </c>
      <c r="AN23" s="103"/>
      <c r="AO23" s="103"/>
      <c r="AP23" s="103"/>
      <c r="AQ23" s="103"/>
      <c r="AR23" s="103"/>
      <c r="AS23" s="104"/>
      <c r="AT23" s="102" t="s">
        <v>12</v>
      </c>
      <c r="AU23" s="103"/>
      <c r="AV23" s="103"/>
      <c r="AW23" s="103"/>
      <c r="AX23" s="103"/>
      <c r="AY23" s="103"/>
      <c r="AZ23" s="104"/>
      <c r="BA23" s="28"/>
      <c r="BB23" s="100"/>
      <c r="BC23" s="101"/>
      <c r="BD23" s="101"/>
      <c r="BE23" s="101"/>
      <c r="BF23" s="101"/>
      <c r="BG23" s="101"/>
      <c r="BH23" s="101"/>
      <c r="BI23" s="70"/>
      <c r="BJ23" s="71"/>
      <c r="BK23" s="33"/>
      <c r="BR23" s="27"/>
    </row>
    <row r="24" spans="1:70" ht="15.6" customHeight="1">
      <c r="A24" s="2"/>
      <c r="B24" s="2"/>
      <c r="C24" s="19"/>
      <c r="D24" s="59" t="str">
        <f>IF([5]回答表!R49="○","○","")</f>
        <v/>
      </c>
      <c r="E24" s="60"/>
      <c r="F24" s="60"/>
      <c r="G24" s="60"/>
      <c r="H24" s="60"/>
      <c r="I24" s="60"/>
      <c r="J24" s="61"/>
      <c r="K24" s="59" t="str">
        <f>IF([5]回答表!R50="○","○","")</f>
        <v/>
      </c>
      <c r="L24" s="60"/>
      <c r="M24" s="60"/>
      <c r="N24" s="60"/>
      <c r="O24" s="60"/>
      <c r="P24" s="60"/>
      <c r="Q24" s="61"/>
      <c r="R24" s="59" t="str">
        <f>IF([5]回答表!R51="○","○","")</f>
        <v/>
      </c>
      <c r="S24" s="60"/>
      <c r="T24" s="60"/>
      <c r="U24" s="60"/>
      <c r="V24" s="60"/>
      <c r="W24" s="60"/>
      <c r="X24" s="61"/>
      <c r="Y24" s="59" t="str">
        <f>IF([5]回答表!R52="○","○","")</f>
        <v/>
      </c>
      <c r="Z24" s="60"/>
      <c r="AA24" s="60"/>
      <c r="AB24" s="60"/>
      <c r="AC24" s="60"/>
      <c r="AD24" s="60"/>
      <c r="AE24" s="61"/>
      <c r="AF24" s="59" t="str">
        <f>IF([5]回答表!R53="○","○","")</f>
        <v/>
      </c>
      <c r="AG24" s="60"/>
      <c r="AH24" s="60"/>
      <c r="AI24" s="60"/>
      <c r="AJ24" s="60"/>
      <c r="AK24" s="60"/>
      <c r="AL24" s="61"/>
      <c r="AM24" s="59" t="str">
        <f>IF([5]回答表!R54="○","○","")</f>
        <v/>
      </c>
      <c r="AN24" s="60"/>
      <c r="AO24" s="60"/>
      <c r="AP24" s="60"/>
      <c r="AQ24" s="60"/>
      <c r="AR24" s="60"/>
      <c r="AS24" s="61"/>
      <c r="AT24" s="59" t="str">
        <f>IF([5]回答表!R55="○","○","")</f>
        <v/>
      </c>
      <c r="AU24" s="60"/>
      <c r="AV24" s="60"/>
      <c r="AW24" s="60"/>
      <c r="AX24" s="60"/>
      <c r="AY24" s="60"/>
      <c r="AZ24" s="61"/>
      <c r="BA24" s="28"/>
      <c r="BB24" s="57" t="str">
        <f>IF([5]回答表!R56="○","○","")</f>
        <v>○</v>
      </c>
      <c r="BC24" s="58"/>
      <c r="BD24" s="58"/>
      <c r="BE24" s="58"/>
      <c r="BF24" s="58"/>
      <c r="BG24" s="58"/>
      <c r="BH24" s="58"/>
      <c r="BI24" s="66"/>
      <c r="BJ24" s="67"/>
      <c r="BK24" s="33"/>
      <c r="BR24" s="27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9"/>
      <c r="BB25" s="59"/>
      <c r="BC25" s="60"/>
      <c r="BD25" s="60"/>
      <c r="BE25" s="60"/>
      <c r="BF25" s="60"/>
      <c r="BG25" s="60"/>
      <c r="BH25" s="60"/>
      <c r="BI25" s="68"/>
      <c r="BJ25" s="69"/>
      <c r="BK25" s="33"/>
      <c r="BR25" s="27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9"/>
      <c r="BB26" s="62"/>
      <c r="BC26" s="63"/>
      <c r="BD26" s="63"/>
      <c r="BE26" s="63"/>
      <c r="BF26" s="63"/>
      <c r="BG26" s="63"/>
      <c r="BH26" s="63"/>
      <c r="BI26" s="70"/>
      <c r="BJ26" s="7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16</v>
      </c>
      <c r="E34" s="131" t="str">
        <f>IF([5]回答表!R56="○",[5]回答表!C536,"")</f>
        <v>⑦その他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47" t="str">
        <f>IF([5]回答表!AQ536="○",[5]回答表!B543,"")</f>
        <v>使用料の徴収、滞納整理、窓口受付業務等の民間委託を実施しているため。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40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1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1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43"/>
    </row>
    <row r="37" spans="2:69" ht="15.6" customHeight="1">
      <c r="C37" s="40"/>
      <c r="D37" s="130" t="s">
        <v>16</v>
      </c>
      <c r="E37" s="131">
        <f>IF([5]回答表!R56="○",[5]回答表!C537,"")</f>
        <v>0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1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3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1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3"/>
      <c r="BQ39" s="43"/>
    </row>
    <row r="40" spans="2:69" ht="15.6" customHeight="1">
      <c r="C40" s="40"/>
      <c r="D40" s="130" t="s">
        <v>16</v>
      </c>
      <c r="E40" s="131">
        <f>IF([5]回答表!R56="○",[5]回答表!C538,"")</f>
        <v>0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1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4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 t="str">
        <f>IF([5]回答表!R56="○",[5]回答表!B550,"")</f>
        <v>現在実施している民間委託の拡大を目指していきたい。（施設の維持管理業務等）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40912-9DA6-4B2D-8815-12BE9D10BFE9}">
  <sheetPr>
    <pageSetUpPr fitToPage="1"/>
  </sheetPr>
  <dimension ref="A1:BR50"/>
  <sheetViews>
    <sheetView tabSelected="1" view="pageBreakPreview" zoomScale="60" zoomScaleNormal="70" zoomScalePageLayoutView="40" workbookViewId="0">
      <selection activeCell="AQ34" sqref="AQ34:BP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5" t="s">
        <v>8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 t="s">
        <v>13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10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5" t="s">
        <v>14</v>
      </c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6"/>
      <c r="BR8" s="4"/>
    </row>
    <row r="9" spans="1:70" ht="15.6" customHeight="1">
      <c r="A9" s="2"/>
      <c r="B9" s="2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53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65"/>
      <c r="AI9" s="65"/>
      <c r="AJ9" s="65"/>
      <c r="AK9" s="65"/>
      <c r="AL9" s="65"/>
      <c r="AM9" s="65"/>
      <c r="AN9" s="52"/>
      <c r="AO9" s="53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52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6"/>
      <c r="BR9" s="4"/>
    </row>
    <row r="10" spans="1:70" ht="15.6" customHeight="1">
      <c r="A10" s="2"/>
      <c r="B10" s="2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  <c r="AO10" s="54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6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6"/>
    </row>
    <row r="11" spans="1:70" ht="15.6" customHeight="1">
      <c r="A11" s="2"/>
      <c r="B11" s="2"/>
      <c r="C11" s="112" t="str">
        <f>IF(COUNTIF([6]回答表!F22,"*")&gt;0,[6]回答表!F22,"")</f>
        <v>小浜市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13" t="str">
        <f>IF(COUNTIF([6]回答表!F24,"*")&gt;0,[6]回答表!F24,"")</f>
        <v>下水道事業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08"/>
      <c r="AG11" s="108"/>
      <c r="AH11" s="108"/>
      <c r="AI11" s="108"/>
      <c r="AJ11" s="108"/>
      <c r="AK11" s="108"/>
      <c r="AL11" s="108"/>
      <c r="AM11" s="108"/>
      <c r="AN11" s="109"/>
      <c r="AO11" s="119" t="str">
        <f>IF(COUNTIF([6]回答表!W24,"*")&gt;0,[6]回答表!W24,"")</f>
        <v>漁業集落排水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12" t="str">
        <f>IF(COUNTIF([6]回答表!F26,"*")&gt;0,[6]回答表!F26,"")</f>
        <v>―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7"/>
    </row>
    <row r="12" spans="1:70" ht="15.6" customHeight="1">
      <c r="A12" s="2"/>
      <c r="B12" s="2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51"/>
      <c r="AG12" s="51"/>
      <c r="AH12" s="65"/>
      <c r="AI12" s="65"/>
      <c r="AJ12" s="65"/>
      <c r="AK12" s="65"/>
      <c r="AL12" s="65"/>
      <c r="AM12" s="65"/>
      <c r="AN12" s="52"/>
      <c r="AO12" s="53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52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7"/>
    </row>
    <row r="13" spans="1:70" ht="15.6" customHeight="1">
      <c r="A13" s="2"/>
      <c r="B13" s="2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55"/>
      <c r="AG13" s="55"/>
      <c r="AH13" s="55"/>
      <c r="AI13" s="55"/>
      <c r="AJ13" s="55"/>
      <c r="AK13" s="55"/>
      <c r="AL13" s="55"/>
      <c r="AM13" s="55"/>
      <c r="AN13" s="56"/>
      <c r="AO13" s="54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2" t="s">
        <v>15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9</v>
      </c>
      <c r="S20" s="79"/>
      <c r="T20" s="79"/>
      <c r="U20" s="79"/>
      <c r="V20" s="79"/>
      <c r="W20" s="79"/>
      <c r="X20" s="80"/>
      <c r="Y20" s="87" t="s">
        <v>10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20"/>
      <c r="BB20" s="96" t="s">
        <v>1</v>
      </c>
      <c r="BC20" s="97"/>
      <c r="BD20" s="97"/>
      <c r="BE20" s="97"/>
      <c r="BF20" s="97"/>
      <c r="BG20" s="97"/>
      <c r="BH20" s="97"/>
      <c r="BI20" s="66"/>
      <c r="BJ20" s="67"/>
      <c r="BK20" s="33"/>
      <c r="BR20" s="27"/>
    </row>
    <row r="21" spans="1:70" ht="13.15" customHeight="1">
      <c r="A21" s="2"/>
      <c r="B21" s="2"/>
      <c r="C21" s="19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9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20"/>
      <c r="BB21" s="98"/>
      <c r="BC21" s="99"/>
      <c r="BD21" s="99"/>
      <c r="BE21" s="99"/>
      <c r="BF21" s="99"/>
      <c r="BG21" s="99"/>
      <c r="BH21" s="99"/>
      <c r="BI21" s="68"/>
      <c r="BJ21" s="69"/>
      <c r="BK21" s="33"/>
      <c r="BR21" s="27"/>
    </row>
    <row r="22" spans="1:70" ht="13.15" customHeight="1">
      <c r="A22" s="2"/>
      <c r="B22" s="2"/>
      <c r="C22" s="19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28"/>
      <c r="BB22" s="98"/>
      <c r="BC22" s="99"/>
      <c r="BD22" s="99"/>
      <c r="BE22" s="99"/>
      <c r="BF22" s="99"/>
      <c r="BG22" s="99"/>
      <c r="BH22" s="99"/>
      <c r="BI22" s="68"/>
      <c r="BJ22" s="69"/>
      <c r="BK22" s="33"/>
      <c r="BR22" s="27"/>
    </row>
    <row r="23" spans="1:70" ht="31.15" customHeight="1">
      <c r="A23" s="2"/>
      <c r="B23" s="2"/>
      <c r="C23" s="19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11</v>
      </c>
      <c r="AN23" s="103"/>
      <c r="AO23" s="103"/>
      <c r="AP23" s="103"/>
      <c r="AQ23" s="103"/>
      <c r="AR23" s="103"/>
      <c r="AS23" s="104"/>
      <c r="AT23" s="102" t="s">
        <v>12</v>
      </c>
      <c r="AU23" s="103"/>
      <c r="AV23" s="103"/>
      <c r="AW23" s="103"/>
      <c r="AX23" s="103"/>
      <c r="AY23" s="103"/>
      <c r="AZ23" s="104"/>
      <c r="BA23" s="28"/>
      <c r="BB23" s="100"/>
      <c r="BC23" s="101"/>
      <c r="BD23" s="101"/>
      <c r="BE23" s="101"/>
      <c r="BF23" s="101"/>
      <c r="BG23" s="101"/>
      <c r="BH23" s="101"/>
      <c r="BI23" s="70"/>
      <c r="BJ23" s="71"/>
      <c r="BK23" s="33"/>
      <c r="BR23" s="27"/>
    </row>
    <row r="24" spans="1:70" ht="15.6" customHeight="1">
      <c r="A24" s="2"/>
      <c r="B24" s="2"/>
      <c r="C24" s="19"/>
      <c r="D24" s="59" t="str">
        <f>IF([6]回答表!R49="○","○","")</f>
        <v/>
      </c>
      <c r="E24" s="60"/>
      <c r="F24" s="60"/>
      <c r="G24" s="60"/>
      <c r="H24" s="60"/>
      <c r="I24" s="60"/>
      <c r="J24" s="61"/>
      <c r="K24" s="59" t="str">
        <f>IF([6]回答表!R50="○","○","")</f>
        <v/>
      </c>
      <c r="L24" s="60"/>
      <c r="M24" s="60"/>
      <c r="N24" s="60"/>
      <c r="O24" s="60"/>
      <c r="P24" s="60"/>
      <c r="Q24" s="61"/>
      <c r="R24" s="59" t="str">
        <f>IF([6]回答表!R51="○","○","")</f>
        <v/>
      </c>
      <c r="S24" s="60"/>
      <c r="T24" s="60"/>
      <c r="U24" s="60"/>
      <c r="V24" s="60"/>
      <c r="W24" s="60"/>
      <c r="X24" s="61"/>
      <c r="Y24" s="59" t="str">
        <f>IF([6]回答表!R52="○","○","")</f>
        <v/>
      </c>
      <c r="Z24" s="60"/>
      <c r="AA24" s="60"/>
      <c r="AB24" s="60"/>
      <c r="AC24" s="60"/>
      <c r="AD24" s="60"/>
      <c r="AE24" s="61"/>
      <c r="AF24" s="59" t="str">
        <f>IF([6]回答表!R53="○","○","")</f>
        <v/>
      </c>
      <c r="AG24" s="60"/>
      <c r="AH24" s="60"/>
      <c r="AI24" s="60"/>
      <c r="AJ24" s="60"/>
      <c r="AK24" s="60"/>
      <c r="AL24" s="61"/>
      <c r="AM24" s="59" t="str">
        <f>IF([6]回答表!R54="○","○","")</f>
        <v/>
      </c>
      <c r="AN24" s="60"/>
      <c r="AO24" s="60"/>
      <c r="AP24" s="60"/>
      <c r="AQ24" s="60"/>
      <c r="AR24" s="60"/>
      <c r="AS24" s="61"/>
      <c r="AT24" s="59" t="str">
        <f>IF([6]回答表!R55="○","○","")</f>
        <v/>
      </c>
      <c r="AU24" s="60"/>
      <c r="AV24" s="60"/>
      <c r="AW24" s="60"/>
      <c r="AX24" s="60"/>
      <c r="AY24" s="60"/>
      <c r="AZ24" s="61"/>
      <c r="BA24" s="28"/>
      <c r="BB24" s="57" t="str">
        <f>IF([6]回答表!R56="○","○","")</f>
        <v>○</v>
      </c>
      <c r="BC24" s="58"/>
      <c r="BD24" s="58"/>
      <c r="BE24" s="58"/>
      <c r="BF24" s="58"/>
      <c r="BG24" s="58"/>
      <c r="BH24" s="58"/>
      <c r="BI24" s="66"/>
      <c r="BJ24" s="67"/>
      <c r="BK24" s="33"/>
      <c r="BR24" s="27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9"/>
      <c r="BB25" s="59"/>
      <c r="BC25" s="60"/>
      <c r="BD25" s="60"/>
      <c r="BE25" s="60"/>
      <c r="BF25" s="60"/>
      <c r="BG25" s="60"/>
      <c r="BH25" s="60"/>
      <c r="BI25" s="68"/>
      <c r="BJ25" s="69"/>
      <c r="BK25" s="33"/>
      <c r="BR25" s="27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9"/>
      <c r="BB26" s="62"/>
      <c r="BC26" s="63"/>
      <c r="BD26" s="63"/>
      <c r="BE26" s="63"/>
      <c r="BF26" s="63"/>
      <c r="BG26" s="63"/>
      <c r="BH26" s="63"/>
      <c r="BI26" s="70"/>
      <c r="BJ26" s="7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16</v>
      </c>
      <c r="E34" s="131" t="str">
        <f>IF([6]回答表!R56="○",[6]回答表!C536,"")</f>
        <v>⑦その他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47" t="str">
        <f>IF([6]回答表!AQ536="○",[6]回答表!B543,"")</f>
        <v>使用料の徴収、滞納整理、窓口受付業務等の民間委託を実施しているため。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40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1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1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43"/>
    </row>
    <row r="37" spans="2:69" ht="15.6" customHeight="1">
      <c r="C37" s="40"/>
      <c r="D37" s="130" t="s">
        <v>16</v>
      </c>
      <c r="E37" s="131">
        <f>IF([6]回答表!R56="○",[6]回答表!C537,"")</f>
        <v>0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1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3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1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3"/>
      <c r="BQ39" s="43"/>
    </row>
    <row r="40" spans="2:69" ht="15.6" customHeight="1">
      <c r="C40" s="40"/>
      <c r="D40" s="130" t="s">
        <v>16</v>
      </c>
      <c r="E40" s="131">
        <f>IF([6]回答表!R56="○",[6]回答表!C538,"")</f>
        <v>0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1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4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 t="str">
        <f>IF([6]回答表!R56="○",[6]回答表!B550,"")</f>
        <v>現在実施している民間委託の拡大を目指していきたい。（施設の維持管理業務等）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簡易水道事業</vt:lpstr>
      <vt:lpstr>公共下水道事業</vt:lpstr>
      <vt:lpstr>農業集落排水事業</vt:lpstr>
      <vt:lpstr>漁業集落排水事業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2019-09-24T02:48:04Z</dcterms:modified>
</cp:coreProperties>
</file>