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83034F81-2809-4994-AFFA-13AF46C18283}" xr6:coauthVersionLast="36" xr6:coauthVersionMax="36" xr10:uidLastSave="{00000000-0000-0000-0000-000000000000}"/>
  <bookViews>
    <workbookView xWindow="90" yWindow="870" windowWidth="16290" windowHeight="4725" activeTab="2" xr2:uid="{00000000-000D-0000-FFFF-FFFF00000000}"/>
  </bookViews>
  <sheets>
    <sheet name="水道事業" sheetId="12" r:id="rId1"/>
    <sheet name="公共下水道事業" sheetId="26" r:id="rId2"/>
    <sheet name="農業集落排水事業" sheetId="27" r:id="rId3"/>
  </sheets>
  <externalReferences>
    <externalReference r:id="rId4"/>
    <externalReference r:id="rId5"/>
    <externalReference r:id="rId6"/>
    <externalReference r:id="rId7"/>
  </externalReferences>
  <definedNames>
    <definedName name="_xlnm.Criteria" localSheetId="1">公共下水道事業!#REF!</definedName>
    <definedName name="_xlnm.Criteria" localSheetId="0">水道事業!#REF!</definedName>
    <definedName name="_xlnm.Criteria" localSheetId="2">農業集落排水事業!#REF!</definedName>
    <definedName name="_xlnm.Print_Area" localSheetId="1">公共下水道事業!#REF!</definedName>
    <definedName name="_xlnm.Print_Area" localSheetId="0">水道事業!#REF!</definedName>
    <definedName name="_xlnm.Print_Area" localSheetId="2">農業集落排水事業!#REF!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27" l="1"/>
  <c r="E40" i="27"/>
  <c r="E37" i="27"/>
  <c r="AQ34" i="27"/>
  <c r="E34" i="27"/>
  <c r="BB24" i="27"/>
  <c r="AT24" i="27"/>
  <c r="AM24" i="27"/>
  <c r="AF24" i="27"/>
  <c r="Y24" i="27"/>
  <c r="R24" i="27"/>
  <c r="K24" i="27"/>
  <c r="D24" i="27"/>
  <c r="BF11" i="27"/>
  <c r="AO11" i="27"/>
  <c r="U11" i="27"/>
  <c r="C11" i="27"/>
  <c r="AM49" i="26" l="1"/>
  <c r="U49" i="26"/>
  <c r="N49" i="26"/>
  <c r="N43" i="26"/>
  <c r="BM40" i="26"/>
  <c r="BI40" i="26"/>
  <c r="BE40" i="26"/>
  <c r="AN37" i="26"/>
  <c r="U37" i="26"/>
  <c r="N37" i="26"/>
  <c r="BB24" i="26"/>
  <c r="AT24" i="26"/>
  <c r="AM24" i="26"/>
  <c r="AF24" i="26"/>
  <c r="Y24" i="26"/>
  <c r="R24" i="26"/>
  <c r="K24" i="26"/>
  <c r="D24" i="26"/>
  <c r="BF11" i="26"/>
  <c r="AO11" i="26"/>
  <c r="U11" i="26"/>
  <c r="C11" i="26"/>
  <c r="D45" i="12" l="1"/>
  <c r="E40" i="12"/>
  <c r="E37" i="12"/>
  <c r="AQ34" i="12"/>
  <c r="E34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<sst xmlns="http://schemas.openxmlformats.org/spreadsheetml/2006/main" count="68" uniqueCount="32">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</sst>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410594F-6F1F-4B98-9F3C-E1EB210C3A3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2E2D2A4-2863-4013-9310-29F87D8C63E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898DE0B-B86D-4BCF-9C74-3B436FA0FDF7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93BB19B-4B4B-4E77-BC8D-48C5F92AF0F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AD575BD-8169-4085-8A1D-C68BC68DBB5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30E7B81-5601-46AD-BE01-3E738B0BC73A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AE8419C-8A65-4533-A8E9-3163682858F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A53E906-C7BF-4F85-AD5B-911A882C0656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CEF361D2-5E07-4692-8FE8-A5205795ED2C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57BF0A-22A6-4C70-B206-E90562C5C4F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F125594-144C-4641-92F2-21CC0FC965E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30A5A98-08E6-4EF4-AD72-E324A74C557E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5&#21213;&#23665;&#24066;/03%20&#35519;&#26619;&#31080;&#65288;H31&#25244;&#26412;&#25913;&#38761;&#35519;&#26619;&#65289;&#12304;&#21213;&#23665;&#24066;&#27700;&#36947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5&#21213;&#23665;&#24066;/03%20&#35519;&#26619;&#31080;&#65288;H31&#25244;&#26412;&#25913;&#38761;&#35519;&#26619;&#65289;&#12304;&#21213;&#23665;&#24066;&#19979;&#27700;&#36947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1/03&#24066;&#30010;&#12363;&#12425;/05&#21213;&#23665;&#24066;/03%20&#35519;&#26619;&#31080;&#65288;H31&#25244;&#26412;&#25913;&#38761;&#35519;&#26619;&#65289;&#12304;&#21213;&#23665;&#24066;&#36786;&#385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勝山市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  <row r="537">
          <cell r="C537" t="str">
            <v>⑤事業の規模が小さく、人員が少ない等の理由から抜本的な改革の検討に至らないため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勝山市</v>
          </cell>
        </row>
        <row r="24">
          <cell r="F24" t="str">
            <v>下水道事業</v>
          </cell>
          <cell r="W24" t="str">
            <v>公共下水</v>
          </cell>
        </row>
        <row r="26">
          <cell r="F26" t="str">
            <v>―</v>
          </cell>
        </row>
        <row r="53">
          <cell r="R53" t="str">
            <v>○</v>
          </cell>
          <cell r="X53" t="str">
            <v>○</v>
          </cell>
        </row>
        <row r="359">
          <cell r="B359" t="str">
            <v>下水道終末処理場（浄化センター）及び汚水中継ポンプ所の運転及び維持管理業務</v>
          </cell>
        </row>
        <row r="365">
          <cell r="B365" t="str">
            <v>施設・設備・装置及び機器の運転管理、保守、・点検業務、電力・薬品・消耗品などの物品調達・管理業務、施設・設備・装置及び機器の延命化、簡易修繕</v>
          </cell>
        </row>
        <row r="371">
          <cell r="E371">
            <v>21</v>
          </cell>
        </row>
        <row r="372">
          <cell r="E372">
            <v>4</v>
          </cell>
        </row>
        <row r="373">
          <cell r="E373">
            <v>1</v>
          </cell>
        </row>
        <row r="386">
          <cell r="E386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勝山市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⑤事業の規模が小さく、人員が少ない等の理由から抜本的な改革の検討に至らないため</v>
          </cell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0"/>
  <sheetViews>
    <sheetView view="pageBreakPreview" zoomScale="60" zoomScaleNormal="70" zoomScalePageLayoutView="40" workbookViewId="0">
      <selection activeCell="E34" sqref="E34:AN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24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tr">
        <f>IF(COUNTIF([2]回答表!F22,"*")&gt;0,[2]回答表!F22,"")</f>
        <v>勝山市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tr">
        <f>IF(COUNTIF([2]回答表!F24,"*")&gt;0,[2]回答表!F24,"")</f>
        <v>水道事業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tr">
        <f>IF(COUNTIF([2]回答表!W24,"*")&gt;0,[2]回答表!W24,"")</f>
        <v>―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tr">
        <f>IF(COUNTIF([2]回答表!F26,"*")&gt;0,[2]回答表!F26,"")</f>
        <v>―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19</v>
      </c>
      <c r="S20" s="154"/>
      <c r="T20" s="154"/>
      <c r="U20" s="154"/>
      <c r="V20" s="154"/>
      <c r="W20" s="154"/>
      <c r="X20" s="155"/>
      <c r="Y20" s="162" t="s">
        <v>20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tr">
        <f>IF([2]回答表!R49="○","○","")</f>
        <v/>
      </c>
      <c r="E24" s="129"/>
      <c r="F24" s="129"/>
      <c r="G24" s="129"/>
      <c r="H24" s="129"/>
      <c r="I24" s="129"/>
      <c r="J24" s="130"/>
      <c r="K24" s="128" t="str">
        <f>IF([2]回答表!R50="○","○","")</f>
        <v/>
      </c>
      <c r="L24" s="129"/>
      <c r="M24" s="129"/>
      <c r="N24" s="129"/>
      <c r="O24" s="129"/>
      <c r="P24" s="129"/>
      <c r="Q24" s="130"/>
      <c r="R24" s="128" t="str">
        <f>IF([2]回答表!R51="○","○","")</f>
        <v/>
      </c>
      <c r="S24" s="129"/>
      <c r="T24" s="129"/>
      <c r="U24" s="129"/>
      <c r="V24" s="129"/>
      <c r="W24" s="129"/>
      <c r="X24" s="130"/>
      <c r="Y24" s="128" t="str">
        <f>IF([2]回答表!R52="○","○","")</f>
        <v/>
      </c>
      <c r="Z24" s="129"/>
      <c r="AA24" s="129"/>
      <c r="AB24" s="129"/>
      <c r="AC24" s="129"/>
      <c r="AD24" s="129"/>
      <c r="AE24" s="130"/>
      <c r="AF24" s="128" t="str">
        <f>IF([2]回答表!R53="○","○","")</f>
        <v/>
      </c>
      <c r="AG24" s="129"/>
      <c r="AH24" s="129"/>
      <c r="AI24" s="129"/>
      <c r="AJ24" s="129"/>
      <c r="AK24" s="129"/>
      <c r="AL24" s="130"/>
      <c r="AM24" s="128" t="str">
        <f>IF([2]回答表!R54="○","○","")</f>
        <v/>
      </c>
      <c r="AN24" s="129"/>
      <c r="AO24" s="129"/>
      <c r="AP24" s="129"/>
      <c r="AQ24" s="129"/>
      <c r="AR24" s="129"/>
      <c r="AS24" s="130"/>
      <c r="AT24" s="128" t="str">
        <f>IF([2]回答表!R55="○","○","")</f>
        <v/>
      </c>
      <c r="AU24" s="129"/>
      <c r="AV24" s="129"/>
      <c r="AW24" s="129"/>
      <c r="AX24" s="129"/>
      <c r="AY24" s="129"/>
      <c r="AZ24" s="130"/>
      <c r="BA24" s="33"/>
      <c r="BB24" s="126" t="str">
        <f>IF([2]回答表!R56="○","○","")</f>
        <v>○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69" ht="18.75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31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69" ht="15.6" customHeight="1">
      <c r="C34" s="66"/>
      <c r="D34" s="209" t="s">
        <v>27</v>
      </c>
      <c r="E34" s="210" t="str">
        <f>IF([2]回答表!R56="○",[2]回答表!C536,"")</f>
        <v>①現行の経営体制・手法で、健全な事業運営が実施できているため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2"/>
      <c r="AO34" s="25"/>
      <c r="AP34" s="25"/>
      <c r="AQ34" s="216" t="str">
        <f>IF([2]回答表!AQ536="○",[2]回答表!B543,"")</f>
        <v/>
      </c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2"/>
      <c r="BQ34" s="69"/>
    </row>
    <row r="35" spans="2:69" ht="15.6" customHeight="1">
      <c r="C35" s="66"/>
      <c r="D35" s="209"/>
      <c r="E35" s="213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5"/>
      <c r="AO35" s="25"/>
      <c r="AP35" s="25"/>
      <c r="AQ35" s="203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5"/>
      <c r="BQ35" s="69"/>
    </row>
    <row r="36" spans="2:69" ht="15.6" customHeight="1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3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5"/>
      <c r="BQ36" s="69"/>
    </row>
    <row r="37" spans="2:69" ht="15.6" customHeight="1">
      <c r="C37" s="66"/>
      <c r="D37" s="209" t="s">
        <v>27</v>
      </c>
      <c r="E37" s="210" t="str">
        <f>IF([2]回答表!R56="○",[2]回答表!C537,"")</f>
        <v>⑤事業の規模が小さく、人員が少ない等の理由から抜本的な改革の検討に至らないため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2"/>
      <c r="AO37" s="25"/>
      <c r="AP37" s="25"/>
      <c r="AQ37" s="203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69"/>
    </row>
    <row r="38" spans="2:69" ht="15.6" customHeight="1">
      <c r="C38" s="66"/>
      <c r="D38" s="209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5"/>
      <c r="AO38" s="25"/>
      <c r="AP38" s="25"/>
      <c r="AQ38" s="203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69"/>
    </row>
    <row r="39" spans="2:69" ht="15.6" customHeight="1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3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69"/>
    </row>
    <row r="40" spans="2:69" ht="15.6" customHeight="1">
      <c r="C40" s="66"/>
      <c r="D40" s="209" t="s">
        <v>27</v>
      </c>
      <c r="E40" s="210">
        <f>IF([2]回答表!R56="○",[2]回答表!C538,"")</f>
        <v>0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2"/>
      <c r="AO40" s="25"/>
      <c r="AP40" s="25"/>
      <c r="AQ40" s="203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69"/>
    </row>
    <row r="41" spans="2:69" ht="12.6" customHeight="1">
      <c r="B41" s="5"/>
      <c r="C41" s="66"/>
      <c r="D41" s="209"/>
      <c r="E41" s="213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5"/>
      <c r="AO41" s="25"/>
      <c r="AP41" s="25"/>
      <c r="AQ41" s="206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8"/>
      <c r="BQ41" s="70"/>
    </row>
    <row r="42" spans="2:69" ht="12.6" customHeight="1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</row>
    <row r="43" spans="2:69" ht="12.6" customHeight="1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</row>
    <row r="44" spans="2:69" ht="18.7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</row>
    <row r="45" spans="2:69" ht="13.5">
      <c r="C45" s="73"/>
      <c r="D45" s="200">
        <f>IF([2]回答表!R56="○",[2]回答表!B550,"")</f>
        <v>0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2"/>
      <c r="BQ45" s="72"/>
    </row>
    <row r="46" spans="2:69" ht="12.6" customHeight="1">
      <c r="C46" s="73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2"/>
    </row>
    <row r="47" spans="2:69" ht="12.6" customHeight="1">
      <c r="C47" s="73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2"/>
    </row>
    <row r="48" spans="2:69" ht="12.6" customHeight="1">
      <c r="C48" s="73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2"/>
    </row>
    <row r="49" spans="3:69" ht="12.6" customHeight="1">
      <c r="C49" s="73"/>
      <c r="D49" s="206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8"/>
      <c r="BQ49" s="72"/>
    </row>
    <row r="50" spans="3:69" ht="12.6" customHeight="1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15B11-8364-4534-BBDE-8A3D4654997C}">
  <sheetPr>
    <pageSetUpPr fitToPage="1"/>
  </sheetPr>
  <dimension ref="A1:BR53"/>
  <sheetViews>
    <sheetView view="pageBreakPreview" zoomScale="60" zoomScaleNormal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24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tr">
        <f>IF(COUNTIF([3]回答表!F22,"*")&gt;0,[3]回答表!F22,"")</f>
        <v>勝山市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tr">
        <f>IF(COUNTIF([3]回答表!F24,"*")&gt;0,[3]回答表!F24,"")</f>
        <v>下水道事業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tr">
        <f>IF(COUNTIF([3]回答表!W24,"*")&gt;0,[3]回答表!W24,"")</f>
        <v>公共下水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tr">
        <f>IF(COUNTIF([3]回答表!F26,"*")&gt;0,[3]回答表!F26,"")</f>
        <v>―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19</v>
      </c>
      <c r="S20" s="154"/>
      <c r="T20" s="154"/>
      <c r="U20" s="154"/>
      <c r="V20" s="154"/>
      <c r="W20" s="154"/>
      <c r="X20" s="155"/>
      <c r="Y20" s="162" t="s">
        <v>20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tr">
        <f>IF([3]回答表!R49="○","○","")</f>
        <v/>
      </c>
      <c r="E24" s="129"/>
      <c r="F24" s="129"/>
      <c r="G24" s="129"/>
      <c r="H24" s="129"/>
      <c r="I24" s="129"/>
      <c r="J24" s="130"/>
      <c r="K24" s="128" t="str">
        <f>IF([3]回答表!R50="○","○","")</f>
        <v/>
      </c>
      <c r="L24" s="129"/>
      <c r="M24" s="129"/>
      <c r="N24" s="129"/>
      <c r="O24" s="129"/>
      <c r="P24" s="129"/>
      <c r="Q24" s="130"/>
      <c r="R24" s="128" t="str">
        <f>IF([3]回答表!R51="○","○","")</f>
        <v/>
      </c>
      <c r="S24" s="129"/>
      <c r="T24" s="129"/>
      <c r="U24" s="129"/>
      <c r="V24" s="129"/>
      <c r="W24" s="129"/>
      <c r="X24" s="130"/>
      <c r="Y24" s="128" t="str">
        <f>IF([3]回答表!R52="○","○","")</f>
        <v/>
      </c>
      <c r="Z24" s="129"/>
      <c r="AA24" s="129"/>
      <c r="AB24" s="129"/>
      <c r="AC24" s="129"/>
      <c r="AD24" s="129"/>
      <c r="AE24" s="130"/>
      <c r="AF24" s="128" t="str">
        <f>IF([3]回答表!R53="○","○","")</f>
        <v>○</v>
      </c>
      <c r="AG24" s="129"/>
      <c r="AH24" s="129"/>
      <c r="AI24" s="129"/>
      <c r="AJ24" s="129"/>
      <c r="AK24" s="129"/>
      <c r="AL24" s="130"/>
      <c r="AM24" s="128" t="str">
        <f>IF([3]回答表!R54="○","○","")</f>
        <v/>
      </c>
      <c r="AN24" s="129"/>
      <c r="AO24" s="129"/>
      <c r="AP24" s="129"/>
      <c r="AQ24" s="129"/>
      <c r="AR24" s="129"/>
      <c r="AS24" s="130"/>
      <c r="AT24" s="128" t="str">
        <f>IF([3]回答表!R55="○","○","")</f>
        <v/>
      </c>
      <c r="AU24" s="129"/>
      <c r="AV24" s="129"/>
      <c r="AW24" s="129"/>
      <c r="AX24" s="129"/>
      <c r="AY24" s="129"/>
      <c r="AZ24" s="130"/>
      <c r="BA24" s="33"/>
      <c r="BB24" s="126" t="str">
        <f>IF([3]回答表!R56="○","○","")</f>
        <v/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8" t="s">
        <v>29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tr">
        <f>IF([3]回答表!X53="○","○","")</f>
        <v>○</v>
      </c>
      <c r="O37" s="88"/>
      <c r="P37" s="88"/>
      <c r="Q37" s="89"/>
      <c r="R37" s="23"/>
      <c r="S37" s="23"/>
      <c r="T37" s="23"/>
      <c r="U37" s="96" t="str">
        <f>IF([3]回答表!X53="○",[3]回答表!B359,IF([3]回答表!AA53="○",[3]回答表!B379,""))</f>
        <v>下水道終末処理場（浄化センター）及び汚水中継ポンプ所の運転及び維持管理業務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1"/>
      <c r="AL37" s="51"/>
      <c r="AM37" s="51"/>
      <c r="AN37" s="96" t="str">
        <f>IF([3]回答表!X53="○",[3]回答表!B365,"")</f>
        <v>施設・設備・装置及び機器の運転管理、保守、・点検業務、電力・薬品・消耗品などの物品調達・管理業務、施設・設備・装置及び機器の延命化、簡易修繕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8"/>
      <c r="BD37" s="21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4"/>
      <c r="BQ37" s="47"/>
      <c r="BR37" s="37"/>
    </row>
    <row r="38" spans="1:70" ht="15.6" customHeight="1">
      <c r="A38" s="50"/>
      <c r="B38" s="50"/>
      <c r="C38" s="44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3"/>
      <c r="S38" s="23"/>
      <c r="T38" s="23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1"/>
      <c r="AL38" s="51"/>
      <c r="AM38" s="51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8"/>
      <c r="BD38" s="21"/>
      <c r="BE38" s="105"/>
      <c r="BF38" s="123"/>
      <c r="BG38" s="123"/>
      <c r="BH38" s="123"/>
      <c r="BI38" s="105"/>
      <c r="BJ38" s="123"/>
      <c r="BK38" s="123"/>
      <c r="BL38" s="123"/>
      <c r="BM38" s="105"/>
      <c r="BN38" s="123"/>
      <c r="BO38" s="123"/>
      <c r="BP38" s="125"/>
      <c r="BQ38" s="47"/>
      <c r="BR38" s="37"/>
    </row>
    <row r="39" spans="1:70" ht="15.6" customHeight="1">
      <c r="A39" s="50"/>
      <c r="B39" s="50"/>
      <c r="C39" s="44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1"/>
      <c r="AL39" s="51"/>
      <c r="AM39" s="51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8"/>
      <c r="BD39" s="21"/>
      <c r="BE39" s="105"/>
      <c r="BF39" s="123"/>
      <c r="BG39" s="123"/>
      <c r="BH39" s="123"/>
      <c r="BI39" s="105"/>
      <c r="BJ39" s="123"/>
      <c r="BK39" s="123"/>
      <c r="BL39" s="123"/>
      <c r="BM39" s="105"/>
      <c r="BN39" s="123"/>
      <c r="BO39" s="123"/>
      <c r="BP39" s="125"/>
      <c r="BQ39" s="47"/>
      <c r="BR39" s="37"/>
    </row>
    <row r="40" spans="1:70" ht="15.6" customHeight="1">
      <c r="A40" s="50"/>
      <c r="B40" s="50"/>
      <c r="C40" s="44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1"/>
      <c r="AL40" s="51"/>
      <c r="AM40" s="51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8"/>
      <c r="BD40" s="21"/>
      <c r="BE40" s="105">
        <f>IF([3]回答表!X53="○",[3]回答表!E371,IF([3]回答表!AA53="○",[3]回答表!E385,""))</f>
        <v>21</v>
      </c>
      <c r="BF40" s="123"/>
      <c r="BG40" s="123"/>
      <c r="BH40" s="123"/>
      <c r="BI40" s="105">
        <f>IF([3]回答表!X53="○",[3]回答表!E372,IF([3]回答表!AA53="○",[3]回答表!E386,""))</f>
        <v>4</v>
      </c>
      <c r="BJ40" s="123"/>
      <c r="BK40" s="123"/>
      <c r="BL40" s="125"/>
      <c r="BM40" s="105">
        <f>IF([3]回答表!X53="○",[3]回答表!E373,IF([3]回答表!AA53="○",[3]回答表!E387,""))</f>
        <v>1</v>
      </c>
      <c r="BN40" s="123"/>
      <c r="BO40" s="123"/>
      <c r="BP40" s="125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1"/>
      <c r="AL41" s="51"/>
      <c r="AM41" s="51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8"/>
      <c r="BD41" s="48"/>
      <c r="BE41" s="105"/>
      <c r="BF41" s="123"/>
      <c r="BG41" s="123"/>
      <c r="BH41" s="123"/>
      <c r="BI41" s="105"/>
      <c r="BJ41" s="123"/>
      <c r="BK41" s="123"/>
      <c r="BL41" s="125"/>
      <c r="BM41" s="105"/>
      <c r="BN41" s="123"/>
      <c r="BO41" s="123"/>
      <c r="BP41" s="125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1"/>
      <c r="AL42" s="51"/>
      <c r="AM42" s="51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8"/>
      <c r="BD42" s="21"/>
      <c r="BE42" s="105"/>
      <c r="BF42" s="123"/>
      <c r="BG42" s="123"/>
      <c r="BH42" s="123"/>
      <c r="BI42" s="105"/>
      <c r="BJ42" s="123"/>
      <c r="BK42" s="123"/>
      <c r="BL42" s="125"/>
      <c r="BM42" s="105"/>
      <c r="BN42" s="123"/>
      <c r="BO42" s="123"/>
      <c r="BP42" s="125"/>
      <c r="BQ42" s="47"/>
      <c r="BR42" s="37"/>
    </row>
    <row r="43" spans="1:70" ht="15.6" customHeight="1">
      <c r="A43" s="50"/>
      <c r="B43" s="50"/>
      <c r="C43" s="44"/>
      <c r="D43" s="112" t="s">
        <v>10</v>
      </c>
      <c r="E43" s="113"/>
      <c r="F43" s="113"/>
      <c r="G43" s="113"/>
      <c r="H43" s="113"/>
      <c r="I43" s="113"/>
      <c r="J43" s="113"/>
      <c r="K43" s="113"/>
      <c r="L43" s="113"/>
      <c r="M43" s="114"/>
      <c r="N43" s="87" t="str">
        <f>IF([3]回答表!AA53="○","○","")</f>
        <v/>
      </c>
      <c r="O43" s="88"/>
      <c r="P43" s="88"/>
      <c r="Q43" s="89"/>
      <c r="R43" s="23"/>
      <c r="S43" s="23"/>
      <c r="T43" s="23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1"/>
      <c r="AL43" s="51"/>
      <c r="AM43" s="51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8"/>
      <c r="BD43" s="53"/>
      <c r="BE43" s="105"/>
      <c r="BF43" s="123"/>
      <c r="BG43" s="123"/>
      <c r="BH43" s="123"/>
      <c r="BI43" s="105"/>
      <c r="BJ43" s="123"/>
      <c r="BK43" s="123"/>
      <c r="BL43" s="125"/>
      <c r="BM43" s="105"/>
      <c r="BN43" s="123"/>
      <c r="BO43" s="123"/>
      <c r="BP43" s="125"/>
      <c r="BQ43" s="47"/>
      <c r="BR43" s="37"/>
    </row>
    <row r="44" spans="1:70" ht="15.6" customHeight="1">
      <c r="A44" s="50"/>
      <c r="B44" s="50"/>
      <c r="C44" s="44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90"/>
      <c r="O44" s="91"/>
      <c r="P44" s="91"/>
      <c r="Q44" s="92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1"/>
      <c r="AL44" s="51"/>
      <c r="AM44" s="51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8"/>
      <c r="BD44" s="53"/>
      <c r="BE44" s="105" t="s">
        <v>11</v>
      </c>
      <c r="BF44" s="123"/>
      <c r="BG44" s="123"/>
      <c r="BH44" s="123"/>
      <c r="BI44" s="105" t="s">
        <v>12</v>
      </c>
      <c r="BJ44" s="123"/>
      <c r="BK44" s="123"/>
      <c r="BL44" s="123"/>
      <c r="BM44" s="105" t="s">
        <v>13</v>
      </c>
      <c r="BN44" s="123"/>
      <c r="BO44" s="123"/>
      <c r="BP44" s="125"/>
      <c r="BQ44" s="47"/>
      <c r="BR44" s="37"/>
    </row>
    <row r="45" spans="1:70" ht="15.6" customHeight="1">
      <c r="A45" s="50"/>
      <c r="B45" s="50"/>
      <c r="C45" s="44"/>
      <c r="D45" s="115"/>
      <c r="E45" s="116"/>
      <c r="F45" s="116"/>
      <c r="G45" s="116"/>
      <c r="H45" s="116"/>
      <c r="I45" s="116"/>
      <c r="J45" s="116"/>
      <c r="K45" s="116"/>
      <c r="L45" s="116"/>
      <c r="M45" s="117"/>
      <c r="N45" s="90"/>
      <c r="O45" s="91"/>
      <c r="P45" s="91"/>
      <c r="Q45" s="92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1"/>
      <c r="AL45" s="51"/>
      <c r="AM45" s="51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8"/>
      <c r="BD45" s="53"/>
      <c r="BE45" s="105"/>
      <c r="BF45" s="123"/>
      <c r="BG45" s="123"/>
      <c r="BH45" s="123"/>
      <c r="BI45" s="105"/>
      <c r="BJ45" s="123"/>
      <c r="BK45" s="123"/>
      <c r="BL45" s="123"/>
      <c r="BM45" s="105"/>
      <c r="BN45" s="123"/>
      <c r="BO45" s="123"/>
      <c r="BP45" s="125"/>
      <c r="BQ45" s="47"/>
      <c r="BR45" s="37"/>
    </row>
    <row r="46" spans="1:70" ht="15.6" customHeight="1">
      <c r="A46" s="50"/>
      <c r="B46" s="50"/>
      <c r="C46" s="44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3"/>
      <c r="O46" s="94"/>
      <c r="P46" s="94"/>
      <c r="Q46" s="95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1"/>
      <c r="AL46" s="51"/>
      <c r="AM46" s="51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8"/>
      <c r="BD46" s="53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tr">
        <f>IF([3]回答表!AD53="○","○","")</f>
        <v/>
      </c>
      <c r="O49" s="88"/>
      <c r="P49" s="88"/>
      <c r="Q49" s="89"/>
      <c r="R49" s="23"/>
      <c r="S49" s="23"/>
      <c r="T49" s="23"/>
      <c r="U49" s="96" t="str">
        <f>IF([3]回答表!AD53="○",[3]回答表!B393,"")</f>
        <v/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7"/>
      <c r="AL49" s="57"/>
      <c r="AM49" s="96" t="str">
        <f>IF([3]回答表!AD53="○",[3]回答表!B399,"")</f>
        <v/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47"/>
      <c r="BR49" s="37"/>
    </row>
    <row r="50" spans="1:70" ht="15.6" customHeight="1">
      <c r="A50" s="2"/>
      <c r="B50" s="2"/>
      <c r="C50" s="44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7"/>
      <c r="AL50" s="57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47"/>
      <c r="BR50" s="37"/>
    </row>
    <row r="51" spans="1:70" ht="15.6" customHeight="1">
      <c r="A51" s="2"/>
      <c r="B51" s="2"/>
      <c r="C51" s="44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3"/>
      <c r="S51" s="23"/>
      <c r="T51" s="23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7"/>
      <c r="AL51" s="57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47"/>
      <c r="BR51" s="37"/>
    </row>
    <row r="52" spans="1:70" ht="15.6" customHeight="1">
      <c r="A52" s="2"/>
      <c r="B52" s="2"/>
      <c r="C52" s="44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3"/>
      <c r="S52" s="23"/>
      <c r="T52" s="23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7"/>
      <c r="AL52" s="57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3500-B58D-46B3-89A4-49EFE8E67862}">
  <sheetPr>
    <pageSetUpPr fitToPage="1"/>
  </sheetPr>
  <dimension ref="A1:BR50"/>
  <sheetViews>
    <sheetView tabSelected="1" view="pageBreakPreview" zoomScale="60" zoomScaleNormal="70" zoomScalePageLayoutView="40" workbookViewId="0">
      <selection activeCell="A28" sqref="A28:XFD2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24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85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34"/>
      <c r="AI9" s="134"/>
      <c r="AJ9" s="134"/>
      <c r="AK9" s="134"/>
      <c r="AL9" s="134"/>
      <c r="AM9" s="134"/>
      <c r="AN9" s="107"/>
      <c r="AO9" s="108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07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tr">
        <f>IF(COUNTIF([4]回答表!F22,"*")&gt;0,[4]回答表!F22,"")</f>
        <v>勝山市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8" t="str">
        <f>IF(COUNTIF([4]回答表!F24,"*")&gt;0,[4]回答表!F24,"")</f>
        <v>下水道事業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3"/>
      <c r="AG11" s="183"/>
      <c r="AH11" s="183"/>
      <c r="AI11" s="183"/>
      <c r="AJ11" s="183"/>
      <c r="AK11" s="183"/>
      <c r="AL11" s="183"/>
      <c r="AM11" s="183"/>
      <c r="AN11" s="184"/>
      <c r="AO11" s="194" t="str">
        <f>IF(COUNTIF([4]回答表!W24,"*")&gt;0,[4]回答表!W24,"")</f>
        <v>農業集落排水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87" t="str">
        <f>IF(COUNTIF([4]回答表!F26,"*")&gt;0,[4]回答表!F26,"")</f>
        <v>―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06"/>
      <c r="AG12" s="106"/>
      <c r="AH12" s="134"/>
      <c r="AI12" s="134"/>
      <c r="AJ12" s="134"/>
      <c r="AK12" s="134"/>
      <c r="AL12" s="134"/>
      <c r="AM12" s="134"/>
      <c r="AN12" s="107"/>
      <c r="AO12" s="108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07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26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19</v>
      </c>
      <c r="S20" s="154"/>
      <c r="T20" s="154"/>
      <c r="U20" s="154"/>
      <c r="V20" s="154"/>
      <c r="W20" s="154"/>
      <c r="X20" s="155"/>
      <c r="Y20" s="162" t="s">
        <v>20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35"/>
      <c r="BJ20" s="136"/>
      <c r="BK20" s="59"/>
      <c r="BR20" s="32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37"/>
      <c r="BJ21" s="138"/>
      <c r="BK21" s="59"/>
      <c r="BR21" s="32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3"/>
      <c r="BB22" s="173"/>
      <c r="BC22" s="174"/>
      <c r="BD22" s="174"/>
      <c r="BE22" s="174"/>
      <c r="BF22" s="174"/>
      <c r="BG22" s="174"/>
      <c r="BH22" s="174"/>
      <c r="BI22" s="137"/>
      <c r="BJ22" s="138"/>
      <c r="BK22" s="59"/>
      <c r="BR22" s="32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21</v>
      </c>
      <c r="AN23" s="178"/>
      <c r="AO23" s="178"/>
      <c r="AP23" s="178"/>
      <c r="AQ23" s="178"/>
      <c r="AR23" s="178"/>
      <c r="AS23" s="179"/>
      <c r="AT23" s="177" t="s">
        <v>22</v>
      </c>
      <c r="AU23" s="178"/>
      <c r="AV23" s="178"/>
      <c r="AW23" s="178"/>
      <c r="AX23" s="178"/>
      <c r="AY23" s="178"/>
      <c r="AZ23" s="179"/>
      <c r="BA23" s="33"/>
      <c r="BB23" s="175"/>
      <c r="BC23" s="176"/>
      <c r="BD23" s="176"/>
      <c r="BE23" s="176"/>
      <c r="BF23" s="176"/>
      <c r="BG23" s="176"/>
      <c r="BH23" s="176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8" t="str">
        <f>IF([4]回答表!R49="○","○","")</f>
        <v/>
      </c>
      <c r="E24" s="129"/>
      <c r="F24" s="129"/>
      <c r="G24" s="129"/>
      <c r="H24" s="129"/>
      <c r="I24" s="129"/>
      <c r="J24" s="130"/>
      <c r="K24" s="128" t="str">
        <f>IF([4]回答表!R50="○","○","")</f>
        <v/>
      </c>
      <c r="L24" s="129"/>
      <c r="M24" s="129"/>
      <c r="N24" s="129"/>
      <c r="O24" s="129"/>
      <c r="P24" s="129"/>
      <c r="Q24" s="130"/>
      <c r="R24" s="128" t="str">
        <f>IF([4]回答表!R51="○","○","")</f>
        <v/>
      </c>
      <c r="S24" s="129"/>
      <c r="T24" s="129"/>
      <c r="U24" s="129"/>
      <c r="V24" s="129"/>
      <c r="W24" s="129"/>
      <c r="X24" s="130"/>
      <c r="Y24" s="128" t="str">
        <f>IF([4]回答表!R52="○","○","")</f>
        <v/>
      </c>
      <c r="Z24" s="129"/>
      <c r="AA24" s="129"/>
      <c r="AB24" s="129"/>
      <c r="AC24" s="129"/>
      <c r="AD24" s="129"/>
      <c r="AE24" s="130"/>
      <c r="AF24" s="128" t="str">
        <f>IF([4]回答表!R53="○","○","")</f>
        <v/>
      </c>
      <c r="AG24" s="129"/>
      <c r="AH24" s="129"/>
      <c r="AI24" s="129"/>
      <c r="AJ24" s="129"/>
      <c r="AK24" s="129"/>
      <c r="AL24" s="130"/>
      <c r="AM24" s="128" t="str">
        <f>IF([4]回答表!R54="○","○","")</f>
        <v/>
      </c>
      <c r="AN24" s="129"/>
      <c r="AO24" s="129"/>
      <c r="AP24" s="129"/>
      <c r="AQ24" s="129"/>
      <c r="AR24" s="129"/>
      <c r="AS24" s="130"/>
      <c r="AT24" s="128" t="str">
        <f>IF([4]回答表!R55="○","○","")</f>
        <v/>
      </c>
      <c r="AU24" s="129"/>
      <c r="AV24" s="129"/>
      <c r="AW24" s="129"/>
      <c r="AX24" s="129"/>
      <c r="AY24" s="129"/>
      <c r="AZ24" s="130"/>
      <c r="BA24" s="33"/>
      <c r="BB24" s="126" t="str">
        <f>IF([4]回答表!R56="○","○","")</f>
        <v>○</v>
      </c>
      <c r="BC24" s="127"/>
      <c r="BD24" s="127"/>
      <c r="BE24" s="127"/>
      <c r="BF24" s="127"/>
      <c r="BG24" s="127"/>
      <c r="BH24" s="127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69" ht="18.75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31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69" ht="15.6" customHeight="1">
      <c r="C34" s="66"/>
      <c r="D34" s="209" t="s">
        <v>27</v>
      </c>
      <c r="E34" s="210" t="str">
        <f>IF([4]回答表!R56="○",[4]回答表!C536,"")</f>
        <v>⑤事業の規模が小さく、人員が少ない等の理由から抜本的な改革の検討に至らないため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2"/>
      <c r="AO34" s="25"/>
      <c r="AP34" s="25"/>
      <c r="AQ34" s="216" t="str">
        <f>IF([4]回答表!AQ536="○",[4]回答表!B543,"")</f>
        <v/>
      </c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2"/>
      <c r="BQ34" s="69"/>
    </row>
    <row r="35" spans="2:69" ht="15.6" customHeight="1">
      <c r="C35" s="66"/>
      <c r="D35" s="209"/>
      <c r="E35" s="213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5"/>
      <c r="AO35" s="25"/>
      <c r="AP35" s="25"/>
      <c r="AQ35" s="203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5"/>
      <c r="BQ35" s="69"/>
    </row>
    <row r="36" spans="2:69" ht="15.6" customHeight="1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3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5"/>
      <c r="BQ36" s="69"/>
    </row>
    <row r="37" spans="2:69" ht="15.6" customHeight="1">
      <c r="C37" s="66"/>
      <c r="D37" s="209" t="s">
        <v>27</v>
      </c>
      <c r="E37" s="210">
        <f>IF([4]回答表!R56="○",[4]回答表!C537,"")</f>
        <v>0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2"/>
      <c r="AO37" s="25"/>
      <c r="AP37" s="25"/>
      <c r="AQ37" s="203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5"/>
      <c r="BQ37" s="69"/>
    </row>
    <row r="38" spans="2:69" ht="15.6" customHeight="1">
      <c r="C38" s="66"/>
      <c r="D38" s="209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5"/>
      <c r="AO38" s="25"/>
      <c r="AP38" s="25"/>
      <c r="AQ38" s="203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5"/>
      <c r="BQ38" s="69"/>
    </row>
    <row r="39" spans="2:69" ht="15.6" customHeight="1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3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69"/>
    </row>
    <row r="40" spans="2:69" ht="15.6" customHeight="1">
      <c r="C40" s="66"/>
      <c r="D40" s="209" t="s">
        <v>27</v>
      </c>
      <c r="E40" s="210">
        <f>IF([4]回答表!R56="○",[4]回答表!C538,"")</f>
        <v>0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2"/>
      <c r="AO40" s="25"/>
      <c r="AP40" s="25"/>
      <c r="AQ40" s="203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69"/>
    </row>
    <row r="41" spans="2:69" ht="12.6" customHeight="1">
      <c r="B41" s="5"/>
      <c r="C41" s="66"/>
      <c r="D41" s="209"/>
      <c r="E41" s="213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5"/>
      <c r="AO41" s="25"/>
      <c r="AP41" s="25"/>
      <c r="AQ41" s="206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8"/>
      <c r="BQ41" s="70"/>
    </row>
    <row r="42" spans="2:69" ht="12.6" customHeight="1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</row>
    <row r="43" spans="2:69" ht="12.6" customHeight="1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</row>
    <row r="44" spans="2:69" ht="18.7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</row>
    <row r="45" spans="2:69" ht="13.5">
      <c r="C45" s="73"/>
      <c r="D45" s="200">
        <f>IF([4]回答表!R56="○",[4]回答表!B550,"")</f>
        <v>0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2"/>
      <c r="BQ45" s="72"/>
    </row>
    <row r="46" spans="2:69" ht="12.6" customHeight="1">
      <c r="C46" s="73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5"/>
      <c r="BQ46" s="72"/>
    </row>
    <row r="47" spans="2:69" ht="12.6" customHeight="1">
      <c r="C47" s="73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72"/>
    </row>
    <row r="48" spans="2:69" ht="12.6" customHeight="1">
      <c r="C48" s="73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72"/>
    </row>
    <row r="49" spans="3:69" ht="12.6" customHeight="1">
      <c r="C49" s="73"/>
      <c r="D49" s="206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8"/>
      <c r="BQ49" s="72"/>
    </row>
    <row r="50" spans="3:69" ht="12.6" customHeight="1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2019-09-24T04:09:19Z</dcterms:modified>
</cp:coreProperties>
</file>