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6" r:id="rId1"/>
    <sheet name="簡易水道事業" sheetId="14" r:id="rId2"/>
    <sheet name="下水道事業" sheetId="15" r:id="rId3"/>
    <sheet name="下水道事業（農業集落排水）" sheetId="17" r:id="rId4"/>
  </sheets>
  <externalReferences>
    <externalReference r:id="rId5"/>
    <externalReference r:id="rId6"/>
    <externalReference r:id="rId7"/>
    <externalReference r:id="rId8"/>
  </externalReferences>
  <definedNames>
    <definedName name="_xlnm.Criteria" localSheetId="2">下水道事業!#REF!</definedName>
    <definedName name="_xlnm.Criteria" localSheetId="3">'下水道事業（農業集落排水）'!#REF!</definedName>
    <definedName name="_xlnm.Criteria" localSheetId="1">簡易水道事業!#REF!</definedName>
    <definedName name="_xlnm.Criteria" localSheetId="0">水道事業!#REF!</definedName>
    <definedName name="_xlnm.Print_Area" localSheetId="2">下水道事業!#REF!</definedName>
    <definedName name="_xlnm.Print_Area" localSheetId="3">'下水道事業（農業集落排水）'!#REF!</definedName>
    <definedName name="_xlnm.Print_Area" localSheetId="1">簡易水道事業!#REF!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AO31" i="17"/>
  <c r="D31"/>
  <c r="BB22"/>
  <c r="AT22"/>
  <c r="AM22"/>
  <c r="AF22"/>
  <c r="Y22"/>
  <c r="R22"/>
  <c r="K22"/>
  <c r="D22"/>
  <c r="AJ11"/>
  <c r="Y11"/>
  <c r="C11"/>
  <c r="AO31" i="16" l="1"/>
  <c r="D31"/>
  <c r="BB22"/>
  <c r="AT22"/>
  <c r="AM22"/>
  <c r="AF22"/>
  <c r="Y22"/>
  <c r="R22"/>
  <c r="K22"/>
  <c r="D22"/>
  <c r="AJ11"/>
  <c r="Y11"/>
  <c r="C11"/>
  <c r="AO56" i="15" l="1"/>
  <c r="D56"/>
  <c r="AM45"/>
  <c r="U45"/>
  <c r="N45"/>
  <c r="N39"/>
  <c r="N33"/>
  <c r="BB22"/>
  <c r="AT22"/>
  <c r="AM22"/>
  <c r="AF22"/>
  <c r="Y22"/>
  <c r="R22"/>
  <c r="K22"/>
  <c r="D22"/>
  <c r="AJ11"/>
  <c r="Y11"/>
  <c r="C11"/>
  <c r="AM36" l="1"/>
  <c r="AQ36"/>
  <c r="U33"/>
  <c r="AU36"/>
  <c r="AO31" i="14" l="1"/>
  <c r="D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<sst xmlns="http://schemas.openxmlformats.org/spreadsheetml/2006/main" count="69" uniqueCount="28">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</sst>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2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13" name="角丸四角形 1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0</xdr:rowOff>
    </xdr:from>
    <xdr:to>
      <xdr:col>45</xdr:col>
      <xdr:colOff>152399</xdr:colOff>
      <xdr:row>28</xdr:row>
      <xdr:rowOff>43543</xdr:rowOff>
    </xdr:to>
    <xdr:sp macro="" textlink="">
      <xdr:nvSpPr>
        <xdr:cNvPr id="32" name="角丸四角形 31"/>
        <xdr:cNvSpPr/>
      </xdr:nvSpPr>
      <xdr:spPr>
        <a:xfrm>
          <a:off x="266699" y="4587875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40" name="角丸四角形 39"/>
        <xdr:cNvSpPr/>
      </xdr:nvSpPr>
      <xdr:spPr>
        <a:xfrm>
          <a:off x="266699" y="460375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0" name="角丸四角形 9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7" name="右矢印 26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28" name="右矢印 27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50</xdr:row>
      <xdr:rowOff>15875</xdr:rowOff>
    </xdr:from>
    <xdr:to>
      <xdr:col>45</xdr:col>
      <xdr:colOff>152399</xdr:colOff>
      <xdr:row>53</xdr:row>
      <xdr:rowOff>43543</xdr:rowOff>
    </xdr:to>
    <xdr:sp macro="" textlink="">
      <xdr:nvSpPr>
        <xdr:cNvPr id="29" name="角丸四角形 28"/>
        <xdr:cNvSpPr/>
      </xdr:nvSpPr>
      <xdr:spPr>
        <a:xfrm>
          <a:off x="266699" y="857250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2" name="角丸四角形 11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31750</xdr:rowOff>
    </xdr:from>
    <xdr:to>
      <xdr:col>45</xdr:col>
      <xdr:colOff>152399</xdr:colOff>
      <xdr:row>28</xdr:row>
      <xdr:rowOff>43543</xdr:rowOff>
    </xdr:to>
    <xdr:sp macro="" textlink="">
      <xdr:nvSpPr>
        <xdr:cNvPr id="31" name="角丸四角形 30"/>
        <xdr:cNvSpPr/>
      </xdr:nvSpPr>
      <xdr:spPr>
        <a:xfrm>
          <a:off x="266699" y="4635500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12304;&#21213;&#23665;&#24066;&#12305;&#35519;&#26619;&#31080;&#65288;&#31777;&#26131;&#27700;&#369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12304;&#21213;&#23665;&#24066;&#12305;&#35519;&#26619;&#31080;&#65288;&#20844;&#20849;&#19979;&#27700;&#3694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12304;&#21213;&#23665;&#24066;&#12305;&#35519;&#26619;&#31080;&#65288;&#27700;&#36947;&#65289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12304;&#21213;&#23665;&#24066;&#12305;&#35519;&#26619;&#31080;&#65288;&#36786;&#26989;&#38598;&#33853;&#25490;&#2770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H29年度にすべての簡易水道が、上水道へ統合されるため。</v>
          </cell>
          <cell r="AB6" t="str">
            <v>予定通り上水道へ統合を進める。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勝山市</v>
          </cell>
          <cell r="C8" t="str">
            <v>簡易水道事業</v>
          </cell>
          <cell r="D8" t="str">
            <v>簡易水道事業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>○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現行の体制で、健全な運営が行えているため。</v>
          </cell>
          <cell r="AB6" t="str">
            <v>汚水処理規模を拡大すべく、農集排の一部を取り込む。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>公共下水道終末処理場及びマンホールポンプ所の維持管理</v>
          </cell>
          <cell r="HI6">
            <v>21</v>
          </cell>
          <cell r="HJ6">
            <v>4</v>
          </cell>
          <cell r="HK6">
            <v>1</v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</row>
      </sheetData>
      <sheetData sheetId="2">
        <row r="8">
          <cell r="B8" t="str">
            <v>勝山市</v>
          </cell>
          <cell r="C8" t="str">
            <v>下水道事業</v>
          </cell>
          <cell r="D8" t="str">
            <v>下水道事業会計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現行の体制で、健全な運営が行えているため。</v>
          </cell>
          <cell r="AB6" t="str">
            <v>特になし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勝山市</v>
          </cell>
          <cell r="C8" t="str">
            <v>水道事業</v>
          </cell>
          <cell r="D8" t="str">
            <v>勝山市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農業集落排水人口が少なく、小規模なので経営体制を変更できない</v>
          </cell>
          <cell r="AB6" t="str">
            <v>下水道に統合する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勝山市</v>
          </cell>
          <cell r="C8" t="str">
            <v>下水道事業</v>
          </cell>
          <cell r="D8" t="str">
            <v>農業集落排水事業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P39" sqref="P3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[3]様式０!B8</f>
        <v>勝山市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[3]様式０!C8</f>
        <v>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[3]様式０!D8</f>
        <v>勝山市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IF(AND(OR([3]集計用シート!I6="○",[3]集計用シート!R6="○"),[3]集計用シート!AU6=""),"○","")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IF(AND(OR([3]集計用シート!J6="○",[3]集計用シート!S6="○"),[3]集計用シート!CB6=""),"○","")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IF(AND(OR([3]集計用シート!K6="○",[3]集計用シート!T6="○"),[3]集計用シート!DD6=""),"○","")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IF(AND(OR([3]集計用シート!L6="○",[3]集計用シート!U6="○"),[3]集計用シート!EH6=""),"○","")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IF(AND(OR([3]集計用シート!M6="○",[3]集計用シート!V6="○"),[3]集計用シート!FO6=""),"○","")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IF(AND(OR([3]集計用シート!N6="○",[3]集計用シート!W6="○"),[3]集計用シート!GT6=""),"○","")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IF(AND(OR([3]集計用シート!O6="○",[3]集計用シート!X6="○"),[3]集計用シート!HX6=""),"○","")</f>
        <v/>
      </c>
      <c r="AU22" s="103"/>
      <c r="AV22" s="103"/>
      <c r="AW22" s="103"/>
      <c r="AX22" s="103"/>
      <c r="AY22" s="103"/>
      <c r="AZ22" s="104"/>
      <c r="BA22" s="26"/>
      <c r="BB22" s="102" t="str">
        <f>IF(OR([3]集計用シート!Y6="○",[3]集計用シート!AA6&lt;&gt;"",[3]集計用シート!AB6&lt;&gt;""),"○","")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1:72" ht="21.75" customHeight="1">
      <c r="C30" s="164"/>
      <c r="D30" s="50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8"/>
      <c r="AM30" s="167"/>
      <c r="AN30" s="167"/>
      <c r="AO30" s="168" t="s">
        <v>26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/>
      <c r="BA30" s="169"/>
      <c r="BB30" s="169"/>
      <c r="BC30" s="169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0"/>
      <c r="BQ30" s="171"/>
    </row>
    <row r="31" spans="1:72" ht="12.6" customHeight="1">
      <c r="C31" s="164"/>
      <c r="D31" s="75" t="str">
        <f>IF([3]集計用シート!AA6="","",[3]集計用シート!AA6)</f>
        <v>現行の体制で、健全な運営が行えているため。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172"/>
      <c r="AO31" s="173" t="str">
        <f>IF([3]集計用シート!AB6="","",[3]集計用シート!AB6)</f>
        <v>特になし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5"/>
      <c r="BQ31" s="171"/>
    </row>
    <row r="32" spans="1:72" ht="12.6" customHeight="1">
      <c r="C32" s="164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172"/>
      <c r="AO32" s="176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/>
      <c r="BQ32" s="171"/>
    </row>
    <row r="33" spans="1:72" ht="12.6" customHeight="1">
      <c r="C33" s="16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172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/>
      <c r="BQ33" s="171"/>
    </row>
    <row r="34" spans="1:72" ht="12.6" customHeight="1">
      <c r="C34" s="164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72"/>
      <c r="AO34" s="176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171"/>
    </row>
    <row r="35" spans="1:72" ht="12.6" customHeight="1">
      <c r="C35" s="16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172"/>
      <c r="AO35" s="176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171"/>
    </row>
    <row r="36" spans="1:72" ht="12.6" customHeight="1">
      <c r="C36" s="164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72"/>
      <c r="AO36" s="179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171"/>
    </row>
    <row r="37" spans="1:72" ht="12.6" customHeight="1"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184"/>
      <c r="Z37" s="184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2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V15" sqref="V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[1]様式０!B8</f>
        <v>勝山市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[1]様式０!C8</f>
        <v>簡易水道事業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[1]様式０!D8</f>
        <v>簡易水道事業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IF(AND(OR([1]集計用シート!I6="○",[1]集計用シート!R6="○"),[1]集計用シート!AU6=""),"○","")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IF(AND(OR([1]集計用シート!J6="○",[1]集計用シート!S6="○"),[1]集計用シート!CB6=""),"○","")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IF(AND(OR([1]集計用シート!K6="○",[1]集計用シート!T6="○"),[1]集計用シート!DD6=""),"○","")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IF(AND(OR([1]集計用シート!L6="○",[1]集計用シート!U6="○"),[1]集計用シート!EH6=""),"○","")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IF(AND(OR([1]集計用シート!M6="○",[1]集計用シート!V6="○"),[1]集計用シート!FO6=""),"○","")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IF(AND(OR([1]集計用シート!N6="○",[1]集計用シート!W6="○"),[1]集計用シート!GT6=""),"○","")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IF(AND(OR([1]集計用シート!O6="○",[1]集計用シート!X6="○"),[1]集計用シート!HX6=""),"○","")</f>
        <v/>
      </c>
      <c r="AU22" s="103"/>
      <c r="AV22" s="103"/>
      <c r="AW22" s="103"/>
      <c r="AX22" s="103"/>
      <c r="AY22" s="103"/>
      <c r="AZ22" s="104"/>
      <c r="BA22" s="26"/>
      <c r="BB22" s="102" t="str">
        <f>IF(OR([1]集計用シート!Y6="○",[1]集計用シート!AA6&lt;&gt;"",[1]集計用シート!AB6&lt;&gt;""),"○","")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1:72" ht="27" customHeight="1">
      <c r="C30" s="164"/>
      <c r="D30" s="50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8"/>
      <c r="AM30" s="167"/>
      <c r="AN30" s="167"/>
      <c r="AO30" s="168" t="s">
        <v>26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/>
      <c r="BA30" s="169"/>
      <c r="BB30" s="169"/>
      <c r="BC30" s="169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0"/>
      <c r="BQ30" s="171"/>
    </row>
    <row r="31" spans="1:72" ht="12.6" customHeight="1">
      <c r="C31" s="164"/>
      <c r="D31" s="75" t="str">
        <f>IF([1]集計用シート!AA6="","",[1]集計用シート!AA6)</f>
        <v>H29年度にすべての簡易水道が、上水道へ統合されるため。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172"/>
      <c r="AO31" s="173" t="str">
        <f>IF([1]集計用シート!AB6="","",[1]集計用シート!AB6)</f>
        <v>予定通り上水道へ統合を進める。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5"/>
      <c r="BQ31" s="171"/>
    </row>
    <row r="32" spans="1:72" ht="12.6" customHeight="1">
      <c r="C32" s="164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172"/>
      <c r="AO32" s="176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/>
      <c r="BQ32" s="171"/>
    </row>
    <row r="33" spans="1:72" ht="12.6" customHeight="1">
      <c r="C33" s="16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172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/>
      <c r="BQ33" s="171"/>
    </row>
    <row r="34" spans="1:72" ht="12.6" customHeight="1">
      <c r="C34" s="164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72"/>
      <c r="AO34" s="176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171"/>
    </row>
    <row r="35" spans="1:72" ht="12.6" customHeight="1">
      <c r="C35" s="16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172"/>
      <c r="AO35" s="176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171"/>
    </row>
    <row r="36" spans="1:72" ht="12.6" customHeight="1">
      <c r="C36" s="164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72"/>
      <c r="AO36" s="179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171"/>
    </row>
    <row r="37" spans="1:72" ht="12.6" customHeight="1"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184"/>
      <c r="Z37" s="184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37">
    <cfRule type="expression" dxfId="15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view="pageBreakPreview" zoomScale="60" zoomScaleNormal="70" zoomScalePageLayoutView="40" workbookViewId="0">
      <selection activeCell="AP16" sqref="AP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[2]様式０!B8</f>
        <v>勝山市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[2]様式０!C8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[2]様式０!D8</f>
        <v>下水道事業会計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27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IF(AND(OR([2]集計用シート!I6="○",[2]集計用シート!R6="○"),[2]集計用シート!AU6=""),"○","")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IF(AND(OR([2]集計用シート!J6="○",[2]集計用シート!S6="○"),[2]集計用シート!CB6=""),"○","")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IF(AND(OR([2]集計用シート!K6="○",[2]集計用シート!T6="○"),[2]集計用シート!DD6=""),"○","")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IF(AND(OR([2]集計用シート!L6="○",[2]集計用シート!U6="○"),[2]集計用シート!EH6=""),"○","")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IF(AND(OR([2]集計用シート!M6="○",[2]集計用シート!V6="○"),[2]集計用シート!FO6=""),"○","")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IF(AND(OR([2]集計用シート!N6="○",[2]集計用シート!W6="○"),[2]集計用シート!GT6=""),"○","")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IF(AND(OR([2]集計用シート!O6="○",[2]集計用シート!X6="○"),[2]集計用シート!HX6=""),"○","")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IF(OR([2]集計用シート!Y6="○",[2]集計用シート!AA6&lt;&gt;"",[2]集計用シート!AB6&lt;&gt;""),"○","")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12.6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IF([2]集計用シート!O6="","",[2]集計用シート!O6)</f>
        <v>○</v>
      </c>
      <c r="O33" s="103"/>
      <c r="P33" s="103"/>
      <c r="Q33" s="104"/>
      <c r="R33" s="45"/>
      <c r="S33" s="45"/>
      <c r="T33" s="45"/>
      <c r="U33" s="75" t="str">
        <f>IF(AND(N33="○",N39=""),[2]集計用シート!HH6,IF(AND(N33="",N39="○"),[2]集計用シート!HY6,""))</f>
        <v>公共下水道終末処理場及びマンホールポンプ所の維持管理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>
        <f>IF(AND(N33="○",N39=""),[2]集計用シート!HI6,IF(AND(N33="",N39="○"),[2]集計用シート!IA6,""))</f>
        <v>21</v>
      </c>
      <c r="AN36" s="69"/>
      <c r="AO36" s="69"/>
      <c r="AP36" s="69"/>
      <c r="AQ36" s="68">
        <f>IF(AND(N33="○",N39=""),[2]集計用シート!HJ6,IF(AND(N33="",N39="○"),[2]集計用シート!IB6,""))</f>
        <v>4</v>
      </c>
      <c r="AR36" s="69"/>
      <c r="AS36" s="69"/>
      <c r="AT36" s="69"/>
      <c r="AU36" s="68">
        <f>IF(AND(N33="○",N39=""),[2]集計用シート!HK6,IF(AND(N33="",N39="○"),[2]集計用シート!IC6,""))</f>
        <v>1</v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IF([2]集計用シート!HV6="","",[2]集計用シート!HV6)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12.6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IF([2]集計用シート!HW6="","",[2]集計用シート!HW6)</f>
        <v/>
      </c>
      <c r="O45" s="103"/>
      <c r="P45" s="103"/>
      <c r="Q45" s="104"/>
      <c r="R45" s="45"/>
      <c r="S45" s="45"/>
      <c r="T45" s="45"/>
      <c r="U45" s="75" t="str">
        <f>IF([2]集計用シート!ID6="","",[2]集計用シート!ID6)</f>
        <v/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IF([2]集計用シート!IE6="","",[2]集計用シート!IE6)</f>
        <v/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5"/>
      <c r="B51" s="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5"/>
      <c r="BS51" s="5"/>
      <c r="BT51" s="5"/>
    </row>
    <row r="52" spans="1:72" ht="12.6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5"/>
    </row>
    <row r="53" spans="1:72" ht="12.6" customHeight="1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72" ht="12.6" customHeight="1"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3"/>
    </row>
    <row r="55" spans="1:72" ht="29.25" customHeight="1">
      <c r="C55" s="164"/>
      <c r="D55" s="50" t="s">
        <v>25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8"/>
      <c r="AM55" s="167"/>
      <c r="AN55" s="167"/>
      <c r="AO55" s="168" t="s">
        <v>26</v>
      </c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9"/>
      <c r="BA55" s="169"/>
      <c r="BB55" s="169"/>
      <c r="BC55" s="169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70"/>
      <c r="BQ55" s="171"/>
    </row>
    <row r="56" spans="1:72" ht="12.6" customHeight="1">
      <c r="C56" s="164"/>
      <c r="D56" s="75" t="str">
        <f>IF([2]集計用シート!AA6="","",[2]集計用シート!AA6)</f>
        <v>現行の体制で、健全な運営が行えているため。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7"/>
      <c r="AN56" s="172"/>
      <c r="AO56" s="173" t="str">
        <f>IF([2]集計用シート!AB6="","",[2]集計用シート!AB6)</f>
        <v>汚水処理規模を拡大すべく、農集排の一部を取り込む。</v>
      </c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5"/>
      <c r="BQ56" s="171"/>
    </row>
    <row r="57" spans="1:72" ht="12.6" customHeight="1">
      <c r="C57" s="164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  <c r="AN57" s="172"/>
      <c r="AO57" s="176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8"/>
      <c r="BQ57" s="171"/>
    </row>
    <row r="58" spans="1:72" ht="12.6" customHeight="1">
      <c r="C58" s="164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172"/>
      <c r="AO58" s="176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8"/>
      <c r="BQ58" s="171"/>
    </row>
    <row r="59" spans="1:72" ht="12.6" customHeight="1">
      <c r="C59" s="164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80"/>
      <c r="AN59" s="172"/>
      <c r="AO59" s="176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8"/>
      <c r="BQ59" s="171"/>
    </row>
    <row r="60" spans="1:72" ht="12.6" customHeight="1">
      <c r="C60" s="164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80"/>
      <c r="AN60" s="172"/>
      <c r="AO60" s="176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8"/>
      <c r="BQ60" s="171"/>
    </row>
    <row r="61" spans="1:72" ht="12.6" customHeight="1">
      <c r="C61" s="164"/>
      <c r="D61" s="81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3"/>
      <c r="AN61" s="172"/>
      <c r="AO61" s="179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1"/>
      <c r="BQ61" s="171"/>
    </row>
    <row r="62" spans="1:72" ht="12.6" customHeight="1"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4"/>
      <c r="Y62" s="184"/>
      <c r="Z62" s="184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6"/>
    </row>
    <row r="63" spans="1:72" ht="12.6" customHeight="1">
      <c r="A63" s="2"/>
      <c r="B63" s="5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32"/>
      <c r="Z63" s="32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32"/>
      <c r="BR63" s="2"/>
      <c r="BS63" s="2"/>
      <c r="BT63" s="2"/>
    </row>
  </sheetData>
  <sheetProtection selectLockedCells="1"/>
  <mergeCells count="46">
    <mergeCell ref="D45:M48"/>
    <mergeCell ref="N45:Q48"/>
    <mergeCell ref="U45:AJ48"/>
    <mergeCell ref="AM45:BP48"/>
    <mergeCell ref="D56:AM61"/>
    <mergeCell ref="AO56:BP61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14" priority="7">
      <formula>$AT$22=""</formula>
    </cfRule>
  </conditionalFormatting>
  <conditionalFormatting sqref="A51:XFD62">
    <cfRule type="expression" dxfId="13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J25" sqref="BJ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[4]様式０!B8</f>
        <v>勝山市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[4]様式０!C8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[4]様式０!D8</f>
        <v>農業集落排水事業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IF(AND(OR([4]集計用シート!I6="○",[4]集計用シート!R6="○"),[4]集計用シート!AU6=""),"○","")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IF(AND(OR([4]集計用シート!J6="○",[4]集計用シート!S6="○"),[4]集計用シート!CB6=""),"○","")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IF(AND(OR([4]集計用シート!K6="○",[4]集計用シート!T6="○"),[4]集計用シート!DD6=""),"○","")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IF(AND(OR([4]集計用シート!L6="○",[4]集計用シート!U6="○"),[4]集計用シート!EH6=""),"○","")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IF(AND(OR([4]集計用シート!M6="○",[4]集計用シート!V6="○"),[4]集計用シート!FO6=""),"○","")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IF(AND(OR([4]集計用シート!N6="○",[4]集計用シート!W6="○"),[4]集計用シート!GT6=""),"○","")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IF(AND(OR([4]集計用シート!O6="○",[4]集計用シート!X6="○"),[4]集計用シート!HX6=""),"○","")</f>
        <v/>
      </c>
      <c r="AU22" s="103"/>
      <c r="AV22" s="103"/>
      <c r="AW22" s="103"/>
      <c r="AX22" s="103"/>
      <c r="AY22" s="103"/>
      <c r="AZ22" s="104"/>
      <c r="BA22" s="26"/>
      <c r="BB22" s="102" t="str">
        <f>IF(OR([4]集計用シート!Y6="○",[4]集計用シート!AA6&lt;&gt;"",[4]集計用シート!AB6&lt;&gt;""),"○","")</f>
        <v>○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3"/>
    </row>
    <row r="30" spans="1:72" ht="24" customHeight="1">
      <c r="C30" s="164"/>
      <c r="D30" s="50" t="s">
        <v>25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8"/>
      <c r="AM30" s="167"/>
      <c r="AN30" s="167"/>
      <c r="AO30" s="168" t="s">
        <v>26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/>
      <c r="BA30" s="169"/>
      <c r="BB30" s="169"/>
      <c r="BC30" s="169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0"/>
      <c r="BQ30" s="171"/>
    </row>
    <row r="31" spans="1:72" ht="12.6" customHeight="1">
      <c r="C31" s="164"/>
      <c r="D31" s="75" t="str">
        <f>IF([4]集計用シート!AA6="","",[4]集計用シート!AA6)</f>
        <v>農業集落排水人口が少なく、小規模なので経営体制を変更できない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172"/>
      <c r="AO31" s="173" t="str">
        <f>IF([4]集計用シート!AB6="","",[4]集計用シート!AB6)</f>
        <v>下水道に統合する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5"/>
      <c r="BQ31" s="171"/>
    </row>
    <row r="32" spans="1:72" ht="12.6" customHeight="1">
      <c r="C32" s="164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172"/>
      <c r="AO32" s="176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/>
      <c r="BQ32" s="171"/>
    </row>
    <row r="33" spans="1:72" ht="12.6" customHeight="1">
      <c r="C33" s="16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172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/>
      <c r="BQ33" s="171"/>
    </row>
    <row r="34" spans="1:72" ht="12.6" customHeight="1">
      <c r="C34" s="164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72"/>
      <c r="AO34" s="176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/>
      <c r="BQ34" s="171"/>
    </row>
    <row r="35" spans="1:72" ht="12.6" customHeight="1">
      <c r="C35" s="16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172"/>
      <c r="AO35" s="176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8"/>
      <c r="BQ35" s="171"/>
    </row>
    <row r="36" spans="1:72" ht="12.6" customHeight="1">
      <c r="C36" s="164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72"/>
      <c r="AO36" s="179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1"/>
      <c r="BQ36" s="171"/>
    </row>
    <row r="37" spans="1:72" ht="12.6" customHeight="1"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4"/>
      <c r="Y37" s="184"/>
      <c r="Z37" s="184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下水道事業</vt:lpstr>
      <vt:lpstr>下水道事業（農業集落排水）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2016-07-26T09:27:01Z</dcterms:modified>
</cp:coreProperties>
</file>