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800" yWindow="-450" windowWidth="14190" windowHeight="11760"/>
  </bookViews>
  <sheets>
    <sheet name="水道事業" sheetId="14" r:id="rId1"/>
    <sheet name="下水道事業（特定環境保全） " sheetId="17" r:id="rId2"/>
    <sheet name="下水道事業（農業集落排水） " sheetId="16" r:id="rId3"/>
    <sheet name="下水道事業（個別排水処理）" sheetId="15" r:id="rId4"/>
    <sheet name="介護サービス事業" sheetId="18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Criteria" localSheetId="3">'下水道事業（個別排水処理）'!#REF!</definedName>
    <definedName name="_xlnm.Criteria" localSheetId="1">'下水道事業（特定環境保全） '!#REF!</definedName>
    <definedName name="_xlnm.Criteria" localSheetId="2">'下水道事業（農業集落排水） '!#REF!</definedName>
    <definedName name="_xlnm.Criteria" localSheetId="4">介護サービス事業!#REF!</definedName>
    <definedName name="_xlnm.Criteria" localSheetId="0">水道事業!#REF!</definedName>
    <definedName name="_xlnm.Print_Area" localSheetId="3">'下水道事業（個別排水処理）'!#REF!</definedName>
    <definedName name="_xlnm.Print_Area" localSheetId="1">'下水道事業（特定環境保全） '!#REF!</definedName>
    <definedName name="_xlnm.Print_Area" localSheetId="2">'下水道事業（農業集落排水） '!#REF!</definedName>
    <definedName name="_xlnm.Print_Area" localSheetId="4">介護サービス事業!#REF!</definedName>
    <definedName name="_xlnm.Print_Area" localSheetId="0">水道事業!#REF!</definedName>
  </definedNames>
  <calcPr calcId="125725"/>
</workbook>
</file>

<file path=xl/calcChain.xml><?xml version="1.0" encoding="utf-8"?>
<calcChain xmlns="http://schemas.openxmlformats.org/spreadsheetml/2006/main">
  <c r="AO31" i="18"/>
  <c r="D31"/>
  <c r="BB22"/>
  <c r="AT22"/>
  <c r="AM22"/>
  <c r="AF22"/>
  <c r="Y22"/>
  <c r="R22"/>
  <c r="K22"/>
  <c r="D22"/>
  <c r="AJ11"/>
  <c r="Y11"/>
  <c r="C11"/>
  <c r="AO31" i="17" l="1"/>
  <c r="D31"/>
  <c r="BB22"/>
  <c r="AT22"/>
  <c r="AM22"/>
  <c r="AF22"/>
  <c r="Y22"/>
  <c r="R22"/>
  <c r="K22"/>
  <c r="D22"/>
  <c r="AJ11"/>
  <c r="Y11"/>
  <c r="C11"/>
  <c r="AO31" i="16" l="1"/>
  <c r="D31"/>
  <c r="BB22"/>
  <c r="AT22"/>
  <c r="AM22"/>
  <c r="AF22"/>
  <c r="Y22"/>
  <c r="R22"/>
  <c r="K22"/>
  <c r="D22"/>
  <c r="AJ11"/>
  <c r="Y11"/>
  <c r="C11"/>
  <c r="AO31" i="15" l="1"/>
  <c r="D31"/>
  <c r="BB22"/>
  <c r="AT22"/>
  <c r="AM22"/>
  <c r="AF22"/>
  <c r="Y22"/>
  <c r="R22"/>
  <c r="K22"/>
  <c r="D22"/>
  <c r="AJ11"/>
  <c r="Y11"/>
  <c r="C11"/>
  <c r="AO31" i="14" l="1"/>
  <c r="D31"/>
  <c r="BB22"/>
  <c r="AT22"/>
  <c r="AM22"/>
  <c r="AF22"/>
  <c r="Y22"/>
  <c r="R22"/>
  <c r="K22"/>
  <c r="D22"/>
  <c r="AJ11"/>
  <c r="Y11"/>
  <c r="C11"/>
</calcChain>
</file>

<file path=xl/sharedStrings.xml><?xml version="1.0" encoding="utf-8"?>
<sst xmlns="http://schemas.openxmlformats.org/spreadsheetml/2006/main" count="70" uniqueCount="15">
  <si>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</si>
  <si>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</si>
  <si>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</si>
  <si>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</si>
  <si>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</si>
  <si>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</si>
  <si>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</si>
  <si>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</si>
  <si>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</si>
  <si>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</si>
  <si>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</si>
  <si>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</si>
  <si>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</si>
  <si>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</si>
  <si>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PFI</t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</si>
</sst>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>
      <alignment vertical="center"/>
    </xf>
    <xf numFmtId="0" fontId="25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3" name="角丸四角形 1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15" name="角丸四角形 14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0</xdr:rowOff>
    </xdr:from>
    <xdr:to>
      <xdr:col>45</xdr:col>
      <xdr:colOff>152399</xdr:colOff>
      <xdr:row>28</xdr:row>
      <xdr:rowOff>43543</xdr:rowOff>
    </xdr:to>
    <xdr:sp macro="" textlink="">
      <xdr:nvSpPr>
        <xdr:cNvPr id="40" name="角丸四角形 39"/>
        <xdr:cNvSpPr/>
      </xdr:nvSpPr>
      <xdr:spPr>
        <a:xfrm>
          <a:off x="266699" y="4587875"/>
          <a:ext cx="8458200" cy="5197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1" name="角丸四角形 1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2" name="角丸四角形 11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79375</xdr:rowOff>
    </xdr:from>
    <xdr:to>
      <xdr:col>45</xdr:col>
      <xdr:colOff>152399</xdr:colOff>
      <xdr:row>28</xdr:row>
      <xdr:rowOff>43543</xdr:rowOff>
    </xdr:to>
    <xdr:sp macro="" textlink="">
      <xdr:nvSpPr>
        <xdr:cNvPr id="31" name="角丸四角形 30"/>
        <xdr:cNvSpPr/>
      </xdr:nvSpPr>
      <xdr:spPr>
        <a:xfrm>
          <a:off x="266699" y="4714875"/>
          <a:ext cx="8458200" cy="4404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1" name="角丸四角形 10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31750</xdr:rowOff>
    </xdr:from>
    <xdr:to>
      <xdr:col>45</xdr:col>
      <xdr:colOff>152399</xdr:colOff>
      <xdr:row>28</xdr:row>
      <xdr:rowOff>43543</xdr:rowOff>
    </xdr:to>
    <xdr:sp macro="" textlink="">
      <xdr:nvSpPr>
        <xdr:cNvPr id="30" name="角丸四角形 29"/>
        <xdr:cNvSpPr/>
      </xdr:nvSpPr>
      <xdr:spPr>
        <a:xfrm>
          <a:off x="266699" y="4667250"/>
          <a:ext cx="8458200" cy="48804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9" name="角丸四角形 8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10" name="角丸四角形 9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15875</xdr:rowOff>
    </xdr:from>
    <xdr:to>
      <xdr:col>45</xdr:col>
      <xdr:colOff>152399</xdr:colOff>
      <xdr:row>28</xdr:row>
      <xdr:rowOff>43543</xdr:rowOff>
    </xdr:to>
    <xdr:sp macro="" textlink="">
      <xdr:nvSpPr>
        <xdr:cNvPr id="29" name="角丸四角形 28"/>
        <xdr:cNvSpPr/>
      </xdr:nvSpPr>
      <xdr:spPr>
        <a:xfrm>
          <a:off x="266699" y="4635500"/>
          <a:ext cx="8458200" cy="5039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9" name="角丸四角形 8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13" name="角丸四角形 12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15875</xdr:rowOff>
    </xdr:from>
    <xdr:to>
      <xdr:col>45</xdr:col>
      <xdr:colOff>152399</xdr:colOff>
      <xdr:row>28</xdr:row>
      <xdr:rowOff>43543</xdr:rowOff>
    </xdr:to>
    <xdr:sp macro="" textlink="">
      <xdr:nvSpPr>
        <xdr:cNvPr id="32" name="角丸四角形 31"/>
        <xdr:cNvSpPr/>
      </xdr:nvSpPr>
      <xdr:spPr>
        <a:xfrm>
          <a:off x="266699" y="4619625"/>
          <a:ext cx="8458200" cy="5039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&#35519;&#26619;&#34920;&#12362;&#12424;&#12403;&#38598;&#35336;&#34920;&#65288;&#21335;&#36234;&#21069;&#30010;&#65289;.zip/&#35519;&#26619;&#34920;&#12362;&#12424;&#12403;&#38598;&#35336;&#34920;&#65288;&#21335;&#36234;&#21069;&#30010;&#65289;/01-&#35519;&#26619;&#31080;(H28.5.2&#20462;&#27491;)%20&#65343;&#27700;&#36947;&#20107;&#269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&#35519;&#26619;&#34920;&#12362;&#12424;&#12403;&#38598;&#35336;&#34920;&#65288;&#21335;&#36234;&#21069;&#30010;&#65289;.zip/&#35519;&#26619;&#34920;&#12362;&#12424;&#12403;&#38598;&#35336;&#34920;&#65288;&#21335;&#36234;&#21069;&#30010;&#65289;/01-&#35519;&#26619;&#31080;(H28.5.2&#20462;&#27491;)%20&#65343;&#20491;&#21029;&#25490;&#27700;&#20966;&#29702;&#20107;&#26989;&#122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&#35519;&#26619;&#34920;&#12362;&#12424;&#12403;&#38598;&#35336;&#34920;&#65288;&#21335;&#36234;&#21069;&#30010;&#65289;.zip/&#35519;&#26619;&#34920;&#12362;&#12424;&#12403;&#38598;&#35336;&#34920;&#65288;&#21335;&#36234;&#21069;&#30010;&#65289;/01-&#35519;&#26619;&#31080;(H28.5.2&#20462;&#27491;)%20&#65343;&#36786;&#26989;&#38598;&#33853;&#25490;&#27700;&#20107;&#26989;&#1228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&#35519;&#26619;&#34920;&#12362;&#12424;&#12403;&#38598;&#35336;&#34920;&#65288;&#21335;&#36234;&#21069;&#30010;&#65289;.zip/&#35519;&#26619;&#34920;&#12362;&#12424;&#12403;&#38598;&#35336;&#34920;&#65288;&#21335;&#36234;&#21069;&#30010;&#65289;/01-&#35519;&#26619;&#31080;(H28.5.2&#20462;&#27491;)&#65343;&#29305;&#21029;&#29872;&#22659;&#20445;&#20840;&#19979;&#27700;&#36947;&#20107;&#26989;&#122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&#35519;&#26619;&#34920;&#12362;&#12424;&#12403;&#38598;&#35336;&#34920;&#65288;&#21335;&#36234;&#21069;&#30010;&#65289;.zip/&#35519;&#26619;&#34920;&#12362;&#12424;&#12403;&#38598;&#35336;&#34920;&#65288;&#21335;&#36234;&#21069;&#30010;&#65289;/01-&#35519;&#26619;&#31080;(H28.5.2&#20462;&#27491;)&#65343;%20&#20171;&#35703;&#12469;&#12540;&#12499;&#1247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・経営状況は芳しくないが、経営を維持できているため。</v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2">
        <row r="8">
          <cell r="B8" t="str">
            <v>南越前町</v>
          </cell>
          <cell r="C8" t="str">
            <v>水道事業</v>
          </cell>
          <cell r="D8" t="str">
            <v>水道事業会計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経営状況は芳しくないが、経営を維持できているため　。　　　　　　　　　　　　　　　　　　　　　　　　　　　　　人員に余裕なく、抜本的な改革の実施が検討できていないため。</v>
          </cell>
          <cell r="AB6" t="str">
            <v>今後の傾向をふまえ、どのような経営改革が必要なのか検討したい。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2">
        <row r="8">
          <cell r="B8" t="str">
            <v>南越前町</v>
          </cell>
          <cell r="C8" t="str">
            <v>下水道事業</v>
          </cell>
          <cell r="D8" t="str">
            <v>個別排水処理事業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経営状況は芳しくないが、経営を維持できているため　。　　　　　　　　　　　　　　　　　　　　　　　　　　　　　人員に余裕なく、抜本的な改革の実施が検討できていないため。</v>
          </cell>
          <cell r="AB6" t="str">
            <v>今後の傾向をふまえ、どのような経営改革が必要なのか検討したい。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2">
        <row r="8">
          <cell r="B8" t="str">
            <v>南越前町</v>
          </cell>
          <cell r="C8" t="str">
            <v>下水道事業</v>
          </cell>
          <cell r="D8" t="str">
            <v>農業集落排水事業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経営状況は芳しくないが、経営を維持できているため　。　　　　　　　　　　　　　　　　　　　　　　　　　　　　　人員に余裕なく、抜本的な改革の実施が検討できていないため。</v>
          </cell>
          <cell r="AB6" t="str">
            <v>今後の傾向をふまえ、どのような経営改革が必要なのか検討したい。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2">
        <row r="8">
          <cell r="B8" t="str">
            <v>南越前町</v>
          </cell>
          <cell r="C8" t="str">
            <v>下水道事業</v>
          </cell>
          <cell r="D8" t="str">
            <v>特別環境保全下水道事業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必要な知見やノウハウの不足により、改革の実施の検討が出来ていないため。</v>
          </cell>
          <cell r="AB6" t="str">
            <v>入所定員30人では、目一杯入所させても限界があり、黒字を見込めないので、南条・河野からも来れる場所に診療所と共に移転し、定員数を増やした施設を新築する。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2">
        <row r="8">
          <cell r="B8" t="str">
            <v>南越前町</v>
          </cell>
          <cell r="C8" t="str">
            <v>介護サービス事業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K41" sqref="K4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61" t="s">
        <v>0</v>
      </c>
      <c r="Z8" s="62"/>
      <c r="AA8" s="62"/>
      <c r="AB8" s="62"/>
      <c r="AC8" s="62"/>
      <c r="AD8" s="62"/>
      <c r="AE8" s="62"/>
      <c r="AF8" s="62"/>
      <c r="AG8" s="62"/>
      <c r="AH8" s="62"/>
      <c r="AI8" s="63"/>
      <c r="AJ8" s="70" t="s">
        <v>10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1" t="str">
        <f>[1]様式０!B8</f>
        <v>南越前町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1" t="str">
        <f>[1]様式０!C8</f>
        <v>水道事業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J11" s="80" t="str">
        <f>[1]様式０!D8</f>
        <v>水道事業会計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36" t="s"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20"/>
      <c r="BB18" s="81" t="s">
        <v>2</v>
      </c>
      <c r="BC18" s="81"/>
      <c r="BD18" s="81"/>
      <c r="BE18" s="81"/>
      <c r="BF18" s="81"/>
      <c r="BG18" s="81"/>
      <c r="BH18" s="8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20"/>
      <c r="BB19" s="81"/>
      <c r="BC19" s="81"/>
      <c r="BD19" s="81"/>
      <c r="BE19" s="81"/>
      <c r="BF19" s="81"/>
      <c r="BG19" s="81"/>
      <c r="BH19" s="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11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24"/>
      <c r="BB20" s="81"/>
      <c r="BC20" s="81"/>
      <c r="BD20" s="81"/>
      <c r="BE20" s="81"/>
      <c r="BF20" s="81"/>
      <c r="BG20" s="81"/>
      <c r="BH20" s="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24"/>
      <c r="BB21" s="81"/>
      <c r="BC21" s="81"/>
      <c r="BD21" s="81"/>
      <c r="BE21" s="81"/>
      <c r="BF21" s="81"/>
      <c r="BG21" s="81"/>
      <c r="BH21" s="8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46" t="str">
        <f>IF(AND(OR([1]集計用シート!I6="○",[1]集計用シート!R6="○"),[1]集計用シート!AU6=""),"○","")</f>
        <v/>
      </c>
      <c r="E22" s="47"/>
      <c r="F22" s="47"/>
      <c r="G22" s="47"/>
      <c r="H22" s="47"/>
      <c r="I22" s="47"/>
      <c r="J22" s="48"/>
      <c r="K22" s="46" t="str">
        <f>IF(AND(OR([1]集計用シート!J6="○",[1]集計用シート!S6="○"),[1]集計用シート!CB6=""),"○","")</f>
        <v/>
      </c>
      <c r="L22" s="47"/>
      <c r="M22" s="47"/>
      <c r="N22" s="47"/>
      <c r="O22" s="47"/>
      <c r="P22" s="47"/>
      <c r="Q22" s="48"/>
      <c r="R22" s="46" t="str">
        <f>IF(AND(OR([1]集計用シート!K6="○",[1]集計用シート!T6="○"),[1]集計用シート!DD6=""),"○","")</f>
        <v/>
      </c>
      <c r="S22" s="47"/>
      <c r="T22" s="47"/>
      <c r="U22" s="47"/>
      <c r="V22" s="47"/>
      <c r="W22" s="47"/>
      <c r="X22" s="48"/>
      <c r="Y22" s="46" t="str">
        <f>IF(AND(OR([1]集計用シート!L6="○",[1]集計用シート!U6="○"),[1]集計用シート!EH6=""),"○","")</f>
        <v/>
      </c>
      <c r="Z22" s="47"/>
      <c r="AA22" s="47"/>
      <c r="AB22" s="47"/>
      <c r="AC22" s="47"/>
      <c r="AD22" s="47"/>
      <c r="AE22" s="48"/>
      <c r="AF22" s="46" t="str">
        <f>IF(AND(OR([1]集計用シート!M6="○",[1]集計用シート!V6="○"),[1]集計用シート!FO6=""),"○","")</f>
        <v/>
      </c>
      <c r="AG22" s="47"/>
      <c r="AH22" s="47"/>
      <c r="AI22" s="47"/>
      <c r="AJ22" s="47"/>
      <c r="AK22" s="47"/>
      <c r="AL22" s="48"/>
      <c r="AM22" s="46" t="str">
        <f>IF(AND(OR([1]集計用シート!N6="○",[1]集計用シート!W6="○"),[1]集計用シート!GT6=""),"○","")</f>
        <v/>
      </c>
      <c r="AN22" s="47"/>
      <c r="AO22" s="47"/>
      <c r="AP22" s="47"/>
      <c r="AQ22" s="47"/>
      <c r="AR22" s="47"/>
      <c r="AS22" s="48"/>
      <c r="AT22" s="46" t="str">
        <f>IF(AND(OR([1]集計用シート!O6="○",[1]集計用シート!X6="○"),[1]集計用シート!HX6=""),"○","")</f>
        <v/>
      </c>
      <c r="AU22" s="47"/>
      <c r="AV22" s="47"/>
      <c r="AW22" s="47"/>
      <c r="AX22" s="47"/>
      <c r="AY22" s="47"/>
      <c r="AZ22" s="48"/>
      <c r="BA22" s="26"/>
      <c r="BB22" s="46" t="str">
        <f>IF(OR([1]集計用シート!Y6="○",[1]集計用シート!AA6&lt;&gt;"",[1]集計用シート!AB6&lt;&gt;""),"○","")</f>
        <v>○</v>
      </c>
      <c r="BC22" s="47"/>
      <c r="BD22" s="47"/>
      <c r="BE22" s="47"/>
      <c r="BF22" s="47"/>
      <c r="BG22" s="47"/>
      <c r="BH22" s="4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49"/>
      <c r="E23" s="50"/>
      <c r="F23" s="50"/>
      <c r="G23" s="50"/>
      <c r="H23" s="50"/>
      <c r="I23" s="50"/>
      <c r="J23" s="51"/>
      <c r="K23" s="49"/>
      <c r="L23" s="50"/>
      <c r="M23" s="50"/>
      <c r="N23" s="50"/>
      <c r="O23" s="50"/>
      <c r="P23" s="50"/>
      <c r="Q23" s="51"/>
      <c r="R23" s="49"/>
      <c r="S23" s="50"/>
      <c r="T23" s="50"/>
      <c r="U23" s="50"/>
      <c r="V23" s="50"/>
      <c r="W23" s="50"/>
      <c r="X23" s="51"/>
      <c r="Y23" s="49"/>
      <c r="Z23" s="50"/>
      <c r="AA23" s="50"/>
      <c r="AB23" s="50"/>
      <c r="AC23" s="50"/>
      <c r="AD23" s="50"/>
      <c r="AE23" s="51"/>
      <c r="AF23" s="49"/>
      <c r="AG23" s="50"/>
      <c r="AH23" s="50"/>
      <c r="AI23" s="50"/>
      <c r="AJ23" s="50"/>
      <c r="AK23" s="50"/>
      <c r="AL23" s="51"/>
      <c r="AM23" s="49"/>
      <c r="AN23" s="50"/>
      <c r="AO23" s="50"/>
      <c r="AP23" s="50"/>
      <c r="AQ23" s="50"/>
      <c r="AR23" s="50"/>
      <c r="AS23" s="51"/>
      <c r="AT23" s="49"/>
      <c r="AU23" s="50"/>
      <c r="AV23" s="50"/>
      <c r="AW23" s="50"/>
      <c r="AX23" s="50"/>
      <c r="AY23" s="50"/>
      <c r="AZ23" s="51"/>
      <c r="BA23" s="26"/>
      <c r="BB23" s="49"/>
      <c r="BC23" s="50"/>
      <c r="BD23" s="50"/>
      <c r="BE23" s="50"/>
      <c r="BF23" s="50"/>
      <c r="BG23" s="50"/>
      <c r="BH23" s="5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2"/>
    </row>
    <row r="30" spans="1:72" ht="24.75" customHeight="1">
      <c r="C30" s="93"/>
      <c r="D30" s="34" t="s">
        <v>12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5"/>
      <c r="Z30" s="95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7"/>
      <c r="AM30" s="96"/>
      <c r="AN30" s="96"/>
      <c r="AO30" s="97" t="s">
        <v>13</v>
      </c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8"/>
      <c r="BA30" s="98"/>
      <c r="BB30" s="98"/>
      <c r="BC30" s="98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9"/>
      <c r="BQ30" s="100"/>
    </row>
    <row r="31" spans="1:72" ht="12.6" customHeight="1">
      <c r="C31" s="93"/>
      <c r="D31" s="37" t="str">
        <f>IF([1]集計用シート!AA6="","",[1]集計用シート!AA6)</f>
        <v>・経営状況は芳しくないが、経営を維持できているため。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/>
      <c r="AN31" s="101"/>
      <c r="AO31" s="102" t="str">
        <f>IF([1]集計用シート!AB6="","",[1]集計用シート!AB6)</f>
        <v/>
      </c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100"/>
    </row>
    <row r="32" spans="1:72" ht="12.6" customHeight="1">
      <c r="C32" s="93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  <c r="AN32" s="101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  <c r="BQ32" s="100"/>
    </row>
    <row r="33" spans="1:72" ht="12.6" customHeight="1">
      <c r="C33" s="93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101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7"/>
      <c r="BQ33" s="100"/>
    </row>
    <row r="34" spans="1:72" ht="12.6" customHeight="1">
      <c r="C34" s="93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101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100"/>
    </row>
    <row r="35" spans="1:72" ht="12.6" customHeight="1">
      <c r="C35" s="93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  <c r="AN35" s="101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100"/>
    </row>
    <row r="36" spans="1:72" ht="12.6" customHeight="1">
      <c r="C36" s="93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N36" s="101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100"/>
    </row>
    <row r="37" spans="1:72" ht="12.6" customHeight="1"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Y37" s="113"/>
      <c r="Z37" s="113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5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22:J23"/>
    <mergeCell ref="K22:Q23"/>
    <mergeCell ref="R22:X23"/>
    <mergeCell ref="Y22:AE23"/>
    <mergeCell ref="AF22:AL23"/>
    <mergeCell ref="AT22:AZ23"/>
    <mergeCell ref="BB22:BH23"/>
    <mergeCell ref="AM22:AS23"/>
  </mergeCells>
  <phoneticPr fontId="2"/>
  <conditionalFormatting sqref="A26:XFD37">
    <cfRule type="expression" dxfId="15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U41" sqref="U4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61" t="s">
        <v>0</v>
      </c>
      <c r="Z8" s="62"/>
      <c r="AA8" s="62"/>
      <c r="AB8" s="62"/>
      <c r="AC8" s="62"/>
      <c r="AD8" s="62"/>
      <c r="AE8" s="62"/>
      <c r="AF8" s="62"/>
      <c r="AG8" s="62"/>
      <c r="AH8" s="62"/>
      <c r="AI8" s="63"/>
      <c r="AJ8" s="70" t="s">
        <v>10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1" t="str">
        <f>[4]様式０!B8</f>
        <v>南越前町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1" t="str">
        <f>[4]様式０!C8</f>
        <v>下水道事業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J11" s="80" t="str">
        <f>[4]様式０!D8</f>
        <v>特別環境保全下水道事業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36" t="s"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20"/>
      <c r="BB18" s="81" t="s">
        <v>2</v>
      </c>
      <c r="BC18" s="81"/>
      <c r="BD18" s="81"/>
      <c r="BE18" s="81"/>
      <c r="BF18" s="81"/>
      <c r="BG18" s="81"/>
      <c r="BH18" s="8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20"/>
      <c r="BB19" s="81"/>
      <c r="BC19" s="81"/>
      <c r="BD19" s="81"/>
      <c r="BE19" s="81"/>
      <c r="BF19" s="81"/>
      <c r="BG19" s="81"/>
      <c r="BH19" s="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11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24"/>
      <c r="BB20" s="81"/>
      <c r="BC20" s="81"/>
      <c r="BD20" s="81"/>
      <c r="BE20" s="81"/>
      <c r="BF20" s="81"/>
      <c r="BG20" s="81"/>
      <c r="BH20" s="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30.75" customHeight="1"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24"/>
      <c r="BB21" s="81"/>
      <c r="BC21" s="81"/>
      <c r="BD21" s="81"/>
      <c r="BE21" s="81"/>
      <c r="BF21" s="81"/>
      <c r="BG21" s="81"/>
      <c r="BH21" s="8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46" t="str">
        <f>IF(AND(OR([4]集計用シート!I6="○",[4]集計用シート!R6="○"),[4]集計用シート!AU6=""),"○","")</f>
        <v/>
      </c>
      <c r="E22" s="47"/>
      <c r="F22" s="47"/>
      <c r="G22" s="47"/>
      <c r="H22" s="47"/>
      <c r="I22" s="47"/>
      <c r="J22" s="48"/>
      <c r="K22" s="46" t="str">
        <f>IF(AND(OR([4]集計用シート!J6="○",[4]集計用シート!S6="○"),[4]集計用シート!CB6=""),"○","")</f>
        <v/>
      </c>
      <c r="L22" s="47"/>
      <c r="M22" s="47"/>
      <c r="N22" s="47"/>
      <c r="O22" s="47"/>
      <c r="P22" s="47"/>
      <c r="Q22" s="48"/>
      <c r="R22" s="46" t="str">
        <f>IF(AND(OR([4]集計用シート!K6="○",[4]集計用シート!T6="○"),[4]集計用シート!DD6=""),"○","")</f>
        <v/>
      </c>
      <c r="S22" s="47"/>
      <c r="T22" s="47"/>
      <c r="U22" s="47"/>
      <c r="V22" s="47"/>
      <c r="W22" s="47"/>
      <c r="X22" s="48"/>
      <c r="Y22" s="46" t="str">
        <f>IF(AND(OR([4]集計用シート!L6="○",[4]集計用シート!U6="○"),[4]集計用シート!EH6=""),"○","")</f>
        <v/>
      </c>
      <c r="Z22" s="47"/>
      <c r="AA22" s="47"/>
      <c r="AB22" s="47"/>
      <c r="AC22" s="47"/>
      <c r="AD22" s="47"/>
      <c r="AE22" s="48"/>
      <c r="AF22" s="46" t="str">
        <f>IF(AND(OR([4]集計用シート!M6="○",[4]集計用シート!V6="○"),[4]集計用シート!FO6=""),"○","")</f>
        <v/>
      </c>
      <c r="AG22" s="47"/>
      <c r="AH22" s="47"/>
      <c r="AI22" s="47"/>
      <c r="AJ22" s="47"/>
      <c r="AK22" s="47"/>
      <c r="AL22" s="48"/>
      <c r="AM22" s="46" t="str">
        <f>IF(AND(OR([4]集計用シート!N6="○",[4]集計用シート!W6="○"),[4]集計用シート!GT6=""),"○","")</f>
        <v/>
      </c>
      <c r="AN22" s="47"/>
      <c r="AO22" s="47"/>
      <c r="AP22" s="47"/>
      <c r="AQ22" s="47"/>
      <c r="AR22" s="47"/>
      <c r="AS22" s="48"/>
      <c r="AT22" s="46" t="str">
        <f>IF(AND(OR([4]集計用シート!O6="○",[4]集計用シート!X6="○"),[4]集計用シート!HX6=""),"○","")</f>
        <v/>
      </c>
      <c r="AU22" s="47"/>
      <c r="AV22" s="47"/>
      <c r="AW22" s="47"/>
      <c r="AX22" s="47"/>
      <c r="AY22" s="47"/>
      <c r="AZ22" s="48"/>
      <c r="BA22" s="26"/>
      <c r="BB22" s="46" t="str">
        <f>IF(OR([4]集計用シート!Y6="○",[4]集計用シート!AA6&lt;&gt;"",[4]集計用シート!AB6&lt;&gt;""),"○","")</f>
        <v>○</v>
      </c>
      <c r="BC22" s="47"/>
      <c r="BD22" s="47"/>
      <c r="BE22" s="47"/>
      <c r="BF22" s="47"/>
      <c r="BG22" s="47"/>
      <c r="BH22" s="4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49"/>
      <c r="E23" s="50"/>
      <c r="F23" s="50"/>
      <c r="G23" s="50"/>
      <c r="H23" s="50"/>
      <c r="I23" s="50"/>
      <c r="J23" s="51"/>
      <c r="K23" s="49"/>
      <c r="L23" s="50"/>
      <c r="M23" s="50"/>
      <c r="N23" s="50"/>
      <c r="O23" s="50"/>
      <c r="P23" s="50"/>
      <c r="Q23" s="51"/>
      <c r="R23" s="49"/>
      <c r="S23" s="50"/>
      <c r="T23" s="50"/>
      <c r="U23" s="50"/>
      <c r="V23" s="50"/>
      <c r="W23" s="50"/>
      <c r="X23" s="51"/>
      <c r="Y23" s="49"/>
      <c r="Z23" s="50"/>
      <c r="AA23" s="50"/>
      <c r="AB23" s="50"/>
      <c r="AC23" s="50"/>
      <c r="AD23" s="50"/>
      <c r="AE23" s="51"/>
      <c r="AF23" s="49"/>
      <c r="AG23" s="50"/>
      <c r="AH23" s="50"/>
      <c r="AI23" s="50"/>
      <c r="AJ23" s="50"/>
      <c r="AK23" s="50"/>
      <c r="AL23" s="51"/>
      <c r="AM23" s="49"/>
      <c r="AN23" s="50"/>
      <c r="AO23" s="50"/>
      <c r="AP23" s="50"/>
      <c r="AQ23" s="50"/>
      <c r="AR23" s="50"/>
      <c r="AS23" s="51"/>
      <c r="AT23" s="49"/>
      <c r="AU23" s="50"/>
      <c r="AV23" s="50"/>
      <c r="AW23" s="50"/>
      <c r="AX23" s="50"/>
      <c r="AY23" s="50"/>
      <c r="AZ23" s="51"/>
      <c r="BA23" s="26"/>
      <c r="BB23" s="49"/>
      <c r="BC23" s="50"/>
      <c r="BD23" s="50"/>
      <c r="BE23" s="50"/>
      <c r="BF23" s="50"/>
      <c r="BG23" s="50"/>
      <c r="BH23" s="5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2"/>
    </row>
    <row r="30" spans="1:72" ht="25.5" customHeight="1">
      <c r="C30" s="93"/>
      <c r="D30" s="34" t="s">
        <v>12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5"/>
      <c r="Z30" s="95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7"/>
      <c r="AM30" s="96"/>
      <c r="AN30" s="96"/>
      <c r="AO30" s="97" t="s">
        <v>13</v>
      </c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8"/>
      <c r="BA30" s="98"/>
      <c r="BB30" s="98"/>
      <c r="BC30" s="98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9"/>
      <c r="BQ30" s="100"/>
    </row>
    <row r="31" spans="1:72" ht="12.6" customHeight="1">
      <c r="C31" s="93"/>
      <c r="D31" s="37" t="str">
        <f>IF([4]集計用シート!AA6="","",[4]集計用シート!AA6)</f>
        <v>経営状況は芳しくないが、経営を維持できているため　。　　　　　　　　　　　　　　　　　　　　　　　　　　　　　人員に余裕なく、抜本的な改革の実施が検討できていないため。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/>
      <c r="AN31" s="101"/>
      <c r="AO31" s="102" t="str">
        <f>IF([4]集計用シート!AB6="","",[4]集計用シート!AB6)</f>
        <v>今後の傾向をふまえ、どのような経営改革が必要なのか検討したい。</v>
      </c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100"/>
    </row>
    <row r="32" spans="1:72" ht="12.6" customHeight="1">
      <c r="C32" s="93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  <c r="AN32" s="101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  <c r="BQ32" s="100"/>
    </row>
    <row r="33" spans="1:72" ht="12.6" customHeight="1">
      <c r="C33" s="93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101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7"/>
      <c r="BQ33" s="100"/>
    </row>
    <row r="34" spans="1:72" ht="12.6" customHeight="1">
      <c r="C34" s="93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101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100"/>
    </row>
    <row r="35" spans="1:72" ht="12.6" customHeight="1">
      <c r="C35" s="93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  <c r="AN35" s="101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100"/>
    </row>
    <row r="36" spans="1:72" ht="12.6" customHeight="1">
      <c r="C36" s="93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N36" s="101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100"/>
    </row>
    <row r="37" spans="1:72" ht="12" customHeight="1"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Y37" s="113"/>
      <c r="Z37" s="113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5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2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R40" sqref="R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61" t="s">
        <v>0</v>
      </c>
      <c r="Z8" s="62"/>
      <c r="AA8" s="62"/>
      <c r="AB8" s="62"/>
      <c r="AC8" s="62"/>
      <c r="AD8" s="62"/>
      <c r="AE8" s="62"/>
      <c r="AF8" s="62"/>
      <c r="AG8" s="62"/>
      <c r="AH8" s="62"/>
      <c r="AI8" s="63"/>
      <c r="AJ8" s="70" t="s">
        <v>10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1" t="str">
        <f>[3]様式０!B8</f>
        <v>南越前町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1" t="str">
        <f>[3]様式０!C8</f>
        <v>下水道事業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J11" s="80" t="str">
        <f>[3]様式０!D8</f>
        <v>農業集落排水事業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36" t="s"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20"/>
      <c r="BB18" s="81" t="s">
        <v>2</v>
      </c>
      <c r="BC18" s="81"/>
      <c r="BD18" s="81"/>
      <c r="BE18" s="81"/>
      <c r="BF18" s="81"/>
      <c r="BG18" s="81"/>
      <c r="BH18" s="8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20"/>
      <c r="BB19" s="81"/>
      <c r="BC19" s="81"/>
      <c r="BD19" s="81"/>
      <c r="BE19" s="81"/>
      <c r="BF19" s="81"/>
      <c r="BG19" s="81"/>
      <c r="BH19" s="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11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24"/>
      <c r="BB20" s="81"/>
      <c r="BC20" s="81"/>
      <c r="BD20" s="81"/>
      <c r="BE20" s="81"/>
      <c r="BF20" s="81"/>
      <c r="BG20" s="81"/>
      <c r="BH20" s="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30.75" customHeight="1"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24"/>
      <c r="BB21" s="81"/>
      <c r="BC21" s="81"/>
      <c r="BD21" s="81"/>
      <c r="BE21" s="81"/>
      <c r="BF21" s="81"/>
      <c r="BG21" s="81"/>
      <c r="BH21" s="8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46" t="str">
        <f>IF(AND(OR([3]集計用シート!I6="○",[3]集計用シート!R6="○"),[3]集計用シート!AU6=""),"○","")</f>
        <v/>
      </c>
      <c r="E22" s="47"/>
      <c r="F22" s="47"/>
      <c r="G22" s="47"/>
      <c r="H22" s="47"/>
      <c r="I22" s="47"/>
      <c r="J22" s="48"/>
      <c r="K22" s="46" t="str">
        <f>IF(AND(OR([3]集計用シート!J6="○",[3]集計用シート!S6="○"),[3]集計用シート!CB6=""),"○","")</f>
        <v/>
      </c>
      <c r="L22" s="47"/>
      <c r="M22" s="47"/>
      <c r="N22" s="47"/>
      <c r="O22" s="47"/>
      <c r="P22" s="47"/>
      <c r="Q22" s="48"/>
      <c r="R22" s="46" t="str">
        <f>IF(AND(OR([3]集計用シート!K6="○",[3]集計用シート!T6="○"),[3]集計用シート!DD6=""),"○","")</f>
        <v/>
      </c>
      <c r="S22" s="47"/>
      <c r="T22" s="47"/>
      <c r="U22" s="47"/>
      <c r="V22" s="47"/>
      <c r="W22" s="47"/>
      <c r="X22" s="48"/>
      <c r="Y22" s="46" t="str">
        <f>IF(AND(OR([3]集計用シート!L6="○",[3]集計用シート!U6="○"),[3]集計用シート!EH6=""),"○","")</f>
        <v/>
      </c>
      <c r="Z22" s="47"/>
      <c r="AA22" s="47"/>
      <c r="AB22" s="47"/>
      <c r="AC22" s="47"/>
      <c r="AD22" s="47"/>
      <c r="AE22" s="48"/>
      <c r="AF22" s="46" t="str">
        <f>IF(AND(OR([3]集計用シート!M6="○",[3]集計用シート!V6="○"),[3]集計用シート!FO6=""),"○","")</f>
        <v/>
      </c>
      <c r="AG22" s="47"/>
      <c r="AH22" s="47"/>
      <c r="AI22" s="47"/>
      <c r="AJ22" s="47"/>
      <c r="AK22" s="47"/>
      <c r="AL22" s="48"/>
      <c r="AM22" s="46" t="str">
        <f>IF(AND(OR([3]集計用シート!N6="○",[3]集計用シート!W6="○"),[3]集計用シート!GT6=""),"○","")</f>
        <v/>
      </c>
      <c r="AN22" s="47"/>
      <c r="AO22" s="47"/>
      <c r="AP22" s="47"/>
      <c r="AQ22" s="47"/>
      <c r="AR22" s="47"/>
      <c r="AS22" s="48"/>
      <c r="AT22" s="46" t="str">
        <f>IF(AND(OR([3]集計用シート!O6="○",[3]集計用シート!X6="○"),[3]集計用シート!HX6=""),"○","")</f>
        <v/>
      </c>
      <c r="AU22" s="47"/>
      <c r="AV22" s="47"/>
      <c r="AW22" s="47"/>
      <c r="AX22" s="47"/>
      <c r="AY22" s="47"/>
      <c r="AZ22" s="48"/>
      <c r="BA22" s="26"/>
      <c r="BB22" s="46" t="str">
        <f>IF(OR([3]集計用シート!Y6="○",[3]集計用シート!AA6&lt;&gt;"",[3]集計用シート!AB6&lt;&gt;""),"○","")</f>
        <v>○</v>
      </c>
      <c r="BC22" s="47"/>
      <c r="BD22" s="47"/>
      <c r="BE22" s="47"/>
      <c r="BF22" s="47"/>
      <c r="BG22" s="47"/>
      <c r="BH22" s="4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49"/>
      <c r="E23" s="50"/>
      <c r="F23" s="50"/>
      <c r="G23" s="50"/>
      <c r="H23" s="50"/>
      <c r="I23" s="50"/>
      <c r="J23" s="51"/>
      <c r="K23" s="49"/>
      <c r="L23" s="50"/>
      <c r="M23" s="50"/>
      <c r="N23" s="50"/>
      <c r="O23" s="50"/>
      <c r="P23" s="50"/>
      <c r="Q23" s="51"/>
      <c r="R23" s="49"/>
      <c r="S23" s="50"/>
      <c r="T23" s="50"/>
      <c r="U23" s="50"/>
      <c r="V23" s="50"/>
      <c r="W23" s="50"/>
      <c r="X23" s="51"/>
      <c r="Y23" s="49"/>
      <c r="Z23" s="50"/>
      <c r="AA23" s="50"/>
      <c r="AB23" s="50"/>
      <c r="AC23" s="50"/>
      <c r="AD23" s="50"/>
      <c r="AE23" s="51"/>
      <c r="AF23" s="49"/>
      <c r="AG23" s="50"/>
      <c r="AH23" s="50"/>
      <c r="AI23" s="50"/>
      <c r="AJ23" s="50"/>
      <c r="AK23" s="50"/>
      <c r="AL23" s="51"/>
      <c r="AM23" s="49"/>
      <c r="AN23" s="50"/>
      <c r="AO23" s="50"/>
      <c r="AP23" s="50"/>
      <c r="AQ23" s="50"/>
      <c r="AR23" s="50"/>
      <c r="AS23" s="51"/>
      <c r="AT23" s="49"/>
      <c r="AU23" s="50"/>
      <c r="AV23" s="50"/>
      <c r="AW23" s="50"/>
      <c r="AX23" s="50"/>
      <c r="AY23" s="50"/>
      <c r="AZ23" s="51"/>
      <c r="BA23" s="26"/>
      <c r="BB23" s="49"/>
      <c r="BC23" s="50"/>
      <c r="BD23" s="50"/>
      <c r="BE23" s="50"/>
      <c r="BF23" s="50"/>
      <c r="BG23" s="50"/>
      <c r="BH23" s="5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2"/>
    </row>
    <row r="30" spans="1:72" ht="27.75" customHeight="1">
      <c r="C30" s="93"/>
      <c r="D30" s="34" t="s">
        <v>12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5"/>
      <c r="Z30" s="95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7"/>
      <c r="AM30" s="96"/>
      <c r="AN30" s="96"/>
      <c r="AO30" s="97" t="s">
        <v>13</v>
      </c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8"/>
      <c r="BA30" s="98"/>
      <c r="BB30" s="98"/>
      <c r="BC30" s="98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9"/>
      <c r="BQ30" s="100"/>
    </row>
    <row r="31" spans="1:72" ht="12.6" customHeight="1">
      <c r="C31" s="93"/>
      <c r="D31" s="37" t="str">
        <f>IF([3]集計用シート!AA6="","",[3]集計用シート!AA6)</f>
        <v>経営状況は芳しくないが、経営を維持できているため　。　　　　　　　　　　　　　　　　　　　　　　　　　　　　　人員に余裕なく、抜本的な改革の実施が検討できていないため。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/>
      <c r="AN31" s="101"/>
      <c r="AO31" s="102" t="str">
        <f>IF([3]集計用シート!AB6="","",[3]集計用シート!AB6)</f>
        <v>今後の傾向をふまえ、どのような経営改革が必要なのか検討したい。</v>
      </c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100"/>
    </row>
    <row r="32" spans="1:72" ht="12.6" customHeight="1">
      <c r="C32" s="93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  <c r="AN32" s="101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  <c r="BQ32" s="100"/>
    </row>
    <row r="33" spans="1:72" ht="12.6" customHeight="1">
      <c r="C33" s="93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101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7"/>
      <c r="BQ33" s="100"/>
    </row>
    <row r="34" spans="1:72" ht="12.6" customHeight="1">
      <c r="C34" s="93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101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100"/>
    </row>
    <row r="35" spans="1:72" ht="12.6" customHeight="1">
      <c r="C35" s="93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  <c r="AN35" s="101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100"/>
    </row>
    <row r="36" spans="1:72" ht="12.6" customHeight="1">
      <c r="C36" s="93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N36" s="101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100"/>
    </row>
    <row r="37" spans="1:72" ht="12.6" customHeight="1"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Y37" s="113"/>
      <c r="Z37" s="113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5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3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O40" sqref="O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61" t="s">
        <v>0</v>
      </c>
      <c r="Z8" s="62"/>
      <c r="AA8" s="62"/>
      <c r="AB8" s="62"/>
      <c r="AC8" s="62"/>
      <c r="AD8" s="62"/>
      <c r="AE8" s="62"/>
      <c r="AF8" s="62"/>
      <c r="AG8" s="62"/>
      <c r="AH8" s="62"/>
      <c r="AI8" s="63"/>
      <c r="AJ8" s="70" t="s">
        <v>10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1" t="str">
        <f>[2]様式０!B8</f>
        <v>南越前町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1" t="str">
        <f>[2]様式０!C8</f>
        <v>下水道事業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J11" s="80" t="str">
        <f>[2]様式０!D8</f>
        <v>個別排水処理事業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36" t="s"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20"/>
      <c r="BB18" s="81" t="s">
        <v>2</v>
      </c>
      <c r="BC18" s="81"/>
      <c r="BD18" s="81"/>
      <c r="BE18" s="81"/>
      <c r="BF18" s="81"/>
      <c r="BG18" s="81"/>
      <c r="BH18" s="8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20"/>
      <c r="BB19" s="81"/>
      <c r="BC19" s="81"/>
      <c r="BD19" s="81"/>
      <c r="BE19" s="81"/>
      <c r="BF19" s="81"/>
      <c r="BG19" s="81"/>
      <c r="BH19" s="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7.25" customHeight="1">
      <c r="C20" s="19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11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24"/>
      <c r="BB20" s="81"/>
      <c r="BC20" s="81"/>
      <c r="BD20" s="81"/>
      <c r="BE20" s="81"/>
      <c r="BF20" s="81"/>
      <c r="BG20" s="81"/>
      <c r="BH20" s="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8.5" customHeight="1"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24"/>
      <c r="BB21" s="81"/>
      <c r="BC21" s="81"/>
      <c r="BD21" s="81"/>
      <c r="BE21" s="81"/>
      <c r="BF21" s="81"/>
      <c r="BG21" s="81"/>
      <c r="BH21" s="8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46" t="str">
        <f>IF(AND(OR([2]集計用シート!I6="○",[2]集計用シート!R6="○"),[2]集計用シート!AU6=""),"○","")</f>
        <v/>
      </c>
      <c r="E22" s="47"/>
      <c r="F22" s="47"/>
      <c r="G22" s="47"/>
      <c r="H22" s="47"/>
      <c r="I22" s="47"/>
      <c r="J22" s="48"/>
      <c r="K22" s="46" t="str">
        <f>IF(AND(OR([2]集計用シート!J6="○",[2]集計用シート!S6="○"),[2]集計用シート!CB6=""),"○","")</f>
        <v/>
      </c>
      <c r="L22" s="47"/>
      <c r="M22" s="47"/>
      <c r="N22" s="47"/>
      <c r="O22" s="47"/>
      <c r="P22" s="47"/>
      <c r="Q22" s="48"/>
      <c r="R22" s="46" t="str">
        <f>IF(AND(OR([2]集計用シート!K6="○",[2]集計用シート!T6="○"),[2]集計用シート!DD6=""),"○","")</f>
        <v/>
      </c>
      <c r="S22" s="47"/>
      <c r="T22" s="47"/>
      <c r="U22" s="47"/>
      <c r="V22" s="47"/>
      <c r="W22" s="47"/>
      <c r="X22" s="48"/>
      <c r="Y22" s="46" t="str">
        <f>IF(AND(OR([2]集計用シート!L6="○",[2]集計用シート!U6="○"),[2]集計用シート!EH6=""),"○","")</f>
        <v/>
      </c>
      <c r="Z22" s="47"/>
      <c r="AA22" s="47"/>
      <c r="AB22" s="47"/>
      <c r="AC22" s="47"/>
      <c r="AD22" s="47"/>
      <c r="AE22" s="48"/>
      <c r="AF22" s="46" t="str">
        <f>IF(AND(OR([2]集計用シート!M6="○",[2]集計用シート!V6="○"),[2]集計用シート!FO6=""),"○","")</f>
        <v/>
      </c>
      <c r="AG22" s="47"/>
      <c r="AH22" s="47"/>
      <c r="AI22" s="47"/>
      <c r="AJ22" s="47"/>
      <c r="AK22" s="47"/>
      <c r="AL22" s="48"/>
      <c r="AM22" s="46" t="str">
        <f>IF(AND(OR([2]集計用シート!N6="○",[2]集計用シート!W6="○"),[2]集計用シート!GT6=""),"○","")</f>
        <v/>
      </c>
      <c r="AN22" s="47"/>
      <c r="AO22" s="47"/>
      <c r="AP22" s="47"/>
      <c r="AQ22" s="47"/>
      <c r="AR22" s="47"/>
      <c r="AS22" s="48"/>
      <c r="AT22" s="46" t="str">
        <f>IF(AND(OR([2]集計用シート!O6="○",[2]集計用シート!X6="○"),[2]集計用シート!HX6=""),"○","")</f>
        <v/>
      </c>
      <c r="AU22" s="47"/>
      <c r="AV22" s="47"/>
      <c r="AW22" s="47"/>
      <c r="AX22" s="47"/>
      <c r="AY22" s="47"/>
      <c r="AZ22" s="48"/>
      <c r="BA22" s="26"/>
      <c r="BB22" s="46" t="str">
        <f>IF(OR([2]集計用シート!Y6="○",[2]集計用シート!AA6&lt;&gt;"",[2]集計用シート!AB6&lt;&gt;""),"○","")</f>
        <v>○</v>
      </c>
      <c r="BC22" s="47"/>
      <c r="BD22" s="47"/>
      <c r="BE22" s="47"/>
      <c r="BF22" s="47"/>
      <c r="BG22" s="47"/>
      <c r="BH22" s="4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49"/>
      <c r="E23" s="50"/>
      <c r="F23" s="50"/>
      <c r="G23" s="50"/>
      <c r="H23" s="50"/>
      <c r="I23" s="50"/>
      <c r="J23" s="51"/>
      <c r="K23" s="49"/>
      <c r="L23" s="50"/>
      <c r="M23" s="50"/>
      <c r="N23" s="50"/>
      <c r="O23" s="50"/>
      <c r="P23" s="50"/>
      <c r="Q23" s="51"/>
      <c r="R23" s="49"/>
      <c r="S23" s="50"/>
      <c r="T23" s="50"/>
      <c r="U23" s="50"/>
      <c r="V23" s="50"/>
      <c r="W23" s="50"/>
      <c r="X23" s="51"/>
      <c r="Y23" s="49"/>
      <c r="Z23" s="50"/>
      <c r="AA23" s="50"/>
      <c r="AB23" s="50"/>
      <c r="AC23" s="50"/>
      <c r="AD23" s="50"/>
      <c r="AE23" s="51"/>
      <c r="AF23" s="49"/>
      <c r="AG23" s="50"/>
      <c r="AH23" s="50"/>
      <c r="AI23" s="50"/>
      <c r="AJ23" s="50"/>
      <c r="AK23" s="50"/>
      <c r="AL23" s="51"/>
      <c r="AM23" s="49"/>
      <c r="AN23" s="50"/>
      <c r="AO23" s="50"/>
      <c r="AP23" s="50"/>
      <c r="AQ23" s="50"/>
      <c r="AR23" s="50"/>
      <c r="AS23" s="51"/>
      <c r="AT23" s="49"/>
      <c r="AU23" s="50"/>
      <c r="AV23" s="50"/>
      <c r="AW23" s="50"/>
      <c r="AX23" s="50"/>
      <c r="AY23" s="50"/>
      <c r="AZ23" s="51"/>
      <c r="BA23" s="26"/>
      <c r="BB23" s="49"/>
      <c r="BC23" s="50"/>
      <c r="BD23" s="50"/>
      <c r="BE23" s="50"/>
      <c r="BF23" s="50"/>
      <c r="BG23" s="50"/>
      <c r="BH23" s="5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2"/>
    </row>
    <row r="30" spans="1:72" ht="25.5" customHeight="1">
      <c r="C30" s="93"/>
      <c r="D30" s="34" t="s">
        <v>12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5"/>
      <c r="Z30" s="95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7"/>
      <c r="AM30" s="96"/>
      <c r="AN30" s="96"/>
      <c r="AO30" s="97" t="s">
        <v>13</v>
      </c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8"/>
      <c r="BA30" s="98"/>
      <c r="BB30" s="98"/>
      <c r="BC30" s="98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9"/>
      <c r="BQ30" s="100"/>
    </row>
    <row r="31" spans="1:72" ht="12.6" customHeight="1">
      <c r="C31" s="93"/>
      <c r="D31" s="37" t="str">
        <f>IF([2]集計用シート!AA6="","",[2]集計用シート!AA6)</f>
        <v>経営状況は芳しくないが、経営を維持できているため　。　　　　　　　　　　　　　　　　　　　　　　　　　　　　　人員に余裕なく、抜本的な改革の実施が検討できていないため。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/>
      <c r="AN31" s="101"/>
      <c r="AO31" s="102" t="str">
        <f>IF([2]集計用シート!AB6="","",[2]集計用シート!AB6)</f>
        <v>今後の傾向をふまえ、どのような経営改革が必要なのか検討したい。</v>
      </c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100"/>
    </row>
    <row r="32" spans="1:72" ht="12.6" customHeight="1">
      <c r="C32" s="93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  <c r="AN32" s="101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  <c r="BQ32" s="100"/>
    </row>
    <row r="33" spans="1:72" ht="12.6" customHeight="1">
      <c r="C33" s="93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101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7"/>
      <c r="BQ33" s="100"/>
    </row>
    <row r="34" spans="1:72" ht="12.6" customHeight="1">
      <c r="C34" s="93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101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100"/>
    </row>
    <row r="35" spans="1:72" ht="12.6" customHeight="1">
      <c r="C35" s="93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  <c r="AN35" s="101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100"/>
    </row>
    <row r="36" spans="1:72" ht="12.6" customHeight="1">
      <c r="C36" s="93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N36" s="101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100"/>
    </row>
    <row r="37" spans="1:72" ht="12.6" customHeight="1"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Y37" s="113"/>
      <c r="Z37" s="113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5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4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CG19" sqref="CG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61" t="s">
        <v>0</v>
      </c>
      <c r="Z8" s="62"/>
      <c r="AA8" s="62"/>
      <c r="AB8" s="62"/>
      <c r="AC8" s="62"/>
      <c r="AD8" s="62"/>
      <c r="AE8" s="62"/>
      <c r="AF8" s="62"/>
      <c r="AG8" s="62"/>
      <c r="AH8" s="62"/>
      <c r="AI8" s="63"/>
      <c r="AJ8" s="70" t="s">
        <v>10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1" t="str">
        <f>[5]様式０!B8</f>
        <v>南越前町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1" t="str">
        <f>[5]様式０!C8</f>
        <v>介護サービス事業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J11" s="80">
        <f>[5]様式０!D8</f>
        <v>0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36" t="s"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20"/>
      <c r="BB18" s="81" t="s">
        <v>2</v>
      </c>
      <c r="BC18" s="81"/>
      <c r="BD18" s="81"/>
      <c r="BE18" s="81"/>
      <c r="BF18" s="81"/>
      <c r="BG18" s="81"/>
      <c r="BH18" s="8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20"/>
      <c r="BB19" s="81"/>
      <c r="BC19" s="81"/>
      <c r="BD19" s="81"/>
      <c r="BE19" s="81"/>
      <c r="BF19" s="81"/>
      <c r="BG19" s="81"/>
      <c r="BH19" s="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14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24"/>
      <c r="BB20" s="81"/>
      <c r="BC20" s="81"/>
      <c r="BD20" s="81"/>
      <c r="BE20" s="81"/>
      <c r="BF20" s="81"/>
      <c r="BG20" s="81"/>
      <c r="BH20" s="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8.5" customHeight="1"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24"/>
      <c r="BB21" s="81"/>
      <c r="BC21" s="81"/>
      <c r="BD21" s="81"/>
      <c r="BE21" s="81"/>
      <c r="BF21" s="81"/>
      <c r="BG21" s="81"/>
      <c r="BH21" s="8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46" t="str">
        <f>IF(AND(OR([5]集計用シート!I6="○",[5]集計用シート!R6="○"),[5]集計用シート!AU6=""),"○","")</f>
        <v/>
      </c>
      <c r="E22" s="47"/>
      <c r="F22" s="47"/>
      <c r="G22" s="47"/>
      <c r="H22" s="47"/>
      <c r="I22" s="47"/>
      <c r="J22" s="48"/>
      <c r="K22" s="46" t="str">
        <f>IF(AND(OR([5]集計用シート!J6="○",[5]集計用シート!S6="○"),[5]集計用シート!CB6=""),"○","")</f>
        <v/>
      </c>
      <c r="L22" s="47"/>
      <c r="M22" s="47"/>
      <c r="N22" s="47"/>
      <c r="O22" s="47"/>
      <c r="P22" s="47"/>
      <c r="Q22" s="48"/>
      <c r="R22" s="46" t="str">
        <f>IF(AND(OR([5]集計用シート!K6="○",[5]集計用シート!T6="○"),[5]集計用シート!DD6=""),"○","")</f>
        <v/>
      </c>
      <c r="S22" s="47"/>
      <c r="T22" s="47"/>
      <c r="U22" s="47"/>
      <c r="V22" s="47"/>
      <c r="W22" s="47"/>
      <c r="X22" s="48"/>
      <c r="Y22" s="46" t="str">
        <f>IF(AND(OR([5]集計用シート!L6="○",[5]集計用シート!U6="○"),[5]集計用シート!EH6=""),"○","")</f>
        <v/>
      </c>
      <c r="Z22" s="47"/>
      <c r="AA22" s="47"/>
      <c r="AB22" s="47"/>
      <c r="AC22" s="47"/>
      <c r="AD22" s="47"/>
      <c r="AE22" s="48"/>
      <c r="AF22" s="46" t="str">
        <f>IF(AND(OR([5]集計用シート!M6="○",[5]集計用シート!V6="○"),[5]集計用シート!FO6=""),"○","")</f>
        <v/>
      </c>
      <c r="AG22" s="47"/>
      <c r="AH22" s="47"/>
      <c r="AI22" s="47"/>
      <c r="AJ22" s="47"/>
      <c r="AK22" s="47"/>
      <c r="AL22" s="48"/>
      <c r="AM22" s="46" t="str">
        <f>IF(AND(OR([5]集計用シート!N6="○",[5]集計用シート!W6="○"),[5]集計用シート!GT6=""),"○","")</f>
        <v/>
      </c>
      <c r="AN22" s="47"/>
      <c r="AO22" s="47"/>
      <c r="AP22" s="47"/>
      <c r="AQ22" s="47"/>
      <c r="AR22" s="47"/>
      <c r="AS22" s="48"/>
      <c r="AT22" s="46" t="str">
        <f>IF(AND(OR([5]集計用シート!O6="○",[5]集計用シート!X6="○"),[5]集計用シート!HX6=""),"○","")</f>
        <v/>
      </c>
      <c r="AU22" s="47"/>
      <c r="AV22" s="47"/>
      <c r="AW22" s="47"/>
      <c r="AX22" s="47"/>
      <c r="AY22" s="47"/>
      <c r="AZ22" s="48"/>
      <c r="BA22" s="26"/>
      <c r="BB22" s="46" t="str">
        <f>IF(OR([5]集計用シート!Y6="○",[5]集計用シート!AA6&lt;&gt;"",[5]集計用シート!AB6&lt;&gt;""),"○","")</f>
        <v>○</v>
      </c>
      <c r="BC22" s="47"/>
      <c r="BD22" s="47"/>
      <c r="BE22" s="47"/>
      <c r="BF22" s="47"/>
      <c r="BG22" s="47"/>
      <c r="BH22" s="4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49"/>
      <c r="E23" s="50"/>
      <c r="F23" s="50"/>
      <c r="G23" s="50"/>
      <c r="H23" s="50"/>
      <c r="I23" s="50"/>
      <c r="J23" s="51"/>
      <c r="K23" s="49"/>
      <c r="L23" s="50"/>
      <c r="M23" s="50"/>
      <c r="N23" s="50"/>
      <c r="O23" s="50"/>
      <c r="P23" s="50"/>
      <c r="Q23" s="51"/>
      <c r="R23" s="49"/>
      <c r="S23" s="50"/>
      <c r="T23" s="50"/>
      <c r="U23" s="50"/>
      <c r="V23" s="50"/>
      <c r="W23" s="50"/>
      <c r="X23" s="51"/>
      <c r="Y23" s="49"/>
      <c r="Z23" s="50"/>
      <c r="AA23" s="50"/>
      <c r="AB23" s="50"/>
      <c r="AC23" s="50"/>
      <c r="AD23" s="50"/>
      <c r="AE23" s="51"/>
      <c r="AF23" s="49"/>
      <c r="AG23" s="50"/>
      <c r="AH23" s="50"/>
      <c r="AI23" s="50"/>
      <c r="AJ23" s="50"/>
      <c r="AK23" s="50"/>
      <c r="AL23" s="51"/>
      <c r="AM23" s="49"/>
      <c r="AN23" s="50"/>
      <c r="AO23" s="50"/>
      <c r="AP23" s="50"/>
      <c r="AQ23" s="50"/>
      <c r="AR23" s="50"/>
      <c r="AS23" s="51"/>
      <c r="AT23" s="49"/>
      <c r="AU23" s="50"/>
      <c r="AV23" s="50"/>
      <c r="AW23" s="50"/>
      <c r="AX23" s="50"/>
      <c r="AY23" s="50"/>
      <c r="AZ23" s="51"/>
      <c r="BA23" s="26"/>
      <c r="BB23" s="49"/>
      <c r="BC23" s="50"/>
      <c r="BD23" s="50"/>
      <c r="BE23" s="50"/>
      <c r="BF23" s="50"/>
      <c r="BG23" s="50"/>
      <c r="BH23" s="5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2"/>
    </row>
    <row r="30" spans="1:72" ht="26.25" customHeight="1">
      <c r="C30" s="93"/>
      <c r="D30" s="34" t="s">
        <v>12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5"/>
      <c r="Z30" s="95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7"/>
      <c r="AM30" s="96"/>
      <c r="AN30" s="96"/>
      <c r="AO30" s="97" t="s">
        <v>13</v>
      </c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8"/>
      <c r="BA30" s="98"/>
      <c r="BB30" s="98"/>
      <c r="BC30" s="98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9"/>
      <c r="BQ30" s="100"/>
    </row>
    <row r="31" spans="1:72" ht="12.6" customHeight="1">
      <c r="C31" s="93"/>
      <c r="D31" s="37" t="str">
        <f>IF([5]集計用シート!AA6="","",[5]集計用シート!AA6)</f>
        <v>必要な知見やノウハウの不足により、改革の実施の検討が出来ていないため。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/>
      <c r="AN31" s="101"/>
      <c r="AO31" s="102" t="str">
        <f>IF([5]集計用シート!AB6="","",[5]集計用シート!AB6)</f>
        <v>入所定員30人では、目一杯入所させても限界があり、黒字を見込めないので、南条・河野からも来れる場所に診療所と共に移転し、定員数を増やした施設を新築する。</v>
      </c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100"/>
    </row>
    <row r="32" spans="1:72" ht="12.6" customHeight="1">
      <c r="C32" s="93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  <c r="AN32" s="101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  <c r="BQ32" s="100"/>
    </row>
    <row r="33" spans="1:72" ht="12.6" customHeight="1">
      <c r="C33" s="93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101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7"/>
      <c r="BQ33" s="100"/>
    </row>
    <row r="34" spans="1:72" ht="12.6" customHeight="1">
      <c r="C34" s="93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101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100"/>
    </row>
    <row r="35" spans="1:72" ht="12.6" customHeight="1">
      <c r="C35" s="93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  <c r="AN35" s="101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100"/>
    </row>
    <row r="36" spans="1:72" ht="12.6" customHeight="1">
      <c r="C36" s="93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N36" s="101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100"/>
    </row>
    <row r="37" spans="1:72" ht="12.6" customHeight="1"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Y37" s="113"/>
      <c r="Z37" s="113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5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下水道事業（特定環境保全） </vt:lpstr>
      <vt:lpstr>下水道事業（農業集落排水） </vt:lpstr>
      <vt:lpstr>下水道事業（個別排水処理）</vt:lpstr>
      <vt:lpstr>介護サービス事業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2016-07-26T02:49:07Z</cp:lastPrinted>
  <dcterms:created xsi:type="dcterms:W3CDTF">2016-02-29T11:30:48Z</dcterms:created>
  <dcterms:modified xsi:type="dcterms:W3CDTF">2016-07-26T12:05:01Z</dcterms:modified>
</cp:coreProperties>
</file>