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水道事業" sheetId="14" r:id="rId1"/>
    <sheet name="簡易水道事業" sheetId="15" r:id="rId2"/>
    <sheet name="下水道事業" sheetId="16" r:id="rId3"/>
    <sheet name="下水道事業（農業集落排水）" sheetId="17" r:id="rId4"/>
    <sheet name="下水道事業（漁業集落排水）" sheetId="1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Criteria" localSheetId="2">下水道事業!#REF!</definedName>
    <definedName name="_xlnm.Criteria" localSheetId="4">'下水道事業（漁業集落排水）'!#REF!</definedName>
    <definedName name="_xlnm.Criteria" localSheetId="3">'下水道事業（農業集落排水）'!#REF!</definedName>
    <definedName name="_xlnm.Criteria" localSheetId="1">簡易水道事業!#REF!</definedName>
    <definedName name="_xlnm.Criteria" localSheetId="0">水道事業!#REF!</definedName>
    <definedName name="_xlnm.Print_Area" localSheetId="2">下水道事業!#REF!</definedName>
    <definedName name="_xlnm.Print_Area" localSheetId="4">'下水道事業（漁業集落排水）'!#REF!</definedName>
    <definedName name="_xlnm.Print_Area" localSheetId="3">'下水道事業（農業集落排水）'!#REF!</definedName>
    <definedName name="_xlnm.Print_Area" localSheetId="1">簡易水道事業!#REF!</definedName>
    <definedName name="_xlnm.Print_Area" localSheetId="0">水道事業!#REF!</definedName>
  </definedNames>
  <calcPr calcId="125725"/>
</workbook>
</file>

<file path=xl/calcChain.xml><?xml version="1.0" encoding="utf-8"?>
<calcChain xmlns="http://schemas.openxmlformats.org/spreadsheetml/2006/main">
  <c r="N56" i="18"/>
  <c r="N50"/>
  <c r="N45"/>
  <c r="AM45" s="1"/>
  <c r="BR41"/>
  <c r="AO31"/>
  <c r="D31"/>
  <c r="BB22"/>
  <c r="AT22"/>
  <c r="AM22"/>
  <c r="AF22"/>
  <c r="Y22"/>
  <c r="R22"/>
  <c r="K22"/>
  <c r="D22"/>
  <c r="AJ11"/>
  <c r="Y11"/>
  <c r="C11"/>
  <c r="N56" i="17"/>
  <c r="N50"/>
  <c r="N45"/>
  <c r="AM45" s="1"/>
  <c r="BR41"/>
  <c r="AO31"/>
  <c r="D31"/>
  <c r="BB22"/>
  <c r="AT22"/>
  <c r="AM22"/>
  <c r="AF22"/>
  <c r="Y22"/>
  <c r="R22"/>
  <c r="K22"/>
  <c r="D22"/>
  <c r="AJ11"/>
  <c r="Y11"/>
  <c r="C11"/>
  <c r="AM56" i="16"/>
  <c r="U56"/>
  <c r="N56"/>
  <c r="N50"/>
  <c r="N45"/>
  <c r="AM45" s="1"/>
  <c r="BR41"/>
  <c r="AO31"/>
  <c r="D31"/>
  <c r="BB22"/>
  <c r="AT22"/>
  <c r="AM22"/>
  <c r="AF22"/>
  <c r="Y22"/>
  <c r="R22"/>
  <c r="K22"/>
  <c r="D22"/>
  <c r="AJ11"/>
  <c r="Y11"/>
  <c r="C11"/>
  <c r="BI48" i="18" l="1"/>
  <c r="BE48"/>
  <c r="U45"/>
  <c r="BM48"/>
  <c r="U45" i="17"/>
  <c r="BM48"/>
  <c r="BI48"/>
  <c r="BE48"/>
  <c r="U45" i="16"/>
  <c r="BM48"/>
  <c r="BI48"/>
  <c r="BE48"/>
  <c r="AM56" i="15" l="1"/>
  <c r="U56"/>
  <c r="N56"/>
  <c r="N50"/>
  <c r="N45"/>
  <c r="AM45" s="1"/>
  <c r="BR41"/>
  <c r="AO31"/>
  <c r="D31"/>
  <c r="BB22"/>
  <c r="AT22"/>
  <c r="AM22"/>
  <c r="AF22"/>
  <c r="Y22"/>
  <c r="R22"/>
  <c r="K22"/>
  <c r="D22"/>
  <c r="AJ11"/>
  <c r="Y11"/>
  <c r="C11"/>
  <c r="BM48" l="1"/>
  <c r="U45"/>
  <c r="BE48"/>
  <c r="BI48"/>
  <c r="AM56" i="14" l="1"/>
  <c r="U56"/>
  <c r="N56"/>
  <c r="N50"/>
  <c r="U45" s="1"/>
  <c r="N45"/>
  <c r="BR41"/>
  <c r="AO31"/>
  <c r="D31"/>
  <c r="BB22"/>
  <c r="AT22"/>
  <c r="AM22"/>
  <c r="AF22"/>
  <c r="Y22"/>
  <c r="R22"/>
  <c r="K22"/>
  <c r="D22"/>
  <c r="AJ11"/>
  <c r="Y11"/>
  <c r="C11"/>
  <c r="BM48" l="1"/>
  <c r="AM45"/>
  <c r="BE48"/>
  <c r="BI48"/>
</calcChain>
</file>

<file path=xl/sharedStrings.xml><?xml version="1.0" encoding="utf-8"?>
<sst xmlns="http://schemas.openxmlformats.org/spreadsheetml/2006/main" count="130" uniqueCount="51">
  <si>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</si>
  <si>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</si>
  <si>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</si>
  <si>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</si>
  <si>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</si>
  <si>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</si>
  <si>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</si>
  <si>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</si>
  <si>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</si>
  <si>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</si>
  <si>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</si>
  <si>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</si>
  <si>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</si>
  <si>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</si>
  <si>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</si>
  <si>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</si>
  <si>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</si>
  <si>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</si>
  <si>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</si>
  <si>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</si>
  <si>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</si>
  <si>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</si>
  <si>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</si>
  <si>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</si>
  <si>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</si>
  <si>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団体名</t>
    <rPh sb="0" eb="3">
      <t>ダンタイメイ</t>
    </rPh>
    <phoneticPr fontId="34"/>
  </si>
  <si>
    <t>事業名</t>
    <rPh sb="0" eb="2">
      <t>ジギョウ</t>
    </rPh>
    <rPh sb="2" eb="3">
      <t>メイ</t>
    </rPh>
    <phoneticPr fontId="34"/>
  </si>
  <si>
    <t>公営企業の名称</t>
    <rPh sb="0" eb="2">
      <t>コウエイ</t>
    </rPh>
    <rPh sb="2" eb="4">
      <t>キギョウ</t>
    </rPh>
    <rPh sb="5" eb="7">
      <t>メイショウ</t>
    </rPh>
    <phoneticPr fontId="34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</si>
  <si>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4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</si>
  <si>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4"/>
  </si>
  <si>
    <t>事業廃止</t>
    <rPh sb="0" eb="2">
      <t>ジギョウ</t>
    </rPh>
    <rPh sb="2" eb="4">
      <t>ハイシ</t>
    </rPh>
    <phoneticPr fontId="34"/>
  </si>
  <si>
    <t>民営化・
民間譲渡</t>
    <rPh sb="0" eb="3">
      <t>ミンエイカ</t>
    </rPh>
    <rPh sb="5" eb="7">
      <t>ミンカン</t>
    </rPh>
    <rPh sb="7" eb="9">
      <t>ジョウト</t>
    </rPh>
    <phoneticPr fontId="34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</si>
  <si>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4"/>
  </si>
  <si>
    <t>広域化・
広域連携</t>
    <rPh sb="0" eb="3">
      <t>コウイキカ</t>
    </rPh>
    <rPh sb="5" eb="7">
      <t>コウイキ</t>
    </rPh>
    <rPh sb="7" eb="9">
      <t>レンケイ</t>
    </rPh>
    <phoneticPr fontId="34"/>
  </si>
  <si>
    <t>PFI</t>
    <phoneticPr fontId="34"/>
  </si>
  <si>
    <t>指定管理者
制度</t>
    <rPh sb="0" eb="2">
      <t>シテイ</t>
    </rPh>
    <rPh sb="2" eb="5">
      <t>カンリシャ</t>
    </rPh>
    <rPh sb="6" eb="8">
      <t>セイド</t>
    </rPh>
    <phoneticPr fontId="34"/>
  </si>
  <si>
    <t>包括的
民間委託</t>
    <rPh sb="0" eb="3">
      <t>ホウカツテキ</t>
    </rPh>
    <rPh sb="4" eb="6">
      <t>ミンカン</t>
    </rPh>
    <rPh sb="6" eb="8">
      <t>イタク</t>
    </rPh>
    <phoneticPr fontId="34"/>
  </si>
  <si>
    <t>（事業の概要）</t>
    <rPh sb="1" eb="3">
      <t>ジギョウ</t>
    </rPh>
    <rPh sb="4" eb="6">
      <t>ガイヨウ</t>
    </rPh>
    <phoneticPr fontId="34"/>
  </si>
  <si>
    <t>（実施（予定）時期）</t>
    <rPh sb="1" eb="3">
      <t>ジッシ</t>
    </rPh>
    <rPh sb="4" eb="6">
      <t>ヨテイ</t>
    </rPh>
    <rPh sb="7" eb="9">
      <t>ジキ</t>
    </rPh>
    <phoneticPr fontId="34"/>
  </si>
  <si>
    <t>実施済</t>
    <rPh sb="0" eb="2">
      <t>ジッシ</t>
    </rPh>
    <rPh sb="2" eb="3">
      <t>ズ</t>
    </rPh>
    <phoneticPr fontId="34"/>
  </si>
  <si>
    <t>平成</t>
    <rPh sb="0" eb="2">
      <t>ヘイセイ</t>
    </rPh>
    <phoneticPr fontId="34"/>
  </si>
  <si>
    <t>実施予定</t>
    <rPh sb="0" eb="2">
      <t>ジッシ</t>
    </rPh>
    <rPh sb="2" eb="4">
      <t>ヨテイ</t>
    </rPh>
    <phoneticPr fontId="34"/>
  </si>
  <si>
    <t>年</t>
    <rPh sb="0" eb="1">
      <t>ネン</t>
    </rPh>
    <phoneticPr fontId="34"/>
  </si>
  <si>
    <t>月</t>
    <rPh sb="0" eb="1">
      <t>ガツ</t>
    </rPh>
    <phoneticPr fontId="34"/>
  </si>
  <si>
    <t>日</t>
    <rPh sb="0" eb="1">
      <t>ニチ</t>
    </rPh>
    <phoneticPr fontId="34"/>
  </si>
  <si>
    <t>（検討状況・課題）</t>
    <rPh sb="1" eb="3">
      <t>ケントウ</t>
    </rPh>
    <rPh sb="3" eb="5">
      <t>ジョウキョウ</t>
    </rPh>
    <rPh sb="6" eb="8">
      <t>カダイ</t>
    </rPh>
    <phoneticPr fontId="34"/>
  </si>
  <si>
    <t>検討中</t>
    <rPh sb="0" eb="3">
      <t>ケントウチュウ</t>
    </rPh>
    <phoneticPr fontId="34"/>
  </si>
  <si>
    <t>PFI</t>
    <phoneticPr fontId="34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</si>
  <si>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4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</si>
  <si>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4"/>
  </si>
  <si>
    <t>（取組の方式等）</t>
    <rPh sb="1" eb="3">
      <t>トリクミ</t>
    </rPh>
    <rPh sb="4" eb="6">
      <t>ホウシキ</t>
    </rPh>
    <rPh sb="6" eb="7">
      <t>ナド</t>
    </rPh>
    <phoneticPr fontId="34"/>
  </si>
</sst>
</file>

<file path=xl/styles.xml><?xml version="1.0" encoding="utf-8"?>
<styleSheet xmlns="http://schemas.openxmlformats.org/spreadsheetml/2006/main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3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2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28" fillId="6" borderId="6" xfId="0" applyFont="1" applyFill="1" applyBorder="1">
      <alignment vertical="center"/>
    </xf>
    <xf numFmtId="0" fontId="16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28" fillId="6" borderId="7" xfId="0" applyFont="1" applyFill="1" applyBorder="1">
      <alignment vertical="center"/>
    </xf>
    <xf numFmtId="0" fontId="25" fillId="6" borderId="8" xfId="0" applyFont="1" applyFill="1" applyBorder="1" applyAlignment="1">
      <alignment horizontal="center" vertical="center"/>
    </xf>
    <xf numFmtId="0" fontId="28" fillId="6" borderId="8" xfId="0" applyFont="1" applyFill="1" applyBorder="1">
      <alignment vertical="center"/>
    </xf>
    <xf numFmtId="0" fontId="27" fillId="6" borderId="8" xfId="0" applyFont="1" applyFill="1" applyBorder="1" applyAlignment="1">
      <alignment horizontal="left" vertical="center" wrapText="1"/>
    </xf>
    <xf numFmtId="0" fontId="28" fillId="6" borderId="9" xfId="0" applyFont="1" applyFill="1" applyBorder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33" fillId="0" borderId="0" xfId="0" applyFont="1" applyBorder="1" applyAlignment="1">
      <alignment vertical="center"/>
    </xf>
    <xf numFmtId="0" fontId="24" fillId="4" borderId="1" xfId="0" applyFont="1" applyFill="1" applyBorder="1" applyAlignment="1"/>
    <xf numFmtId="0" fontId="24" fillId="4" borderId="2" xfId="0" applyFont="1" applyFill="1" applyBorder="1" applyAlignment="1"/>
    <xf numFmtId="0" fontId="24" fillId="4" borderId="3" xfId="0" applyFont="1" applyFill="1" applyBorder="1" applyAlignment="1"/>
    <xf numFmtId="0" fontId="24" fillId="0" borderId="0" xfId="0" applyFont="1" applyFill="1" applyBorder="1" applyAlignment="1"/>
    <xf numFmtId="0" fontId="24" fillId="4" borderId="5" xfId="0" applyFont="1" applyFill="1" applyBorder="1" applyAlignment="1"/>
    <xf numFmtId="0" fontId="24" fillId="4" borderId="6" xfId="0" applyFont="1" applyFill="1" applyBorder="1" applyAlignment="1"/>
    <xf numFmtId="0" fontId="25" fillId="0" borderId="5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24" fillId="4" borderId="9" xfId="0" applyFont="1" applyFill="1" applyBorder="1" applyAlignment="1"/>
    <xf numFmtId="0" fontId="25" fillId="5" borderId="8" xfId="0" applyFont="1" applyFill="1" applyBorder="1" applyAlignment="1">
      <alignment vertical="center"/>
    </xf>
    <xf numFmtId="0" fontId="27" fillId="5" borderId="8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5" fillId="0" borderId="0" xfId="0" applyFont="1" applyFill="1">
      <alignment vertical="center"/>
    </xf>
    <xf numFmtId="0" fontId="15" fillId="6" borderId="2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24" fillId="6" borderId="8" xfId="0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0" fillId="6" borderId="6" xfId="0" applyFont="1" applyFill="1" applyBorder="1">
      <alignment vertical="center"/>
    </xf>
    <xf numFmtId="0" fontId="24" fillId="6" borderId="0" xfId="0" applyFont="1" applyFill="1" applyBorder="1" applyAlignment="1">
      <alignment horizontal="left" vertical="center" wrapText="1"/>
    </xf>
    <xf numFmtId="0" fontId="25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0" fillId="6" borderId="7" xfId="0" applyFont="1" applyFill="1" applyBorder="1">
      <alignment vertical="center"/>
    </xf>
    <xf numFmtId="0" fontId="0" fillId="6" borderId="8" xfId="0" applyFont="1" applyFill="1" applyBorder="1">
      <alignment vertical="center"/>
    </xf>
    <xf numFmtId="0" fontId="0" fillId="6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79376</xdr:rowOff>
    </xdr:from>
    <xdr:to>
      <xdr:col>15</xdr:col>
      <xdr:colOff>63500</xdr:colOff>
      <xdr:row>16</xdr:row>
      <xdr:rowOff>17573</xdr:rowOff>
    </xdr:to>
    <xdr:sp macro="" textlink="">
      <xdr:nvSpPr>
        <xdr:cNvPr id="15" name="角丸四角形 14"/>
        <xdr:cNvSpPr/>
      </xdr:nvSpPr>
      <xdr:spPr>
        <a:xfrm>
          <a:off x="241301" y="2349501"/>
          <a:ext cx="2679699" cy="462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38</xdr:row>
      <xdr:rowOff>142876</xdr:rowOff>
    </xdr:from>
    <xdr:to>
      <xdr:col>27</xdr:col>
      <xdr:colOff>154214</xdr:colOff>
      <xdr:row>42</xdr:row>
      <xdr:rowOff>6532</xdr:rowOff>
    </xdr:to>
    <xdr:sp macro="" textlink="">
      <xdr:nvSpPr>
        <xdr:cNvPr id="17" name="角丸四角形 16"/>
        <xdr:cNvSpPr/>
      </xdr:nvSpPr>
      <xdr:spPr>
        <a:xfrm>
          <a:off x="246743" y="6953251"/>
          <a:ext cx="5050971" cy="49865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20" name="右矢印 19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24</xdr:row>
      <xdr:rowOff>127000</xdr:rowOff>
    </xdr:from>
    <xdr:to>
      <xdr:col>45</xdr:col>
      <xdr:colOff>152399</xdr:colOff>
      <xdr:row>28</xdr:row>
      <xdr:rowOff>43543</xdr:rowOff>
    </xdr:to>
    <xdr:sp macro="" textlink="">
      <xdr:nvSpPr>
        <xdr:cNvPr id="40" name="角丸四角形 39"/>
        <xdr:cNvSpPr/>
      </xdr:nvSpPr>
      <xdr:spPr>
        <a:xfrm>
          <a:off x="266699" y="4540250"/>
          <a:ext cx="8458200" cy="5674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41" name="右矢印 40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161926</xdr:colOff>
      <xdr:row>13</xdr:row>
      <xdr:rowOff>149225</xdr:rowOff>
    </xdr:from>
    <xdr:to>
      <xdr:col>15</xdr:col>
      <xdr:colOff>174625</xdr:colOff>
      <xdr:row>16</xdr:row>
      <xdr:rowOff>111125</xdr:rowOff>
    </xdr:to>
    <xdr:sp macro="" textlink="">
      <xdr:nvSpPr>
        <xdr:cNvPr id="13" name="角丸四角形 12"/>
        <xdr:cNvSpPr/>
      </xdr:nvSpPr>
      <xdr:spPr>
        <a:xfrm>
          <a:off x="352426" y="2419350"/>
          <a:ext cx="2679699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38</xdr:row>
      <xdr:rowOff>127000</xdr:rowOff>
    </xdr:from>
    <xdr:to>
      <xdr:col>27</xdr:col>
      <xdr:colOff>154214</xdr:colOff>
      <xdr:row>42</xdr:row>
      <xdr:rowOff>6531</xdr:rowOff>
    </xdr:to>
    <xdr:sp macro="" textlink="">
      <xdr:nvSpPr>
        <xdr:cNvPr id="15" name="角丸四角形 14"/>
        <xdr:cNvSpPr/>
      </xdr:nvSpPr>
      <xdr:spPr>
        <a:xfrm>
          <a:off x="246743" y="6969125"/>
          <a:ext cx="5050971" cy="514531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18" name="右矢印 1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19" name="直線コネクタ 1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15875</xdr:rowOff>
    </xdr:from>
    <xdr:to>
      <xdr:col>45</xdr:col>
      <xdr:colOff>152399</xdr:colOff>
      <xdr:row>28</xdr:row>
      <xdr:rowOff>43543</xdr:rowOff>
    </xdr:to>
    <xdr:sp macro="" textlink="">
      <xdr:nvSpPr>
        <xdr:cNvPr id="32" name="角丸四角形 31"/>
        <xdr:cNvSpPr/>
      </xdr:nvSpPr>
      <xdr:spPr>
        <a:xfrm>
          <a:off x="266699" y="460375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33" name="右矢印 3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4" name="角丸四角形 1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127000</xdr:rowOff>
    </xdr:from>
    <xdr:to>
      <xdr:col>15</xdr:col>
      <xdr:colOff>63500</xdr:colOff>
      <xdr:row>16</xdr:row>
      <xdr:rowOff>142875</xdr:rowOff>
    </xdr:to>
    <xdr:sp macro="" textlink="">
      <xdr:nvSpPr>
        <xdr:cNvPr id="15" name="角丸四角形 14"/>
        <xdr:cNvSpPr/>
      </xdr:nvSpPr>
      <xdr:spPr>
        <a:xfrm>
          <a:off x="241301" y="2397125"/>
          <a:ext cx="2679699" cy="5397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15876</xdr:rowOff>
    </xdr:from>
    <xdr:to>
      <xdr:col>27</xdr:col>
      <xdr:colOff>154214</xdr:colOff>
      <xdr:row>42</xdr:row>
      <xdr:rowOff>6532</xdr:rowOff>
    </xdr:to>
    <xdr:sp macro="" textlink="">
      <xdr:nvSpPr>
        <xdr:cNvPr id="17" name="角丸四角形 16"/>
        <xdr:cNvSpPr/>
      </xdr:nvSpPr>
      <xdr:spPr>
        <a:xfrm>
          <a:off x="246743" y="6985001"/>
          <a:ext cx="5050971" cy="46690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20" name="右矢印 19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21" name="直線コネクタ 20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0</xdr:rowOff>
    </xdr:from>
    <xdr:to>
      <xdr:col>45</xdr:col>
      <xdr:colOff>152399</xdr:colOff>
      <xdr:row>28</xdr:row>
      <xdr:rowOff>43543</xdr:rowOff>
    </xdr:to>
    <xdr:sp macro="" textlink="">
      <xdr:nvSpPr>
        <xdr:cNvPr id="34" name="角丸四角形 33"/>
        <xdr:cNvSpPr/>
      </xdr:nvSpPr>
      <xdr:spPr>
        <a:xfrm>
          <a:off x="266699" y="4587875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35" name="右矢印 34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5" name="角丸四角形 1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142875</xdr:rowOff>
    </xdr:to>
    <xdr:sp macro="" textlink="">
      <xdr:nvSpPr>
        <xdr:cNvPr id="16" name="角丸四角形 15"/>
        <xdr:cNvSpPr/>
      </xdr:nvSpPr>
      <xdr:spPr>
        <a:xfrm>
          <a:off x="241301" y="2435225"/>
          <a:ext cx="2679699" cy="5016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38</xdr:row>
      <xdr:rowOff>142876</xdr:rowOff>
    </xdr:from>
    <xdr:to>
      <xdr:col>27</xdr:col>
      <xdr:colOff>154214</xdr:colOff>
      <xdr:row>42</xdr:row>
      <xdr:rowOff>6532</xdr:rowOff>
    </xdr:to>
    <xdr:sp macro="" textlink="">
      <xdr:nvSpPr>
        <xdr:cNvPr id="18" name="角丸四角形 17"/>
        <xdr:cNvSpPr/>
      </xdr:nvSpPr>
      <xdr:spPr>
        <a:xfrm>
          <a:off x="246743" y="7016751"/>
          <a:ext cx="5050971" cy="49865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21" name="右矢印 20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22" name="直線コネクタ 21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31750</xdr:rowOff>
    </xdr:from>
    <xdr:to>
      <xdr:col>45</xdr:col>
      <xdr:colOff>152399</xdr:colOff>
      <xdr:row>28</xdr:row>
      <xdr:rowOff>43543</xdr:rowOff>
    </xdr:to>
    <xdr:sp macro="" textlink="">
      <xdr:nvSpPr>
        <xdr:cNvPr id="35" name="角丸四角形 34"/>
        <xdr:cNvSpPr/>
      </xdr:nvSpPr>
      <xdr:spPr>
        <a:xfrm>
          <a:off x="266699" y="4635500"/>
          <a:ext cx="8458200" cy="48804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36" name="右矢印 35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6" name="角丸四角形 1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114301</xdr:colOff>
      <xdr:row>13</xdr:row>
      <xdr:rowOff>133350</xdr:rowOff>
    </xdr:from>
    <xdr:to>
      <xdr:col>15</xdr:col>
      <xdr:colOff>127000</xdr:colOff>
      <xdr:row>16</xdr:row>
      <xdr:rowOff>127000</xdr:rowOff>
    </xdr:to>
    <xdr:sp macro="" textlink="">
      <xdr:nvSpPr>
        <xdr:cNvPr id="17" name="角丸四角形 16"/>
        <xdr:cNvSpPr/>
      </xdr:nvSpPr>
      <xdr:spPr>
        <a:xfrm>
          <a:off x="304801" y="2403475"/>
          <a:ext cx="2679699" cy="517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0</xdr:rowOff>
    </xdr:from>
    <xdr:to>
      <xdr:col>27</xdr:col>
      <xdr:colOff>154214</xdr:colOff>
      <xdr:row>42</xdr:row>
      <xdr:rowOff>6531</xdr:rowOff>
    </xdr:to>
    <xdr:sp macro="" textlink="">
      <xdr:nvSpPr>
        <xdr:cNvPr id="19" name="角丸四角形 18"/>
        <xdr:cNvSpPr/>
      </xdr:nvSpPr>
      <xdr:spPr>
        <a:xfrm>
          <a:off x="246743" y="7143750"/>
          <a:ext cx="5050971" cy="482781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22" name="右矢印 21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23" name="直線コネクタ 22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31750</xdr:rowOff>
    </xdr:from>
    <xdr:to>
      <xdr:col>45</xdr:col>
      <xdr:colOff>152399</xdr:colOff>
      <xdr:row>28</xdr:row>
      <xdr:rowOff>43543</xdr:rowOff>
    </xdr:to>
    <xdr:sp macro="" textlink="">
      <xdr:nvSpPr>
        <xdr:cNvPr id="36" name="角丸四角形 35"/>
        <xdr:cNvSpPr/>
      </xdr:nvSpPr>
      <xdr:spPr>
        <a:xfrm>
          <a:off x="266699" y="4778375"/>
          <a:ext cx="8458200" cy="48804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37" name="右矢印 36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25244;&#26412;&#30340;&#25913;&#38761;&#31561;&#35519;&#26619;.zip/&#25244;&#26412;&#30340;&#25913;&#38761;&#31561;&#35519;&#26619;/01-&#12304;&#31119;&#20117;&#30476;&#23567;&#27996;&#24066;&#27700;&#36947;&#20107;&#26989;&#12305;&#35519;&#26619;&#31080;&#65339;&#20877;&#25552;&#20986;&#20998;&#65306;H28.7.20&#653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25244;&#26412;&#30340;&#25913;&#38761;&#31561;&#35519;&#26619;.zip/&#25244;&#26412;&#30340;&#25913;&#38761;&#31561;&#35519;&#26619;/02-&#12304;&#31119;&#20117;&#30476;&#23567;&#27996;&#24066;&#31777;&#27700;&#12305;&#35519;&#26619;&#34920;&#65339;&#20877;&#25552;&#20986;&#20998;&#65306;H28.7.20&#6534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25244;&#26412;&#30340;&#25913;&#38761;&#31561;&#35519;&#26619;.zip/&#25244;&#26412;&#30340;&#25913;&#38761;&#31561;&#35519;&#26619;/03-&#12304;&#31119;&#20117;&#30476;&#23567;&#27996;&#24066;&#20844;&#20849;&#19979;&#27700;&#12305;&#35519;&#26619;&#31080;&#65339;&#20877;&#25552;&#20986;&#20998;&#65306;H28.7.20&#6534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25244;&#26412;&#30340;&#25913;&#38761;&#31561;&#35519;&#26619;.zip/&#25244;&#26412;&#30340;&#25913;&#38761;&#31561;&#35519;&#26619;/04-&#12304;&#31119;&#20117;&#30476;&#23567;&#27996;&#24066;&#36786;&#25490;&#12305;&#35519;&#26619;&#31080;&#65339;&#20877;&#25552;&#20986;&#20998;&#65306;H28.7.20&#6534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&#25244;&#26412;&#30340;&#25913;&#38761;&#31561;&#35519;&#26619;.zip/&#25244;&#26412;&#30340;&#25913;&#38761;&#31561;&#35519;&#26619;/05-&#12304;&#31119;&#20117;&#30476;&#23567;&#27996;&#24066;&#28417;&#25490;&#12305;&#35519;&#26619;&#31080;&#65339;&#20877;&#25552;&#20986;&#20998;&#65306;H28.7.20&#6534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Q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該当なし</v>
          </cell>
          <cell r="AB6" t="str">
            <v>該当なし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  <cell r="IJ6" t="str">
            <v>上下水道料金の徴収及び開閉栓手続き、滞納整理</v>
          </cell>
          <cell r="IK6" t="str">
            <v>左記のとおり</v>
          </cell>
          <cell r="IL6">
            <v>27</v>
          </cell>
          <cell r="IM6">
            <v>9</v>
          </cell>
          <cell r="IN6">
            <v>1</v>
          </cell>
          <cell r="IQ6" t="str">
            <v/>
          </cell>
          <cell r="IR6" t="str">
            <v/>
          </cell>
          <cell r="IS6" t="str">
            <v/>
          </cell>
          <cell r="IT6" t="str">
            <v/>
          </cell>
          <cell r="IU6" t="str">
            <v/>
          </cell>
          <cell r="IW6" t="str">
            <v/>
          </cell>
          <cell r="IX6" t="str">
            <v/>
          </cell>
          <cell r="IY6" t="str">
            <v/>
          </cell>
          <cell r="IZ6" t="str">
            <v/>
          </cell>
          <cell r="JA6" t="str">
            <v/>
          </cell>
        </row>
      </sheetData>
      <sheetData sheetId="2">
        <row r="8">
          <cell r="B8" t="str">
            <v>小浜市</v>
          </cell>
          <cell r="C8" t="str">
            <v>水道事業</v>
          </cell>
          <cell r="D8" t="str">
            <v>小浜市水道事業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Q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該当なし</v>
          </cell>
          <cell r="AB6" t="str">
            <v>該当なし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  <cell r="IJ6" t="str">
            <v>上下水道料金の徴収及び開閉栓手続き、滞納整理、検針業務</v>
          </cell>
          <cell r="IK6" t="str">
            <v>左記のとおり</v>
          </cell>
          <cell r="IL6">
            <v>27</v>
          </cell>
          <cell r="IM6">
            <v>9</v>
          </cell>
          <cell r="IN6">
            <v>1</v>
          </cell>
          <cell r="IQ6" t="str">
            <v/>
          </cell>
          <cell r="IR6" t="str">
            <v/>
          </cell>
          <cell r="IS6" t="str">
            <v/>
          </cell>
          <cell r="IT6" t="str">
            <v/>
          </cell>
          <cell r="IU6" t="str">
            <v/>
          </cell>
          <cell r="IW6" t="str">
            <v/>
          </cell>
          <cell r="IX6" t="str">
            <v/>
          </cell>
          <cell r="IY6" t="str">
            <v/>
          </cell>
          <cell r="IZ6" t="str">
            <v/>
          </cell>
          <cell r="JA6" t="str">
            <v/>
          </cell>
        </row>
      </sheetData>
      <sheetData sheetId="2">
        <row r="8">
          <cell r="B8" t="str">
            <v>小浜市</v>
          </cell>
          <cell r="C8" t="str">
            <v>水道事業</v>
          </cell>
          <cell r="D8" t="str">
            <v>簡易水道事業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５"/>
      <sheetName val="様式４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Q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該当なし</v>
          </cell>
          <cell r="AB6" t="str">
            <v>該当なし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  <cell r="IJ6" t="str">
            <v>下水道料金の徴収、滞納整理、窓口受付業務等</v>
          </cell>
          <cell r="IK6" t="str">
            <v>左記のとおり</v>
          </cell>
          <cell r="IL6">
            <v>27</v>
          </cell>
          <cell r="IM6">
            <v>9</v>
          </cell>
          <cell r="IN6">
            <v>1</v>
          </cell>
          <cell r="IQ6" t="str">
            <v/>
          </cell>
          <cell r="IR6" t="str">
            <v/>
          </cell>
          <cell r="IS6" t="str">
            <v/>
          </cell>
          <cell r="IT6" t="str">
            <v/>
          </cell>
          <cell r="IU6" t="str">
            <v/>
          </cell>
          <cell r="IW6" t="str">
            <v/>
          </cell>
          <cell r="IX6" t="str">
            <v/>
          </cell>
          <cell r="IY6" t="str">
            <v/>
          </cell>
          <cell r="IZ6" t="str">
            <v/>
          </cell>
          <cell r="JA6" t="str">
            <v/>
          </cell>
        </row>
      </sheetData>
      <sheetData sheetId="2">
        <row r="8">
          <cell r="B8" t="str">
            <v>小浜市</v>
          </cell>
          <cell r="C8" t="str">
            <v>下水道事業</v>
          </cell>
          <cell r="D8" t="str">
            <v>下水道事業特別会計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Q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該当なし</v>
          </cell>
          <cell r="AB6" t="str">
            <v>該当なし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  <cell r="IJ6" t="str">
            <v>農業集落排水使用料の徴収及び滞納整理、窓口受付業務等。</v>
          </cell>
          <cell r="IK6" t="str">
            <v>左記のとおり</v>
          </cell>
          <cell r="IL6">
            <v>27</v>
          </cell>
          <cell r="IM6">
            <v>9</v>
          </cell>
          <cell r="IN6">
            <v>1</v>
          </cell>
          <cell r="IQ6" t="str">
            <v/>
          </cell>
          <cell r="IR6" t="str">
            <v/>
          </cell>
          <cell r="IS6" t="str">
            <v/>
          </cell>
          <cell r="IT6" t="str">
            <v/>
          </cell>
          <cell r="IU6" t="str">
            <v/>
          </cell>
        </row>
      </sheetData>
      <sheetData sheetId="2">
        <row r="8">
          <cell r="B8" t="str">
            <v>小浜市</v>
          </cell>
          <cell r="C8" t="str">
            <v>下水道事業</v>
          </cell>
          <cell r="D8" t="str">
            <v>農業集落排水事業特別会計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Q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該当なし</v>
          </cell>
          <cell r="AB6" t="str">
            <v>該当なし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  <cell r="IJ6" t="str">
            <v>漁業集落排水使用料の徴収及び滞納整理、窓口受付業務等。</v>
          </cell>
          <cell r="IK6" t="str">
            <v>左記のとおり</v>
          </cell>
          <cell r="IL6">
            <v>27</v>
          </cell>
          <cell r="IM6">
            <v>9</v>
          </cell>
          <cell r="IN6">
            <v>1</v>
          </cell>
          <cell r="IQ6" t="str">
            <v/>
          </cell>
          <cell r="IR6" t="str">
            <v/>
          </cell>
          <cell r="IS6" t="str">
            <v/>
          </cell>
          <cell r="IT6" t="str">
            <v/>
          </cell>
          <cell r="IU6" t="str">
            <v/>
          </cell>
        </row>
      </sheetData>
      <sheetData sheetId="2">
        <row r="8">
          <cell r="B8" t="str">
            <v>小浜市</v>
          </cell>
          <cell r="C8" t="str">
            <v>下水道事業</v>
          </cell>
          <cell r="D8" t="str">
            <v>漁業集落環境整備事業特別会計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"/>
  <sheetViews>
    <sheetView tabSelected="1" view="pageBreakPreview" zoomScale="60" zoomScaleNormal="70" zoomScalePageLayoutView="40" workbookViewId="0">
      <selection activeCell="BP20" sqref="BP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5" t="s">
        <v>19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64" t="s">
        <v>0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173" t="s">
        <v>20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7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4" t="str">
        <f>[1]様式０!B8</f>
        <v>小浜市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  <c r="Y11" s="174" t="str">
        <f>[1]様式０!C8</f>
        <v>水道事業</v>
      </c>
      <c r="Z11" s="175"/>
      <c r="AA11" s="175"/>
      <c r="AB11" s="175"/>
      <c r="AC11" s="175"/>
      <c r="AD11" s="175"/>
      <c r="AE11" s="175"/>
      <c r="AF11" s="175"/>
      <c r="AG11" s="175"/>
      <c r="AH11" s="175"/>
      <c r="AI11" s="176"/>
      <c r="AJ11" s="183" t="str">
        <f>[1]様式０!D8</f>
        <v>小浜市水道事業</v>
      </c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9"/>
      <c r="Y12" s="177"/>
      <c r="Z12" s="178"/>
      <c r="AA12" s="178"/>
      <c r="AB12" s="178"/>
      <c r="AC12" s="178"/>
      <c r="AD12" s="178"/>
      <c r="AE12" s="178"/>
      <c r="AF12" s="178"/>
      <c r="AG12" s="178"/>
      <c r="AH12" s="178"/>
      <c r="AI12" s="179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2"/>
      <c r="Y13" s="180"/>
      <c r="Z13" s="181"/>
      <c r="AA13" s="181"/>
      <c r="AB13" s="181"/>
      <c r="AC13" s="181"/>
      <c r="AD13" s="181"/>
      <c r="AE13" s="181"/>
      <c r="AF13" s="181"/>
      <c r="AG13" s="181"/>
      <c r="AH13" s="181"/>
      <c r="AI13" s="182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4" t="s">
        <v>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20"/>
      <c r="BB18" s="184" t="s">
        <v>2</v>
      </c>
      <c r="BC18" s="184"/>
      <c r="BD18" s="184"/>
      <c r="BE18" s="184"/>
      <c r="BF18" s="184"/>
      <c r="BG18" s="184"/>
      <c r="BH18" s="1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20"/>
      <c r="BB19" s="184"/>
      <c r="BC19" s="184"/>
      <c r="BD19" s="184"/>
      <c r="BE19" s="184"/>
      <c r="BF19" s="184"/>
      <c r="BG19" s="184"/>
      <c r="BH19" s="1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85" t="s">
        <v>3</v>
      </c>
      <c r="E20" s="186"/>
      <c r="F20" s="186"/>
      <c r="G20" s="186"/>
      <c r="H20" s="186"/>
      <c r="I20" s="186"/>
      <c r="J20" s="187"/>
      <c r="K20" s="191" t="s">
        <v>4</v>
      </c>
      <c r="L20" s="186"/>
      <c r="M20" s="186"/>
      <c r="N20" s="186"/>
      <c r="O20" s="186"/>
      <c r="P20" s="186"/>
      <c r="Q20" s="187"/>
      <c r="R20" s="191" t="s">
        <v>5</v>
      </c>
      <c r="S20" s="186"/>
      <c r="T20" s="186"/>
      <c r="U20" s="186"/>
      <c r="V20" s="186"/>
      <c r="W20" s="186"/>
      <c r="X20" s="187"/>
      <c r="Y20" s="191" t="s">
        <v>6</v>
      </c>
      <c r="Z20" s="186"/>
      <c r="AA20" s="186"/>
      <c r="AB20" s="186"/>
      <c r="AC20" s="186"/>
      <c r="AD20" s="186"/>
      <c r="AE20" s="187"/>
      <c r="AF20" s="185" t="s">
        <v>21</v>
      </c>
      <c r="AG20" s="186"/>
      <c r="AH20" s="186"/>
      <c r="AI20" s="186"/>
      <c r="AJ20" s="186"/>
      <c r="AK20" s="186"/>
      <c r="AL20" s="187"/>
      <c r="AM20" s="191" t="s">
        <v>7</v>
      </c>
      <c r="AN20" s="186"/>
      <c r="AO20" s="186"/>
      <c r="AP20" s="186"/>
      <c r="AQ20" s="186"/>
      <c r="AR20" s="186"/>
      <c r="AS20" s="187"/>
      <c r="AT20" s="191" t="s">
        <v>8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92" t="str">
        <f>IF(AND(OR([1]集計用シート!I6="○",[1]集計用シート!R6="○"),[1]集計用シート!AU6=""),"○","")</f>
        <v/>
      </c>
      <c r="E22" s="193"/>
      <c r="F22" s="193"/>
      <c r="G22" s="193"/>
      <c r="H22" s="193"/>
      <c r="I22" s="193"/>
      <c r="J22" s="194"/>
      <c r="K22" s="192" t="str">
        <f>IF(AND(OR([1]集計用シート!J6="○",[1]集計用シート!S6="○"),[1]集計用シート!CB6=""),"○","")</f>
        <v/>
      </c>
      <c r="L22" s="193"/>
      <c r="M22" s="193"/>
      <c r="N22" s="193"/>
      <c r="O22" s="193"/>
      <c r="P22" s="193"/>
      <c r="Q22" s="194"/>
      <c r="R22" s="192" t="str">
        <f>IF(AND(OR([1]集計用シート!K6="○",[1]集計用シート!T6="○"),[1]集計用シート!DD6=""),"○","")</f>
        <v/>
      </c>
      <c r="S22" s="193"/>
      <c r="T22" s="193"/>
      <c r="U22" s="193"/>
      <c r="V22" s="193"/>
      <c r="W22" s="193"/>
      <c r="X22" s="194"/>
      <c r="Y22" s="192" t="str">
        <f>IF(AND(OR([1]集計用シート!L6="○",[1]集計用シート!U6="○"),[1]集計用シート!EH6=""),"○","")</f>
        <v/>
      </c>
      <c r="Z22" s="193"/>
      <c r="AA22" s="193"/>
      <c r="AB22" s="193"/>
      <c r="AC22" s="193"/>
      <c r="AD22" s="193"/>
      <c r="AE22" s="194"/>
      <c r="AF22" s="192" t="str">
        <f>IF(AND(OR([1]集計用シート!M6="○",[1]集計用シート!V6="○"),[1]集計用シート!FO6=""),"○","")</f>
        <v/>
      </c>
      <c r="AG22" s="193"/>
      <c r="AH22" s="193"/>
      <c r="AI22" s="193"/>
      <c r="AJ22" s="193"/>
      <c r="AK22" s="193"/>
      <c r="AL22" s="194"/>
      <c r="AM22" s="192" t="str">
        <f>IF(AND(OR([1]集計用シート!N6="○",[1]集計用シート!W6="○"),[1]集計用シート!GT6=""),"○","")</f>
        <v/>
      </c>
      <c r="AN22" s="193"/>
      <c r="AO22" s="193"/>
      <c r="AP22" s="193"/>
      <c r="AQ22" s="193"/>
      <c r="AR22" s="193"/>
      <c r="AS22" s="194"/>
      <c r="AT22" s="192" t="str">
        <f>IF(AND(OR([1]集計用シート!O6="○",[1]集計用シート!X6="○"),[1]集計用シート!HX6=""),"○","")</f>
        <v/>
      </c>
      <c r="AU22" s="193"/>
      <c r="AV22" s="193"/>
      <c r="AW22" s="193"/>
      <c r="AX22" s="193"/>
      <c r="AY22" s="193"/>
      <c r="AZ22" s="194"/>
      <c r="BA22" s="26"/>
      <c r="BB22" s="192" t="str">
        <f>IF(OR([1]集計用シート!Y6="○",[1]集計用シート!AA6&lt;&gt;"",[1]集計用シート!AB6&lt;&gt;""),"○","")</f>
        <v>○</v>
      </c>
      <c r="BC22" s="193"/>
      <c r="BD22" s="193"/>
      <c r="BE22" s="193"/>
      <c r="BF22" s="193"/>
      <c r="BG22" s="193"/>
      <c r="BH22" s="1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5"/>
      <c r="Z23" s="196"/>
      <c r="AA23" s="196"/>
      <c r="AB23" s="196"/>
      <c r="AC23" s="196"/>
      <c r="AD23" s="196"/>
      <c r="AE23" s="197"/>
      <c r="AF23" s="195"/>
      <c r="AG23" s="196"/>
      <c r="AH23" s="196"/>
      <c r="AI23" s="196"/>
      <c r="AJ23" s="196"/>
      <c r="AK23" s="196"/>
      <c r="AL23" s="197"/>
      <c r="AM23" s="195"/>
      <c r="AN23" s="196"/>
      <c r="AO23" s="196"/>
      <c r="AP23" s="196"/>
      <c r="AQ23" s="196"/>
      <c r="AR23" s="196"/>
      <c r="AS23" s="197"/>
      <c r="AT23" s="195"/>
      <c r="AU23" s="196"/>
      <c r="AV23" s="196"/>
      <c r="AW23" s="196"/>
      <c r="AX23" s="196"/>
      <c r="AY23" s="196"/>
      <c r="AZ23" s="197"/>
      <c r="BA23" s="26"/>
      <c r="BB23" s="195"/>
      <c r="BC23" s="196"/>
      <c r="BD23" s="196"/>
      <c r="BE23" s="196"/>
      <c r="BF23" s="196"/>
      <c r="BG23" s="196"/>
      <c r="BH23" s="1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5.5" customHeight="1">
      <c r="C30" s="40"/>
      <c r="D30" s="34" t="s">
        <v>22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23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27" t="str">
        <f>IF([1]集計用シート!AA6="","",[1]集計用シート!AA6)</f>
        <v>該当なし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48"/>
      <c r="AO31" s="136" t="str">
        <f>IF([1]集計用シート!AB6="","",[1]集計用シート!AB6)</f>
        <v>該当なし</v>
      </c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8"/>
      <c r="BQ31" s="47"/>
    </row>
    <row r="32" spans="1:72" ht="12.6" customHeight="1">
      <c r="C32" s="40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  <c r="AN32" s="48"/>
      <c r="AO32" s="139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1"/>
      <c r="BQ32" s="47"/>
    </row>
    <row r="33" spans="1:72" ht="12.6" customHeight="1">
      <c r="C33" s="40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2"/>
      <c r="AN33" s="48"/>
      <c r="AO33" s="139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1"/>
      <c r="BQ33" s="47"/>
    </row>
    <row r="34" spans="1:72" ht="12.6" customHeight="1">
      <c r="C34" s="40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2"/>
      <c r="AN34" s="48"/>
      <c r="AO34" s="139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1"/>
      <c r="BQ34" s="47"/>
    </row>
    <row r="35" spans="1:72" ht="12.6" customHeight="1">
      <c r="C35" s="4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2"/>
      <c r="AN35" s="48"/>
      <c r="AO35" s="139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1"/>
      <c r="BQ35" s="47"/>
    </row>
    <row r="36" spans="1:72" ht="12.6" customHeight="1">
      <c r="C36" s="40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5"/>
      <c r="AN36" s="48"/>
      <c r="AO36" s="142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5"/>
      <c r="B38" s="5"/>
      <c r="C38" s="3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31"/>
      <c r="Y38" s="31"/>
      <c r="Z38" s="31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31"/>
      <c r="BR38" s="5"/>
      <c r="BS38" s="5"/>
      <c r="BT38" s="5"/>
    </row>
    <row r="39" spans="1:72" ht="12.6" customHeight="1">
      <c r="C39" s="31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1"/>
      <c r="Y39" s="31"/>
      <c r="Z39" s="31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31"/>
    </row>
    <row r="40" spans="1:72" ht="12.6" customHeight="1">
      <c r="C40" s="3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31"/>
      <c r="Y40" s="31"/>
      <c r="Z40" s="31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31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6" t="str">
        <f>IF(AND(OR([1]集計用シート!Q6="○",[1]集計用シート!Z6="○"),[1]集計用シート!IS6=""),"○","")</f>
        <v>○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" customHeight="1"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</row>
    <row r="44" spans="1:72" ht="21" customHeight="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 t="s">
        <v>9</v>
      </c>
      <c r="V44" s="62"/>
      <c r="W44" s="62"/>
      <c r="X44" s="64"/>
      <c r="Y44" s="64"/>
      <c r="Z44" s="64"/>
      <c r="AA44" s="65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3" t="s">
        <v>24</v>
      </c>
      <c r="AN44" s="67"/>
      <c r="AO44" s="66"/>
      <c r="AP44" s="68"/>
      <c r="AQ44" s="68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71"/>
      <c r="BE44" s="72" t="s">
        <v>10</v>
      </c>
      <c r="BF44" s="73"/>
      <c r="BG44" s="73"/>
      <c r="BH44" s="73"/>
      <c r="BI44" s="73"/>
      <c r="BJ44" s="73"/>
      <c r="BK44" s="73"/>
      <c r="BL44" s="71"/>
      <c r="BM44" s="74"/>
      <c r="BN44" s="74"/>
      <c r="BO44" s="74"/>
      <c r="BP44" s="67"/>
      <c r="BQ44" s="75"/>
    </row>
    <row r="45" spans="1:72" ht="12.6" customHeight="1">
      <c r="C45" s="61"/>
      <c r="D45" s="124" t="s">
        <v>11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6" t="str">
        <f>IF([1]集計用シート!Q6="","",[1]集計用シート!Q6)</f>
        <v>○</v>
      </c>
      <c r="O45" s="126"/>
      <c r="P45" s="126"/>
      <c r="Q45" s="126"/>
      <c r="R45" s="62"/>
      <c r="S45" s="62"/>
      <c r="T45" s="62"/>
      <c r="U45" s="127" t="str">
        <f>IF(AND(N45="○",N50=""),[1]集計用シート!IJ6,IF(AND(N45="",N50="○"),[1]集計用シート!IT6,""))</f>
        <v>上下水道料金の徴収及び開閉栓手続き、滞納整理</v>
      </c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9"/>
      <c r="AK45" s="76"/>
      <c r="AL45" s="76"/>
      <c r="AM45" s="127" t="str">
        <f>IF(AND(N45="○",N50=""),[1]集計用シート!IK6,IF(AND(N45="",N50="○"),[1]集計用シート!IU6,""))</f>
        <v>左記のとおり</v>
      </c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66"/>
      <c r="BD45" s="71"/>
      <c r="BE45" s="145" t="s">
        <v>12</v>
      </c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9"/>
      <c r="BQ45" s="75"/>
    </row>
    <row r="46" spans="1:72" ht="12.6" customHeight="1">
      <c r="C46" s="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6"/>
      <c r="O46" s="126"/>
      <c r="P46" s="126"/>
      <c r="Q46" s="126"/>
      <c r="R46" s="62"/>
      <c r="S46" s="62"/>
      <c r="T46" s="62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2"/>
      <c r="AK46" s="76"/>
      <c r="AL46" s="76"/>
      <c r="AM46" s="130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66"/>
      <c r="BD46" s="71"/>
      <c r="BE46" s="147"/>
      <c r="BF46" s="148"/>
      <c r="BG46" s="148"/>
      <c r="BH46" s="148"/>
      <c r="BI46" s="147"/>
      <c r="BJ46" s="148"/>
      <c r="BK46" s="148"/>
      <c r="BL46" s="148"/>
      <c r="BM46" s="147"/>
      <c r="BN46" s="148"/>
      <c r="BO46" s="148"/>
      <c r="BP46" s="150"/>
      <c r="BQ46" s="75"/>
    </row>
    <row r="47" spans="1:72" ht="12.6" customHeight="1">
      <c r="C47" s="6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6"/>
      <c r="O47" s="126"/>
      <c r="P47" s="126"/>
      <c r="Q47" s="126"/>
      <c r="R47" s="62"/>
      <c r="S47" s="62"/>
      <c r="T47" s="62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76"/>
      <c r="AL47" s="76"/>
      <c r="AM47" s="130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2"/>
      <c r="BC47" s="66"/>
      <c r="BD47" s="71"/>
      <c r="BE47" s="147"/>
      <c r="BF47" s="148"/>
      <c r="BG47" s="148"/>
      <c r="BH47" s="148"/>
      <c r="BI47" s="147"/>
      <c r="BJ47" s="148"/>
      <c r="BK47" s="148"/>
      <c r="BL47" s="148"/>
      <c r="BM47" s="147"/>
      <c r="BN47" s="148"/>
      <c r="BO47" s="148"/>
      <c r="BP47" s="150"/>
      <c r="BQ47" s="75"/>
    </row>
    <row r="48" spans="1:72" ht="12.6" customHeight="1">
      <c r="C48" s="6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6"/>
      <c r="O48" s="126"/>
      <c r="P48" s="126"/>
      <c r="Q48" s="126"/>
      <c r="R48" s="62"/>
      <c r="S48" s="62"/>
      <c r="T48" s="62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2"/>
      <c r="AK48" s="76"/>
      <c r="AL48" s="76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66"/>
      <c r="BD48" s="71"/>
      <c r="BE48" s="147">
        <f>IF(AND(N45="○",N50=""),[1]集計用シート!IL6,IF(AND(N45="",N50="○"),[1]集計用シート!IW6,""))</f>
        <v>27</v>
      </c>
      <c r="BF48" s="148"/>
      <c r="BG48" s="148"/>
      <c r="BH48" s="148"/>
      <c r="BI48" s="147">
        <f>IF(AND(N45="○",N50=""),[1]集計用シート!IM6,IF(AND(N45="",N50="○"),[1]集計用シート!IX6,""))</f>
        <v>9</v>
      </c>
      <c r="BJ48" s="148"/>
      <c r="BK48" s="148"/>
      <c r="BL48" s="148"/>
      <c r="BM48" s="147">
        <f>IF(AND(N45="○",N50=""),[1]集計用シート!IN6,IF(AND(N45="",N50="○"),[1]集計用シート!IY6,""))</f>
        <v>1</v>
      </c>
      <c r="BN48" s="148"/>
      <c r="BO48" s="148"/>
      <c r="BP48" s="150"/>
      <c r="BQ48" s="75"/>
    </row>
    <row r="49" spans="1:72" ht="12.6" customHeight="1">
      <c r="C49" s="61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8"/>
      <c r="S49" s="78"/>
      <c r="T49" s="78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76"/>
      <c r="AL49" s="76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2"/>
      <c r="BC49" s="66"/>
      <c r="BD49" s="66"/>
      <c r="BE49" s="147"/>
      <c r="BF49" s="148"/>
      <c r="BG49" s="148"/>
      <c r="BH49" s="148"/>
      <c r="BI49" s="147"/>
      <c r="BJ49" s="148"/>
      <c r="BK49" s="148"/>
      <c r="BL49" s="148"/>
      <c r="BM49" s="147"/>
      <c r="BN49" s="148"/>
      <c r="BO49" s="148"/>
      <c r="BP49" s="150"/>
      <c r="BQ49" s="75"/>
    </row>
    <row r="50" spans="1:72" ht="12.6" customHeight="1">
      <c r="C50" s="61"/>
      <c r="D50" s="151" t="s">
        <v>13</v>
      </c>
      <c r="E50" s="124"/>
      <c r="F50" s="124"/>
      <c r="G50" s="124"/>
      <c r="H50" s="124"/>
      <c r="I50" s="124"/>
      <c r="J50" s="124"/>
      <c r="K50" s="124"/>
      <c r="L50" s="124"/>
      <c r="M50" s="125"/>
      <c r="N50" s="126" t="str">
        <f>IF([1]集計用シート!IQ6="","",[1]集計用シート!IQ6)</f>
        <v/>
      </c>
      <c r="O50" s="126"/>
      <c r="P50" s="126"/>
      <c r="Q50" s="126"/>
      <c r="R50" s="62"/>
      <c r="S50" s="62"/>
      <c r="T50" s="62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76"/>
      <c r="AL50" s="76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2"/>
      <c r="BC50" s="66"/>
      <c r="BD50" s="79"/>
      <c r="BE50" s="147"/>
      <c r="BF50" s="148"/>
      <c r="BG50" s="148"/>
      <c r="BH50" s="148"/>
      <c r="BI50" s="147"/>
      <c r="BJ50" s="148"/>
      <c r="BK50" s="148"/>
      <c r="BL50" s="148"/>
      <c r="BM50" s="147"/>
      <c r="BN50" s="148"/>
      <c r="BO50" s="148"/>
      <c r="BP50" s="150"/>
      <c r="BQ50" s="75"/>
    </row>
    <row r="51" spans="1:72" ht="12.6" customHeight="1">
      <c r="A51" s="2"/>
      <c r="C51" s="61"/>
      <c r="D51" s="124"/>
      <c r="E51" s="124"/>
      <c r="F51" s="124"/>
      <c r="G51" s="124"/>
      <c r="H51" s="124"/>
      <c r="I51" s="124"/>
      <c r="J51" s="124"/>
      <c r="K51" s="124"/>
      <c r="L51" s="124"/>
      <c r="M51" s="125"/>
      <c r="N51" s="126"/>
      <c r="O51" s="126"/>
      <c r="P51" s="126"/>
      <c r="Q51" s="126"/>
      <c r="R51" s="62"/>
      <c r="S51" s="62"/>
      <c r="T51" s="62"/>
      <c r="U51" s="130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  <c r="AK51" s="76"/>
      <c r="AL51" s="76"/>
      <c r="AM51" s="130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2"/>
      <c r="BC51" s="66"/>
      <c r="BD51" s="79"/>
      <c r="BE51" s="147" t="s">
        <v>14</v>
      </c>
      <c r="BF51" s="148"/>
      <c r="BG51" s="148"/>
      <c r="BH51" s="148"/>
      <c r="BI51" s="147" t="s">
        <v>15</v>
      </c>
      <c r="BJ51" s="148"/>
      <c r="BK51" s="148"/>
      <c r="BL51" s="148"/>
      <c r="BM51" s="147" t="s">
        <v>16</v>
      </c>
      <c r="BN51" s="148"/>
      <c r="BO51" s="148"/>
      <c r="BP51" s="150"/>
      <c r="BQ51" s="75"/>
      <c r="BR51" s="2"/>
      <c r="BS51" s="2"/>
      <c r="BT51" s="2"/>
    </row>
    <row r="52" spans="1:72" ht="12" customHeight="1">
      <c r="A52" s="2"/>
      <c r="C52" s="61"/>
      <c r="D52" s="124"/>
      <c r="E52" s="124"/>
      <c r="F52" s="124"/>
      <c r="G52" s="124"/>
      <c r="H52" s="124"/>
      <c r="I52" s="124"/>
      <c r="J52" s="124"/>
      <c r="K52" s="124"/>
      <c r="L52" s="124"/>
      <c r="M52" s="125"/>
      <c r="N52" s="126"/>
      <c r="O52" s="126"/>
      <c r="P52" s="126"/>
      <c r="Q52" s="126"/>
      <c r="R52" s="62"/>
      <c r="S52" s="62"/>
      <c r="T52" s="62"/>
      <c r="U52" s="130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2"/>
      <c r="AK52" s="76"/>
      <c r="AL52" s="76"/>
      <c r="AM52" s="130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2"/>
      <c r="BC52" s="66"/>
      <c r="BD52" s="79"/>
      <c r="BE52" s="147"/>
      <c r="BF52" s="148"/>
      <c r="BG52" s="148"/>
      <c r="BH52" s="148"/>
      <c r="BI52" s="147"/>
      <c r="BJ52" s="148"/>
      <c r="BK52" s="148"/>
      <c r="BL52" s="148"/>
      <c r="BM52" s="147"/>
      <c r="BN52" s="148"/>
      <c r="BO52" s="148"/>
      <c r="BP52" s="150"/>
      <c r="BQ52" s="75"/>
      <c r="BR52" s="2"/>
      <c r="BS52" s="2"/>
      <c r="BT52" s="2"/>
    </row>
    <row r="53" spans="1:72" ht="12.6" customHeight="1">
      <c r="A53" s="2"/>
      <c r="C53" s="61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126"/>
      <c r="O53" s="126"/>
      <c r="P53" s="126"/>
      <c r="Q53" s="126"/>
      <c r="R53" s="62"/>
      <c r="S53" s="62"/>
      <c r="T53" s="62"/>
      <c r="U53" s="133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5"/>
      <c r="AK53" s="76"/>
      <c r="AL53" s="76"/>
      <c r="AM53" s="133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5"/>
      <c r="BC53" s="66"/>
      <c r="BD53" s="79"/>
      <c r="BE53" s="152"/>
      <c r="BF53" s="153"/>
      <c r="BG53" s="153"/>
      <c r="BH53" s="153"/>
      <c r="BI53" s="152"/>
      <c r="BJ53" s="153"/>
      <c r="BK53" s="153"/>
      <c r="BL53" s="153"/>
      <c r="BM53" s="152"/>
      <c r="BN53" s="153"/>
      <c r="BO53" s="153"/>
      <c r="BP53" s="154"/>
      <c r="BQ53" s="75"/>
      <c r="BR53" s="2"/>
      <c r="BS53" s="2"/>
      <c r="BT53" s="2"/>
    </row>
    <row r="54" spans="1:72" ht="12.6" customHeight="1">
      <c r="A54" s="2"/>
      <c r="C54" s="6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4"/>
      <c r="Y54" s="64"/>
      <c r="Z54" s="64"/>
      <c r="AA54" s="74"/>
      <c r="AB54" s="74"/>
      <c r="AC54" s="74"/>
      <c r="AD54" s="74"/>
      <c r="AE54" s="74"/>
      <c r="AF54" s="74"/>
      <c r="AG54" s="74"/>
      <c r="AH54" s="74"/>
      <c r="AI54" s="7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75"/>
      <c r="BR54" s="2"/>
      <c r="BS54" s="2"/>
      <c r="BT54" s="2"/>
    </row>
    <row r="55" spans="1:72" ht="30.75" customHeight="1">
      <c r="A55" s="2"/>
      <c r="C55" s="61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62"/>
      <c r="O55" s="62"/>
      <c r="P55" s="62"/>
      <c r="Q55" s="62"/>
      <c r="R55" s="62"/>
      <c r="S55" s="62"/>
      <c r="T55" s="62"/>
      <c r="U55" s="63" t="s">
        <v>9</v>
      </c>
      <c r="V55" s="62"/>
      <c r="W55" s="62"/>
      <c r="X55" s="64"/>
      <c r="Y55" s="64"/>
      <c r="Z55" s="64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3" t="s">
        <v>17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4"/>
      <c r="BQ55" s="75"/>
      <c r="BR55" s="2"/>
      <c r="BS55" s="2"/>
      <c r="BT55" s="2"/>
    </row>
    <row r="56" spans="1:72" ht="12.6" customHeight="1">
      <c r="A56" s="2"/>
      <c r="C56" s="61"/>
      <c r="D56" s="124" t="s">
        <v>18</v>
      </c>
      <c r="E56" s="124"/>
      <c r="F56" s="124"/>
      <c r="G56" s="124"/>
      <c r="H56" s="124"/>
      <c r="I56" s="124"/>
      <c r="J56" s="124"/>
      <c r="K56" s="124"/>
      <c r="L56" s="124"/>
      <c r="M56" s="125"/>
      <c r="N56" s="126" t="str">
        <f>IF([1]集計用シート!IR6="","",[1]集計用シート!IR6)</f>
        <v/>
      </c>
      <c r="O56" s="126"/>
      <c r="P56" s="126"/>
      <c r="Q56" s="126"/>
      <c r="R56" s="62"/>
      <c r="S56" s="62"/>
      <c r="T56" s="62"/>
      <c r="U56" s="127" t="str">
        <f>IF([1]集計用シート!IZ6="","",[1]集計用シート!IZ6)</f>
        <v/>
      </c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9"/>
      <c r="AK56" s="80"/>
      <c r="AL56" s="80"/>
      <c r="AM56" s="127" t="str">
        <f>IF([1]集計用シート!JA6="","",[1]集計用シート!JA6)</f>
        <v/>
      </c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9"/>
      <c r="BQ56" s="75"/>
      <c r="BR56" s="2"/>
      <c r="BS56" s="2"/>
      <c r="BT56" s="2"/>
    </row>
    <row r="57" spans="1:72" ht="12.6" customHeight="1">
      <c r="A57" s="2"/>
      <c r="C57" s="61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26"/>
      <c r="O57" s="126"/>
      <c r="P57" s="126"/>
      <c r="Q57" s="126"/>
      <c r="R57" s="62"/>
      <c r="S57" s="62"/>
      <c r="T57" s="62"/>
      <c r="U57" s="130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2"/>
      <c r="AK57" s="80"/>
      <c r="AL57" s="80"/>
      <c r="AM57" s="130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2"/>
      <c r="BQ57" s="75"/>
      <c r="BR57" s="2"/>
      <c r="BS57" s="2"/>
      <c r="BT57" s="2"/>
    </row>
    <row r="58" spans="1:72" ht="12.6" customHeight="1">
      <c r="A58" s="2"/>
      <c r="C58" s="61"/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N58" s="126"/>
      <c r="O58" s="126"/>
      <c r="P58" s="126"/>
      <c r="Q58" s="126"/>
      <c r="R58" s="62"/>
      <c r="S58" s="62"/>
      <c r="T58" s="62"/>
      <c r="U58" s="130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2"/>
      <c r="AK58" s="80"/>
      <c r="AL58" s="80"/>
      <c r="AM58" s="130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2"/>
      <c r="BQ58" s="75"/>
      <c r="BR58" s="2"/>
      <c r="BS58" s="2"/>
      <c r="BT58" s="2"/>
    </row>
    <row r="59" spans="1:72" ht="12.6" customHeight="1">
      <c r="A59" s="2"/>
      <c r="C59" s="61"/>
      <c r="D59" s="124"/>
      <c r="E59" s="124"/>
      <c r="F59" s="124"/>
      <c r="G59" s="124"/>
      <c r="H59" s="124"/>
      <c r="I59" s="124"/>
      <c r="J59" s="124"/>
      <c r="K59" s="124"/>
      <c r="L59" s="124"/>
      <c r="M59" s="125"/>
      <c r="N59" s="126"/>
      <c r="O59" s="126"/>
      <c r="P59" s="126"/>
      <c r="Q59" s="126"/>
      <c r="R59" s="62"/>
      <c r="S59" s="62"/>
      <c r="T59" s="62"/>
      <c r="U59" s="133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5"/>
      <c r="AK59" s="80"/>
      <c r="AL59" s="80"/>
      <c r="AM59" s="133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5"/>
      <c r="BQ59" s="75"/>
      <c r="BR59" s="2"/>
      <c r="BS59" s="2"/>
      <c r="BT59" s="2"/>
    </row>
    <row r="60" spans="1:72" ht="12.6" customHeight="1">
      <c r="A60" s="2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/>
      <c r="Y60" s="83"/>
      <c r="Z60" s="83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  <c r="BR60" s="2"/>
      <c r="BS60" s="2"/>
      <c r="BT60" s="2"/>
    </row>
    <row r="61" spans="1:72" ht="12.6" customHeight="1">
      <c r="A61" s="2"/>
      <c r="B61" s="5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32"/>
      <c r="Z61" s="32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2"/>
      <c r="BR61" s="2"/>
      <c r="BS61" s="2"/>
      <c r="BT61" s="2"/>
    </row>
  </sheetData>
  <sheetProtection selectLockedCells="1"/>
  <mergeCells count="44">
    <mergeCell ref="AT22:AZ23"/>
    <mergeCell ref="BB22:BH23"/>
    <mergeCell ref="AM22:AS23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D50:M53"/>
    <mergeCell ref="N50:Q53"/>
    <mergeCell ref="BE51:BH53"/>
    <mergeCell ref="BI51:BL53"/>
    <mergeCell ref="BM51:BP53"/>
    <mergeCell ref="D56:M59"/>
    <mergeCell ref="N56:Q59"/>
    <mergeCell ref="U56:AJ59"/>
    <mergeCell ref="AM56:BP59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BM45:BP47"/>
    <mergeCell ref="BE48:BH50"/>
    <mergeCell ref="BI48:BL50"/>
    <mergeCell ref="BM48:BP50"/>
  </mergeCells>
  <phoneticPr fontId="2"/>
  <conditionalFormatting sqref="A26:XFD37">
    <cfRule type="expression" dxfId="14" priority="5">
      <formula>$BB$22=""</formula>
    </cfRule>
  </conditionalFormatting>
  <conditionalFormatting sqref="A39:XFD60">
    <cfRule type="expression" dxfId="13" priority="3">
      <formula>$BR$41=""</formula>
    </cfRule>
  </conditionalFormatting>
  <conditionalFormatting sqref="A38:XFD60">
    <cfRule type="expression" dxfId="12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"/>
  <sheetViews>
    <sheetView view="pageBreakPreview" zoomScale="60" zoomScaleNormal="70" zoomScalePageLayoutView="40" workbookViewId="0">
      <selection activeCell="CH19" sqref="CH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5" t="s">
        <v>19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64" t="s">
        <v>0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173" t="s">
        <v>20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7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4" t="str">
        <f>[2]様式０!B8</f>
        <v>小浜市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  <c r="Y11" s="174" t="str">
        <f>[2]様式０!C8</f>
        <v>水道事業</v>
      </c>
      <c r="Z11" s="175"/>
      <c r="AA11" s="175"/>
      <c r="AB11" s="175"/>
      <c r="AC11" s="175"/>
      <c r="AD11" s="175"/>
      <c r="AE11" s="175"/>
      <c r="AF11" s="175"/>
      <c r="AG11" s="175"/>
      <c r="AH11" s="175"/>
      <c r="AI11" s="176"/>
      <c r="AJ11" s="183" t="str">
        <f>[2]様式０!D8</f>
        <v>簡易水道事業</v>
      </c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9"/>
      <c r="Y12" s="177"/>
      <c r="Z12" s="178"/>
      <c r="AA12" s="178"/>
      <c r="AB12" s="178"/>
      <c r="AC12" s="178"/>
      <c r="AD12" s="178"/>
      <c r="AE12" s="178"/>
      <c r="AF12" s="178"/>
      <c r="AG12" s="178"/>
      <c r="AH12" s="178"/>
      <c r="AI12" s="179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2"/>
      <c r="Y13" s="180"/>
      <c r="Z13" s="181"/>
      <c r="AA13" s="181"/>
      <c r="AB13" s="181"/>
      <c r="AC13" s="181"/>
      <c r="AD13" s="181"/>
      <c r="AE13" s="181"/>
      <c r="AF13" s="181"/>
      <c r="AG13" s="181"/>
      <c r="AH13" s="181"/>
      <c r="AI13" s="182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4" t="s">
        <v>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20"/>
      <c r="BB18" s="184" t="s">
        <v>2</v>
      </c>
      <c r="BC18" s="184"/>
      <c r="BD18" s="184"/>
      <c r="BE18" s="184"/>
      <c r="BF18" s="184"/>
      <c r="BG18" s="184"/>
      <c r="BH18" s="1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20"/>
      <c r="BB19" s="184"/>
      <c r="BC19" s="184"/>
      <c r="BD19" s="184"/>
      <c r="BE19" s="184"/>
      <c r="BF19" s="184"/>
      <c r="BG19" s="184"/>
      <c r="BH19" s="1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85" t="s">
        <v>3</v>
      </c>
      <c r="E20" s="186"/>
      <c r="F20" s="186"/>
      <c r="G20" s="186"/>
      <c r="H20" s="186"/>
      <c r="I20" s="186"/>
      <c r="J20" s="187"/>
      <c r="K20" s="191" t="s">
        <v>4</v>
      </c>
      <c r="L20" s="186"/>
      <c r="M20" s="186"/>
      <c r="N20" s="186"/>
      <c r="O20" s="186"/>
      <c r="P20" s="186"/>
      <c r="Q20" s="187"/>
      <c r="R20" s="191" t="s">
        <v>5</v>
      </c>
      <c r="S20" s="186"/>
      <c r="T20" s="186"/>
      <c r="U20" s="186"/>
      <c r="V20" s="186"/>
      <c r="W20" s="186"/>
      <c r="X20" s="187"/>
      <c r="Y20" s="191" t="s">
        <v>6</v>
      </c>
      <c r="Z20" s="186"/>
      <c r="AA20" s="186"/>
      <c r="AB20" s="186"/>
      <c r="AC20" s="186"/>
      <c r="AD20" s="186"/>
      <c r="AE20" s="187"/>
      <c r="AF20" s="185" t="s">
        <v>21</v>
      </c>
      <c r="AG20" s="186"/>
      <c r="AH20" s="186"/>
      <c r="AI20" s="186"/>
      <c r="AJ20" s="186"/>
      <c r="AK20" s="186"/>
      <c r="AL20" s="187"/>
      <c r="AM20" s="191" t="s">
        <v>7</v>
      </c>
      <c r="AN20" s="186"/>
      <c r="AO20" s="186"/>
      <c r="AP20" s="186"/>
      <c r="AQ20" s="186"/>
      <c r="AR20" s="186"/>
      <c r="AS20" s="187"/>
      <c r="AT20" s="191" t="s">
        <v>8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92" t="str">
        <f>IF(AND(OR([2]集計用シート!I6="○",[2]集計用シート!R6="○"),[2]集計用シート!AU6=""),"○","")</f>
        <v/>
      </c>
      <c r="E22" s="193"/>
      <c r="F22" s="193"/>
      <c r="G22" s="193"/>
      <c r="H22" s="193"/>
      <c r="I22" s="193"/>
      <c r="J22" s="194"/>
      <c r="K22" s="192" t="str">
        <f>IF(AND(OR([2]集計用シート!J6="○",[2]集計用シート!S6="○"),[2]集計用シート!CB6=""),"○","")</f>
        <v/>
      </c>
      <c r="L22" s="193"/>
      <c r="M22" s="193"/>
      <c r="N22" s="193"/>
      <c r="O22" s="193"/>
      <c r="P22" s="193"/>
      <c r="Q22" s="194"/>
      <c r="R22" s="192" t="str">
        <f>IF(AND(OR([2]集計用シート!K6="○",[2]集計用シート!T6="○"),[2]集計用シート!DD6=""),"○","")</f>
        <v/>
      </c>
      <c r="S22" s="193"/>
      <c r="T22" s="193"/>
      <c r="U22" s="193"/>
      <c r="V22" s="193"/>
      <c r="W22" s="193"/>
      <c r="X22" s="194"/>
      <c r="Y22" s="192" t="str">
        <f>IF(AND(OR([2]集計用シート!L6="○",[2]集計用シート!U6="○"),[2]集計用シート!EH6=""),"○","")</f>
        <v/>
      </c>
      <c r="Z22" s="193"/>
      <c r="AA22" s="193"/>
      <c r="AB22" s="193"/>
      <c r="AC22" s="193"/>
      <c r="AD22" s="193"/>
      <c r="AE22" s="194"/>
      <c r="AF22" s="192" t="str">
        <f>IF(AND(OR([2]集計用シート!M6="○",[2]集計用シート!V6="○"),[2]集計用シート!FO6=""),"○","")</f>
        <v/>
      </c>
      <c r="AG22" s="193"/>
      <c r="AH22" s="193"/>
      <c r="AI22" s="193"/>
      <c r="AJ22" s="193"/>
      <c r="AK22" s="193"/>
      <c r="AL22" s="194"/>
      <c r="AM22" s="192" t="str">
        <f>IF(AND(OR([2]集計用シート!N6="○",[2]集計用シート!W6="○"),[2]集計用シート!GT6=""),"○","")</f>
        <v/>
      </c>
      <c r="AN22" s="193"/>
      <c r="AO22" s="193"/>
      <c r="AP22" s="193"/>
      <c r="AQ22" s="193"/>
      <c r="AR22" s="193"/>
      <c r="AS22" s="194"/>
      <c r="AT22" s="192" t="str">
        <f>IF(AND(OR([2]集計用シート!O6="○",[2]集計用シート!X6="○"),[2]集計用シート!HX6=""),"○","")</f>
        <v/>
      </c>
      <c r="AU22" s="193"/>
      <c r="AV22" s="193"/>
      <c r="AW22" s="193"/>
      <c r="AX22" s="193"/>
      <c r="AY22" s="193"/>
      <c r="AZ22" s="194"/>
      <c r="BA22" s="26"/>
      <c r="BB22" s="192" t="str">
        <f>IF(OR([2]集計用シート!Y6="○",[2]集計用シート!AA6&lt;&gt;"",[2]集計用シート!AB6&lt;&gt;""),"○","")</f>
        <v>○</v>
      </c>
      <c r="BC22" s="193"/>
      <c r="BD22" s="193"/>
      <c r="BE22" s="193"/>
      <c r="BF22" s="193"/>
      <c r="BG22" s="193"/>
      <c r="BH22" s="1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5"/>
      <c r="Z23" s="196"/>
      <c r="AA23" s="196"/>
      <c r="AB23" s="196"/>
      <c r="AC23" s="196"/>
      <c r="AD23" s="196"/>
      <c r="AE23" s="197"/>
      <c r="AF23" s="195"/>
      <c r="AG23" s="196"/>
      <c r="AH23" s="196"/>
      <c r="AI23" s="196"/>
      <c r="AJ23" s="196"/>
      <c r="AK23" s="196"/>
      <c r="AL23" s="197"/>
      <c r="AM23" s="195"/>
      <c r="AN23" s="196"/>
      <c r="AO23" s="196"/>
      <c r="AP23" s="196"/>
      <c r="AQ23" s="196"/>
      <c r="AR23" s="196"/>
      <c r="AS23" s="197"/>
      <c r="AT23" s="195"/>
      <c r="AU23" s="196"/>
      <c r="AV23" s="196"/>
      <c r="AW23" s="196"/>
      <c r="AX23" s="196"/>
      <c r="AY23" s="196"/>
      <c r="AZ23" s="197"/>
      <c r="BA23" s="26"/>
      <c r="BB23" s="195"/>
      <c r="BC23" s="196"/>
      <c r="BD23" s="196"/>
      <c r="BE23" s="196"/>
      <c r="BF23" s="196"/>
      <c r="BG23" s="196"/>
      <c r="BH23" s="1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7" customHeight="1">
      <c r="C30" s="40"/>
      <c r="D30" s="34" t="s">
        <v>22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23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27" t="str">
        <f>IF([2]集計用シート!AA6="","",[2]集計用シート!AA6)</f>
        <v>該当なし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48"/>
      <c r="AO31" s="136" t="str">
        <f>IF([2]集計用シート!AB6="","",[2]集計用シート!AB6)</f>
        <v>該当なし</v>
      </c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8"/>
      <c r="BQ31" s="47"/>
    </row>
    <row r="32" spans="1:72" ht="12.6" customHeight="1">
      <c r="C32" s="40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  <c r="AN32" s="48"/>
      <c r="AO32" s="139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1"/>
      <c r="BQ32" s="47"/>
    </row>
    <row r="33" spans="1:72" ht="12.6" customHeight="1">
      <c r="C33" s="40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2"/>
      <c r="AN33" s="48"/>
      <c r="AO33" s="139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1"/>
      <c r="BQ33" s="47"/>
    </row>
    <row r="34" spans="1:72" ht="12.6" customHeight="1">
      <c r="C34" s="40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2"/>
      <c r="AN34" s="48"/>
      <c r="AO34" s="139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1"/>
      <c r="BQ34" s="47"/>
    </row>
    <row r="35" spans="1:72" ht="12.6" customHeight="1">
      <c r="C35" s="4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2"/>
      <c r="AN35" s="48"/>
      <c r="AO35" s="139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1"/>
      <c r="BQ35" s="47"/>
    </row>
    <row r="36" spans="1:72" ht="12.6" customHeight="1">
      <c r="C36" s="40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5"/>
      <c r="AN36" s="48"/>
      <c r="AO36" s="142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5"/>
      <c r="B38" s="5"/>
      <c r="C38" s="3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31"/>
      <c r="Y38" s="31"/>
      <c r="Z38" s="31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31"/>
      <c r="BR38" s="5"/>
      <c r="BS38" s="5"/>
      <c r="BT38" s="5"/>
    </row>
    <row r="39" spans="1:72" ht="12.6" customHeight="1">
      <c r="C39" s="31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1"/>
      <c r="Y39" s="31"/>
      <c r="Z39" s="31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31"/>
    </row>
    <row r="40" spans="1:72" ht="12.6" customHeight="1">
      <c r="C40" s="3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31"/>
      <c r="Y40" s="31"/>
      <c r="Z40" s="31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31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6" t="str">
        <f>IF(AND(OR([2]集計用シート!Q6="○",[2]集計用シート!Z6="○"),[2]集計用シート!IS6=""),"○","")</f>
        <v>○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</row>
    <row r="44" spans="1:72" ht="23.25" customHeight="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 t="s">
        <v>9</v>
      </c>
      <c r="V44" s="62"/>
      <c r="W44" s="62"/>
      <c r="X44" s="64"/>
      <c r="Y44" s="64"/>
      <c r="Z44" s="64"/>
      <c r="AA44" s="65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3" t="s">
        <v>24</v>
      </c>
      <c r="AN44" s="67"/>
      <c r="AO44" s="66"/>
      <c r="AP44" s="68"/>
      <c r="AQ44" s="68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71"/>
      <c r="BE44" s="72" t="s">
        <v>10</v>
      </c>
      <c r="BF44" s="73"/>
      <c r="BG44" s="73"/>
      <c r="BH44" s="73"/>
      <c r="BI44" s="73"/>
      <c r="BJ44" s="73"/>
      <c r="BK44" s="73"/>
      <c r="BL44" s="71"/>
      <c r="BM44" s="74"/>
      <c r="BN44" s="74"/>
      <c r="BO44" s="74"/>
      <c r="BP44" s="67"/>
      <c r="BQ44" s="75"/>
    </row>
    <row r="45" spans="1:72" ht="12.6" customHeight="1">
      <c r="C45" s="61"/>
      <c r="D45" s="124" t="s">
        <v>11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6" t="str">
        <f>IF([2]集計用シート!Q6="","",[2]集計用シート!Q6)</f>
        <v>○</v>
      </c>
      <c r="O45" s="126"/>
      <c r="P45" s="126"/>
      <c r="Q45" s="126"/>
      <c r="R45" s="62"/>
      <c r="S45" s="62"/>
      <c r="T45" s="62"/>
      <c r="U45" s="127" t="str">
        <f>IF(AND(N45="○",N50=""),[2]集計用シート!IJ6,IF(AND(N45="",N50="○"),[2]集計用シート!IT6,""))</f>
        <v>上下水道料金の徴収及び開閉栓手続き、滞納整理、検針業務</v>
      </c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9"/>
      <c r="AK45" s="76"/>
      <c r="AL45" s="76"/>
      <c r="AM45" s="127" t="str">
        <f>IF(AND(N45="○",N50=""),[2]集計用シート!IK6,IF(AND(N45="",N50="○"),[2]集計用シート!IU6,""))</f>
        <v>左記のとおり</v>
      </c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66"/>
      <c r="BD45" s="71"/>
      <c r="BE45" s="145" t="s">
        <v>12</v>
      </c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9"/>
      <c r="BQ45" s="75"/>
    </row>
    <row r="46" spans="1:72" ht="12.6" customHeight="1">
      <c r="C46" s="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6"/>
      <c r="O46" s="126"/>
      <c r="P46" s="126"/>
      <c r="Q46" s="126"/>
      <c r="R46" s="62"/>
      <c r="S46" s="62"/>
      <c r="T46" s="62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2"/>
      <c r="AK46" s="76"/>
      <c r="AL46" s="76"/>
      <c r="AM46" s="130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66"/>
      <c r="BD46" s="71"/>
      <c r="BE46" s="147"/>
      <c r="BF46" s="148"/>
      <c r="BG46" s="148"/>
      <c r="BH46" s="148"/>
      <c r="BI46" s="147"/>
      <c r="BJ46" s="148"/>
      <c r="BK46" s="148"/>
      <c r="BL46" s="148"/>
      <c r="BM46" s="147"/>
      <c r="BN46" s="148"/>
      <c r="BO46" s="148"/>
      <c r="BP46" s="150"/>
      <c r="BQ46" s="75"/>
    </row>
    <row r="47" spans="1:72" ht="12.6" customHeight="1">
      <c r="C47" s="6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6"/>
      <c r="O47" s="126"/>
      <c r="P47" s="126"/>
      <c r="Q47" s="126"/>
      <c r="R47" s="62"/>
      <c r="S47" s="62"/>
      <c r="T47" s="62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76"/>
      <c r="AL47" s="76"/>
      <c r="AM47" s="130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2"/>
      <c r="BC47" s="66"/>
      <c r="BD47" s="71"/>
      <c r="BE47" s="147"/>
      <c r="BF47" s="148"/>
      <c r="BG47" s="148"/>
      <c r="BH47" s="148"/>
      <c r="BI47" s="147"/>
      <c r="BJ47" s="148"/>
      <c r="BK47" s="148"/>
      <c r="BL47" s="148"/>
      <c r="BM47" s="147"/>
      <c r="BN47" s="148"/>
      <c r="BO47" s="148"/>
      <c r="BP47" s="150"/>
      <c r="BQ47" s="75"/>
    </row>
    <row r="48" spans="1:72" ht="12.6" customHeight="1">
      <c r="C48" s="6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6"/>
      <c r="O48" s="126"/>
      <c r="P48" s="126"/>
      <c r="Q48" s="126"/>
      <c r="R48" s="62"/>
      <c r="S48" s="62"/>
      <c r="T48" s="62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2"/>
      <c r="AK48" s="76"/>
      <c r="AL48" s="76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66"/>
      <c r="BD48" s="71"/>
      <c r="BE48" s="147">
        <f>IF(AND(N45="○",N50=""),[2]集計用シート!IL6,IF(AND(N45="",N50="○"),[2]集計用シート!IW6,""))</f>
        <v>27</v>
      </c>
      <c r="BF48" s="148"/>
      <c r="BG48" s="148"/>
      <c r="BH48" s="148"/>
      <c r="BI48" s="147">
        <f>IF(AND(N45="○",N50=""),[2]集計用シート!IM6,IF(AND(N45="",N50="○"),[2]集計用シート!IX6,""))</f>
        <v>9</v>
      </c>
      <c r="BJ48" s="148"/>
      <c r="BK48" s="148"/>
      <c r="BL48" s="148"/>
      <c r="BM48" s="147">
        <f>IF(AND(N45="○",N50=""),[2]集計用シート!IN6,IF(AND(N45="",N50="○"),[2]集計用シート!IY6,""))</f>
        <v>1</v>
      </c>
      <c r="BN48" s="148"/>
      <c r="BO48" s="148"/>
      <c r="BP48" s="150"/>
      <c r="BQ48" s="75"/>
    </row>
    <row r="49" spans="1:72" ht="12.6" customHeight="1">
      <c r="C49" s="61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8"/>
      <c r="S49" s="78"/>
      <c r="T49" s="78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76"/>
      <c r="AL49" s="76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2"/>
      <c r="BC49" s="66"/>
      <c r="BD49" s="66"/>
      <c r="BE49" s="147"/>
      <c r="BF49" s="148"/>
      <c r="BG49" s="148"/>
      <c r="BH49" s="148"/>
      <c r="BI49" s="147"/>
      <c r="BJ49" s="148"/>
      <c r="BK49" s="148"/>
      <c r="BL49" s="148"/>
      <c r="BM49" s="147"/>
      <c r="BN49" s="148"/>
      <c r="BO49" s="148"/>
      <c r="BP49" s="150"/>
      <c r="BQ49" s="75"/>
    </row>
    <row r="50" spans="1:72" ht="12.6" customHeight="1">
      <c r="C50" s="61"/>
      <c r="D50" s="151" t="s">
        <v>13</v>
      </c>
      <c r="E50" s="124"/>
      <c r="F50" s="124"/>
      <c r="G50" s="124"/>
      <c r="H50" s="124"/>
      <c r="I50" s="124"/>
      <c r="J50" s="124"/>
      <c r="K50" s="124"/>
      <c r="L50" s="124"/>
      <c r="M50" s="125"/>
      <c r="N50" s="126" t="str">
        <f>IF([2]集計用シート!IQ6="","",[2]集計用シート!IQ6)</f>
        <v/>
      </c>
      <c r="O50" s="126"/>
      <c r="P50" s="126"/>
      <c r="Q50" s="126"/>
      <c r="R50" s="62"/>
      <c r="S50" s="62"/>
      <c r="T50" s="62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76"/>
      <c r="AL50" s="76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2"/>
      <c r="BC50" s="66"/>
      <c r="BD50" s="79"/>
      <c r="BE50" s="147"/>
      <c r="BF50" s="148"/>
      <c r="BG50" s="148"/>
      <c r="BH50" s="148"/>
      <c r="BI50" s="147"/>
      <c r="BJ50" s="148"/>
      <c r="BK50" s="148"/>
      <c r="BL50" s="148"/>
      <c r="BM50" s="147"/>
      <c r="BN50" s="148"/>
      <c r="BO50" s="148"/>
      <c r="BP50" s="150"/>
      <c r="BQ50" s="75"/>
    </row>
    <row r="51" spans="1:72" ht="12.6" customHeight="1">
      <c r="A51" s="2"/>
      <c r="C51" s="61"/>
      <c r="D51" s="124"/>
      <c r="E51" s="124"/>
      <c r="F51" s="124"/>
      <c r="G51" s="124"/>
      <c r="H51" s="124"/>
      <c r="I51" s="124"/>
      <c r="J51" s="124"/>
      <c r="K51" s="124"/>
      <c r="L51" s="124"/>
      <c r="M51" s="125"/>
      <c r="N51" s="126"/>
      <c r="O51" s="126"/>
      <c r="P51" s="126"/>
      <c r="Q51" s="126"/>
      <c r="R51" s="62"/>
      <c r="S51" s="62"/>
      <c r="T51" s="62"/>
      <c r="U51" s="130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  <c r="AK51" s="76"/>
      <c r="AL51" s="76"/>
      <c r="AM51" s="130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2"/>
      <c r="BC51" s="66"/>
      <c r="BD51" s="79"/>
      <c r="BE51" s="147" t="s">
        <v>14</v>
      </c>
      <c r="BF51" s="148"/>
      <c r="BG51" s="148"/>
      <c r="BH51" s="148"/>
      <c r="BI51" s="147" t="s">
        <v>15</v>
      </c>
      <c r="BJ51" s="148"/>
      <c r="BK51" s="148"/>
      <c r="BL51" s="148"/>
      <c r="BM51" s="147" t="s">
        <v>16</v>
      </c>
      <c r="BN51" s="148"/>
      <c r="BO51" s="148"/>
      <c r="BP51" s="150"/>
      <c r="BQ51" s="75"/>
      <c r="BR51" s="2"/>
      <c r="BS51" s="2"/>
      <c r="BT51" s="2"/>
    </row>
    <row r="52" spans="1:72" ht="12.6" customHeight="1">
      <c r="A52" s="2"/>
      <c r="C52" s="61"/>
      <c r="D52" s="124"/>
      <c r="E52" s="124"/>
      <c r="F52" s="124"/>
      <c r="G52" s="124"/>
      <c r="H52" s="124"/>
      <c r="I52" s="124"/>
      <c r="J52" s="124"/>
      <c r="K52" s="124"/>
      <c r="L52" s="124"/>
      <c r="M52" s="125"/>
      <c r="N52" s="126"/>
      <c r="O52" s="126"/>
      <c r="P52" s="126"/>
      <c r="Q52" s="126"/>
      <c r="R52" s="62"/>
      <c r="S52" s="62"/>
      <c r="T52" s="62"/>
      <c r="U52" s="130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2"/>
      <c r="AK52" s="76"/>
      <c r="AL52" s="76"/>
      <c r="AM52" s="130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2"/>
      <c r="BC52" s="66"/>
      <c r="BD52" s="79"/>
      <c r="BE52" s="147"/>
      <c r="BF52" s="148"/>
      <c r="BG52" s="148"/>
      <c r="BH52" s="148"/>
      <c r="BI52" s="147"/>
      <c r="BJ52" s="148"/>
      <c r="BK52" s="148"/>
      <c r="BL52" s="148"/>
      <c r="BM52" s="147"/>
      <c r="BN52" s="148"/>
      <c r="BO52" s="148"/>
      <c r="BP52" s="150"/>
      <c r="BQ52" s="75"/>
      <c r="BR52" s="2"/>
      <c r="BS52" s="2"/>
      <c r="BT52" s="2"/>
    </row>
    <row r="53" spans="1:72" ht="12.6" customHeight="1">
      <c r="A53" s="2"/>
      <c r="C53" s="61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126"/>
      <c r="O53" s="126"/>
      <c r="P53" s="126"/>
      <c r="Q53" s="126"/>
      <c r="R53" s="62"/>
      <c r="S53" s="62"/>
      <c r="T53" s="62"/>
      <c r="U53" s="133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5"/>
      <c r="AK53" s="76"/>
      <c r="AL53" s="76"/>
      <c r="AM53" s="133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5"/>
      <c r="BC53" s="66"/>
      <c r="BD53" s="79"/>
      <c r="BE53" s="152"/>
      <c r="BF53" s="153"/>
      <c r="BG53" s="153"/>
      <c r="BH53" s="153"/>
      <c r="BI53" s="152"/>
      <c r="BJ53" s="153"/>
      <c r="BK53" s="153"/>
      <c r="BL53" s="153"/>
      <c r="BM53" s="152"/>
      <c r="BN53" s="153"/>
      <c r="BO53" s="153"/>
      <c r="BP53" s="154"/>
      <c r="BQ53" s="75"/>
      <c r="BR53" s="2"/>
      <c r="BS53" s="2"/>
      <c r="BT53" s="2"/>
    </row>
    <row r="54" spans="1:72" ht="12.6" customHeight="1">
      <c r="A54" s="2"/>
      <c r="C54" s="6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4"/>
      <c r="Y54" s="64"/>
      <c r="Z54" s="64"/>
      <c r="AA54" s="74"/>
      <c r="AB54" s="74"/>
      <c r="AC54" s="74"/>
      <c r="AD54" s="74"/>
      <c r="AE54" s="74"/>
      <c r="AF54" s="74"/>
      <c r="AG54" s="74"/>
      <c r="AH54" s="74"/>
      <c r="AI54" s="7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75"/>
      <c r="BR54" s="2"/>
      <c r="BS54" s="2"/>
      <c r="BT54" s="2"/>
    </row>
    <row r="55" spans="1:72" ht="21" customHeight="1">
      <c r="A55" s="2"/>
      <c r="C55" s="61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62"/>
      <c r="O55" s="62"/>
      <c r="P55" s="62"/>
      <c r="Q55" s="62"/>
      <c r="R55" s="62"/>
      <c r="S55" s="62"/>
      <c r="T55" s="62"/>
      <c r="U55" s="63" t="s">
        <v>9</v>
      </c>
      <c r="V55" s="62"/>
      <c r="W55" s="62"/>
      <c r="X55" s="64"/>
      <c r="Y55" s="64"/>
      <c r="Z55" s="64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3" t="s">
        <v>17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4"/>
      <c r="BQ55" s="75"/>
      <c r="BR55" s="2"/>
      <c r="BS55" s="2"/>
      <c r="BT55" s="2"/>
    </row>
    <row r="56" spans="1:72" ht="12.6" customHeight="1">
      <c r="A56" s="2"/>
      <c r="C56" s="61"/>
      <c r="D56" s="124" t="s">
        <v>18</v>
      </c>
      <c r="E56" s="124"/>
      <c r="F56" s="124"/>
      <c r="G56" s="124"/>
      <c r="H56" s="124"/>
      <c r="I56" s="124"/>
      <c r="J56" s="124"/>
      <c r="K56" s="124"/>
      <c r="L56" s="124"/>
      <c r="M56" s="125"/>
      <c r="N56" s="126" t="str">
        <f>IF([2]集計用シート!IR6="","",[2]集計用シート!IR6)</f>
        <v/>
      </c>
      <c r="O56" s="126"/>
      <c r="P56" s="126"/>
      <c r="Q56" s="126"/>
      <c r="R56" s="62"/>
      <c r="S56" s="62"/>
      <c r="T56" s="62"/>
      <c r="U56" s="127" t="str">
        <f>IF([2]集計用シート!IZ6="","",[2]集計用シート!IZ6)</f>
        <v/>
      </c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9"/>
      <c r="AK56" s="80"/>
      <c r="AL56" s="80"/>
      <c r="AM56" s="127" t="str">
        <f>IF([2]集計用シート!JA6="","",[2]集計用シート!JA6)</f>
        <v/>
      </c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9"/>
      <c r="BQ56" s="75"/>
      <c r="BR56" s="2"/>
      <c r="BS56" s="2"/>
      <c r="BT56" s="2"/>
    </row>
    <row r="57" spans="1:72" ht="12.6" customHeight="1">
      <c r="A57" s="2"/>
      <c r="C57" s="61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26"/>
      <c r="O57" s="126"/>
      <c r="P57" s="126"/>
      <c r="Q57" s="126"/>
      <c r="R57" s="62"/>
      <c r="S57" s="62"/>
      <c r="T57" s="62"/>
      <c r="U57" s="130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2"/>
      <c r="AK57" s="80"/>
      <c r="AL57" s="80"/>
      <c r="AM57" s="130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2"/>
      <c r="BQ57" s="75"/>
      <c r="BR57" s="2"/>
      <c r="BS57" s="2"/>
      <c r="BT57" s="2"/>
    </row>
    <row r="58" spans="1:72" ht="12.6" customHeight="1">
      <c r="A58" s="2"/>
      <c r="C58" s="61"/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N58" s="126"/>
      <c r="O58" s="126"/>
      <c r="P58" s="126"/>
      <c r="Q58" s="126"/>
      <c r="R58" s="62"/>
      <c r="S58" s="62"/>
      <c r="T58" s="62"/>
      <c r="U58" s="130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2"/>
      <c r="AK58" s="80"/>
      <c r="AL58" s="80"/>
      <c r="AM58" s="130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2"/>
      <c r="BQ58" s="75"/>
      <c r="BR58" s="2"/>
      <c r="BS58" s="2"/>
      <c r="BT58" s="2"/>
    </row>
    <row r="59" spans="1:72" ht="12.6" customHeight="1">
      <c r="A59" s="2"/>
      <c r="C59" s="61"/>
      <c r="D59" s="124"/>
      <c r="E59" s="124"/>
      <c r="F59" s="124"/>
      <c r="G59" s="124"/>
      <c r="H59" s="124"/>
      <c r="I59" s="124"/>
      <c r="J59" s="124"/>
      <c r="K59" s="124"/>
      <c r="L59" s="124"/>
      <c r="M59" s="125"/>
      <c r="N59" s="126"/>
      <c r="O59" s="126"/>
      <c r="P59" s="126"/>
      <c r="Q59" s="126"/>
      <c r="R59" s="62"/>
      <c r="S59" s="62"/>
      <c r="T59" s="62"/>
      <c r="U59" s="133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5"/>
      <c r="AK59" s="80"/>
      <c r="AL59" s="80"/>
      <c r="AM59" s="133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5"/>
      <c r="BQ59" s="75"/>
      <c r="BR59" s="2"/>
      <c r="BS59" s="2"/>
      <c r="BT59" s="2"/>
    </row>
    <row r="60" spans="1:72" ht="12.6" customHeight="1">
      <c r="A60" s="2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/>
      <c r="Y60" s="83"/>
      <c r="Z60" s="83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  <c r="BR60" s="2"/>
      <c r="BS60" s="2"/>
      <c r="BT60" s="2"/>
    </row>
    <row r="61" spans="1:72" ht="12.6" customHeight="1">
      <c r="A61" s="2"/>
      <c r="B61" s="5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32"/>
      <c r="Z61" s="32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2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11" priority="5">
      <formula>$BB$22=""</formula>
    </cfRule>
  </conditionalFormatting>
  <conditionalFormatting sqref="A39:XFD60">
    <cfRule type="expression" dxfId="10" priority="3">
      <formula>$BR$41=""</formula>
    </cfRule>
  </conditionalFormatting>
  <conditionalFormatting sqref="A38:XFD60">
    <cfRule type="expression" dxfId="9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"/>
  <sheetViews>
    <sheetView view="pageBreakPreview" zoomScale="60" zoomScaleNormal="70" zoomScalePageLayoutView="40" workbookViewId="0">
      <selection activeCell="AL41" sqref="AL4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5" t="s">
        <v>19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64" t="s">
        <v>0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173" t="s">
        <v>20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7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4" t="str">
        <f>[3]様式０!B8</f>
        <v>小浜市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  <c r="Y11" s="174" t="str">
        <f>[3]様式０!C8</f>
        <v>下水道事業</v>
      </c>
      <c r="Z11" s="175"/>
      <c r="AA11" s="175"/>
      <c r="AB11" s="175"/>
      <c r="AC11" s="175"/>
      <c r="AD11" s="175"/>
      <c r="AE11" s="175"/>
      <c r="AF11" s="175"/>
      <c r="AG11" s="175"/>
      <c r="AH11" s="175"/>
      <c r="AI11" s="176"/>
      <c r="AJ11" s="183" t="str">
        <f>[3]様式０!D8</f>
        <v>下水道事業特別会計</v>
      </c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9"/>
      <c r="Y12" s="177"/>
      <c r="Z12" s="178"/>
      <c r="AA12" s="178"/>
      <c r="AB12" s="178"/>
      <c r="AC12" s="178"/>
      <c r="AD12" s="178"/>
      <c r="AE12" s="178"/>
      <c r="AF12" s="178"/>
      <c r="AG12" s="178"/>
      <c r="AH12" s="178"/>
      <c r="AI12" s="179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2"/>
      <c r="Y13" s="180"/>
      <c r="Z13" s="181"/>
      <c r="AA13" s="181"/>
      <c r="AB13" s="181"/>
      <c r="AC13" s="181"/>
      <c r="AD13" s="181"/>
      <c r="AE13" s="181"/>
      <c r="AF13" s="181"/>
      <c r="AG13" s="181"/>
      <c r="AH13" s="181"/>
      <c r="AI13" s="182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4" t="s">
        <v>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20"/>
      <c r="BB18" s="184" t="s">
        <v>2</v>
      </c>
      <c r="BC18" s="184"/>
      <c r="BD18" s="184"/>
      <c r="BE18" s="184"/>
      <c r="BF18" s="184"/>
      <c r="BG18" s="184"/>
      <c r="BH18" s="1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20"/>
      <c r="BB19" s="184"/>
      <c r="BC19" s="184"/>
      <c r="BD19" s="184"/>
      <c r="BE19" s="184"/>
      <c r="BF19" s="184"/>
      <c r="BG19" s="184"/>
      <c r="BH19" s="1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85" t="s">
        <v>3</v>
      </c>
      <c r="E20" s="186"/>
      <c r="F20" s="186"/>
      <c r="G20" s="186"/>
      <c r="H20" s="186"/>
      <c r="I20" s="186"/>
      <c r="J20" s="187"/>
      <c r="K20" s="191" t="s">
        <v>4</v>
      </c>
      <c r="L20" s="186"/>
      <c r="M20" s="186"/>
      <c r="N20" s="186"/>
      <c r="O20" s="186"/>
      <c r="P20" s="186"/>
      <c r="Q20" s="187"/>
      <c r="R20" s="191" t="s">
        <v>5</v>
      </c>
      <c r="S20" s="186"/>
      <c r="T20" s="186"/>
      <c r="U20" s="186"/>
      <c r="V20" s="186"/>
      <c r="W20" s="186"/>
      <c r="X20" s="187"/>
      <c r="Y20" s="191" t="s">
        <v>6</v>
      </c>
      <c r="Z20" s="186"/>
      <c r="AA20" s="186"/>
      <c r="AB20" s="186"/>
      <c r="AC20" s="186"/>
      <c r="AD20" s="186"/>
      <c r="AE20" s="187"/>
      <c r="AF20" s="185" t="s">
        <v>21</v>
      </c>
      <c r="AG20" s="186"/>
      <c r="AH20" s="186"/>
      <c r="AI20" s="186"/>
      <c r="AJ20" s="186"/>
      <c r="AK20" s="186"/>
      <c r="AL20" s="187"/>
      <c r="AM20" s="191" t="s">
        <v>7</v>
      </c>
      <c r="AN20" s="186"/>
      <c r="AO20" s="186"/>
      <c r="AP20" s="186"/>
      <c r="AQ20" s="186"/>
      <c r="AR20" s="186"/>
      <c r="AS20" s="187"/>
      <c r="AT20" s="191" t="s">
        <v>8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92" t="str">
        <f>IF(AND(OR([3]集計用シート!I6="○",[3]集計用シート!R6="○"),[3]集計用シート!AU6=""),"○","")</f>
        <v/>
      </c>
      <c r="E22" s="193"/>
      <c r="F22" s="193"/>
      <c r="G22" s="193"/>
      <c r="H22" s="193"/>
      <c r="I22" s="193"/>
      <c r="J22" s="194"/>
      <c r="K22" s="192" t="str">
        <f>IF(AND(OR([3]集計用シート!J6="○",[3]集計用シート!S6="○"),[3]集計用シート!CB6=""),"○","")</f>
        <v/>
      </c>
      <c r="L22" s="193"/>
      <c r="M22" s="193"/>
      <c r="N22" s="193"/>
      <c r="O22" s="193"/>
      <c r="P22" s="193"/>
      <c r="Q22" s="194"/>
      <c r="R22" s="192" t="str">
        <f>IF(AND(OR([3]集計用シート!K6="○",[3]集計用シート!T6="○"),[3]集計用シート!DD6=""),"○","")</f>
        <v/>
      </c>
      <c r="S22" s="193"/>
      <c r="T22" s="193"/>
      <c r="U22" s="193"/>
      <c r="V22" s="193"/>
      <c r="W22" s="193"/>
      <c r="X22" s="194"/>
      <c r="Y22" s="192" t="str">
        <f>IF(AND(OR([3]集計用シート!L6="○",[3]集計用シート!U6="○"),[3]集計用シート!EH6=""),"○","")</f>
        <v/>
      </c>
      <c r="Z22" s="193"/>
      <c r="AA22" s="193"/>
      <c r="AB22" s="193"/>
      <c r="AC22" s="193"/>
      <c r="AD22" s="193"/>
      <c r="AE22" s="194"/>
      <c r="AF22" s="192" t="str">
        <f>IF(AND(OR([3]集計用シート!M6="○",[3]集計用シート!V6="○"),[3]集計用シート!FO6=""),"○","")</f>
        <v/>
      </c>
      <c r="AG22" s="193"/>
      <c r="AH22" s="193"/>
      <c r="AI22" s="193"/>
      <c r="AJ22" s="193"/>
      <c r="AK22" s="193"/>
      <c r="AL22" s="194"/>
      <c r="AM22" s="192" t="str">
        <f>IF(AND(OR([3]集計用シート!N6="○",[3]集計用シート!W6="○"),[3]集計用シート!GT6=""),"○","")</f>
        <v/>
      </c>
      <c r="AN22" s="193"/>
      <c r="AO22" s="193"/>
      <c r="AP22" s="193"/>
      <c r="AQ22" s="193"/>
      <c r="AR22" s="193"/>
      <c r="AS22" s="194"/>
      <c r="AT22" s="192" t="str">
        <f>IF(AND(OR([3]集計用シート!O6="○",[3]集計用シート!X6="○"),[3]集計用シート!HX6=""),"○","")</f>
        <v/>
      </c>
      <c r="AU22" s="193"/>
      <c r="AV22" s="193"/>
      <c r="AW22" s="193"/>
      <c r="AX22" s="193"/>
      <c r="AY22" s="193"/>
      <c r="AZ22" s="194"/>
      <c r="BA22" s="26"/>
      <c r="BB22" s="192" t="str">
        <f>IF(OR([3]集計用シート!Y6="○",[3]集計用シート!AA6&lt;&gt;"",[3]集計用シート!AB6&lt;&gt;""),"○","")</f>
        <v>○</v>
      </c>
      <c r="BC22" s="193"/>
      <c r="BD22" s="193"/>
      <c r="BE22" s="193"/>
      <c r="BF22" s="193"/>
      <c r="BG22" s="193"/>
      <c r="BH22" s="1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5"/>
      <c r="Z23" s="196"/>
      <c r="AA23" s="196"/>
      <c r="AB23" s="196"/>
      <c r="AC23" s="196"/>
      <c r="AD23" s="196"/>
      <c r="AE23" s="197"/>
      <c r="AF23" s="195"/>
      <c r="AG23" s="196"/>
      <c r="AH23" s="196"/>
      <c r="AI23" s="196"/>
      <c r="AJ23" s="196"/>
      <c r="AK23" s="196"/>
      <c r="AL23" s="197"/>
      <c r="AM23" s="195"/>
      <c r="AN23" s="196"/>
      <c r="AO23" s="196"/>
      <c r="AP23" s="196"/>
      <c r="AQ23" s="196"/>
      <c r="AR23" s="196"/>
      <c r="AS23" s="197"/>
      <c r="AT23" s="195"/>
      <c r="AU23" s="196"/>
      <c r="AV23" s="196"/>
      <c r="AW23" s="196"/>
      <c r="AX23" s="196"/>
      <c r="AY23" s="196"/>
      <c r="AZ23" s="197"/>
      <c r="BA23" s="26"/>
      <c r="BB23" s="195"/>
      <c r="BC23" s="196"/>
      <c r="BD23" s="196"/>
      <c r="BE23" s="196"/>
      <c r="BF23" s="196"/>
      <c r="BG23" s="196"/>
      <c r="BH23" s="1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5.5" customHeight="1">
      <c r="C30" s="40"/>
      <c r="D30" s="34" t="s">
        <v>22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23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27" t="str">
        <f>IF([3]集計用シート!AA6="","",[3]集計用シート!AA6)</f>
        <v>該当なし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9"/>
      <c r="AN31" s="48"/>
      <c r="AO31" s="136" t="str">
        <f>IF([3]集計用シート!AB6="","",[3]集計用シート!AB6)</f>
        <v>該当なし</v>
      </c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8"/>
      <c r="BQ31" s="47"/>
    </row>
    <row r="32" spans="1:72" ht="12.6" customHeight="1">
      <c r="C32" s="40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2"/>
      <c r="AN32" s="48"/>
      <c r="AO32" s="139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1"/>
      <c r="BQ32" s="47"/>
    </row>
    <row r="33" spans="1:72" ht="12.6" customHeight="1">
      <c r="C33" s="40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2"/>
      <c r="AN33" s="48"/>
      <c r="AO33" s="139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1"/>
      <c r="BQ33" s="47"/>
    </row>
    <row r="34" spans="1:72" ht="12.6" customHeight="1">
      <c r="C34" s="40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2"/>
      <c r="AN34" s="48"/>
      <c r="AO34" s="139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1"/>
      <c r="BQ34" s="47"/>
    </row>
    <row r="35" spans="1:72" ht="12.6" customHeight="1">
      <c r="C35" s="4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2"/>
      <c r="AN35" s="48"/>
      <c r="AO35" s="139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1"/>
      <c r="BQ35" s="47"/>
    </row>
    <row r="36" spans="1:72" ht="12.6" customHeight="1">
      <c r="C36" s="40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5"/>
      <c r="AN36" s="48"/>
      <c r="AO36" s="142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5"/>
      <c r="B38" s="5"/>
      <c r="C38" s="3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31"/>
      <c r="Y38" s="31"/>
      <c r="Z38" s="31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31"/>
      <c r="BR38" s="5"/>
      <c r="BS38" s="5"/>
      <c r="BT38" s="5"/>
    </row>
    <row r="39" spans="1:72" ht="12.6" customHeight="1">
      <c r="C39" s="31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1"/>
      <c r="Y39" s="31"/>
      <c r="Z39" s="31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31"/>
    </row>
    <row r="40" spans="1:72" ht="12.6" customHeight="1">
      <c r="C40" s="3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31"/>
      <c r="Y40" s="31"/>
      <c r="Z40" s="31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31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6" t="str">
        <f>IF(AND(OR([3]集計用シート!Q6="○",[3]集計用シート!Z6="○"),[3]集計用シート!IS6=""),"○","")</f>
        <v>○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</row>
    <row r="44" spans="1:72" ht="24.75" customHeight="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 t="s">
        <v>9</v>
      </c>
      <c r="V44" s="62"/>
      <c r="W44" s="62"/>
      <c r="X44" s="64"/>
      <c r="Y44" s="64"/>
      <c r="Z44" s="64"/>
      <c r="AA44" s="65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3" t="s">
        <v>24</v>
      </c>
      <c r="AN44" s="67"/>
      <c r="AO44" s="66"/>
      <c r="AP44" s="68"/>
      <c r="AQ44" s="68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71"/>
      <c r="BE44" s="72" t="s">
        <v>10</v>
      </c>
      <c r="BF44" s="73"/>
      <c r="BG44" s="73"/>
      <c r="BH44" s="73"/>
      <c r="BI44" s="73"/>
      <c r="BJ44" s="73"/>
      <c r="BK44" s="73"/>
      <c r="BL44" s="71"/>
      <c r="BM44" s="74"/>
      <c r="BN44" s="74"/>
      <c r="BO44" s="74"/>
      <c r="BP44" s="67"/>
      <c r="BQ44" s="75"/>
    </row>
    <row r="45" spans="1:72" ht="12.6" customHeight="1">
      <c r="C45" s="61"/>
      <c r="D45" s="124" t="s">
        <v>11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6" t="str">
        <f>IF([3]集計用シート!Q6="","",[3]集計用シート!Q6)</f>
        <v>○</v>
      </c>
      <c r="O45" s="126"/>
      <c r="P45" s="126"/>
      <c r="Q45" s="126"/>
      <c r="R45" s="62"/>
      <c r="S45" s="62"/>
      <c r="T45" s="62"/>
      <c r="U45" s="127" t="str">
        <f>IF(AND(N45="○",N50=""),[3]集計用シート!IJ6,IF(AND(N45="",N50="○"),[3]集計用シート!IT6,""))</f>
        <v>下水道料金の徴収、滞納整理、窓口受付業務等</v>
      </c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9"/>
      <c r="AK45" s="76"/>
      <c r="AL45" s="76"/>
      <c r="AM45" s="127" t="str">
        <f>IF(AND(N45="○",N50=""),[3]集計用シート!IK6,IF(AND(N45="",N50="○"),[3]集計用シート!IU6,""))</f>
        <v>左記のとおり</v>
      </c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66"/>
      <c r="BD45" s="71"/>
      <c r="BE45" s="145" t="s">
        <v>12</v>
      </c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9"/>
      <c r="BQ45" s="75"/>
    </row>
    <row r="46" spans="1:72" ht="12.6" customHeight="1">
      <c r="C46" s="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6"/>
      <c r="O46" s="126"/>
      <c r="P46" s="126"/>
      <c r="Q46" s="126"/>
      <c r="R46" s="62"/>
      <c r="S46" s="62"/>
      <c r="T46" s="62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2"/>
      <c r="AK46" s="76"/>
      <c r="AL46" s="76"/>
      <c r="AM46" s="130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66"/>
      <c r="BD46" s="71"/>
      <c r="BE46" s="147"/>
      <c r="BF46" s="148"/>
      <c r="BG46" s="148"/>
      <c r="BH46" s="148"/>
      <c r="BI46" s="147"/>
      <c r="BJ46" s="148"/>
      <c r="BK46" s="148"/>
      <c r="BL46" s="148"/>
      <c r="BM46" s="147"/>
      <c r="BN46" s="148"/>
      <c r="BO46" s="148"/>
      <c r="BP46" s="150"/>
      <c r="BQ46" s="75"/>
    </row>
    <row r="47" spans="1:72" ht="12.6" customHeight="1">
      <c r="C47" s="6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6"/>
      <c r="O47" s="126"/>
      <c r="P47" s="126"/>
      <c r="Q47" s="126"/>
      <c r="R47" s="62"/>
      <c r="S47" s="62"/>
      <c r="T47" s="62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76"/>
      <c r="AL47" s="76"/>
      <c r="AM47" s="130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2"/>
      <c r="BC47" s="66"/>
      <c r="BD47" s="71"/>
      <c r="BE47" s="147"/>
      <c r="BF47" s="148"/>
      <c r="BG47" s="148"/>
      <c r="BH47" s="148"/>
      <c r="BI47" s="147"/>
      <c r="BJ47" s="148"/>
      <c r="BK47" s="148"/>
      <c r="BL47" s="148"/>
      <c r="BM47" s="147"/>
      <c r="BN47" s="148"/>
      <c r="BO47" s="148"/>
      <c r="BP47" s="150"/>
      <c r="BQ47" s="75"/>
    </row>
    <row r="48" spans="1:72" ht="12.6" customHeight="1">
      <c r="C48" s="6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6"/>
      <c r="O48" s="126"/>
      <c r="P48" s="126"/>
      <c r="Q48" s="126"/>
      <c r="R48" s="62"/>
      <c r="S48" s="62"/>
      <c r="T48" s="62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2"/>
      <c r="AK48" s="76"/>
      <c r="AL48" s="76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66"/>
      <c r="BD48" s="71"/>
      <c r="BE48" s="147">
        <f>IF(AND(N45="○",N50=""),[3]集計用シート!IL6,IF(AND(N45="",N50="○"),[3]集計用シート!IW6,""))</f>
        <v>27</v>
      </c>
      <c r="BF48" s="148"/>
      <c r="BG48" s="148"/>
      <c r="BH48" s="148"/>
      <c r="BI48" s="147">
        <f>IF(AND(N45="○",N50=""),[3]集計用シート!IM6,IF(AND(N45="",N50="○"),[3]集計用シート!IX6,""))</f>
        <v>9</v>
      </c>
      <c r="BJ48" s="148"/>
      <c r="BK48" s="148"/>
      <c r="BL48" s="148"/>
      <c r="BM48" s="147">
        <f>IF(AND(N45="○",N50=""),[3]集計用シート!IN6,IF(AND(N45="",N50="○"),[3]集計用シート!IY6,""))</f>
        <v>1</v>
      </c>
      <c r="BN48" s="148"/>
      <c r="BO48" s="148"/>
      <c r="BP48" s="150"/>
      <c r="BQ48" s="75"/>
    </row>
    <row r="49" spans="1:72" ht="12.6" customHeight="1">
      <c r="C49" s="61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8"/>
      <c r="S49" s="78"/>
      <c r="T49" s="78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76"/>
      <c r="AL49" s="76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2"/>
      <c r="BC49" s="66"/>
      <c r="BD49" s="66"/>
      <c r="BE49" s="147"/>
      <c r="BF49" s="148"/>
      <c r="BG49" s="148"/>
      <c r="BH49" s="148"/>
      <c r="BI49" s="147"/>
      <c r="BJ49" s="148"/>
      <c r="BK49" s="148"/>
      <c r="BL49" s="148"/>
      <c r="BM49" s="147"/>
      <c r="BN49" s="148"/>
      <c r="BO49" s="148"/>
      <c r="BP49" s="150"/>
      <c r="BQ49" s="75"/>
    </row>
    <row r="50" spans="1:72" ht="12.6" customHeight="1">
      <c r="C50" s="61"/>
      <c r="D50" s="151" t="s">
        <v>13</v>
      </c>
      <c r="E50" s="124"/>
      <c r="F50" s="124"/>
      <c r="G50" s="124"/>
      <c r="H50" s="124"/>
      <c r="I50" s="124"/>
      <c r="J50" s="124"/>
      <c r="K50" s="124"/>
      <c r="L50" s="124"/>
      <c r="M50" s="125"/>
      <c r="N50" s="126" t="str">
        <f>IF([3]集計用シート!IQ6="","",[3]集計用シート!IQ6)</f>
        <v/>
      </c>
      <c r="O50" s="126"/>
      <c r="P50" s="126"/>
      <c r="Q50" s="126"/>
      <c r="R50" s="62"/>
      <c r="S50" s="62"/>
      <c r="T50" s="62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76"/>
      <c r="AL50" s="76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2"/>
      <c r="BC50" s="66"/>
      <c r="BD50" s="79"/>
      <c r="BE50" s="147"/>
      <c r="BF50" s="148"/>
      <c r="BG50" s="148"/>
      <c r="BH50" s="148"/>
      <c r="BI50" s="147"/>
      <c r="BJ50" s="148"/>
      <c r="BK50" s="148"/>
      <c r="BL50" s="148"/>
      <c r="BM50" s="147"/>
      <c r="BN50" s="148"/>
      <c r="BO50" s="148"/>
      <c r="BP50" s="150"/>
      <c r="BQ50" s="75"/>
    </row>
    <row r="51" spans="1:72" ht="12.6" customHeight="1">
      <c r="A51" s="2"/>
      <c r="C51" s="61"/>
      <c r="D51" s="124"/>
      <c r="E51" s="124"/>
      <c r="F51" s="124"/>
      <c r="G51" s="124"/>
      <c r="H51" s="124"/>
      <c r="I51" s="124"/>
      <c r="J51" s="124"/>
      <c r="K51" s="124"/>
      <c r="L51" s="124"/>
      <c r="M51" s="125"/>
      <c r="N51" s="126"/>
      <c r="O51" s="126"/>
      <c r="P51" s="126"/>
      <c r="Q51" s="126"/>
      <c r="R51" s="62"/>
      <c r="S51" s="62"/>
      <c r="T51" s="62"/>
      <c r="U51" s="130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  <c r="AK51" s="76"/>
      <c r="AL51" s="76"/>
      <c r="AM51" s="130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2"/>
      <c r="BC51" s="66"/>
      <c r="BD51" s="79"/>
      <c r="BE51" s="147" t="s">
        <v>14</v>
      </c>
      <c r="BF51" s="148"/>
      <c r="BG51" s="148"/>
      <c r="BH51" s="148"/>
      <c r="BI51" s="147" t="s">
        <v>15</v>
      </c>
      <c r="BJ51" s="148"/>
      <c r="BK51" s="148"/>
      <c r="BL51" s="148"/>
      <c r="BM51" s="147" t="s">
        <v>16</v>
      </c>
      <c r="BN51" s="148"/>
      <c r="BO51" s="148"/>
      <c r="BP51" s="150"/>
      <c r="BQ51" s="75"/>
      <c r="BR51" s="2"/>
      <c r="BS51" s="2"/>
      <c r="BT51" s="2"/>
    </row>
    <row r="52" spans="1:72" ht="12.6" customHeight="1">
      <c r="A52" s="2"/>
      <c r="C52" s="61"/>
      <c r="D52" s="124"/>
      <c r="E52" s="124"/>
      <c r="F52" s="124"/>
      <c r="G52" s="124"/>
      <c r="H52" s="124"/>
      <c r="I52" s="124"/>
      <c r="J52" s="124"/>
      <c r="K52" s="124"/>
      <c r="L52" s="124"/>
      <c r="M52" s="125"/>
      <c r="N52" s="126"/>
      <c r="O52" s="126"/>
      <c r="P52" s="126"/>
      <c r="Q52" s="126"/>
      <c r="R52" s="62"/>
      <c r="S52" s="62"/>
      <c r="T52" s="62"/>
      <c r="U52" s="130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2"/>
      <c r="AK52" s="76"/>
      <c r="AL52" s="76"/>
      <c r="AM52" s="130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2"/>
      <c r="BC52" s="66"/>
      <c r="BD52" s="79"/>
      <c r="BE52" s="147"/>
      <c r="BF52" s="148"/>
      <c r="BG52" s="148"/>
      <c r="BH52" s="148"/>
      <c r="BI52" s="147"/>
      <c r="BJ52" s="148"/>
      <c r="BK52" s="148"/>
      <c r="BL52" s="148"/>
      <c r="BM52" s="147"/>
      <c r="BN52" s="148"/>
      <c r="BO52" s="148"/>
      <c r="BP52" s="150"/>
      <c r="BQ52" s="75"/>
      <c r="BR52" s="2"/>
      <c r="BS52" s="2"/>
      <c r="BT52" s="2"/>
    </row>
    <row r="53" spans="1:72" ht="12.6" customHeight="1">
      <c r="A53" s="2"/>
      <c r="C53" s="61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126"/>
      <c r="O53" s="126"/>
      <c r="P53" s="126"/>
      <c r="Q53" s="126"/>
      <c r="R53" s="62"/>
      <c r="S53" s="62"/>
      <c r="T53" s="62"/>
      <c r="U53" s="133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5"/>
      <c r="AK53" s="76"/>
      <c r="AL53" s="76"/>
      <c r="AM53" s="133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5"/>
      <c r="BC53" s="66"/>
      <c r="BD53" s="79"/>
      <c r="BE53" s="152"/>
      <c r="BF53" s="153"/>
      <c r="BG53" s="153"/>
      <c r="BH53" s="153"/>
      <c r="BI53" s="152"/>
      <c r="BJ53" s="153"/>
      <c r="BK53" s="153"/>
      <c r="BL53" s="153"/>
      <c r="BM53" s="152"/>
      <c r="BN53" s="153"/>
      <c r="BO53" s="153"/>
      <c r="BP53" s="154"/>
      <c r="BQ53" s="75"/>
      <c r="BR53" s="2"/>
      <c r="BS53" s="2"/>
      <c r="BT53" s="2"/>
    </row>
    <row r="54" spans="1:72" ht="12.6" customHeight="1">
      <c r="A54" s="2"/>
      <c r="C54" s="6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4"/>
      <c r="Y54" s="64"/>
      <c r="Z54" s="64"/>
      <c r="AA54" s="74"/>
      <c r="AB54" s="74"/>
      <c r="AC54" s="74"/>
      <c r="AD54" s="74"/>
      <c r="AE54" s="74"/>
      <c r="AF54" s="74"/>
      <c r="AG54" s="74"/>
      <c r="AH54" s="74"/>
      <c r="AI54" s="7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75"/>
      <c r="BR54" s="2"/>
      <c r="BS54" s="2"/>
      <c r="BT54" s="2"/>
    </row>
    <row r="55" spans="1:72" ht="28.5" customHeight="1">
      <c r="A55" s="2"/>
      <c r="C55" s="61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62"/>
      <c r="O55" s="62"/>
      <c r="P55" s="62"/>
      <c r="Q55" s="62"/>
      <c r="R55" s="62"/>
      <c r="S55" s="62"/>
      <c r="T55" s="62"/>
      <c r="U55" s="63" t="s">
        <v>9</v>
      </c>
      <c r="V55" s="62"/>
      <c r="W55" s="62"/>
      <c r="X55" s="64"/>
      <c r="Y55" s="64"/>
      <c r="Z55" s="64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3" t="s">
        <v>17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4"/>
      <c r="BQ55" s="75"/>
      <c r="BR55" s="2"/>
      <c r="BS55" s="2"/>
      <c r="BT55" s="2"/>
    </row>
    <row r="56" spans="1:72" ht="12.6" customHeight="1">
      <c r="A56" s="2"/>
      <c r="C56" s="61"/>
      <c r="D56" s="124" t="s">
        <v>18</v>
      </c>
      <c r="E56" s="124"/>
      <c r="F56" s="124"/>
      <c r="G56" s="124"/>
      <c r="H56" s="124"/>
      <c r="I56" s="124"/>
      <c r="J56" s="124"/>
      <c r="K56" s="124"/>
      <c r="L56" s="124"/>
      <c r="M56" s="125"/>
      <c r="N56" s="126" t="str">
        <f>IF([3]集計用シート!IR6="","",[3]集計用シート!IR6)</f>
        <v/>
      </c>
      <c r="O56" s="126"/>
      <c r="P56" s="126"/>
      <c r="Q56" s="126"/>
      <c r="R56" s="62"/>
      <c r="S56" s="62"/>
      <c r="T56" s="62"/>
      <c r="U56" s="127" t="str">
        <f>IF([3]集計用シート!IZ6="","",[3]集計用シート!IZ6)</f>
        <v/>
      </c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9"/>
      <c r="AK56" s="80"/>
      <c r="AL56" s="80"/>
      <c r="AM56" s="127" t="str">
        <f>IF([3]集計用シート!JA6="","",[3]集計用シート!JA6)</f>
        <v/>
      </c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9"/>
      <c r="BQ56" s="75"/>
      <c r="BR56" s="2"/>
      <c r="BS56" s="2"/>
      <c r="BT56" s="2"/>
    </row>
    <row r="57" spans="1:72" ht="12.6" customHeight="1">
      <c r="A57" s="2"/>
      <c r="C57" s="61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26"/>
      <c r="O57" s="126"/>
      <c r="P57" s="126"/>
      <c r="Q57" s="126"/>
      <c r="R57" s="62"/>
      <c r="S57" s="62"/>
      <c r="T57" s="62"/>
      <c r="U57" s="130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2"/>
      <c r="AK57" s="80"/>
      <c r="AL57" s="80"/>
      <c r="AM57" s="130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2"/>
      <c r="BQ57" s="75"/>
      <c r="BR57" s="2"/>
      <c r="BS57" s="2"/>
      <c r="BT57" s="2"/>
    </row>
    <row r="58" spans="1:72" ht="12.6" customHeight="1">
      <c r="A58" s="2"/>
      <c r="C58" s="61"/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N58" s="126"/>
      <c r="O58" s="126"/>
      <c r="P58" s="126"/>
      <c r="Q58" s="126"/>
      <c r="R58" s="62"/>
      <c r="S58" s="62"/>
      <c r="T58" s="62"/>
      <c r="U58" s="130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2"/>
      <c r="AK58" s="80"/>
      <c r="AL58" s="80"/>
      <c r="AM58" s="130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2"/>
      <c r="BQ58" s="75"/>
      <c r="BR58" s="2"/>
      <c r="BS58" s="2"/>
      <c r="BT58" s="2"/>
    </row>
    <row r="59" spans="1:72" ht="12.6" customHeight="1">
      <c r="A59" s="2"/>
      <c r="C59" s="61"/>
      <c r="D59" s="124"/>
      <c r="E59" s="124"/>
      <c r="F59" s="124"/>
      <c r="G59" s="124"/>
      <c r="H59" s="124"/>
      <c r="I59" s="124"/>
      <c r="J59" s="124"/>
      <c r="K59" s="124"/>
      <c r="L59" s="124"/>
      <c r="M59" s="125"/>
      <c r="N59" s="126"/>
      <c r="O59" s="126"/>
      <c r="P59" s="126"/>
      <c r="Q59" s="126"/>
      <c r="R59" s="62"/>
      <c r="S59" s="62"/>
      <c r="T59" s="62"/>
      <c r="U59" s="133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5"/>
      <c r="AK59" s="80"/>
      <c r="AL59" s="80"/>
      <c r="AM59" s="133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5"/>
      <c r="BQ59" s="75"/>
      <c r="BR59" s="2"/>
      <c r="BS59" s="2"/>
      <c r="BT59" s="2"/>
    </row>
    <row r="60" spans="1:72" ht="12.6" customHeight="1">
      <c r="A60" s="2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/>
      <c r="Y60" s="83"/>
      <c r="Z60" s="83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  <c r="BR60" s="2"/>
      <c r="BS60" s="2"/>
      <c r="BT60" s="2"/>
    </row>
    <row r="61" spans="1:72" ht="12.6" customHeight="1">
      <c r="A61" s="2"/>
      <c r="B61" s="5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32"/>
      <c r="Z61" s="32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2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8" priority="5">
      <formula>$BB$22=""</formula>
    </cfRule>
  </conditionalFormatting>
  <conditionalFormatting sqref="A39:XFD60">
    <cfRule type="expression" dxfId="7" priority="3">
      <formula>$BR$41=""</formula>
    </cfRule>
  </conditionalFormatting>
  <conditionalFormatting sqref="A38:XFD60">
    <cfRule type="expression" dxfId="6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"/>
  <sheetViews>
    <sheetView view="pageBreakPreview" topLeftCell="A31" zoomScale="60" zoomScaleNormal="70" zoomScalePageLayoutView="40" workbookViewId="0">
      <selection activeCell="AQ68" sqref="AQ68"/>
    </sheetView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9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7"/>
      <c r="AR6" s="87"/>
      <c r="AS6" s="87"/>
      <c r="AT6" s="87"/>
      <c r="AU6" s="87"/>
      <c r="AV6" s="87"/>
      <c r="AW6" s="87"/>
      <c r="AX6" s="87"/>
      <c r="AY6" s="87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7"/>
      <c r="AR7" s="87"/>
      <c r="AS7" s="87"/>
      <c r="AT7" s="87"/>
      <c r="AU7" s="87"/>
      <c r="AV7" s="87"/>
      <c r="AW7" s="87"/>
      <c r="AX7" s="87"/>
      <c r="AY7" s="87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4" t="s">
        <v>25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64" t="s">
        <v>26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206" t="s">
        <v>27</v>
      </c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88"/>
      <c r="BK8" s="88"/>
      <c r="BL8" s="88"/>
      <c r="BM8" s="88"/>
      <c r="BN8" s="88"/>
      <c r="BO8" s="88"/>
      <c r="BP8" s="88"/>
      <c r="BQ8" s="88"/>
      <c r="BR8" s="4"/>
      <c r="BS8" s="4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</row>
    <row r="9" spans="1:96" ht="14.45" customHeight="1">
      <c r="A9" s="2"/>
      <c r="B9" s="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167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88"/>
      <c r="BK9" s="88"/>
      <c r="BL9" s="88"/>
      <c r="BM9" s="88"/>
      <c r="BN9" s="88"/>
      <c r="BO9" s="88"/>
      <c r="BP9" s="88"/>
      <c r="BQ9" s="88"/>
      <c r="BR9" s="4"/>
      <c r="BS9" s="4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</row>
    <row r="10" spans="1:96" ht="14.45" customHeight="1">
      <c r="A10" s="2"/>
      <c r="B10" s="2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88"/>
      <c r="BK10" s="88"/>
      <c r="BL10" s="88"/>
      <c r="BM10" s="88"/>
      <c r="BN10" s="88"/>
      <c r="BO10" s="88"/>
      <c r="BP10" s="88"/>
      <c r="BQ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</row>
    <row r="11" spans="1:96" ht="14.45" customHeight="1">
      <c r="A11" s="2"/>
      <c r="B11" s="2"/>
      <c r="C11" s="207" t="str">
        <f>[4]様式０!B8</f>
        <v>小浜市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9"/>
      <c r="Y11" s="207" t="str">
        <f>[4]様式０!C8</f>
        <v>下水道事業</v>
      </c>
      <c r="Z11" s="208"/>
      <c r="AA11" s="208"/>
      <c r="AB11" s="208"/>
      <c r="AC11" s="208"/>
      <c r="AD11" s="208"/>
      <c r="AE11" s="208"/>
      <c r="AF11" s="208"/>
      <c r="AG11" s="208"/>
      <c r="AH11" s="208"/>
      <c r="AI11" s="209"/>
      <c r="AJ11" s="216" t="str">
        <f>[4]様式０!D8</f>
        <v>農業集落排水事業特別会計</v>
      </c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89"/>
      <c r="BK11" s="89"/>
      <c r="BL11" s="89"/>
      <c r="BM11" s="89"/>
      <c r="BN11" s="89"/>
      <c r="BO11" s="89"/>
      <c r="BP11" s="89"/>
      <c r="BQ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</row>
    <row r="12" spans="1:96" ht="14.45" customHeight="1">
      <c r="A12" s="2"/>
      <c r="B12" s="2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2"/>
      <c r="Y12" s="210"/>
      <c r="Z12" s="211"/>
      <c r="AA12" s="211"/>
      <c r="AB12" s="211"/>
      <c r="AC12" s="211"/>
      <c r="AD12" s="211"/>
      <c r="AE12" s="211"/>
      <c r="AF12" s="211"/>
      <c r="AG12" s="211"/>
      <c r="AH12" s="211"/>
      <c r="AI12" s="212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89"/>
      <c r="BK12" s="89"/>
      <c r="BL12" s="89"/>
      <c r="BM12" s="89"/>
      <c r="BN12" s="89"/>
      <c r="BO12" s="89"/>
      <c r="BP12" s="89"/>
      <c r="BQ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</row>
    <row r="13" spans="1:96" ht="14.45" customHeight="1">
      <c r="A13" s="2"/>
      <c r="B13" s="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5"/>
      <c r="Y13" s="213"/>
      <c r="Z13" s="214"/>
      <c r="AA13" s="214"/>
      <c r="AB13" s="214"/>
      <c r="AC13" s="214"/>
      <c r="AD13" s="214"/>
      <c r="AE13" s="214"/>
      <c r="AF13" s="214"/>
      <c r="AG13" s="214"/>
      <c r="AH13" s="214"/>
      <c r="AI13" s="215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89"/>
      <c r="BK13" s="89"/>
      <c r="BL13" s="89"/>
      <c r="BM13" s="89"/>
      <c r="BN13" s="89"/>
      <c r="BO13" s="89"/>
      <c r="BP13" s="89"/>
      <c r="BQ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2"/>
      <c r="BJ17" s="93"/>
      <c r="BK17" s="93"/>
      <c r="BL17" s="93"/>
      <c r="BM17" s="93"/>
      <c r="BN17" s="93"/>
      <c r="BO17" s="93"/>
      <c r="BP17" s="93"/>
      <c r="BQ17" s="93"/>
      <c r="BR17" s="93"/>
    </row>
    <row r="18" spans="1:72" ht="14.45" customHeight="1">
      <c r="C18" s="94"/>
      <c r="D18" s="198" t="s">
        <v>28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20"/>
      <c r="BB18" s="184" t="s">
        <v>29</v>
      </c>
      <c r="BC18" s="184"/>
      <c r="BD18" s="184"/>
      <c r="BE18" s="184"/>
      <c r="BF18" s="184"/>
      <c r="BG18" s="184"/>
      <c r="BH18" s="184"/>
      <c r="BI18" s="95"/>
      <c r="BJ18" s="96"/>
      <c r="BK18" s="97"/>
      <c r="BL18" s="97"/>
      <c r="BM18" s="97"/>
      <c r="BN18" s="97"/>
      <c r="BO18" s="97"/>
      <c r="BP18" s="97"/>
      <c r="BQ18" s="93"/>
      <c r="BR18" s="93"/>
    </row>
    <row r="19" spans="1:72" ht="14.45" customHeight="1">
      <c r="C19" s="94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20"/>
      <c r="BB19" s="184"/>
      <c r="BC19" s="184"/>
      <c r="BD19" s="184"/>
      <c r="BE19" s="184"/>
      <c r="BF19" s="184"/>
      <c r="BG19" s="184"/>
      <c r="BH19" s="184"/>
      <c r="BI19" s="95"/>
      <c r="BJ19" s="96"/>
      <c r="BK19" s="97"/>
      <c r="BL19" s="97"/>
      <c r="BM19" s="97"/>
      <c r="BN19" s="97"/>
      <c r="BO19" s="97"/>
      <c r="BP19" s="97"/>
      <c r="BQ19" s="93"/>
      <c r="BR19" s="93"/>
    </row>
    <row r="20" spans="1:72" ht="16.149999999999999" customHeight="1">
      <c r="C20" s="94"/>
      <c r="D20" s="191" t="s">
        <v>30</v>
      </c>
      <c r="E20" s="186"/>
      <c r="F20" s="186"/>
      <c r="G20" s="186"/>
      <c r="H20" s="186"/>
      <c r="I20" s="186"/>
      <c r="J20" s="187"/>
      <c r="K20" s="191" t="s">
        <v>31</v>
      </c>
      <c r="L20" s="186"/>
      <c r="M20" s="186"/>
      <c r="N20" s="186"/>
      <c r="O20" s="186"/>
      <c r="P20" s="186"/>
      <c r="Q20" s="187"/>
      <c r="R20" s="191" t="s">
        <v>32</v>
      </c>
      <c r="S20" s="186"/>
      <c r="T20" s="186"/>
      <c r="U20" s="186"/>
      <c r="V20" s="186"/>
      <c r="W20" s="186"/>
      <c r="X20" s="187"/>
      <c r="Y20" s="191" t="s">
        <v>33</v>
      </c>
      <c r="Z20" s="186"/>
      <c r="AA20" s="186"/>
      <c r="AB20" s="186"/>
      <c r="AC20" s="186"/>
      <c r="AD20" s="186"/>
      <c r="AE20" s="187"/>
      <c r="AF20" s="191" t="s">
        <v>34</v>
      </c>
      <c r="AG20" s="186"/>
      <c r="AH20" s="186"/>
      <c r="AI20" s="186"/>
      <c r="AJ20" s="186"/>
      <c r="AK20" s="186"/>
      <c r="AL20" s="187"/>
      <c r="AM20" s="191" t="s">
        <v>35</v>
      </c>
      <c r="AN20" s="186"/>
      <c r="AO20" s="186"/>
      <c r="AP20" s="186"/>
      <c r="AQ20" s="186"/>
      <c r="AR20" s="186"/>
      <c r="AS20" s="187"/>
      <c r="AT20" s="191" t="s">
        <v>36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96"/>
      <c r="BK20" s="97"/>
      <c r="BL20" s="97"/>
      <c r="BM20" s="97"/>
      <c r="BN20" s="97"/>
      <c r="BO20" s="97"/>
      <c r="BP20" s="97"/>
      <c r="BQ20" s="97"/>
      <c r="BR20" s="93"/>
    </row>
    <row r="21" spans="1:72" ht="28.5" customHeight="1">
      <c r="C21" s="94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96"/>
      <c r="BK21" s="97"/>
      <c r="BL21" s="97"/>
      <c r="BM21" s="97"/>
      <c r="BN21" s="97"/>
      <c r="BO21" s="97"/>
      <c r="BP21" s="97"/>
      <c r="BQ21" s="97"/>
      <c r="BR21" s="93"/>
    </row>
    <row r="22" spans="1:72" ht="14.45" customHeight="1">
      <c r="C22" s="94"/>
      <c r="D22" s="200" t="str">
        <f>IF(AND(OR([4]集計用シート!I6="○",[4]集計用シート!R6="○"),[4]集計用シート!AU6=""),"○","")</f>
        <v/>
      </c>
      <c r="E22" s="201"/>
      <c r="F22" s="201"/>
      <c r="G22" s="201"/>
      <c r="H22" s="201"/>
      <c r="I22" s="201"/>
      <c r="J22" s="202"/>
      <c r="K22" s="200" t="str">
        <f>IF(AND(OR([4]集計用シート!J6="○",[4]集計用シート!S6="○"),[4]集計用シート!CB6=""),"○","")</f>
        <v/>
      </c>
      <c r="L22" s="201"/>
      <c r="M22" s="201"/>
      <c r="N22" s="201"/>
      <c r="O22" s="201"/>
      <c r="P22" s="201"/>
      <c r="Q22" s="202"/>
      <c r="R22" s="200" t="str">
        <f>IF(AND(OR([4]集計用シート!K6="○",[4]集計用シート!T6="○"),[4]集計用シート!DD6=""),"○","")</f>
        <v/>
      </c>
      <c r="S22" s="201"/>
      <c r="T22" s="201"/>
      <c r="U22" s="201"/>
      <c r="V22" s="201"/>
      <c r="W22" s="201"/>
      <c r="X22" s="202"/>
      <c r="Y22" s="200" t="str">
        <f>IF(AND(OR([4]集計用シート!L6="○",[4]集計用シート!U6="○"),[4]集計用シート!EH6=""),"○","")</f>
        <v/>
      </c>
      <c r="Z22" s="201"/>
      <c r="AA22" s="201"/>
      <c r="AB22" s="201"/>
      <c r="AC22" s="201"/>
      <c r="AD22" s="201"/>
      <c r="AE22" s="202"/>
      <c r="AF22" s="200" t="str">
        <f>IF(AND(OR([4]集計用シート!M6="○",[4]集計用シート!V6="○"),[4]集計用シート!FO6=""),"○","")</f>
        <v/>
      </c>
      <c r="AG22" s="201"/>
      <c r="AH22" s="201"/>
      <c r="AI22" s="201"/>
      <c r="AJ22" s="201"/>
      <c r="AK22" s="201"/>
      <c r="AL22" s="202"/>
      <c r="AM22" s="200" t="str">
        <f>IF(AND(OR([4]集計用シート!N6="○",[4]集計用シート!W6="○"),[4]集計用シート!GT6=""),"○","")</f>
        <v/>
      </c>
      <c r="AN22" s="201"/>
      <c r="AO22" s="201"/>
      <c r="AP22" s="201"/>
      <c r="AQ22" s="201"/>
      <c r="AR22" s="201"/>
      <c r="AS22" s="202"/>
      <c r="AT22" s="200" t="str">
        <f>IF(AND(OR([4]集計用シート!O6="○",[4]集計用シート!X6="○"),[4]集計用シート!HX6=""),"○","")</f>
        <v/>
      </c>
      <c r="AU22" s="201"/>
      <c r="AV22" s="201"/>
      <c r="AW22" s="201"/>
      <c r="AX22" s="201"/>
      <c r="AY22" s="201"/>
      <c r="AZ22" s="202"/>
      <c r="BA22" s="98"/>
      <c r="BB22" s="200" t="str">
        <f>IF(OR([4]集計用シート!Y6="○",[4]集計用シート!AA6&lt;&gt;"",[4]集計用シート!AB6&lt;&gt;""),"○","")</f>
        <v>○</v>
      </c>
      <c r="BC22" s="201"/>
      <c r="BD22" s="201"/>
      <c r="BE22" s="201"/>
      <c r="BF22" s="201"/>
      <c r="BG22" s="201"/>
      <c r="BH22" s="202"/>
      <c r="BI22" s="99"/>
      <c r="BJ22" s="96"/>
      <c r="BK22" s="97"/>
      <c r="BL22" s="97"/>
      <c r="BM22" s="97"/>
      <c r="BN22" s="97"/>
      <c r="BO22" s="97"/>
      <c r="BP22" s="97"/>
      <c r="BQ22" s="97"/>
      <c r="BR22" s="93"/>
    </row>
    <row r="23" spans="1:72" ht="14.45" customHeight="1">
      <c r="C23" s="94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203"/>
      <c r="Z23" s="204"/>
      <c r="AA23" s="204"/>
      <c r="AB23" s="204"/>
      <c r="AC23" s="204"/>
      <c r="AD23" s="204"/>
      <c r="AE23" s="205"/>
      <c r="AF23" s="203"/>
      <c r="AG23" s="204"/>
      <c r="AH23" s="204"/>
      <c r="AI23" s="204"/>
      <c r="AJ23" s="204"/>
      <c r="AK23" s="204"/>
      <c r="AL23" s="205"/>
      <c r="AM23" s="203"/>
      <c r="AN23" s="204"/>
      <c r="AO23" s="204"/>
      <c r="AP23" s="204"/>
      <c r="AQ23" s="204"/>
      <c r="AR23" s="204"/>
      <c r="AS23" s="205"/>
      <c r="AT23" s="203"/>
      <c r="AU23" s="204"/>
      <c r="AV23" s="204"/>
      <c r="AW23" s="204"/>
      <c r="AX23" s="204"/>
      <c r="AY23" s="204"/>
      <c r="AZ23" s="205"/>
      <c r="BA23" s="98"/>
      <c r="BB23" s="203"/>
      <c r="BC23" s="204"/>
      <c r="BD23" s="204"/>
      <c r="BE23" s="204"/>
      <c r="BF23" s="204"/>
      <c r="BG23" s="204"/>
      <c r="BH23" s="205"/>
      <c r="BI23" s="99"/>
      <c r="BJ23" s="96"/>
      <c r="BK23" s="97"/>
      <c r="BL23" s="97"/>
      <c r="BM23" s="97"/>
      <c r="BN23" s="97"/>
      <c r="BO23" s="97"/>
      <c r="BP23" s="97"/>
      <c r="BQ23" s="97"/>
      <c r="BR23" s="93"/>
    </row>
    <row r="24" spans="1:72" ht="14.45" customHeight="1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2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1:72" ht="14.25" customHeight="1">
      <c r="A25" s="5"/>
      <c r="B25" s="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9.25" customHeight="1">
      <c r="C30" s="40"/>
      <c r="D30" s="34" t="s">
        <v>48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49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36" t="str">
        <f>IF([4]集計用シート!AA6="","",[4]集計用シート!AA6)</f>
        <v>該当なし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48"/>
      <c r="AO31" s="136" t="str">
        <f>IF([4]集計用シート!AB6="","",[4]集計用シート!AB6)</f>
        <v>該当なし</v>
      </c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8"/>
      <c r="BQ31" s="47"/>
    </row>
    <row r="32" spans="1:72" ht="12.6" customHeight="1">
      <c r="C32" s="40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1"/>
      <c r="AN32" s="48"/>
      <c r="AO32" s="139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1"/>
      <c r="BQ32" s="47"/>
    </row>
    <row r="33" spans="1:72" ht="12.6" customHeight="1">
      <c r="C33" s="40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1"/>
      <c r="AN33" s="48"/>
      <c r="AO33" s="139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1"/>
      <c r="BQ33" s="47"/>
    </row>
    <row r="34" spans="1:72" ht="12.6" customHeight="1">
      <c r="C34" s="40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1"/>
      <c r="AN34" s="48"/>
      <c r="AO34" s="139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1"/>
      <c r="BQ34" s="47"/>
    </row>
    <row r="35" spans="1:72" ht="12.6" customHeight="1">
      <c r="C35" s="40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1"/>
      <c r="AN35" s="48"/>
      <c r="AO35" s="139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1"/>
      <c r="BQ35" s="47"/>
    </row>
    <row r="36" spans="1:72" ht="12.6" customHeight="1">
      <c r="C36" s="40"/>
      <c r="D36" s="142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4"/>
      <c r="AN36" s="48"/>
      <c r="AO36" s="142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47"/>
    </row>
    <row r="37" spans="1:72" ht="12.6" customHeight="1">
      <c r="C37" s="49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51"/>
      <c r="Y37" s="51"/>
      <c r="Z37" s="51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53"/>
    </row>
    <row r="38" spans="1:72" ht="12.6" customHeight="1">
      <c r="A38" s="5"/>
      <c r="B38" s="5"/>
      <c r="C38" s="31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31"/>
      <c r="Y38" s="31"/>
      <c r="Z38" s="31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31"/>
      <c r="BR38" s="5"/>
      <c r="BS38" s="5"/>
      <c r="BT38" s="5"/>
    </row>
    <row r="39" spans="1:72" ht="12.6" customHeight="1">
      <c r="C39" s="31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31"/>
      <c r="Y39" s="31"/>
      <c r="Z39" s="31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31"/>
    </row>
    <row r="40" spans="1:72" ht="12.6" customHeight="1">
      <c r="C40" s="31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31"/>
      <c r="Y40" s="31"/>
      <c r="Z40" s="31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31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07" t="str">
        <f>IF(AND(OR([4]集計用シート!Q6="○",[4]集計用シート!Z6="○"),[4]集計用シート!IS6=""),"○","")</f>
        <v>○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</row>
    <row r="44" spans="1:72" ht="23.25" customHeight="1">
      <c r="C44" s="61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63" t="s">
        <v>37</v>
      </c>
      <c r="V44" s="109"/>
      <c r="W44" s="109"/>
      <c r="X44" s="64"/>
      <c r="Y44" s="64"/>
      <c r="Z44" s="64"/>
      <c r="AA44" s="71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63" t="s">
        <v>50</v>
      </c>
      <c r="AN44" s="111"/>
      <c r="AO44" s="110"/>
      <c r="AP44" s="112"/>
      <c r="AQ44" s="112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4"/>
      <c r="BD44" s="71"/>
      <c r="BE44" s="72" t="s">
        <v>38</v>
      </c>
      <c r="BF44" s="73"/>
      <c r="BG44" s="73"/>
      <c r="BH44" s="73"/>
      <c r="BI44" s="73"/>
      <c r="BJ44" s="73"/>
      <c r="BK44" s="73"/>
      <c r="BL44" s="71"/>
      <c r="BM44" s="115"/>
      <c r="BN44" s="115"/>
      <c r="BO44" s="115"/>
      <c r="BP44" s="111"/>
      <c r="BQ44" s="116"/>
    </row>
    <row r="45" spans="1:72" ht="12.6" customHeight="1">
      <c r="C45" s="61"/>
      <c r="D45" s="198" t="s">
        <v>39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9" t="str">
        <f>IF([4]集計用シート!Q6="","",[4]集計用シート!Q6)</f>
        <v>○</v>
      </c>
      <c r="O45" s="199"/>
      <c r="P45" s="199"/>
      <c r="Q45" s="199"/>
      <c r="R45" s="109"/>
      <c r="S45" s="109"/>
      <c r="T45" s="109"/>
      <c r="U45" s="136" t="str">
        <f>IF(AND(N45="○",N50=""),[4]集計用シート!IJ6,IF(AND(N45="",N50="○"),[4]集計用シート!IT6,""))</f>
        <v>農業集落排水使用料の徴収及び滞納整理、窓口受付業務等。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8"/>
      <c r="AK45" s="117"/>
      <c r="AL45" s="117"/>
      <c r="AM45" s="136" t="str">
        <f>IF(AND(N45="○",N50=""),[4]集計用シート!IK6,IF(AND(N45="",N50="○"),[4]集計用シート!IU6,""))</f>
        <v>左記のとおり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8"/>
      <c r="BC45" s="110"/>
      <c r="BD45" s="71"/>
      <c r="BE45" s="145" t="s">
        <v>40</v>
      </c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9"/>
      <c r="BQ45" s="116"/>
    </row>
    <row r="46" spans="1:72" ht="12.6" customHeight="1">
      <c r="C46" s="61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9"/>
      <c r="O46" s="199"/>
      <c r="P46" s="199"/>
      <c r="Q46" s="199"/>
      <c r="R46" s="109"/>
      <c r="S46" s="109"/>
      <c r="T46" s="109"/>
      <c r="U46" s="139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  <c r="AK46" s="117"/>
      <c r="AL46" s="117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1"/>
      <c r="BC46" s="110"/>
      <c r="BD46" s="71"/>
      <c r="BE46" s="147"/>
      <c r="BF46" s="148"/>
      <c r="BG46" s="148"/>
      <c r="BH46" s="148"/>
      <c r="BI46" s="147"/>
      <c r="BJ46" s="148"/>
      <c r="BK46" s="148"/>
      <c r="BL46" s="148"/>
      <c r="BM46" s="147"/>
      <c r="BN46" s="148"/>
      <c r="BO46" s="148"/>
      <c r="BP46" s="150"/>
      <c r="BQ46" s="116"/>
    </row>
    <row r="47" spans="1:72" ht="12.6" customHeight="1">
      <c r="C47" s="61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  <c r="O47" s="199"/>
      <c r="P47" s="199"/>
      <c r="Q47" s="199"/>
      <c r="R47" s="109"/>
      <c r="S47" s="109"/>
      <c r="T47" s="109"/>
      <c r="U47" s="139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1"/>
      <c r="AK47" s="117"/>
      <c r="AL47" s="117"/>
      <c r="AM47" s="139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1"/>
      <c r="BC47" s="110"/>
      <c r="BD47" s="71"/>
      <c r="BE47" s="147"/>
      <c r="BF47" s="148"/>
      <c r="BG47" s="148"/>
      <c r="BH47" s="148"/>
      <c r="BI47" s="147"/>
      <c r="BJ47" s="148"/>
      <c r="BK47" s="148"/>
      <c r="BL47" s="148"/>
      <c r="BM47" s="147"/>
      <c r="BN47" s="148"/>
      <c r="BO47" s="148"/>
      <c r="BP47" s="150"/>
      <c r="BQ47" s="116"/>
    </row>
    <row r="48" spans="1:72" ht="12.6" customHeight="1">
      <c r="C48" s="61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  <c r="O48" s="199"/>
      <c r="P48" s="199"/>
      <c r="Q48" s="199"/>
      <c r="R48" s="109"/>
      <c r="S48" s="109"/>
      <c r="T48" s="109"/>
      <c r="U48" s="139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117"/>
      <c r="AL48" s="117"/>
      <c r="AM48" s="139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1"/>
      <c r="BC48" s="110"/>
      <c r="BD48" s="71"/>
      <c r="BE48" s="147">
        <f>IF(AND(N45="○",N50=""),[4]集計用シート!IL6,IF(AND(N45="",N50="○"),[4]集計用シート!#REF!,""))</f>
        <v>27</v>
      </c>
      <c r="BF48" s="148"/>
      <c r="BG48" s="148"/>
      <c r="BH48" s="148"/>
      <c r="BI48" s="147">
        <f>IF(AND(N45="○",N50=""),[4]集計用シート!IM6,IF(AND(N45="",N50="○"),[4]集計用シート!#REF!,""))</f>
        <v>9</v>
      </c>
      <c r="BJ48" s="148"/>
      <c r="BK48" s="148"/>
      <c r="BL48" s="148"/>
      <c r="BM48" s="147">
        <f>IF(AND(N45="○",N50=""),[4]集計用シート!IN6,IF(AND(N45="",N50="○"),[4]集計用シート!#REF!,""))</f>
        <v>1</v>
      </c>
      <c r="BN48" s="148"/>
      <c r="BO48" s="148"/>
      <c r="BP48" s="150"/>
      <c r="BQ48" s="116"/>
    </row>
    <row r="49" spans="1:72" ht="12.6" customHeight="1">
      <c r="C49" s="61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118"/>
      <c r="O49" s="118"/>
      <c r="P49" s="118"/>
      <c r="Q49" s="118"/>
      <c r="R49" s="118"/>
      <c r="S49" s="118"/>
      <c r="T49" s="118"/>
      <c r="U49" s="139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1"/>
      <c r="AK49" s="117"/>
      <c r="AL49" s="117"/>
      <c r="AM49" s="139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1"/>
      <c r="BC49" s="110"/>
      <c r="BD49" s="110"/>
      <c r="BE49" s="147"/>
      <c r="BF49" s="148"/>
      <c r="BG49" s="148"/>
      <c r="BH49" s="148"/>
      <c r="BI49" s="147"/>
      <c r="BJ49" s="148"/>
      <c r="BK49" s="148"/>
      <c r="BL49" s="148"/>
      <c r="BM49" s="147"/>
      <c r="BN49" s="148"/>
      <c r="BO49" s="148"/>
      <c r="BP49" s="150"/>
      <c r="BQ49" s="116"/>
    </row>
    <row r="50" spans="1:72" ht="12.6" customHeight="1">
      <c r="C50" s="61"/>
      <c r="D50" s="151" t="s">
        <v>41</v>
      </c>
      <c r="E50" s="198"/>
      <c r="F50" s="198"/>
      <c r="G50" s="198"/>
      <c r="H50" s="198"/>
      <c r="I50" s="198"/>
      <c r="J50" s="198"/>
      <c r="K50" s="198"/>
      <c r="L50" s="198"/>
      <c r="M50" s="125"/>
      <c r="N50" s="199" t="str">
        <f>IF([4]集計用シート!IQ6="","",[4]集計用シート!IQ6)</f>
        <v/>
      </c>
      <c r="O50" s="199"/>
      <c r="P50" s="199"/>
      <c r="Q50" s="199"/>
      <c r="R50" s="109"/>
      <c r="S50" s="109"/>
      <c r="T50" s="109"/>
      <c r="U50" s="139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  <c r="AK50" s="117"/>
      <c r="AL50" s="117"/>
      <c r="AM50" s="139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1"/>
      <c r="BC50" s="110"/>
      <c r="BD50" s="119"/>
      <c r="BE50" s="147"/>
      <c r="BF50" s="148"/>
      <c r="BG50" s="148"/>
      <c r="BH50" s="148"/>
      <c r="BI50" s="147"/>
      <c r="BJ50" s="148"/>
      <c r="BK50" s="148"/>
      <c r="BL50" s="148"/>
      <c r="BM50" s="147"/>
      <c r="BN50" s="148"/>
      <c r="BO50" s="148"/>
      <c r="BP50" s="150"/>
      <c r="BQ50" s="116"/>
    </row>
    <row r="51" spans="1:72" ht="12.6" customHeight="1">
      <c r="A51" s="2"/>
      <c r="C51" s="61"/>
      <c r="D51" s="198"/>
      <c r="E51" s="198"/>
      <c r="F51" s="198"/>
      <c r="G51" s="198"/>
      <c r="H51" s="198"/>
      <c r="I51" s="198"/>
      <c r="J51" s="198"/>
      <c r="K51" s="198"/>
      <c r="L51" s="198"/>
      <c r="M51" s="125"/>
      <c r="N51" s="199"/>
      <c r="O51" s="199"/>
      <c r="P51" s="199"/>
      <c r="Q51" s="199"/>
      <c r="R51" s="109"/>
      <c r="S51" s="109"/>
      <c r="T51" s="109"/>
      <c r="U51" s="139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1"/>
      <c r="AK51" s="117"/>
      <c r="AL51" s="117"/>
      <c r="AM51" s="139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1"/>
      <c r="BC51" s="110"/>
      <c r="BD51" s="119"/>
      <c r="BE51" s="147" t="s">
        <v>42</v>
      </c>
      <c r="BF51" s="148"/>
      <c r="BG51" s="148"/>
      <c r="BH51" s="148"/>
      <c r="BI51" s="147" t="s">
        <v>43</v>
      </c>
      <c r="BJ51" s="148"/>
      <c r="BK51" s="148"/>
      <c r="BL51" s="148"/>
      <c r="BM51" s="147" t="s">
        <v>44</v>
      </c>
      <c r="BN51" s="148"/>
      <c r="BO51" s="148"/>
      <c r="BP51" s="150"/>
      <c r="BQ51" s="116"/>
      <c r="BR51" s="2"/>
      <c r="BS51" s="2"/>
      <c r="BT51" s="2"/>
    </row>
    <row r="52" spans="1:72" ht="12.6" customHeight="1">
      <c r="A52" s="2"/>
      <c r="C52" s="61"/>
      <c r="D52" s="198"/>
      <c r="E52" s="198"/>
      <c r="F52" s="198"/>
      <c r="G52" s="198"/>
      <c r="H52" s="198"/>
      <c r="I52" s="198"/>
      <c r="J52" s="198"/>
      <c r="K52" s="198"/>
      <c r="L52" s="198"/>
      <c r="M52" s="125"/>
      <c r="N52" s="199"/>
      <c r="O52" s="199"/>
      <c r="P52" s="199"/>
      <c r="Q52" s="199"/>
      <c r="R52" s="109"/>
      <c r="S52" s="109"/>
      <c r="T52" s="109"/>
      <c r="U52" s="139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1"/>
      <c r="AK52" s="117"/>
      <c r="AL52" s="117"/>
      <c r="AM52" s="139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1"/>
      <c r="BC52" s="110"/>
      <c r="BD52" s="119"/>
      <c r="BE52" s="147"/>
      <c r="BF52" s="148"/>
      <c r="BG52" s="148"/>
      <c r="BH52" s="148"/>
      <c r="BI52" s="147"/>
      <c r="BJ52" s="148"/>
      <c r="BK52" s="148"/>
      <c r="BL52" s="148"/>
      <c r="BM52" s="147"/>
      <c r="BN52" s="148"/>
      <c r="BO52" s="148"/>
      <c r="BP52" s="150"/>
      <c r="BQ52" s="116"/>
      <c r="BR52" s="2"/>
      <c r="BS52" s="2"/>
      <c r="BT52" s="2"/>
    </row>
    <row r="53" spans="1:72" ht="12.6" customHeight="1">
      <c r="A53" s="2"/>
      <c r="C53" s="61"/>
      <c r="D53" s="198"/>
      <c r="E53" s="198"/>
      <c r="F53" s="198"/>
      <c r="G53" s="198"/>
      <c r="H53" s="198"/>
      <c r="I53" s="198"/>
      <c r="J53" s="198"/>
      <c r="K53" s="198"/>
      <c r="L53" s="198"/>
      <c r="M53" s="125"/>
      <c r="N53" s="199"/>
      <c r="O53" s="199"/>
      <c r="P53" s="199"/>
      <c r="Q53" s="199"/>
      <c r="R53" s="109"/>
      <c r="S53" s="109"/>
      <c r="T53" s="109"/>
      <c r="U53" s="142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4"/>
      <c r="AK53" s="117"/>
      <c r="AL53" s="117"/>
      <c r="AM53" s="142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4"/>
      <c r="BC53" s="110"/>
      <c r="BD53" s="119"/>
      <c r="BE53" s="152"/>
      <c r="BF53" s="153"/>
      <c r="BG53" s="153"/>
      <c r="BH53" s="153"/>
      <c r="BI53" s="152"/>
      <c r="BJ53" s="153"/>
      <c r="BK53" s="153"/>
      <c r="BL53" s="153"/>
      <c r="BM53" s="152"/>
      <c r="BN53" s="153"/>
      <c r="BO53" s="153"/>
      <c r="BP53" s="154"/>
      <c r="BQ53" s="116"/>
      <c r="BR53" s="2"/>
      <c r="BS53" s="2"/>
      <c r="BT53" s="2"/>
    </row>
    <row r="54" spans="1:72" ht="12.6" customHeight="1">
      <c r="A54" s="2"/>
      <c r="C54" s="6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64"/>
      <c r="Y54" s="64"/>
      <c r="Z54" s="64"/>
      <c r="AA54" s="115"/>
      <c r="AB54" s="115"/>
      <c r="AC54" s="115"/>
      <c r="AD54" s="115"/>
      <c r="AE54" s="115"/>
      <c r="AF54" s="115"/>
      <c r="AG54" s="115"/>
      <c r="AH54" s="115"/>
      <c r="AI54" s="115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116"/>
      <c r="BR54" s="2"/>
      <c r="BS54" s="2"/>
      <c r="BT54" s="2"/>
    </row>
    <row r="55" spans="1:72" ht="30.75" customHeight="1">
      <c r="A55" s="2"/>
      <c r="C55" s="61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109"/>
      <c r="O55" s="109"/>
      <c r="P55" s="109"/>
      <c r="Q55" s="109"/>
      <c r="R55" s="109"/>
      <c r="S55" s="109"/>
      <c r="T55" s="109"/>
      <c r="U55" s="63" t="s">
        <v>37</v>
      </c>
      <c r="V55" s="109"/>
      <c r="W55" s="109"/>
      <c r="X55" s="64"/>
      <c r="Y55" s="64"/>
      <c r="Z55" s="64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63" t="s">
        <v>45</v>
      </c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64"/>
      <c r="BQ55" s="116"/>
      <c r="BR55" s="2"/>
      <c r="BS55" s="2"/>
      <c r="BT55" s="2"/>
    </row>
    <row r="56" spans="1:72" ht="12.6" customHeight="1">
      <c r="A56" s="2"/>
      <c r="C56" s="61"/>
      <c r="D56" s="198" t="s">
        <v>46</v>
      </c>
      <c r="E56" s="198"/>
      <c r="F56" s="198"/>
      <c r="G56" s="198"/>
      <c r="H56" s="198"/>
      <c r="I56" s="198"/>
      <c r="J56" s="198"/>
      <c r="K56" s="198"/>
      <c r="L56" s="198"/>
      <c r="M56" s="125"/>
      <c r="N56" s="199" t="str">
        <f>IF([4]集計用シート!IR6="","",[4]集計用シート!IR6)</f>
        <v/>
      </c>
      <c r="O56" s="199"/>
      <c r="P56" s="199"/>
      <c r="Q56" s="199"/>
      <c r="R56" s="109"/>
      <c r="S56" s="109"/>
      <c r="T56" s="109"/>
      <c r="U56" s="136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8"/>
      <c r="AK56" s="120"/>
      <c r="AL56" s="120"/>
      <c r="AM56" s="136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8"/>
      <c r="BQ56" s="116"/>
      <c r="BR56" s="2"/>
      <c r="BS56" s="2"/>
      <c r="BT56" s="2"/>
    </row>
    <row r="57" spans="1:72" ht="12.6" customHeight="1">
      <c r="A57" s="2"/>
      <c r="C57" s="61"/>
      <c r="D57" s="198"/>
      <c r="E57" s="198"/>
      <c r="F57" s="198"/>
      <c r="G57" s="198"/>
      <c r="H57" s="198"/>
      <c r="I57" s="198"/>
      <c r="J57" s="198"/>
      <c r="K57" s="198"/>
      <c r="L57" s="198"/>
      <c r="M57" s="125"/>
      <c r="N57" s="199"/>
      <c r="O57" s="199"/>
      <c r="P57" s="199"/>
      <c r="Q57" s="199"/>
      <c r="R57" s="109"/>
      <c r="S57" s="109"/>
      <c r="T57" s="109"/>
      <c r="U57" s="139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1"/>
      <c r="AK57" s="120"/>
      <c r="AL57" s="120"/>
      <c r="AM57" s="139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1"/>
      <c r="BQ57" s="116"/>
      <c r="BR57" s="2"/>
      <c r="BS57" s="2"/>
      <c r="BT57" s="2"/>
    </row>
    <row r="58" spans="1:72" ht="12.6" customHeight="1">
      <c r="A58" s="2"/>
      <c r="C58" s="61"/>
      <c r="D58" s="198"/>
      <c r="E58" s="198"/>
      <c r="F58" s="198"/>
      <c r="G58" s="198"/>
      <c r="H58" s="198"/>
      <c r="I58" s="198"/>
      <c r="J58" s="198"/>
      <c r="K58" s="198"/>
      <c r="L58" s="198"/>
      <c r="M58" s="125"/>
      <c r="N58" s="199"/>
      <c r="O58" s="199"/>
      <c r="P58" s="199"/>
      <c r="Q58" s="199"/>
      <c r="R58" s="109"/>
      <c r="S58" s="109"/>
      <c r="T58" s="109"/>
      <c r="U58" s="139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1"/>
      <c r="AK58" s="120"/>
      <c r="AL58" s="120"/>
      <c r="AM58" s="139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1"/>
      <c r="BQ58" s="116"/>
      <c r="BR58" s="2"/>
      <c r="BS58" s="2"/>
      <c r="BT58" s="2"/>
    </row>
    <row r="59" spans="1:72" ht="12.6" customHeight="1">
      <c r="A59" s="2"/>
      <c r="C59" s="61"/>
      <c r="D59" s="198"/>
      <c r="E59" s="198"/>
      <c r="F59" s="198"/>
      <c r="G59" s="198"/>
      <c r="H59" s="198"/>
      <c r="I59" s="198"/>
      <c r="J59" s="198"/>
      <c r="K59" s="198"/>
      <c r="L59" s="198"/>
      <c r="M59" s="125"/>
      <c r="N59" s="199"/>
      <c r="O59" s="199"/>
      <c r="P59" s="199"/>
      <c r="Q59" s="199"/>
      <c r="R59" s="109"/>
      <c r="S59" s="109"/>
      <c r="T59" s="109"/>
      <c r="U59" s="142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4"/>
      <c r="AK59" s="120"/>
      <c r="AL59" s="120"/>
      <c r="AM59" s="142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4"/>
      <c r="BQ59" s="116"/>
      <c r="BR59" s="2"/>
      <c r="BS59" s="2"/>
      <c r="BT59" s="2"/>
    </row>
    <row r="60" spans="1:72" ht="12.6" customHeight="1">
      <c r="A60" s="2"/>
      <c r="C60" s="12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122"/>
      <c r="Y60" s="122"/>
      <c r="Z60" s="122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123"/>
      <c r="BR60" s="2"/>
      <c r="BS60" s="2"/>
      <c r="BT60" s="2"/>
    </row>
    <row r="61" spans="1:72" ht="12.6" customHeight="1">
      <c r="A61" s="2"/>
      <c r="B61" s="5"/>
      <c r="C61" s="3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1"/>
      <c r="Y61" s="31"/>
      <c r="Z61" s="31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1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IV37">
    <cfRule type="expression" dxfId="5" priority="5">
      <formula>$BB$22=""</formula>
    </cfRule>
  </conditionalFormatting>
  <conditionalFormatting sqref="A39:IV60">
    <cfRule type="expression" dxfId="4" priority="3">
      <formula>$BR$41=""</formula>
    </cfRule>
  </conditionalFormatting>
  <conditionalFormatting sqref="A38:IV60">
    <cfRule type="expression" dxfId="3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"/>
  <sheetViews>
    <sheetView view="pageBreakPreview" topLeftCell="A25" zoomScale="60" zoomScaleNormal="70" zoomScalePageLayoutView="40" workbookViewId="0">
      <selection activeCell="U56" sqref="U56:AJ59"/>
    </sheetView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9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7"/>
      <c r="AR6" s="87"/>
      <c r="AS6" s="87"/>
      <c r="AT6" s="87"/>
      <c r="AU6" s="87"/>
      <c r="AV6" s="87"/>
      <c r="AW6" s="87"/>
      <c r="AX6" s="87"/>
      <c r="AY6" s="87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7"/>
      <c r="AR7" s="87"/>
      <c r="AS7" s="87"/>
      <c r="AT7" s="87"/>
      <c r="AU7" s="87"/>
      <c r="AV7" s="87"/>
      <c r="AW7" s="87"/>
      <c r="AX7" s="87"/>
      <c r="AY7" s="87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4" t="s">
        <v>25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64" t="s">
        <v>26</v>
      </c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206" t="s">
        <v>27</v>
      </c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88"/>
      <c r="BK8" s="88"/>
      <c r="BL8" s="88"/>
      <c r="BM8" s="88"/>
      <c r="BN8" s="88"/>
      <c r="BO8" s="88"/>
      <c r="BP8" s="88"/>
      <c r="BQ8" s="88"/>
      <c r="BR8" s="4"/>
      <c r="BS8" s="4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</row>
    <row r="9" spans="1:96" ht="14.45" customHeight="1">
      <c r="A9" s="2"/>
      <c r="B9" s="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167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88"/>
      <c r="BK9" s="88"/>
      <c r="BL9" s="88"/>
      <c r="BM9" s="88"/>
      <c r="BN9" s="88"/>
      <c r="BO9" s="88"/>
      <c r="BP9" s="88"/>
      <c r="BQ9" s="88"/>
      <c r="BR9" s="4"/>
      <c r="BS9" s="4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</row>
    <row r="10" spans="1:96" ht="14.45" customHeight="1">
      <c r="A10" s="2"/>
      <c r="B10" s="2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88"/>
      <c r="BK10" s="88"/>
      <c r="BL10" s="88"/>
      <c r="BM10" s="88"/>
      <c r="BN10" s="88"/>
      <c r="BO10" s="88"/>
      <c r="BP10" s="88"/>
      <c r="BQ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</row>
    <row r="11" spans="1:96" ht="14.45" customHeight="1">
      <c r="A11" s="2"/>
      <c r="B11" s="2"/>
      <c r="C11" s="207" t="str">
        <f>[5]様式０!B8</f>
        <v>小浜市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9"/>
      <c r="Y11" s="207" t="str">
        <f>[5]様式０!C8</f>
        <v>下水道事業</v>
      </c>
      <c r="Z11" s="208"/>
      <c r="AA11" s="208"/>
      <c r="AB11" s="208"/>
      <c r="AC11" s="208"/>
      <c r="AD11" s="208"/>
      <c r="AE11" s="208"/>
      <c r="AF11" s="208"/>
      <c r="AG11" s="208"/>
      <c r="AH11" s="208"/>
      <c r="AI11" s="209"/>
      <c r="AJ11" s="216" t="str">
        <f>[5]様式０!D8</f>
        <v>漁業集落環境整備事業特別会計</v>
      </c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89"/>
      <c r="BK11" s="89"/>
      <c r="BL11" s="89"/>
      <c r="BM11" s="89"/>
      <c r="BN11" s="89"/>
      <c r="BO11" s="89"/>
      <c r="BP11" s="89"/>
      <c r="BQ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</row>
    <row r="12" spans="1:96" ht="14.45" customHeight="1">
      <c r="A12" s="2"/>
      <c r="B12" s="2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2"/>
      <c r="Y12" s="210"/>
      <c r="Z12" s="211"/>
      <c r="AA12" s="211"/>
      <c r="AB12" s="211"/>
      <c r="AC12" s="211"/>
      <c r="AD12" s="211"/>
      <c r="AE12" s="211"/>
      <c r="AF12" s="211"/>
      <c r="AG12" s="211"/>
      <c r="AH12" s="211"/>
      <c r="AI12" s="212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89"/>
      <c r="BK12" s="89"/>
      <c r="BL12" s="89"/>
      <c r="BM12" s="89"/>
      <c r="BN12" s="89"/>
      <c r="BO12" s="89"/>
      <c r="BP12" s="89"/>
      <c r="BQ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</row>
    <row r="13" spans="1:96" ht="14.45" customHeight="1">
      <c r="A13" s="2"/>
      <c r="B13" s="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5"/>
      <c r="Y13" s="213"/>
      <c r="Z13" s="214"/>
      <c r="AA13" s="214"/>
      <c r="AB13" s="214"/>
      <c r="AC13" s="214"/>
      <c r="AD13" s="214"/>
      <c r="AE13" s="214"/>
      <c r="AF13" s="214"/>
      <c r="AG13" s="214"/>
      <c r="AH13" s="214"/>
      <c r="AI13" s="215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89"/>
      <c r="BK13" s="89"/>
      <c r="BL13" s="89"/>
      <c r="BM13" s="89"/>
      <c r="BN13" s="89"/>
      <c r="BO13" s="89"/>
      <c r="BP13" s="89"/>
      <c r="BQ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2"/>
      <c r="BJ17" s="93"/>
      <c r="BK17" s="93"/>
      <c r="BL17" s="93"/>
      <c r="BM17" s="93"/>
      <c r="BN17" s="93"/>
      <c r="BO17" s="93"/>
      <c r="BP17" s="93"/>
      <c r="BQ17" s="93"/>
      <c r="BR17" s="93"/>
    </row>
    <row r="18" spans="1:72" ht="14.45" customHeight="1">
      <c r="C18" s="94"/>
      <c r="D18" s="198" t="s">
        <v>28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20"/>
      <c r="BB18" s="184" t="s">
        <v>29</v>
      </c>
      <c r="BC18" s="184"/>
      <c r="BD18" s="184"/>
      <c r="BE18" s="184"/>
      <c r="BF18" s="184"/>
      <c r="BG18" s="184"/>
      <c r="BH18" s="184"/>
      <c r="BI18" s="95"/>
      <c r="BJ18" s="96"/>
      <c r="BK18" s="97"/>
      <c r="BL18" s="97"/>
      <c r="BM18" s="97"/>
      <c r="BN18" s="97"/>
      <c r="BO18" s="97"/>
      <c r="BP18" s="97"/>
      <c r="BQ18" s="93"/>
      <c r="BR18" s="93"/>
    </row>
    <row r="19" spans="1:72" ht="14.45" customHeight="1">
      <c r="C19" s="94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20"/>
      <c r="BB19" s="184"/>
      <c r="BC19" s="184"/>
      <c r="BD19" s="184"/>
      <c r="BE19" s="184"/>
      <c r="BF19" s="184"/>
      <c r="BG19" s="184"/>
      <c r="BH19" s="184"/>
      <c r="BI19" s="95"/>
      <c r="BJ19" s="96"/>
      <c r="BK19" s="97"/>
      <c r="BL19" s="97"/>
      <c r="BM19" s="97"/>
      <c r="BN19" s="97"/>
      <c r="BO19" s="97"/>
      <c r="BP19" s="97"/>
      <c r="BQ19" s="93"/>
      <c r="BR19" s="93"/>
    </row>
    <row r="20" spans="1:72" ht="16.149999999999999" customHeight="1">
      <c r="C20" s="94"/>
      <c r="D20" s="191" t="s">
        <v>30</v>
      </c>
      <c r="E20" s="186"/>
      <c r="F20" s="186"/>
      <c r="G20" s="186"/>
      <c r="H20" s="186"/>
      <c r="I20" s="186"/>
      <c r="J20" s="187"/>
      <c r="K20" s="191" t="s">
        <v>31</v>
      </c>
      <c r="L20" s="186"/>
      <c r="M20" s="186"/>
      <c r="N20" s="186"/>
      <c r="O20" s="186"/>
      <c r="P20" s="186"/>
      <c r="Q20" s="187"/>
      <c r="R20" s="191" t="s">
        <v>32</v>
      </c>
      <c r="S20" s="186"/>
      <c r="T20" s="186"/>
      <c r="U20" s="186"/>
      <c r="V20" s="186"/>
      <c r="W20" s="186"/>
      <c r="X20" s="187"/>
      <c r="Y20" s="191" t="s">
        <v>33</v>
      </c>
      <c r="Z20" s="186"/>
      <c r="AA20" s="186"/>
      <c r="AB20" s="186"/>
      <c r="AC20" s="186"/>
      <c r="AD20" s="186"/>
      <c r="AE20" s="187"/>
      <c r="AF20" s="191" t="s">
        <v>47</v>
      </c>
      <c r="AG20" s="186"/>
      <c r="AH20" s="186"/>
      <c r="AI20" s="186"/>
      <c r="AJ20" s="186"/>
      <c r="AK20" s="186"/>
      <c r="AL20" s="187"/>
      <c r="AM20" s="191" t="s">
        <v>35</v>
      </c>
      <c r="AN20" s="186"/>
      <c r="AO20" s="186"/>
      <c r="AP20" s="186"/>
      <c r="AQ20" s="186"/>
      <c r="AR20" s="186"/>
      <c r="AS20" s="187"/>
      <c r="AT20" s="191" t="s">
        <v>36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96"/>
      <c r="BK20" s="97"/>
      <c r="BL20" s="97"/>
      <c r="BM20" s="97"/>
      <c r="BN20" s="97"/>
      <c r="BO20" s="97"/>
      <c r="BP20" s="97"/>
      <c r="BQ20" s="97"/>
      <c r="BR20" s="93"/>
    </row>
    <row r="21" spans="1:72" ht="40.5" customHeight="1">
      <c r="C21" s="94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96"/>
      <c r="BK21" s="97"/>
      <c r="BL21" s="97"/>
      <c r="BM21" s="97"/>
      <c r="BN21" s="97"/>
      <c r="BO21" s="97"/>
      <c r="BP21" s="97"/>
      <c r="BQ21" s="97"/>
      <c r="BR21" s="93"/>
    </row>
    <row r="22" spans="1:72" ht="14.45" customHeight="1">
      <c r="C22" s="94"/>
      <c r="D22" s="200" t="str">
        <f>IF(AND(OR([5]集計用シート!I6="○",[5]集計用シート!R6="○"),[5]集計用シート!AU6=""),"○","")</f>
        <v/>
      </c>
      <c r="E22" s="201"/>
      <c r="F22" s="201"/>
      <c r="G22" s="201"/>
      <c r="H22" s="201"/>
      <c r="I22" s="201"/>
      <c r="J22" s="202"/>
      <c r="K22" s="200" t="str">
        <f>IF(AND(OR([5]集計用シート!J6="○",[5]集計用シート!S6="○"),[5]集計用シート!CB6=""),"○","")</f>
        <v/>
      </c>
      <c r="L22" s="201"/>
      <c r="M22" s="201"/>
      <c r="N22" s="201"/>
      <c r="O22" s="201"/>
      <c r="P22" s="201"/>
      <c r="Q22" s="202"/>
      <c r="R22" s="200" t="str">
        <f>IF(AND(OR([5]集計用シート!K6="○",[5]集計用シート!T6="○"),[5]集計用シート!DD6=""),"○","")</f>
        <v/>
      </c>
      <c r="S22" s="201"/>
      <c r="T22" s="201"/>
      <c r="U22" s="201"/>
      <c r="V22" s="201"/>
      <c r="W22" s="201"/>
      <c r="X22" s="202"/>
      <c r="Y22" s="200" t="str">
        <f>IF(AND(OR([5]集計用シート!L6="○",[5]集計用シート!U6="○"),[5]集計用シート!EH6=""),"○","")</f>
        <v/>
      </c>
      <c r="Z22" s="201"/>
      <c r="AA22" s="201"/>
      <c r="AB22" s="201"/>
      <c r="AC22" s="201"/>
      <c r="AD22" s="201"/>
      <c r="AE22" s="202"/>
      <c r="AF22" s="200" t="str">
        <f>IF(AND(OR([5]集計用シート!M6="○",[5]集計用シート!V6="○"),[5]集計用シート!FO6=""),"○","")</f>
        <v/>
      </c>
      <c r="AG22" s="201"/>
      <c r="AH22" s="201"/>
      <c r="AI22" s="201"/>
      <c r="AJ22" s="201"/>
      <c r="AK22" s="201"/>
      <c r="AL22" s="202"/>
      <c r="AM22" s="200" t="str">
        <f>IF(AND(OR([5]集計用シート!N6="○",[5]集計用シート!W6="○"),[5]集計用シート!GT6=""),"○","")</f>
        <v/>
      </c>
      <c r="AN22" s="201"/>
      <c r="AO22" s="201"/>
      <c r="AP22" s="201"/>
      <c r="AQ22" s="201"/>
      <c r="AR22" s="201"/>
      <c r="AS22" s="202"/>
      <c r="AT22" s="200" t="str">
        <f>IF(AND(OR([5]集計用シート!O6="○",[5]集計用シート!X6="○"),[5]集計用シート!HX6=""),"○","")</f>
        <v/>
      </c>
      <c r="AU22" s="201"/>
      <c r="AV22" s="201"/>
      <c r="AW22" s="201"/>
      <c r="AX22" s="201"/>
      <c r="AY22" s="201"/>
      <c r="AZ22" s="202"/>
      <c r="BA22" s="98"/>
      <c r="BB22" s="200" t="str">
        <f>IF(OR([5]集計用シート!Y6="○",[5]集計用シート!AA6&lt;&gt;"",[5]集計用シート!AB6&lt;&gt;""),"○","")</f>
        <v>○</v>
      </c>
      <c r="BC22" s="201"/>
      <c r="BD22" s="201"/>
      <c r="BE22" s="201"/>
      <c r="BF22" s="201"/>
      <c r="BG22" s="201"/>
      <c r="BH22" s="202"/>
      <c r="BI22" s="99"/>
      <c r="BJ22" s="96"/>
      <c r="BK22" s="97"/>
      <c r="BL22" s="97"/>
      <c r="BM22" s="97"/>
      <c r="BN22" s="97"/>
      <c r="BO22" s="97"/>
      <c r="BP22" s="97"/>
      <c r="BQ22" s="97"/>
      <c r="BR22" s="93"/>
    </row>
    <row r="23" spans="1:72" ht="14.45" customHeight="1">
      <c r="C23" s="94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203"/>
      <c r="Z23" s="204"/>
      <c r="AA23" s="204"/>
      <c r="AB23" s="204"/>
      <c r="AC23" s="204"/>
      <c r="AD23" s="204"/>
      <c r="AE23" s="205"/>
      <c r="AF23" s="203"/>
      <c r="AG23" s="204"/>
      <c r="AH23" s="204"/>
      <c r="AI23" s="204"/>
      <c r="AJ23" s="204"/>
      <c r="AK23" s="204"/>
      <c r="AL23" s="205"/>
      <c r="AM23" s="203"/>
      <c r="AN23" s="204"/>
      <c r="AO23" s="204"/>
      <c r="AP23" s="204"/>
      <c r="AQ23" s="204"/>
      <c r="AR23" s="204"/>
      <c r="AS23" s="205"/>
      <c r="AT23" s="203"/>
      <c r="AU23" s="204"/>
      <c r="AV23" s="204"/>
      <c r="AW23" s="204"/>
      <c r="AX23" s="204"/>
      <c r="AY23" s="204"/>
      <c r="AZ23" s="205"/>
      <c r="BA23" s="98"/>
      <c r="BB23" s="203"/>
      <c r="BC23" s="204"/>
      <c r="BD23" s="204"/>
      <c r="BE23" s="204"/>
      <c r="BF23" s="204"/>
      <c r="BG23" s="204"/>
      <c r="BH23" s="205"/>
      <c r="BI23" s="99"/>
      <c r="BJ23" s="96"/>
      <c r="BK23" s="97"/>
      <c r="BL23" s="97"/>
      <c r="BM23" s="97"/>
      <c r="BN23" s="97"/>
      <c r="BO23" s="97"/>
      <c r="BP23" s="97"/>
      <c r="BQ23" s="97"/>
      <c r="BR23" s="93"/>
    </row>
    <row r="24" spans="1:72" ht="14.45" customHeight="1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2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1:72" ht="14.45" customHeight="1">
      <c r="A25" s="5"/>
      <c r="B25" s="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6.25" customHeight="1">
      <c r="C30" s="40"/>
      <c r="D30" s="34" t="s">
        <v>48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49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36" t="str">
        <f>IF([5]集計用シート!AA6="","",[5]集計用シート!AA6)</f>
        <v>該当なし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48"/>
      <c r="AO31" s="136" t="str">
        <f>IF([5]集計用シート!AB6="","",[5]集計用シート!AB6)</f>
        <v>該当なし</v>
      </c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8"/>
      <c r="BQ31" s="47"/>
    </row>
    <row r="32" spans="1:72" ht="12.6" customHeight="1">
      <c r="C32" s="40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1"/>
      <c r="AN32" s="48"/>
      <c r="AO32" s="139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1"/>
      <c r="BQ32" s="47"/>
    </row>
    <row r="33" spans="1:72" ht="12.6" customHeight="1">
      <c r="C33" s="40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1"/>
      <c r="AN33" s="48"/>
      <c r="AO33" s="139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1"/>
      <c r="BQ33" s="47"/>
    </row>
    <row r="34" spans="1:72" ht="12.6" customHeight="1">
      <c r="C34" s="40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1"/>
      <c r="AN34" s="48"/>
      <c r="AO34" s="139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1"/>
      <c r="BQ34" s="47"/>
    </row>
    <row r="35" spans="1:72" ht="12.6" customHeight="1">
      <c r="C35" s="40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1"/>
      <c r="AN35" s="48"/>
      <c r="AO35" s="139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1"/>
      <c r="BQ35" s="47"/>
    </row>
    <row r="36" spans="1:72" ht="12.6" customHeight="1">
      <c r="C36" s="40"/>
      <c r="D36" s="142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4"/>
      <c r="AN36" s="48"/>
      <c r="AO36" s="142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47"/>
    </row>
    <row r="37" spans="1:72" ht="12.6" customHeight="1">
      <c r="C37" s="49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51"/>
      <c r="Y37" s="51"/>
      <c r="Z37" s="51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53"/>
    </row>
    <row r="38" spans="1:72" ht="12.6" customHeight="1">
      <c r="A38" s="5"/>
      <c r="B38" s="5"/>
      <c r="C38" s="31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31"/>
      <c r="Y38" s="31"/>
      <c r="Z38" s="31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31"/>
      <c r="BR38" s="5"/>
      <c r="BS38" s="5"/>
      <c r="BT38" s="5"/>
    </row>
    <row r="39" spans="1:72" ht="12.6" customHeight="1">
      <c r="C39" s="31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31"/>
      <c r="Y39" s="31"/>
      <c r="Z39" s="31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31"/>
    </row>
    <row r="40" spans="1:72" ht="12.6" customHeight="1">
      <c r="C40" s="31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31"/>
      <c r="Y40" s="31"/>
      <c r="Z40" s="31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31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07" t="str">
        <f>IF(AND(OR([5]集計用シート!Q6="○",[5]集計用シート!Z6="○"),[5]集計用シート!IS6=""),"○","")</f>
        <v>○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</row>
    <row r="44" spans="1:72" ht="25.5" customHeight="1">
      <c r="C44" s="61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63" t="s">
        <v>37</v>
      </c>
      <c r="V44" s="109"/>
      <c r="W44" s="109"/>
      <c r="X44" s="64"/>
      <c r="Y44" s="64"/>
      <c r="Z44" s="64"/>
      <c r="AA44" s="71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63" t="s">
        <v>50</v>
      </c>
      <c r="AN44" s="111"/>
      <c r="AO44" s="110"/>
      <c r="AP44" s="112"/>
      <c r="AQ44" s="112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4"/>
      <c r="BD44" s="71"/>
      <c r="BE44" s="72" t="s">
        <v>38</v>
      </c>
      <c r="BF44" s="73"/>
      <c r="BG44" s="73"/>
      <c r="BH44" s="73"/>
      <c r="BI44" s="73"/>
      <c r="BJ44" s="73"/>
      <c r="BK44" s="73"/>
      <c r="BL44" s="71"/>
      <c r="BM44" s="115"/>
      <c r="BN44" s="115"/>
      <c r="BO44" s="115"/>
      <c r="BP44" s="111"/>
      <c r="BQ44" s="116"/>
    </row>
    <row r="45" spans="1:72" ht="12.6" customHeight="1">
      <c r="C45" s="61"/>
      <c r="D45" s="198" t="s">
        <v>39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9" t="str">
        <f>IF([5]集計用シート!Q6="","",[5]集計用シート!Q6)</f>
        <v>○</v>
      </c>
      <c r="O45" s="199"/>
      <c r="P45" s="199"/>
      <c r="Q45" s="199"/>
      <c r="R45" s="109"/>
      <c r="S45" s="109"/>
      <c r="T45" s="109"/>
      <c r="U45" s="136" t="str">
        <f>IF(AND(N45="○",N50=""),[5]集計用シート!IJ6,IF(AND(N45="",N50="○"),[5]集計用シート!IT6,""))</f>
        <v>漁業集落排水使用料の徴収及び滞納整理、窓口受付業務等。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8"/>
      <c r="AK45" s="117"/>
      <c r="AL45" s="117"/>
      <c r="AM45" s="136" t="str">
        <f>IF(AND(N45="○",N50=""),[5]集計用シート!IK6,IF(AND(N45="",N50="○"),[5]集計用シート!IU6,""))</f>
        <v>左記のとおり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8"/>
      <c r="BC45" s="110"/>
      <c r="BD45" s="71"/>
      <c r="BE45" s="145" t="s">
        <v>40</v>
      </c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9"/>
      <c r="BQ45" s="116"/>
    </row>
    <row r="46" spans="1:72" ht="12.6" customHeight="1">
      <c r="C46" s="61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9"/>
      <c r="O46" s="199"/>
      <c r="P46" s="199"/>
      <c r="Q46" s="199"/>
      <c r="R46" s="109"/>
      <c r="S46" s="109"/>
      <c r="T46" s="109"/>
      <c r="U46" s="139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  <c r="AK46" s="117"/>
      <c r="AL46" s="117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1"/>
      <c r="BC46" s="110"/>
      <c r="BD46" s="71"/>
      <c r="BE46" s="147"/>
      <c r="BF46" s="148"/>
      <c r="BG46" s="148"/>
      <c r="BH46" s="148"/>
      <c r="BI46" s="147"/>
      <c r="BJ46" s="148"/>
      <c r="BK46" s="148"/>
      <c r="BL46" s="148"/>
      <c r="BM46" s="147"/>
      <c r="BN46" s="148"/>
      <c r="BO46" s="148"/>
      <c r="BP46" s="150"/>
      <c r="BQ46" s="116"/>
    </row>
    <row r="47" spans="1:72" ht="12.6" customHeight="1">
      <c r="C47" s="61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  <c r="O47" s="199"/>
      <c r="P47" s="199"/>
      <c r="Q47" s="199"/>
      <c r="R47" s="109"/>
      <c r="S47" s="109"/>
      <c r="T47" s="109"/>
      <c r="U47" s="139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1"/>
      <c r="AK47" s="117"/>
      <c r="AL47" s="117"/>
      <c r="AM47" s="139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1"/>
      <c r="BC47" s="110"/>
      <c r="BD47" s="71"/>
      <c r="BE47" s="147"/>
      <c r="BF47" s="148"/>
      <c r="BG47" s="148"/>
      <c r="BH47" s="148"/>
      <c r="BI47" s="147"/>
      <c r="BJ47" s="148"/>
      <c r="BK47" s="148"/>
      <c r="BL47" s="148"/>
      <c r="BM47" s="147"/>
      <c r="BN47" s="148"/>
      <c r="BO47" s="148"/>
      <c r="BP47" s="150"/>
      <c r="BQ47" s="116"/>
    </row>
    <row r="48" spans="1:72" ht="12.6" customHeight="1">
      <c r="C48" s="61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  <c r="O48" s="199"/>
      <c r="P48" s="199"/>
      <c r="Q48" s="199"/>
      <c r="R48" s="109"/>
      <c r="S48" s="109"/>
      <c r="T48" s="109"/>
      <c r="U48" s="139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117"/>
      <c r="AL48" s="117"/>
      <c r="AM48" s="139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1"/>
      <c r="BC48" s="110"/>
      <c r="BD48" s="71"/>
      <c r="BE48" s="147">
        <f>IF(AND(N45="○",N50=""),[5]集計用シート!IL6,IF(AND(N45="",N50="○"),[5]集計用シート!#REF!,""))</f>
        <v>27</v>
      </c>
      <c r="BF48" s="148"/>
      <c r="BG48" s="148"/>
      <c r="BH48" s="148"/>
      <c r="BI48" s="147">
        <f>IF(AND(N45="○",N50=""),[5]集計用シート!IM6,IF(AND(N45="",N50="○"),[5]集計用シート!#REF!,""))</f>
        <v>9</v>
      </c>
      <c r="BJ48" s="148"/>
      <c r="BK48" s="148"/>
      <c r="BL48" s="148"/>
      <c r="BM48" s="147">
        <f>IF(AND(N45="○",N50=""),[5]集計用シート!IN6,IF(AND(N45="",N50="○"),[5]集計用シート!#REF!,""))</f>
        <v>1</v>
      </c>
      <c r="BN48" s="148"/>
      <c r="BO48" s="148"/>
      <c r="BP48" s="150"/>
      <c r="BQ48" s="116"/>
    </row>
    <row r="49" spans="1:72" ht="12.6" customHeight="1">
      <c r="C49" s="61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118"/>
      <c r="O49" s="118"/>
      <c r="P49" s="118"/>
      <c r="Q49" s="118"/>
      <c r="R49" s="118"/>
      <c r="S49" s="118"/>
      <c r="T49" s="118"/>
      <c r="U49" s="139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1"/>
      <c r="AK49" s="117"/>
      <c r="AL49" s="117"/>
      <c r="AM49" s="139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1"/>
      <c r="BC49" s="110"/>
      <c r="BD49" s="110"/>
      <c r="BE49" s="147"/>
      <c r="BF49" s="148"/>
      <c r="BG49" s="148"/>
      <c r="BH49" s="148"/>
      <c r="BI49" s="147"/>
      <c r="BJ49" s="148"/>
      <c r="BK49" s="148"/>
      <c r="BL49" s="148"/>
      <c r="BM49" s="147"/>
      <c r="BN49" s="148"/>
      <c r="BO49" s="148"/>
      <c r="BP49" s="150"/>
      <c r="BQ49" s="116"/>
    </row>
    <row r="50" spans="1:72" ht="12.6" customHeight="1">
      <c r="C50" s="61"/>
      <c r="D50" s="151" t="s">
        <v>41</v>
      </c>
      <c r="E50" s="198"/>
      <c r="F50" s="198"/>
      <c r="G50" s="198"/>
      <c r="H50" s="198"/>
      <c r="I50" s="198"/>
      <c r="J50" s="198"/>
      <c r="K50" s="198"/>
      <c r="L50" s="198"/>
      <c r="M50" s="125"/>
      <c r="N50" s="199" t="str">
        <f>IF([5]集計用シート!IQ6="","",[5]集計用シート!IQ6)</f>
        <v/>
      </c>
      <c r="O50" s="199"/>
      <c r="P50" s="199"/>
      <c r="Q50" s="199"/>
      <c r="R50" s="109"/>
      <c r="S50" s="109"/>
      <c r="T50" s="109"/>
      <c r="U50" s="139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  <c r="AK50" s="117"/>
      <c r="AL50" s="117"/>
      <c r="AM50" s="139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1"/>
      <c r="BC50" s="110"/>
      <c r="BD50" s="119"/>
      <c r="BE50" s="147"/>
      <c r="BF50" s="148"/>
      <c r="BG50" s="148"/>
      <c r="BH50" s="148"/>
      <c r="BI50" s="147"/>
      <c r="BJ50" s="148"/>
      <c r="BK50" s="148"/>
      <c r="BL50" s="148"/>
      <c r="BM50" s="147"/>
      <c r="BN50" s="148"/>
      <c r="BO50" s="148"/>
      <c r="BP50" s="150"/>
      <c r="BQ50" s="116"/>
    </row>
    <row r="51" spans="1:72" ht="12.6" customHeight="1">
      <c r="A51" s="2"/>
      <c r="C51" s="61"/>
      <c r="D51" s="198"/>
      <c r="E51" s="198"/>
      <c r="F51" s="198"/>
      <c r="G51" s="198"/>
      <c r="H51" s="198"/>
      <c r="I51" s="198"/>
      <c r="J51" s="198"/>
      <c r="K51" s="198"/>
      <c r="L51" s="198"/>
      <c r="M51" s="125"/>
      <c r="N51" s="199"/>
      <c r="O51" s="199"/>
      <c r="P51" s="199"/>
      <c r="Q51" s="199"/>
      <c r="R51" s="109"/>
      <c r="S51" s="109"/>
      <c r="T51" s="109"/>
      <c r="U51" s="139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1"/>
      <c r="AK51" s="117"/>
      <c r="AL51" s="117"/>
      <c r="AM51" s="139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1"/>
      <c r="BC51" s="110"/>
      <c r="BD51" s="119"/>
      <c r="BE51" s="147" t="s">
        <v>42</v>
      </c>
      <c r="BF51" s="148"/>
      <c r="BG51" s="148"/>
      <c r="BH51" s="148"/>
      <c r="BI51" s="147" t="s">
        <v>43</v>
      </c>
      <c r="BJ51" s="148"/>
      <c r="BK51" s="148"/>
      <c r="BL51" s="148"/>
      <c r="BM51" s="147" t="s">
        <v>44</v>
      </c>
      <c r="BN51" s="148"/>
      <c r="BO51" s="148"/>
      <c r="BP51" s="150"/>
      <c r="BQ51" s="116"/>
      <c r="BR51" s="2"/>
      <c r="BS51" s="2"/>
      <c r="BT51" s="2"/>
    </row>
    <row r="52" spans="1:72" ht="12.6" customHeight="1">
      <c r="A52" s="2"/>
      <c r="C52" s="61"/>
      <c r="D52" s="198"/>
      <c r="E52" s="198"/>
      <c r="F52" s="198"/>
      <c r="G52" s="198"/>
      <c r="H52" s="198"/>
      <c r="I52" s="198"/>
      <c r="J52" s="198"/>
      <c r="K52" s="198"/>
      <c r="L52" s="198"/>
      <c r="M52" s="125"/>
      <c r="N52" s="199"/>
      <c r="O52" s="199"/>
      <c r="P52" s="199"/>
      <c r="Q52" s="199"/>
      <c r="R52" s="109"/>
      <c r="S52" s="109"/>
      <c r="T52" s="109"/>
      <c r="U52" s="139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1"/>
      <c r="AK52" s="117"/>
      <c r="AL52" s="117"/>
      <c r="AM52" s="139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1"/>
      <c r="BC52" s="110"/>
      <c r="BD52" s="119"/>
      <c r="BE52" s="147"/>
      <c r="BF52" s="148"/>
      <c r="BG52" s="148"/>
      <c r="BH52" s="148"/>
      <c r="BI52" s="147"/>
      <c r="BJ52" s="148"/>
      <c r="BK52" s="148"/>
      <c r="BL52" s="148"/>
      <c r="BM52" s="147"/>
      <c r="BN52" s="148"/>
      <c r="BO52" s="148"/>
      <c r="BP52" s="150"/>
      <c r="BQ52" s="116"/>
      <c r="BR52" s="2"/>
      <c r="BS52" s="2"/>
      <c r="BT52" s="2"/>
    </row>
    <row r="53" spans="1:72" ht="12.6" customHeight="1">
      <c r="A53" s="2"/>
      <c r="C53" s="61"/>
      <c r="D53" s="198"/>
      <c r="E53" s="198"/>
      <c r="F53" s="198"/>
      <c r="G53" s="198"/>
      <c r="H53" s="198"/>
      <c r="I53" s="198"/>
      <c r="J53" s="198"/>
      <c r="K53" s="198"/>
      <c r="L53" s="198"/>
      <c r="M53" s="125"/>
      <c r="N53" s="199"/>
      <c r="O53" s="199"/>
      <c r="P53" s="199"/>
      <c r="Q53" s="199"/>
      <c r="R53" s="109"/>
      <c r="S53" s="109"/>
      <c r="T53" s="109"/>
      <c r="U53" s="142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4"/>
      <c r="AK53" s="117"/>
      <c r="AL53" s="117"/>
      <c r="AM53" s="142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4"/>
      <c r="BC53" s="110"/>
      <c r="BD53" s="119"/>
      <c r="BE53" s="152"/>
      <c r="BF53" s="153"/>
      <c r="BG53" s="153"/>
      <c r="BH53" s="153"/>
      <c r="BI53" s="152"/>
      <c r="BJ53" s="153"/>
      <c r="BK53" s="153"/>
      <c r="BL53" s="153"/>
      <c r="BM53" s="152"/>
      <c r="BN53" s="153"/>
      <c r="BO53" s="153"/>
      <c r="BP53" s="154"/>
      <c r="BQ53" s="116"/>
      <c r="BR53" s="2"/>
      <c r="BS53" s="2"/>
      <c r="BT53" s="2"/>
    </row>
    <row r="54" spans="1:72" ht="12.6" customHeight="1">
      <c r="A54" s="2"/>
      <c r="C54" s="6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64"/>
      <c r="Y54" s="64"/>
      <c r="Z54" s="64"/>
      <c r="AA54" s="115"/>
      <c r="AB54" s="115"/>
      <c r="AC54" s="115"/>
      <c r="AD54" s="115"/>
      <c r="AE54" s="115"/>
      <c r="AF54" s="115"/>
      <c r="AG54" s="115"/>
      <c r="AH54" s="115"/>
      <c r="AI54" s="115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116"/>
      <c r="BR54" s="2"/>
      <c r="BS54" s="2"/>
      <c r="BT54" s="2"/>
    </row>
    <row r="55" spans="1:72" ht="25.5" customHeight="1">
      <c r="A55" s="2"/>
      <c r="C55" s="61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109"/>
      <c r="O55" s="109"/>
      <c r="P55" s="109"/>
      <c r="Q55" s="109"/>
      <c r="R55" s="109"/>
      <c r="S55" s="109"/>
      <c r="T55" s="109"/>
      <c r="U55" s="63" t="s">
        <v>37</v>
      </c>
      <c r="V55" s="109"/>
      <c r="W55" s="109"/>
      <c r="X55" s="64"/>
      <c r="Y55" s="64"/>
      <c r="Z55" s="64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63" t="s">
        <v>45</v>
      </c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64"/>
      <c r="BQ55" s="116"/>
      <c r="BR55" s="2"/>
      <c r="BS55" s="2"/>
      <c r="BT55" s="2"/>
    </row>
    <row r="56" spans="1:72" ht="12.6" customHeight="1">
      <c r="A56" s="2"/>
      <c r="C56" s="61"/>
      <c r="D56" s="198" t="s">
        <v>46</v>
      </c>
      <c r="E56" s="198"/>
      <c r="F56" s="198"/>
      <c r="G56" s="198"/>
      <c r="H56" s="198"/>
      <c r="I56" s="198"/>
      <c r="J56" s="198"/>
      <c r="K56" s="198"/>
      <c r="L56" s="198"/>
      <c r="M56" s="125"/>
      <c r="N56" s="199" t="str">
        <f>IF([5]集計用シート!IR6="","",[5]集計用シート!IR6)</f>
        <v/>
      </c>
      <c r="O56" s="199"/>
      <c r="P56" s="199"/>
      <c r="Q56" s="199"/>
      <c r="R56" s="109"/>
      <c r="S56" s="109"/>
      <c r="T56" s="109"/>
      <c r="U56" s="136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8"/>
      <c r="AK56" s="120"/>
      <c r="AL56" s="120"/>
      <c r="AM56" s="136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8"/>
      <c r="BQ56" s="116"/>
      <c r="BR56" s="2"/>
      <c r="BS56" s="2"/>
      <c r="BT56" s="2"/>
    </row>
    <row r="57" spans="1:72" ht="12.6" customHeight="1">
      <c r="A57" s="2"/>
      <c r="C57" s="61"/>
      <c r="D57" s="198"/>
      <c r="E57" s="198"/>
      <c r="F57" s="198"/>
      <c r="G57" s="198"/>
      <c r="H57" s="198"/>
      <c r="I57" s="198"/>
      <c r="J57" s="198"/>
      <c r="K57" s="198"/>
      <c r="L57" s="198"/>
      <c r="M57" s="125"/>
      <c r="N57" s="199"/>
      <c r="O57" s="199"/>
      <c r="P57" s="199"/>
      <c r="Q57" s="199"/>
      <c r="R57" s="109"/>
      <c r="S57" s="109"/>
      <c r="T57" s="109"/>
      <c r="U57" s="139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1"/>
      <c r="AK57" s="120"/>
      <c r="AL57" s="120"/>
      <c r="AM57" s="139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1"/>
      <c r="BQ57" s="116"/>
      <c r="BR57" s="2"/>
      <c r="BS57" s="2"/>
      <c r="BT57" s="2"/>
    </row>
    <row r="58" spans="1:72" ht="12.6" customHeight="1">
      <c r="A58" s="2"/>
      <c r="C58" s="61"/>
      <c r="D58" s="198"/>
      <c r="E58" s="198"/>
      <c r="F58" s="198"/>
      <c r="G58" s="198"/>
      <c r="H58" s="198"/>
      <c r="I58" s="198"/>
      <c r="J58" s="198"/>
      <c r="K58" s="198"/>
      <c r="L58" s="198"/>
      <c r="M58" s="125"/>
      <c r="N58" s="199"/>
      <c r="O58" s="199"/>
      <c r="P58" s="199"/>
      <c r="Q58" s="199"/>
      <c r="R58" s="109"/>
      <c r="S58" s="109"/>
      <c r="T58" s="109"/>
      <c r="U58" s="139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1"/>
      <c r="AK58" s="120"/>
      <c r="AL58" s="120"/>
      <c r="AM58" s="139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1"/>
      <c r="BQ58" s="116"/>
      <c r="BR58" s="2"/>
      <c r="BS58" s="2"/>
      <c r="BT58" s="2"/>
    </row>
    <row r="59" spans="1:72" ht="12.6" customHeight="1">
      <c r="A59" s="2"/>
      <c r="C59" s="61"/>
      <c r="D59" s="198"/>
      <c r="E59" s="198"/>
      <c r="F59" s="198"/>
      <c r="G59" s="198"/>
      <c r="H59" s="198"/>
      <c r="I59" s="198"/>
      <c r="J59" s="198"/>
      <c r="K59" s="198"/>
      <c r="L59" s="198"/>
      <c r="M59" s="125"/>
      <c r="N59" s="199"/>
      <c r="O59" s="199"/>
      <c r="P59" s="199"/>
      <c r="Q59" s="199"/>
      <c r="R59" s="109"/>
      <c r="S59" s="109"/>
      <c r="T59" s="109"/>
      <c r="U59" s="142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4"/>
      <c r="AK59" s="120"/>
      <c r="AL59" s="120"/>
      <c r="AM59" s="142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4"/>
      <c r="BQ59" s="116"/>
      <c r="BR59" s="2"/>
      <c r="BS59" s="2"/>
      <c r="BT59" s="2"/>
    </row>
    <row r="60" spans="1:72" ht="12.6" customHeight="1">
      <c r="A60" s="2"/>
      <c r="C60" s="12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122"/>
      <c r="Y60" s="122"/>
      <c r="Z60" s="122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123"/>
      <c r="BR60" s="2"/>
      <c r="BS60" s="2"/>
      <c r="BT60" s="2"/>
    </row>
    <row r="61" spans="1:72" ht="12.6" customHeight="1">
      <c r="A61" s="2"/>
      <c r="B61" s="5"/>
      <c r="C61" s="3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1"/>
      <c r="Y61" s="31"/>
      <c r="Z61" s="31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1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IV37">
    <cfRule type="expression" dxfId="2" priority="5">
      <formula>$BB$22=""</formula>
    </cfRule>
  </conditionalFormatting>
  <conditionalFormatting sqref="A39:IV60">
    <cfRule type="expression" dxfId="1" priority="3">
      <formula>$BR$41=""</formula>
    </cfRule>
  </conditionalFormatting>
  <conditionalFormatting sqref="A38:IV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簡易水道事業</vt:lpstr>
      <vt:lpstr>下水道事業</vt:lpstr>
      <vt:lpstr>下水道事業（農業集落排水）</vt:lpstr>
      <vt:lpstr>下水道事業（漁業集落排水）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2016-08-03T05:24:55Z</dcterms:modified>
</cp:coreProperties>
</file>