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水道事業" sheetId="14" r:id="rId1"/>
    <sheet name="簡易水道事業" sheetId="15" r:id="rId2"/>
    <sheet name="下水道事業" sheetId="16" r:id="rId3"/>
    <sheet name="下水道事業（農業集落排水）" sheetId="17" r:id="rId4"/>
    <sheet name="下水道事業（漁業集落排水）" sheetId="18" r:id="rId5"/>
    <sheet name="観光施設事業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Criteria" localSheetId="2">下水道事業!#REF!</definedName>
    <definedName name="_xlnm.Criteria" localSheetId="4">'下水道事業（漁業集落排水）'!#REF!</definedName>
    <definedName name="_xlnm.Criteria" localSheetId="3">'下水道事業（農業集落排水）'!#REF!</definedName>
    <definedName name="_xlnm.Criteria" localSheetId="1">簡易水道事業!#REF!</definedName>
    <definedName name="_xlnm.Criteria" localSheetId="5">観光施設事業!#REF!</definedName>
    <definedName name="_xlnm.Criteria" localSheetId="0">水道事業!#REF!</definedName>
    <definedName name="_xlnm.Print_Area" localSheetId="2">下水道事業!$A$1:$BR$38</definedName>
    <definedName name="_xlnm.Print_Area" localSheetId="4">'下水道事業（漁業集落排水）'!$A$1:$BR$38</definedName>
    <definedName name="_xlnm.Print_Area" localSheetId="3">'下水道事業（農業集落排水）'!$A$1:$BR$38</definedName>
    <definedName name="_xlnm.Print_Area" localSheetId="1">簡易水道事業!$A$1:$BR$38</definedName>
    <definedName name="_xlnm.Print_Area" localSheetId="5">観光施設事業!$A$1:$BR$52</definedName>
    <definedName name="_xlnm.Print_Area" localSheetId="0">水道事業!#REF!</definedName>
  </definedNames>
  <calcPr calcId="125725"/>
</workbook>
</file>

<file path=xl/calcChain.xml><?xml version="1.0" encoding="utf-8"?>
<calcChain xmlns="http://schemas.openxmlformats.org/spreadsheetml/2006/main">
  <c r="AM46" i="19"/>
  <c r="U46"/>
  <c r="N46"/>
  <c r="N40"/>
  <c r="N34"/>
  <c r="AM38" s="1"/>
  <c r="BB22"/>
  <c r="AT22"/>
  <c r="AM22"/>
  <c r="AF22"/>
  <c r="Y22"/>
  <c r="R22"/>
  <c r="K22"/>
  <c r="D22"/>
  <c r="Y11"/>
  <c r="C11"/>
  <c r="BM37" l="1"/>
  <c r="BI37"/>
  <c r="BE37"/>
  <c r="AU38"/>
  <c r="U34"/>
  <c r="AO31" i="18" l="1"/>
  <c r="D31"/>
  <c r="BB22"/>
  <c r="AT22"/>
  <c r="AM22"/>
  <c r="AF22"/>
  <c r="Y22"/>
  <c r="R22"/>
  <c r="K22"/>
  <c r="D22"/>
  <c r="AJ11"/>
  <c r="Y11"/>
  <c r="C11"/>
  <c r="AO31" i="17" l="1"/>
  <c r="D31"/>
  <c r="BB22"/>
  <c r="AT22"/>
  <c r="AM22"/>
  <c r="AF22"/>
  <c r="Y22"/>
  <c r="R22"/>
  <c r="K22"/>
  <c r="D22"/>
  <c r="AJ11"/>
  <c r="Y11"/>
  <c r="C11"/>
  <c r="AO31" i="16" l="1"/>
  <c r="D31"/>
  <c r="BB22"/>
  <c r="AT22"/>
  <c r="AM22"/>
  <c r="AF22"/>
  <c r="Y22"/>
  <c r="R22"/>
  <c r="K22"/>
  <c r="D22"/>
  <c r="AJ11"/>
  <c r="Y11"/>
  <c r="C11"/>
  <c r="AO31" i="15" l="1"/>
  <c r="D31"/>
  <c r="BB22"/>
  <c r="AT22"/>
  <c r="AM22"/>
  <c r="AF22"/>
  <c r="Y22"/>
  <c r="R22"/>
  <c r="K22"/>
  <c r="D22"/>
  <c r="AJ11"/>
  <c r="Y11"/>
  <c r="C11"/>
  <c r="AO31" i="14" l="1"/>
  <c r="D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<sst xmlns="http://schemas.openxmlformats.org/spreadsheetml/2006/main" count="99" uniqueCount="33">
  <si>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</si>
  <si>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</si>
  <si>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</si>
  <si>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</si>
  <si>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</si>
  <si>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</si>
  <si>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</si>
  <si>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</si>
  <si>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</si>
  <si>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</si>
  <si>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</si>
  <si>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</si>
  <si>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</si>
  <si>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</si>
  <si>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PFI</t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</si>
  <si>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</si>
  <si>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</si>
  <si>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</si>
  <si>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</si>
  <si>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</si>
  <si>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</si>
  <si>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</si>
  <si>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</si>
  <si>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</si>
  <si>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</si>
  <si>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</si>
  <si>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</si>
  <si>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</si>
  <si>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</si>
  <si>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</si>
  <si>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</si>
  <si>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</si>
  <si>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国民宿舎城山荘</t>
    <rPh sb="0" eb="2">
      <t>コクミン</t>
    </rPh>
    <rPh sb="2" eb="4">
      <t>シュクシャ</t>
    </rPh>
    <rPh sb="4" eb="6">
      <t>シロヤマ</t>
    </rPh>
    <rPh sb="6" eb="7">
      <t>ソウ</t>
    </rPh>
    <phoneticPr fontId="2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</si>
</sst>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9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5" fillId="4" borderId="8" xfId="0" applyFont="1" applyFill="1" applyBorder="1" applyAlignment="1"/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40" name="角丸四角形 39"/>
        <xdr:cNvSpPr/>
      </xdr:nvSpPr>
      <xdr:spPr>
        <a:xfrm>
          <a:off x="266699" y="4635500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79375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38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47625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603750"/>
          <a:ext cx="8458200" cy="4721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0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87875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699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24</xdr:row>
      <xdr:rowOff>158750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72000"/>
          <a:ext cx="8458200" cy="53566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127000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15875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4572000"/>
          <a:ext cx="8458200" cy="50391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111125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4889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18" name="右矢印 17"/>
        <xdr:cNvSpPr/>
      </xdr:nvSpPr>
      <xdr:spPr>
        <a:xfrm>
          <a:off x="3340100" y="305752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9" name="右矢印 18"/>
        <xdr:cNvSpPr/>
      </xdr:nvSpPr>
      <xdr:spPr>
        <a:xfrm>
          <a:off x="3340100" y="283146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10&#20462;&#27491;)&#65288;&#39640;&#27996;&#30010;%20&#27700;&#369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10&#20462;&#27491;)&#65288;&#39640;&#27996;&#30010;%20&#31777;&#26131;&#27700;&#3694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10&#20462;&#27491;)&#65288;&#39640;&#27996;&#30010;%20&#20844;&#20849;&#19979;&#27700;&#36947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10&#20462;&#27491;)&#65288;&#39640;&#27996;&#30010;%20&#36786;&#26989;&#38598;&#33853;&#25490;&#2770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10&#20462;&#27491;)&#65288;&#39640;&#27996;&#30010;%20&#28417;&#26989;&#38598;&#33853;&#25490;&#2770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2&#20462;&#27491;)%20(&#35251;&#2080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    </cell>
          <cell r="AB6" t="str">
            <v>水道事業の経営等について的確な現状把握を行った上で、中長期的な視野に基づく計画的な経営に取り組み、徹底した効率化、経営健全化を行うことが必要と考える。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高浜町</v>
          </cell>
          <cell r="C8" t="str">
            <v>水道事業</v>
          </cell>
          <cell r="D8" t="str">
            <v>水道事業
（法適用）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    </cell>
          <cell r="AB6" t="str">
            <v>簡易水道事業の経営等について的確な現状把握を行った上で、中長期的な視野に基づく計画的な経営に取り組み、徹底した効率化、経営健全化を行うことが必要と考える。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高浜町</v>
          </cell>
          <cell r="C8" t="str">
            <v>簡易水道事業</v>
          </cell>
          <cell r="D8" t="str">
            <v>簡易水道
事業
（法非適用）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    </cell>
          <cell r="AB6" t="str">
            <v>公共下水道事業の経営等について的確な現状把握を行った上で、中長期的な視野に基づく計画的な経営に取り組み、徹底した効率化、経営健全化を行うことが必要と考える。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高浜町</v>
          </cell>
          <cell r="C8" t="str">
            <v>下水道事業</v>
          </cell>
          <cell r="D8" t="str">
            <v>公共下水道
事業
（法非適用）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    </cell>
          <cell r="AB6" t="str">
            <v>農業集落排水事業の経営等について的確な現状把握を行った上で、中長期的な視野に基づく計画的な経営に取り組み、徹底した効率化、経営健全化を行うことが必要と考える。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高浜町</v>
          </cell>
          <cell r="C8" t="str">
            <v>下水道事業</v>
          </cell>
          <cell r="D8" t="str">
            <v>農業集落
排水事業
（法非適用）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    </cell>
          <cell r="AB6" t="str">
            <v>漁業集落排水事業の経営等について的確な現状把握を行った上で、中長期的な視野に基づく計画的な経営に取り組み、徹底した効率化、経営健全化を行うことが必要と考える。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T6" t="str">
            <v/>
          </cell>
          <cell r="HX6" t="str">
            <v/>
          </cell>
        </row>
      </sheetData>
      <sheetData sheetId="2">
        <row r="8">
          <cell r="B8" t="str">
            <v>高浜町</v>
          </cell>
          <cell r="C8" t="str">
            <v>下水道事業</v>
          </cell>
          <cell r="D8" t="str">
            <v>漁業集落
排水事業
（法非適用）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 refreshError="1"/>
      <sheetData sheetId="1" refreshError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>○</v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AA6" t="str">
            <v/>
          </cell>
          <cell r="AB6" t="str">
            <v/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GB6" t="str">
            <v>宿泊施設・休養施設城山荘の管理運営。
サービス提供業務
維持管理に関する業務
駐車場管理業務
警備業務
清掃業務
事業報告
地域の観光振興及び地域との連携に関する業務
その他業務</v>
          </cell>
          <cell r="GC6" t="str">
            <v/>
          </cell>
          <cell r="GD6" t="str">
            <v>○</v>
          </cell>
          <cell r="GE6">
            <v>26</v>
          </cell>
          <cell r="GF6">
            <v>4</v>
          </cell>
          <cell r="GG6">
            <v>1</v>
          </cell>
          <cell r="GR6" t="str">
            <v/>
          </cell>
          <cell r="GS6" t="str">
            <v/>
          </cell>
          <cell r="GU6" t="str">
            <v/>
          </cell>
          <cell r="GV6" t="str">
            <v/>
          </cell>
          <cell r="GW6" t="str">
            <v/>
          </cell>
          <cell r="GY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X6" t="str">
            <v/>
          </cell>
        </row>
      </sheetData>
      <sheetData sheetId="2" refreshError="1">
        <row r="8">
          <cell r="B8" t="str">
            <v>高浜町</v>
          </cell>
          <cell r="C8" t="str">
            <v>観光施設事業・その他事業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O40" sqref="O4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tr">
        <f>[1]様式０!B8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[1]様式０!C8</f>
        <v>水道事業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tr">
        <f>[1]様式０!D8</f>
        <v>水道事業
（法適用）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11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IF(AND(OR([1]集計用シート!I6="○",[1]集計用シート!R6="○"),[1]集計用シート!AU6=""),"○","")</f>
        <v/>
      </c>
      <c r="E22" s="90"/>
      <c r="F22" s="90"/>
      <c r="G22" s="90"/>
      <c r="H22" s="90"/>
      <c r="I22" s="90"/>
      <c r="J22" s="91"/>
      <c r="K22" s="89" t="str">
        <f>IF(AND(OR([1]集計用シート!J6="○",[1]集計用シート!S6="○"),[1]集計用シート!CB6=""),"○","")</f>
        <v/>
      </c>
      <c r="L22" s="90"/>
      <c r="M22" s="90"/>
      <c r="N22" s="90"/>
      <c r="O22" s="90"/>
      <c r="P22" s="90"/>
      <c r="Q22" s="91"/>
      <c r="R22" s="89" t="str">
        <f>IF(AND(OR([1]集計用シート!K6="○",[1]集計用シート!T6="○"),[1]集計用シート!DD6=""),"○","")</f>
        <v/>
      </c>
      <c r="S22" s="90"/>
      <c r="T22" s="90"/>
      <c r="U22" s="90"/>
      <c r="V22" s="90"/>
      <c r="W22" s="90"/>
      <c r="X22" s="91"/>
      <c r="Y22" s="89" t="str">
        <f>IF(AND(OR([1]集計用シート!L6="○",[1]集計用シート!U6="○"),[1]集計用シート!EH6=""),"○","")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IF(AND(OR([1]集計用シート!M6="○",[1]集計用シート!V6="○"),[1]集計用シート!FO6=""),"○","")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IF(AND(OR([1]集計用シート!N6="○",[1]集計用シート!W6="○"),[1]集計用シート!GT6=""),"○","")</f>
        <v/>
      </c>
      <c r="AN22" s="90"/>
      <c r="AO22" s="90"/>
      <c r="AP22" s="90"/>
      <c r="AQ22" s="90"/>
      <c r="AR22" s="90"/>
      <c r="AS22" s="91"/>
      <c r="AT22" s="89" t="str">
        <f>IF(AND(OR([1]集計用シート!O6="○",[1]集計用シート!X6="○"),[1]集計用シート!HX6=""),"○","")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IF(OR([1]集計用シート!Y6="○",[1]集計用シート!AA6&lt;&gt;"",[1]集計用シート!AB6&lt;&gt;""),"○","")</f>
        <v>○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7" customHeight="1">
      <c r="C30" s="40"/>
      <c r="D30" s="34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1" t="str">
        <f>IF([1]集計用シート!AA6="","",[1]集計用シート!AA6)</f>
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8"/>
      <c r="AO31" s="110" t="str">
        <f>IF([1]集計用シート!AB6="","",[1]集計用シート!AB6)</f>
        <v>水道事業の経営等について的確な現状把握を行った上で、中長期的な視野に基づく計画的な経営に取り組み、徹底した効率化、経営健全化を行うことが必要と考える。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7"/>
    </row>
    <row r="32" spans="1:72" ht="12.6" customHeight="1">
      <c r="C32" s="40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8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7"/>
    </row>
    <row r="33" spans="1:72" ht="12.6" customHeight="1">
      <c r="C33" s="40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7"/>
    </row>
    <row r="34" spans="1:72" ht="12.6" customHeight="1">
      <c r="C34" s="40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7"/>
    </row>
    <row r="35" spans="1:72" ht="12.6" customHeight="1">
      <c r="C35" s="40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7"/>
    </row>
    <row r="36" spans="1:72" ht="12.6" customHeight="1">
      <c r="C36" s="40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8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BB22:BH23"/>
    <mergeCell ref="AM22:AS23"/>
    <mergeCell ref="AT20:AZ21"/>
    <mergeCell ref="D22:J23"/>
    <mergeCell ref="K22:Q23"/>
    <mergeCell ref="R22:X23"/>
    <mergeCell ref="Y22:AE23"/>
    <mergeCell ref="AF22:AL23"/>
    <mergeCell ref="AT22:AZ23"/>
  </mergeCells>
  <phoneticPr fontId="2"/>
  <conditionalFormatting sqref="A26:XFD37">
    <cfRule type="expression" dxfId="6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I46" sqref="AI4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38" t="str">
        <f>[2]様式０!B8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[2]様式０!C8</f>
        <v>簡易水道事業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tr">
        <f>[2]様式０!D8</f>
        <v>簡易水道
事業
（法非適用）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11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IF(AND(OR([2]集計用シート!I6="○",[2]集計用シート!R6="○"),[2]集計用シート!AU6=""),"○","")</f>
        <v/>
      </c>
      <c r="E22" s="90"/>
      <c r="F22" s="90"/>
      <c r="G22" s="90"/>
      <c r="H22" s="90"/>
      <c r="I22" s="90"/>
      <c r="J22" s="91"/>
      <c r="K22" s="89" t="str">
        <f>IF(AND(OR([2]集計用シート!J6="○",[2]集計用シート!S6="○"),[2]集計用シート!CB6=""),"○","")</f>
        <v/>
      </c>
      <c r="L22" s="90"/>
      <c r="M22" s="90"/>
      <c r="N22" s="90"/>
      <c r="O22" s="90"/>
      <c r="P22" s="90"/>
      <c r="Q22" s="91"/>
      <c r="R22" s="89" t="str">
        <f>IF(AND(OR([2]集計用シート!K6="○",[2]集計用シート!T6="○"),[2]集計用シート!DD6=""),"○","")</f>
        <v/>
      </c>
      <c r="S22" s="90"/>
      <c r="T22" s="90"/>
      <c r="U22" s="90"/>
      <c r="V22" s="90"/>
      <c r="W22" s="90"/>
      <c r="X22" s="91"/>
      <c r="Y22" s="89" t="str">
        <f>IF(AND(OR([2]集計用シート!L6="○",[2]集計用シート!U6="○"),[2]集計用シート!EH6=""),"○","")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IF(AND(OR([2]集計用シート!M6="○",[2]集計用シート!V6="○"),[2]集計用シート!FO6=""),"○","")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IF(AND(OR([2]集計用シート!N6="○",[2]集計用シート!W6="○"),[2]集計用シート!GT6=""),"○","")</f>
        <v/>
      </c>
      <c r="AN22" s="90"/>
      <c r="AO22" s="90"/>
      <c r="AP22" s="90"/>
      <c r="AQ22" s="90"/>
      <c r="AR22" s="90"/>
      <c r="AS22" s="91"/>
      <c r="AT22" s="89" t="str">
        <f>IF(AND(OR([2]集計用シート!O6="○",[2]集計用シート!X6="○"),[2]集計用シート!HX6=""),"○","")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IF(OR([2]集計用シート!Y6="○",[2]集計用シート!AA6&lt;&gt;"",[2]集計用シート!AB6&lt;&gt;""),"○","")</f>
        <v>○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9.25" customHeight="1">
      <c r="C30" s="40"/>
      <c r="D30" s="34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1" t="str">
        <f>IF([2]集計用シート!AA6="","",[2]集計用シート!AA6)</f>
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8"/>
      <c r="AO31" s="110" t="str">
        <f>IF([2]集計用シート!AB6="","",[2]集計用シート!AB6)</f>
        <v>簡易水道事業の経営等について的確な現状把握を行った上で、中長期的な視野に基づく計画的な経営に取り組み、徹底した効率化、経営健全化を行うことが必要と考える。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7"/>
    </row>
    <row r="32" spans="1:72" ht="12.6" customHeight="1">
      <c r="C32" s="40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8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7"/>
    </row>
    <row r="33" spans="1:72" ht="12.6" customHeight="1">
      <c r="C33" s="40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7"/>
    </row>
    <row r="34" spans="1:72" ht="12.6" customHeight="1">
      <c r="C34" s="40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7"/>
    </row>
    <row r="35" spans="1:72" ht="12.6" customHeight="1">
      <c r="C35" s="40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7"/>
    </row>
    <row r="36" spans="1:72" ht="12.6" customHeight="1">
      <c r="C36" s="40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8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F44" sqref="AF4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38" t="str">
        <f>[3]様式０!B8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[3]様式０!C8</f>
        <v>下水道事業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tr">
        <f>[3]様式０!D8</f>
        <v>公共下水道
事業
（法非適用）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5.75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11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IF(AND(OR([3]集計用シート!I6="○",[3]集計用シート!R6="○"),[3]集計用シート!AU6=""),"○","")</f>
        <v/>
      </c>
      <c r="E22" s="90"/>
      <c r="F22" s="90"/>
      <c r="G22" s="90"/>
      <c r="H22" s="90"/>
      <c r="I22" s="90"/>
      <c r="J22" s="91"/>
      <c r="K22" s="89" t="str">
        <f>IF(AND(OR([3]集計用シート!J6="○",[3]集計用シート!S6="○"),[3]集計用シート!CB6=""),"○","")</f>
        <v/>
      </c>
      <c r="L22" s="90"/>
      <c r="M22" s="90"/>
      <c r="N22" s="90"/>
      <c r="O22" s="90"/>
      <c r="P22" s="90"/>
      <c r="Q22" s="91"/>
      <c r="R22" s="89" t="str">
        <f>IF(AND(OR([3]集計用シート!K6="○",[3]集計用シート!T6="○"),[3]集計用シート!DD6=""),"○","")</f>
        <v/>
      </c>
      <c r="S22" s="90"/>
      <c r="T22" s="90"/>
      <c r="U22" s="90"/>
      <c r="V22" s="90"/>
      <c r="W22" s="90"/>
      <c r="X22" s="91"/>
      <c r="Y22" s="89" t="str">
        <f>IF(AND(OR([3]集計用シート!L6="○",[3]集計用シート!U6="○"),[3]集計用シート!EH6=""),"○","")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IF(AND(OR([3]集計用シート!M6="○",[3]集計用シート!V6="○"),[3]集計用シート!FO6=""),"○","")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IF(AND(OR([3]集計用シート!N6="○",[3]集計用シート!W6="○"),[3]集計用シート!GT6=""),"○","")</f>
        <v/>
      </c>
      <c r="AN22" s="90"/>
      <c r="AO22" s="90"/>
      <c r="AP22" s="90"/>
      <c r="AQ22" s="90"/>
      <c r="AR22" s="90"/>
      <c r="AS22" s="91"/>
      <c r="AT22" s="89" t="str">
        <f>IF(AND(OR([3]集計用シート!O6="○",[3]集計用シート!X6="○"),[3]集計用シート!HX6=""),"○","")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IF(OR([3]集計用シート!Y6="○",[3]集計用シート!AA6&lt;&gt;"",[3]集計用シート!AB6&lt;&gt;""),"○","")</f>
        <v>○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4" customHeight="1">
      <c r="C30" s="40"/>
      <c r="D30" s="34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1" t="str">
        <f>IF([3]集計用シート!AA6="","",[3]集計用シート!AA6)</f>
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8"/>
      <c r="AO31" s="110" t="str">
        <f>IF([3]集計用シート!AB6="","",[3]集計用シート!AB6)</f>
        <v>公共下水道事業の経営等について的確な現状把握を行った上で、中長期的な視野に基づく計画的な経営に取り組み、徹底した効率化、経営健全化を行うことが必要と考える。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7"/>
    </row>
    <row r="32" spans="1:72" ht="12.6" customHeight="1">
      <c r="C32" s="40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8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7"/>
    </row>
    <row r="33" spans="1:72" ht="12.6" customHeight="1">
      <c r="C33" s="40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7"/>
    </row>
    <row r="34" spans="1:72" ht="12.6" customHeight="1">
      <c r="C34" s="40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7"/>
    </row>
    <row r="35" spans="1:72" ht="12.6" customHeight="1">
      <c r="C35" s="40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7"/>
    </row>
    <row r="36" spans="1:72" ht="12.6" customHeight="1">
      <c r="C36" s="40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8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Y42" sqref="Y42:Y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38" t="str">
        <f>[4]様式０!B8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[4]様式０!C8</f>
        <v>下水道事業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tr">
        <f>[4]様式０!D8</f>
        <v>農業集落
排水事業
（法非適用）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11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IF(AND(OR([4]集計用シート!I6="○",[4]集計用シート!R6="○"),[4]集計用シート!AU6=""),"○","")</f>
        <v/>
      </c>
      <c r="E22" s="90"/>
      <c r="F22" s="90"/>
      <c r="G22" s="90"/>
      <c r="H22" s="90"/>
      <c r="I22" s="90"/>
      <c r="J22" s="91"/>
      <c r="K22" s="89" t="str">
        <f>IF(AND(OR([4]集計用シート!J6="○",[4]集計用シート!S6="○"),[4]集計用シート!CB6=""),"○","")</f>
        <v/>
      </c>
      <c r="L22" s="90"/>
      <c r="M22" s="90"/>
      <c r="N22" s="90"/>
      <c r="O22" s="90"/>
      <c r="P22" s="90"/>
      <c r="Q22" s="91"/>
      <c r="R22" s="89" t="str">
        <f>IF(AND(OR([4]集計用シート!K6="○",[4]集計用シート!T6="○"),[4]集計用シート!DD6=""),"○","")</f>
        <v/>
      </c>
      <c r="S22" s="90"/>
      <c r="T22" s="90"/>
      <c r="U22" s="90"/>
      <c r="V22" s="90"/>
      <c r="W22" s="90"/>
      <c r="X22" s="91"/>
      <c r="Y22" s="89" t="str">
        <f>IF(AND(OR([4]集計用シート!L6="○",[4]集計用シート!U6="○"),[4]集計用シート!EH6=""),"○","")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IF(AND(OR([4]集計用シート!M6="○",[4]集計用シート!V6="○"),[4]集計用シート!FO6=""),"○","")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IF(AND(OR([4]集計用シート!N6="○",[4]集計用シート!W6="○"),[4]集計用シート!GT6=""),"○","")</f>
        <v/>
      </c>
      <c r="AN22" s="90"/>
      <c r="AO22" s="90"/>
      <c r="AP22" s="90"/>
      <c r="AQ22" s="90"/>
      <c r="AR22" s="90"/>
      <c r="AS22" s="91"/>
      <c r="AT22" s="89" t="str">
        <f>IF(AND(OR([4]集計用シート!O6="○",[4]集計用シート!X6="○"),[4]集計用シート!HX6=""),"○","")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IF(OR([4]集計用シート!Y6="○",[4]集計用シート!AA6&lt;&gt;"",[4]集計用シート!AB6&lt;&gt;""),"○","")</f>
        <v>○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30" customHeight="1">
      <c r="C30" s="40"/>
      <c r="D30" s="34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1" t="str">
        <f>IF([4]集計用シート!AA6="","",[4]集計用シート!AA6)</f>
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8"/>
      <c r="AO31" s="110" t="str">
        <f>IF([4]集計用シート!AB6="","",[4]集計用シート!AB6)</f>
        <v>農業集落排水事業の経営等について的確な現状把握を行った上で、中長期的な視野に基づく計画的な経営に取り組み、徹底した効率化、経営健全化を行うことが必要と考える。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7"/>
    </row>
    <row r="32" spans="1:72" ht="12.6" customHeight="1">
      <c r="C32" s="40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8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7"/>
    </row>
    <row r="33" spans="1:72" ht="12.6" customHeight="1">
      <c r="C33" s="40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7"/>
    </row>
    <row r="34" spans="1:72" ht="12.6" customHeight="1">
      <c r="C34" s="40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7"/>
    </row>
    <row r="35" spans="1:72" ht="12.6" customHeight="1">
      <c r="C35" s="40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7"/>
    </row>
    <row r="36" spans="1:72" ht="12.6" customHeight="1">
      <c r="C36" s="40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8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W45" sqref="W45:X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38" t="str">
        <f>[5]様式０!B8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[5]様式０!C8</f>
        <v>下水道事業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tr">
        <f>[5]様式０!D8</f>
        <v>漁業集落
排水事業
（法非適用）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14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5.5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IF(AND(OR([5]集計用シート!I6="○",[5]集計用シート!R6="○"),[5]集計用シート!AU6=""),"○","")</f>
        <v/>
      </c>
      <c r="E22" s="90"/>
      <c r="F22" s="90"/>
      <c r="G22" s="90"/>
      <c r="H22" s="90"/>
      <c r="I22" s="90"/>
      <c r="J22" s="91"/>
      <c r="K22" s="89" t="str">
        <f>IF(AND(OR([5]集計用シート!J6="○",[5]集計用シート!S6="○"),[5]集計用シート!CB6=""),"○","")</f>
        <v/>
      </c>
      <c r="L22" s="90"/>
      <c r="M22" s="90"/>
      <c r="N22" s="90"/>
      <c r="O22" s="90"/>
      <c r="P22" s="90"/>
      <c r="Q22" s="91"/>
      <c r="R22" s="89" t="str">
        <f>IF(AND(OR([5]集計用シート!K6="○",[5]集計用シート!T6="○"),[5]集計用シート!DD6=""),"○","")</f>
        <v/>
      </c>
      <c r="S22" s="90"/>
      <c r="T22" s="90"/>
      <c r="U22" s="90"/>
      <c r="V22" s="90"/>
      <c r="W22" s="90"/>
      <c r="X22" s="91"/>
      <c r="Y22" s="89" t="str">
        <f>IF(AND(OR([5]集計用シート!L6="○",[5]集計用シート!U6="○"),[5]集計用シート!EH6=""),"○","")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IF(AND(OR([5]集計用シート!M6="○",[5]集計用シート!V6="○"),[5]集計用シート!FO6=""),"○","")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IF(AND(OR([5]集計用シート!N6="○",[5]集計用シート!W6="○"),[5]集計用シート!GT6=""),"○","")</f>
        <v/>
      </c>
      <c r="AN22" s="90"/>
      <c r="AO22" s="90"/>
      <c r="AP22" s="90"/>
      <c r="AQ22" s="90"/>
      <c r="AR22" s="90"/>
      <c r="AS22" s="91"/>
      <c r="AT22" s="89" t="str">
        <f>IF(AND(OR([5]集計用シート!O6="○",[5]集計用シート!X6="○"),[5]集計用シート!HX6=""),"○","")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IF(OR([5]集計用シート!Y6="○",[5]集計用シート!AA6&lt;&gt;"",[5]集計用シート!AB6&lt;&gt;""),"○","")</f>
        <v>○</v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9"/>
    </row>
    <row r="30" spans="1:72" ht="26.25" customHeight="1">
      <c r="C30" s="40"/>
      <c r="D30" s="34" t="s">
        <v>12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13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40"/>
      <c r="D31" s="101" t="str">
        <f>IF([5]集計用シート!AA6="","",[5]集計用シート!AA6)</f>
        <v>・必要な知見、ノウハウの不足により、抜本的改革の実施の検討ができていないため。
・人員に余裕がなく、通常業務をこなすだけで精一杯であり、抜本的な改革の実施が検討できていないため。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3"/>
      <c r="AN31" s="48"/>
      <c r="AO31" s="110" t="str">
        <f>IF([5]集計用シート!AB6="","",[5]集計用シート!AB6)</f>
        <v>漁業集落排水事業の経営等について的確な現状把握を行った上で、中長期的な視野に基づく計画的な経営に取り組み、徹底した効率化、経営健全化を行うことが必要と考える。</v>
      </c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2"/>
      <c r="BQ31" s="47"/>
    </row>
    <row r="32" spans="1:72" ht="12.6" customHeight="1">
      <c r="C32" s="40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48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47"/>
    </row>
    <row r="33" spans="1:72" ht="12.6" customHeight="1">
      <c r="C33" s="40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48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5"/>
      <c r="BQ33" s="47"/>
    </row>
    <row r="34" spans="1:72" ht="12.6" customHeight="1">
      <c r="C34" s="40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48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5"/>
      <c r="BQ34" s="47"/>
    </row>
    <row r="35" spans="1:72" ht="12.6" customHeight="1">
      <c r="C35" s="40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48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5"/>
      <c r="BQ35" s="47"/>
    </row>
    <row r="36" spans="1:72" ht="12.6" customHeight="1">
      <c r="C36" s="40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48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8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2"/>
  <sheetViews>
    <sheetView view="pageBreakPreview" zoomScale="60" zoomScaleNormal="70" zoomScalePageLayoutView="40" workbookViewId="0">
      <selection activeCell="BN17" sqref="BN1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19" t="s">
        <v>9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10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38" t="str">
        <f>[6]様式０!B8</f>
        <v>高浜町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tr">
        <f>[6]様式０!C8</f>
        <v>観光施設事業・その他事業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8" t="s">
        <v>1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20"/>
      <c r="BB18" s="149" t="s">
        <v>2</v>
      </c>
      <c r="BC18" s="149"/>
      <c r="BD18" s="149"/>
      <c r="BE18" s="149"/>
      <c r="BF18" s="149"/>
      <c r="BG18" s="149"/>
      <c r="BH18" s="14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20"/>
      <c r="BB19" s="149"/>
      <c r="BC19" s="149"/>
      <c r="BD19" s="149"/>
      <c r="BE19" s="149"/>
      <c r="BF19" s="149"/>
      <c r="BG19" s="149"/>
      <c r="BH19" s="14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50" t="s">
        <v>3</v>
      </c>
      <c r="E20" s="96"/>
      <c r="F20" s="96"/>
      <c r="G20" s="96"/>
      <c r="H20" s="96"/>
      <c r="I20" s="96"/>
      <c r="J20" s="97"/>
      <c r="K20" s="95" t="s">
        <v>4</v>
      </c>
      <c r="L20" s="96"/>
      <c r="M20" s="96"/>
      <c r="N20" s="96"/>
      <c r="O20" s="96"/>
      <c r="P20" s="96"/>
      <c r="Q20" s="97"/>
      <c r="R20" s="95" t="s">
        <v>5</v>
      </c>
      <c r="S20" s="96"/>
      <c r="T20" s="96"/>
      <c r="U20" s="96"/>
      <c r="V20" s="96"/>
      <c r="W20" s="96"/>
      <c r="X20" s="97"/>
      <c r="Y20" s="95" t="s">
        <v>6</v>
      </c>
      <c r="Z20" s="96"/>
      <c r="AA20" s="96"/>
      <c r="AB20" s="96"/>
      <c r="AC20" s="96"/>
      <c r="AD20" s="96"/>
      <c r="AE20" s="97"/>
      <c r="AF20" s="150" t="s">
        <v>15</v>
      </c>
      <c r="AG20" s="96"/>
      <c r="AH20" s="96"/>
      <c r="AI20" s="96"/>
      <c r="AJ20" s="96"/>
      <c r="AK20" s="96"/>
      <c r="AL20" s="97"/>
      <c r="AM20" s="95" t="s">
        <v>7</v>
      </c>
      <c r="AN20" s="96"/>
      <c r="AO20" s="96"/>
      <c r="AP20" s="96"/>
      <c r="AQ20" s="96"/>
      <c r="AR20" s="96"/>
      <c r="AS20" s="97"/>
      <c r="AT20" s="95" t="s">
        <v>8</v>
      </c>
      <c r="AU20" s="96"/>
      <c r="AV20" s="96"/>
      <c r="AW20" s="96"/>
      <c r="AX20" s="96"/>
      <c r="AY20" s="96"/>
      <c r="AZ20" s="97"/>
      <c r="BA20" s="24"/>
      <c r="BB20" s="149"/>
      <c r="BC20" s="149"/>
      <c r="BD20" s="149"/>
      <c r="BE20" s="149"/>
      <c r="BF20" s="149"/>
      <c r="BG20" s="149"/>
      <c r="BH20" s="14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98"/>
      <c r="Z21" s="99"/>
      <c r="AA21" s="99"/>
      <c r="AB21" s="99"/>
      <c r="AC21" s="99"/>
      <c r="AD21" s="99"/>
      <c r="AE21" s="100"/>
      <c r="AF21" s="98"/>
      <c r="AG21" s="99"/>
      <c r="AH21" s="99"/>
      <c r="AI21" s="99"/>
      <c r="AJ21" s="99"/>
      <c r="AK21" s="99"/>
      <c r="AL21" s="100"/>
      <c r="AM21" s="98"/>
      <c r="AN21" s="99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99"/>
      <c r="AZ21" s="100"/>
      <c r="BA21" s="24"/>
      <c r="BB21" s="149"/>
      <c r="BC21" s="149"/>
      <c r="BD21" s="149"/>
      <c r="BE21" s="149"/>
      <c r="BF21" s="149"/>
      <c r="BG21" s="149"/>
      <c r="BH21" s="14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9" t="str">
        <f>IF(AND(OR([6]集計用シート!I6="○",[6]集計用シート!R6="○"),[6]集計用シート!AU6=""),"○","")</f>
        <v/>
      </c>
      <c r="E22" s="90"/>
      <c r="F22" s="90"/>
      <c r="G22" s="90"/>
      <c r="H22" s="90"/>
      <c r="I22" s="90"/>
      <c r="J22" s="91"/>
      <c r="K22" s="89" t="str">
        <f>IF(AND(OR([6]集計用シート!J6="○",[6]集計用シート!S6="○"),[6]集計用シート!CB6=""),"○","")</f>
        <v/>
      </c>
      <c r="L22" s="90"/>
      <c r="M22" s="90"/>
      <c r="N22" s="90"/>
      <c r="O22" s="90"/>
      <c r="P22" s="90"/>
      <c r="Q22" s="91"/>
      <c r="R22" s="89" t="str">
        <f>IF(AND(OR([6]集計用シート!K6="○",[6]集計用シート!T6="○"),[6]集計用シート!DD6=""),"○","")</f>
        <v/>
      </c>
      <c r="S22" s="90"/>
      <c r="T22" s="90"/>
      <c r="U22" s="90"/>
      <c r="V22" s="90"/>
      <c r="W22" s="90"/>
      <c r="X22" s="91"/>
      <c r="Y22" s="89" t="str">
        <f>IF(AND(OR([6]集計用シート!L6="○",[6]集計用シート!U6="○"),[6]集計用シート!EH6=""),"○","")</f>
        <v/>
      </c>
      <c r="Z22" s="90"/>
      <c r="AA22" s="90"/>
      <c r="AB22" s="90"/>
      <c r="AC22" s="90"/>
      <c r="AD22" s="90"/>
      <c r="AE22" s="91"/>
      <c r="AF22" s="89" t="str">
        <f>IF(AND(OR([6]集計用シート!M6="○",[6]集計用シート!V6="○"),[6]集計用シート!FO6=""),"○","")</f>
        <v/>
      </c>
      <c r="AG22" s="90"/>
      <c r="AH22" s="90"/>
      <c r="AI22" s="90"/>
      <c r="AJ22" s="90"/>
      <c r="AK22" s="90"/>
      <c r="AL22" s="91"/>
      <c r="AM22" s="89" t="str">
        <f>IF(AND(OR([6]集計用シート!N6="○",[6]集計用シート!W6="○"),[6]集計用シート!GT6=""),"○","")</f>
        <v>○</v>
      </c>
      <c r="AN22" s="90"/>
      <c r="AO22" s="90"/>
      <c r="AP22" s="90"/>
      <c r="AQ22" s="90"/>
      <c r="AR22" s="90"/>
      <c r="AS22" s="91"/>
      <c r="AT22" s="89" t="str">
        <f>IF(AND(OR([6]集計用シート!O6="○",[6]集計用シート!X6="○"),[6]集計用シート!HX6=""),"○","")</f>
        <v/>
      </c>
      <c r="AU22" s="90"/>
      <c r="AV22" s="90"/>
      <c r="AW22" s="90"/>
      <c r="AX22" s="90"/>
      <c r="AY22" s="90"/>
      <c r="AZ22" s="91"/>
      <c r="BA22" s="26"/>
      <c r="BB22" s="89" t="str">
        <f>IF(OR([6]集計用シート!Y6="○",[6]集計用シート!AA6&lt;&gt;"",[6]集計用シート!AB6&lt;&gt;""),"○","")</f>
        <v/>
      </c>
      <c r="BC22" s="90"/>
      <c r="BD22" s="90"/>
      <c r="BE22" s="90"/>
      <c r="BF22" s="90"/>
      <c r="BG22" s="90"/>
      <c r="BH22" s="9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2"/>
      <c r="Z23" s="93"/>
      <c r="AA23" s="93"/>
      <c r="AB23" s="93"/>
      <c r="AC23" s="93"/>
      <c r="AD23" s="93"/>
      <c r="AE23" s="94"/>
      <c r="AF23" s="92"/>
      <c r="AG23" s="93"/>
      <c r="AH23" s="93"/>
      <c r="AI23" s="93"/>
      <c r="AJ23" s="93"/>
      <c r="AK23" s="93"/>
      <c r="AL23" s="94"/>
      <c r="AM23" s="92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4"/>
      <c r="BA23" s="26"/>
      <c r="BB23" s="92"/>
      <c r="BC23" s="93"/>
      <c r="BD23" s="93"/>
      <c r="BE23" s="93"/>
      <c r="BF23" s="93"/>
      <c r="BG23" s="93"/>
      <c r="BH23" s="9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56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8"/>
      <c r="BR28" s="5"/>
    </row>
    <row r="29" spans="1:72" ht="12.6" customHeight="1">
      <c r="C29" s="59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6"/>
      <c r="Z29" s="66"/>
      <c r="AA29" s="67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3"/>
      <c r="AO29" s="68"/>
      <c r="AP29" s="69"/>
      <c r="AQ29" s="69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60"/>
      <c r="BD29" s="61"/>
      <c r="BE29" s="61"/>
      <c r="BF29" s="61"/>
      <c r="BG29" s="61"/>
      <c r="BH29" s="61"/>
      <c r="BI29" s="61"/>
      <c r="BJ29" s="61"/>
      <c r="BK29" s="61"/>
      <c r="BL29" s="61"/>
      <c r="BM29" s="62"/>
      <c r="BN29" s="62"/>
      <c r="BO29" s="62"/>
      <c r="BP29" s="63"/>
      <c r="BQ29" s="64"/>
      <c r="BR29" s="5"/>
    </row>
    <row r="30" spans="1:72" ht="12.6" customHeight="1">
      <c r="C30" s="59"/>
      <c r="D30" s="165" t="s">
        <v>16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65" t="s">
        <v>29</v>
      </c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7"/>
      <c r="BC30" s="60"/>
      <c r="BD30" s="61"/>
      <c r="BE30" s="61"/>
      <c r="BF30" s="61"/>
      <c r="BG30" s="61"/>
      <c r="BH30" s="61"/>
      <c r="BI30" s="61"/>
      <c r="BJ30" s="61"/>
      <c r="BK30" s="61"/>
      <c r="BL30" s="61"/>
      <c r="BM30" s="62"/>
      <c r="BN30" s="62"/>
      <c r="BO30" s="62"/>
      <c r="BP30" s="63"/>
      <c r="BQ30" s="64"/>
      <c r="BR30" s="5"/>
    </row>
    <row r="31" spans="1:72" ht="12.6" customHeight="1">
      <c r="C31" s="59"/>
      <c r="D31" s="16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168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70"/>
      <c r="BC31" s="60"/>
      <c r="BD31" s="61"/>
      <c r="BE31" s="61"/>
      <c r="BF31" s="61"/>
      <c r="BG31" s="61"/>
      <c r="BH31" s="61"/>
      <c r="BI31" s="61"/>
      <c r="BJ31" s="61"/>
      <c r="BK31" s="61"/>
      <c r="BL31" s="61"/>
      <c r="BM31" s="62"/>
      <c r="BN31" s="62"/>
      <c r="BO31" s="62"/>
      <c r="BP31" s="63"/>
      <c r="BQ31" s="64"/>
      <c r="BR31" s="5"/>
    </row>
    <row r="32" spans="1:72" ht="12.6" customHeight="1">
      <c r="C32" s="5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7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3"/>
      <c r="AO32" s="68"/>
      <c r="AP32" s="69"/>
      <c r="AQ32" s="69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60"/>
      <c r="BD32" s="61"/>
      <c r="BE32" s="61"/>
      <c r="BF32" s="61"/>
      <c r="BG32" s="61"/>
      <c r="BH32" s="61"/>
      <c r="BI32" s="61"/>
      <c r="BJ32" s="61"/>
      <c r="BK32" s="61"/>
      <c r="BL32" s="61"/>
      <c r="BM32" s="62"/>
      <c r="BN32" s="62"/>
      <c r="BO32" s="62"/>
      <c r="BP32" s="63"/>
      <c r="BQ32" s="64"/>
      <c r="BR32" s="5"/>
    </row>
    <row r="33" spans="3:70" ht="16.149999999999999" customHeight="1">
      <c r="C33" s="5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87" t="s">
        <v>17</v>
      </c>
      <c r="V33" s="65"/>
      <c r="W33" s="65"/>
      <c r="X33" s="71"/>
      <c r="Y33" s="71"/>
      <c r="Z33" s="71"/>
      <c r="AA33" s="72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4" t="s">
        <v>28</v>
      </c>
      <c r="AN33" s="74"/>
      <c r="AO33" s="73"/>
      <c r="AP33" s="75"/>
      <c r="AQ33" s="75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2"/>
      <c r="BE33" s="78" t="s">
        <v>18</v>
      </c>
      <c r="BF33" s="86"/>
      <c r="BG33" s="86"/>
      <c r="BH33" s="86"/>
      <c r="BI33" s="86"/>
      <c r="BJ33" s="86"/>
      <c r="BK33" s="86"/>
      <c r="BL33" s="72"/>
      <c r="BM33" s="72"/>
      <c r="BN33" s="72"/>
      <c r="BO33" s="72"/>
      <c r="BP33" s="74"/>
      <c r="BQ33" s="64"/>
      <c r="BR33" s="5"/>
    </row>
    <row r="34" spans="3:70" ht="12.6" customHeight="1">
      <c r="C34" s="59"/>
      <c r="D34" s="148" t="s">
        <v>19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53" t="str">
        <f>IF([6]集計用シート!N6="","",[6]集計用シート!N6)</f>
        <v>○</v>
      </c>
      <c r="O34" s="153"/>
      <c r="P34" s="153"/>
      <c r="Q34" s="153"/>
      <c r="R34" s="65"/>
      <c r="S34" s="65"/>
      <c r="T34" s="65"/>
      <c r="U34" s="101" t="str">
        <f>IF(AND(N34="○",N40=""),[6]集計用シート!GB6,IF(AND(N34="",N40="○"),[6]集計用シート!GU6,""))</f>
        <v>宿泊施設・休養施設城山荘の管理運営。
サービス提供業務
維持管理に関する業務
駐車場管理業務
警備業務
清掃業務
事業報告
地域の観光振興及び地域との連携に関する業務
その他業務</v>
      </c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3"/>
      <c r="AK34" s="79"/>
      <c r="AL34" s="79"/>
      <c r="AM34" s="171" t="s">
        <v>30</v>
      </c>
      <c r="AN34" s="172"/>
      <c r="AO34" s="172"/>
      <c r="AP34" s="172"/>
      <c r="AQ34" s="172"/>
      <c r="AR34" s="172"/>
      <c r="AS34" s="172"/>
      <c r="AT34" s="172"/>
      <c r="AU34" s="171" t="s">
        <v>31</v>
      </c>
      <c r="AV34" s="172"/>
      <c r="AW34" s="172"/>
      <c r="AX34" s="172"/>
      <c r="AY34" s="172"/>
      <c r="AZ34" s="172"/>
      <c r="BA34" s="172"/>
      <c r="BB34" s="172"/>
      <c r="BC34" s="68"/>
      <c r="BD34" s="61"/>
      <c r="BE34" s="160" t="s">
        <v>20</v>
      </c>
      <c r="BF34" s="161"/>
      <c r="BG34" s="161"/>
      <c r="BH34" s="161"/>
      <c r="BI34" s="160"/>
      <c r="BJ34" s="161"/>
      <c r="BK34" s="161"/>
      <c r="BL34" s="161"/>
      <c r="BM34" s="160"/>
      <c r="BN34" s="161"/>
      <c r="BO34" s="161"/>
      <c r="BP34" s="162"/>
      <c r="BQ34" s="64"/>
      <c r="BR34" s="5"/>
    </row>
    <row r="35" spans="3:70" ht="12.6" customHeight="1">
      <c r="C35" s="59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53"/>
      <c r="O35" s="153"/>
      <c r="P35" s="153"/>
      <c r="Q35" s="153"/>
      <c r="R35" s="65"/>
      <c r="S35" s="65"/>
      <c r="T35" s="65"/>
      <c r="U35" s="104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K35" s="79"/>
      <c r="AL35" s="79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68"/>
      <c r="BD35" s="61"/>
      <c r="BE35" s="154"/>
      <c r="BF35" s="155"/>
      <c r="BG35" s="155"/>
      <c r="BH35" s="155"/>
      <c r="BI35" s="154"/>
      <c r="BJ35" s="155"/>
      <c r="BK35" s="155"/>
      <c r="BL35" s="155"/>
      <c r="BM35" s="154"/>
      <c r="BN35" s="155"/>
      <c r="BO35" s="155"/>
      <c r="BP35" s="158"/>
      <c r="BQ35" s="64"/>
      <c r="BR35" s="5"/>
    </row>
    <row r="36" spans="3:70" ht="12.6" customHeight="1">
      <c r="C36" s="59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3"/>
      <c r="O36" s="153"/>
      <c r="P36" s="153"/>
      <c r="Q36" s="153"/>
      <c r="R36" s="65"/>
      <c r="S36" s="65"/>
      <c r="T36" s="65"/>
      <c r="U36" s="104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6"/>
      <c r="AK36" s="79"/>
      <c r="AL36" s="79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68"/>
      <c r="BD36" s="61"/>
      <c r="BE36" s="154"/>
      <c r="BF36" s="155"/>
      <c r="BG36" s="155"/>
      <c r="BH36" s="155"/>
      <c r="BI36" s="154"/>
      <c r="BJ36" s="155"/>
      <c r="BK36" s="155"/>
      <c r="BL36" s="155"/>
      <c r="BM36" s="154"/>
      <c r="BN36" s="155"/>
      <c r="BO36" s="155"/>
      <c r="BP36" s="158"/>
      <c r="BQ36" s="64"/>
      <c r="BR36" s="5"/>
    </row>
    <row r="37" spans="3:70" ht="12.6" customHeight="1">
      <c r="C37" s="59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3"/>
      <c r="O37" s="153"/>
      <c r="P37" s="153"/>
      <c r="Q37" s="153"/>
      <c r="R37" s="65"/>
      <c r="S37" s="65"/>
      <c r="T37" s="65"/>
      <c r="U37" s="104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79"/>
      <c r="AL37" s="79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68"/>
      <c r="BD37" s="61"/>
      <c r="BE37" s="154">
        <f>IF(AND(N34="○",N40=""),[6]集計用シート!GE6,IF(AND(N34="",N40="○"),[6]集計用シート!GY6,""))</f>
        <v>26</v>
      </c>
      <c r="BF37" s="155"/>
      <c r="BG37" s="155"/>
      <c r="BH37" s="155"/>
      <c r="BI37" s="154">
        <f>IF(AND(N34="○",N40=""),[6]集計用シート!GF6,IF(AND(N34="",N40="○"),[6]集計用シート!GZ6,""))</f>
        <v>4</v>
      </c>
      <c r="BJ37" s="155"/>
      <c r="BK37" s="155"/>
      <c r="BL37" s="155"/>
      <c r="BM37" s="154">
        <f>IF(AND(N34="○",N40=""),[6]集計用シート!GG6,IF(AND(N34="",N40="○"),[6]集計用シート!HA6,""))</f>
        <v>1</v>
      </c>
      <c r="BN37" s="155"/>
      <c r="BO37" s="155"/>
      <c r="BP37" s="158"/>
      <c r="BQ37" s="64"/>
      <c r="BR37" s="5"/>
    </row>
    <row r="38" spans="3:70" ht="12.6" customHeight="1">
      <c r="C38" s="5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  <c r="O38" s="81"/>
      <c r="P38" s="81"/>
      <c r="Q38" s="81"/>
      <c r="R38" s="81"/>
      <c r="S38" s="81"/>
      <c r="T38" s="81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9"/>
      <c r="AL38" s="79"/>
      <c r="AM38" s="173" t="str">
        <f>IF(AND(N34="○",N40=""),[6]集計用シート!GC6,IF(AND(N34="",N40="○"),[6]集計用シート!GV6,""))</f>
        <v/>
      </c>
      <c r="AN38" s="173"/>
      <c r="AO38" s="173"/>
      <c r="AP38" s="173"/>
      <c r="AQ38" s="173"/>
      <c r="AR38" s="173"/>
      <c r="AS38" s="173"/>
      <c r="AT38" s="173"/>
      <c r="AU38" s="173" t="str">
        <f>IF(AND(N34="○",N40=""),[6]集計用シート!GD6,IF(AND(N34="",N40="○"),[6]集計用シート!GW6,""))</f>
        <v>○</v>
      </c>
      <c r="AV38" s="173"/>
      <c r="AW38" s="173"/>
      <c r="AX38" s="173"/>
      <c r="AY38" s="173"/>
      <c r="AZ38" s="173"/>
      <c r="BA38" s="173"/>
      <c r="BB38" s="173"/>
      <c r="BC38" s="68"/>
      <c r="BD38" s="68"/>
      <c r="BE38" s="154"/>
      <c r="BF38" s="155"/>
      <c r="BG38" s="155"/>
      <c r="BH38" s="155"/>
      <c r="BI38" s="154"/>
      <c r="BJ38" s="155"/>
      <c r="BK38" s="155"/>
      <c r="BL38" s="155"/>
      <c r="BM38" s="154"/>
      <c r="BN38" s="155"/>
      <c r="BO38" s="155"/>
      <c r="BP38" s="158"/>
      <c r="BQ38" s="64"/>
      <c r="BR38" s="5"/>
    </row>
    <row r="39" spans="3:70" ht="12.6" customHeight="1">
      <c r="C39" s="5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1"/>
      <c r="P39" s="81"/>
      <c r="Q39" s="81"/>
      <c r="R39" s="81"/>
      <c r="S39" s="81"/>
      <c r="T39" s="81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6"/>
      <c r="AK39" s="79"/>
      <c r="AL39" s="79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68"/>
      <c r="BD39" s="61"/>
      <c r="BE39" s="154"/>
      <c r="BF39" s="155"/>
      <c r="BG39" s="155"/>
      <c r="BH39" s="155"/>
      <c r="BI39" s="154"/>
      <c r="BJ39" s="155"/>
      <c r="BK39" s="155"/>
      <c r="BL39" s="155"/>
      <c r="BM39" s="154"/>
      <c r="BN39" s="155"/>
      <c r="BO39" s="155"/>
      <c r="BP39" s="158"/>
      <c r="BQ39" s="64"/>
      <c r="BR39" s="5"/>
    </row>
    <row r="40" spans="3:70" ht="12.6" customHeight="1">
      <c r="C40" s="59"/>
      <c r="D40" s="151" t="s">
        <v>21</v>
      </c>
      <c r="E40" s="148"/>
      <c r="F40" s="148"/>
      <c r="G40" s="148"/>
      <c r="H40" s="148"/>
      <c r="I40" s="148"/>
      <c r="J40" s="148"/>
      <c r="K40" s="148"/>
      <c r="L40" s="148"/>
      <c r="M40" s="152"/>
      <c r="N40" s="153" t="str">
        <f>IF([6]集計用シート!GR6="","",[6]集計用シート!GR6)</f>
        <v/>
      </c>
      <c r="O40" s="153"/>
      <c r="P40" s="153"/>
      <c r="Q40" s="153"/>
      <c r="R40" s="65"/>
      <c r="S40" s="65"/>
      <c r="T40" s="65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6"/>
      <c r="AK40" s="79"/>
      <c r="AL40" s="79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68"/>
      <c r="BD40" s="82"/>
      <c r="BE40" s="154"/>
      <c r="BF40" s="155"/>
      <c r="BG40" s="155"/>
      <c r="BH40" s="155"/>
      <c r="BI40" s="154"/>
      <c r="BJ40" s="155"/>
      <c r="BK40" s="155"/>
      <c r="BL40" s="155"/>
      <c r="BM40" s="154"/>
      <c r="BN40" s="155"/>
      <c r="BO40" s="155"/>
      <c r="BP40" s="158"/>
      <c r="BQ40" s="64"/>
      <c r="BR40" s="5"/>
    </row>
    <row r="41" spans="3:70" ht="12.6" customHeight="1">
      <c r="C41" s="59"/>
      <c r="D41" s="148"/>
      <c r="E41" s="148"/>
      <c r="F41" s="148"/>
      <c r="G41" s="148"/>
      <c r="H41" s="148"/>
      <c r="I41" s="148"/>
      <c r="J41" s="148"/>
      <c r="K41" s="148"/>
      <c r="L41" s="148"/>
      <c r="M41" s="152"/>
      <c r="N41" s="153"/>
      <c r="O41" s="153"/>
      <c r="P41" s="153"/>
      <c r="Q41" s="153"/>
      <c r="R41" s="65"/>
      <c r="S41" s="65"/>
      <c r="T41" s="65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79"/>
      <c r="AL41" s="79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68"/>
      <c r="BD41" s="82"/>
      <c r="BE41" s="154" t="s">
        <v>22</v>
      </c>
      <c r="BF41" s="155"/>
      <c r="BG41" s="155"/>
      <c r="BH41" s="155"/>
      <c r="BI41" s="154" t="s">
        <v>23</v>
      </c>
      <c r="BJ41" s="155"/>
      <c r="BK41" s="155"/>
      <c r="BL41" s="155"/>
      <c r="BM41" s="154" t="s">
        <v>24</v>
      </c>
      <c r="BN41" s="155"/>
      <c r="BO41" s="155"/>
      <c r="BP41" s="158"/>
      <c r="BQ41" s="64"/>
      <c r="BR41" s="5"/>
    </row>
    <row r="42" spans="3:70" ht="12.6" customHeight="1">
      <c r="C42" s="59"/>
      <c r="D42" s="148"/>
      <c r="E42" s="148"/>
      <c r="F42" s="148"/>
      <c r="G42" s="148"/>
      <c r="H42" s="148"/>
      <c r="I42" s="148"/>
      <c r="J42" s="148"/>
      <c r="K42" s="148"/>
      <c r="L42" s="148"/>
      <c r="M42" s="152"/>
      <c r="N42" s="153"/>
      <c r="O42" s="153"/>
      <c r="P42" s="153"/>
      <c r="Q42" s="153"/>
      <c r="R42" s="65"/>
      <c r="S42" s="65"/>
      <c r="T42" s="65"/>
      <c r="U42" s="104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79"/>
      <c r="AL42" s="79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68"/>
      <c r="BD42" s="82"/>
      <c r="BE42" s="154"/>
      <c r="BF42" s="155"/>
      <c r="BG42" s="155"/>
      <c r="BH42" s="155"/>
      <c r="BI42" s="154"/>
      <c r="BJ42" s="155"/>
      <c r="BK42" s="155"/>
      <c r="BL42" s="155"/>
      <c r="BM42" s="154"/>
      <c r="BN42" s="155"/>
      <c r="BO42" s="155"/>
      <c r="BP42" s="158"/>
      <c r="BQ42" s="64"/>
      <c r="BR42" s="5"/>
    </row>
    <row r="43" spans="3:70" ht="75" customHeight="1">
      <c r="C43" s="59"/>
      <c r="D43" s="148"/>
      <c r="E43" s="148"/>
      <c r="F43" s="148"/>
      <c r="G43" s="148"/>
      <c r="H43" s="148"/>
      <c r="I43" s="148"/>
      <c r="J43" s="148"/>
      <c r="K43" s="148"/>
      <c r="L43" s="148"/>
      <c r="M43" s="152"/>
      <c r="N43" s="153"/>
      <c r="O43" s="153"/>
      <c r="P43" s="153"/>
      <c r="Q43" s="153"/>
      <c r="R43" s="65"/>
      <c r="S43" s="65"/>
      <c r="T43" s="65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79"/>
      <c r="AL43" s="79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68"/>
      <c r="BD43" s="82"/>
      <c r="BE43" s="156"/>
      <c r="BF43" s="157"/>
      <c r="BG43" s="157"/>
      <c r="BH43" s="157"/>
      <c r="BI43" s="156"/>
      <c r="BJ43" s="157"/>
      <c r="BK43" s="157"/>
      <c r="BL43" s="157"/>
      <c r="BM43" s="156"/>
      <c r="BN43" s="157"/>
      <c r="BO43" s="157"/>
      <c r="BP43" s="159"/>
      <c r="BQ43" s="64"/>
      <c r="BR43" s="5"/>
    </row>
    <row r="44" spans="3:70" ht="12.6" customHeight="1">
      <c r="C44" s="5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66"/>
      <c r="Z44" s="66"/>
      <c r="AA44" s="62"/>
      <c r="AB44" s="62"/>
      <c r="AC44" s="62"/>
      <c r="AD44" s="62"/>
      <c r="AE44" s="62"/>
      <c r="AF44" s="62"/>
      <c r="AG44" s="62"/>
      <c r="AH44" s="62"/>
      <c r="AI44" s="62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4"/>
      <c r="BR44" s="5"/>
    </row>
    <row r="45" spans="3:70" ht="16.149999999999999" customHeight="1">
      <c r="C45" s="5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65"/>
      <c r="O45" s="65"/>
      <c r="P45" s="65"/>
      <c r="Q45" s="65"/>
      <c r="R45" s="65"/>
      <c r="S45" s="65"/>
      <c r="T45" s="65"/>
      <c r="U45" s="34" t="s">
        <v>27</v>
      </c>
      <c r="V45" s="65"/>
      <c r="W45" s="65"/>
      <c r="X45" s="71"/>
      <c r="Y45" s="71"/>
      <c r="Z45" s="71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34" t="s">
        <v>25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6"/>
      <c r="BQ45" s="64"/>
      <c r="BR45" s="5"/>
    </row>
    <row r="46" spans="3:70" ht="12.6" customHeight="1">
      <c r="C46" s="59"/>
      <c r="D46" s="148" t="s">
        <v>26</v>
      </c>
      <c r="E46" s="148"/>
      <c r="F46" s="148"/>
      <c r="G46" s="148"/>
      <c r="H46" s="148"/>
      <c r="I46" s="148"/>
      <c r="J46" s="148"/>
      <c r="K46" s="148"/>
      <c r="L46" s="148"/>
      <c r="M46" s="152"/>
      <c r="N46" s="153" t="str">
        <f>IF([6]集計用シート!GS6="","",[6]集計用シート!GS6)</f>
        <v/>
      </c>
      <c r="O46" s="153"/>
      <c r="P46" s="153"/>
      <c r="Q46" s="153"/>
      <c r="R46" s="65"/>
      <c r="S46" s="65"/>
      <c r="T46" s="65"/>
      <c r="U46" s="101" t="str">
        <f>IF([6]集計用シート!HB6="","",[6]集計用シート!HB6)</f>
        <v/>
      </c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3"/>
      <c r="AK46" s="88"/>
      <c r="AL46" s="88"/>
      <c r="AM46" s="101" t="str">
        <f>IF([6]集計用シート!HC6="","",[6]集計用シート!HC6)</f>
        <v/>
      </c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3"/>
      <c r="BQ46" s="64"/>
      <c r="BR46" s="5"/>
    </row>
    <row r="47" spans="3:70" ht="12.6" customHeight="1">
      <c r="C47" s="59"/>
      <c r="D47" s="148"/>
      <c r="E47" s="148"/>
      <c r="F47" s="148"/>
      <c r="G47" s="148"/>
      <c r="H47" s="148"/>
      <c r="I47" s="148"/>
      <c r="J47" s="148"/>
      <c r="K47" s="148"/>
      <c r="L47" s="148"/>
      <c r="M47" s="152"/>
      <c r="N47" s="153"/>
      <c r="O47" s="153"/>
      <c r="P47" s="153"/>
      <c r="Q47" s="153"/>
      <c r="R47" s="65"/>
      <c r="S47" s="65"/>
      <c r="T47" s="65"/>
      <c r="U47" s="104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6"/>
      <c r="AK47" s="88"/>
      <c r="AL47" s="88"/>
      <c r="AM47" s="104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6"/>
      <c r="BQ47" s="64"/>
      <c r="BR47" s="5"/>
    </row>
    <row r="48" spans="3:70" ht="12.6" customHeight="1">
      <c r="C48" s="59"/>
      <c r="D48" s="148"/>
      <c r="E48" s="148"/>
      <c r="F48" s="148"/>
      <c r="G48" s="148"/>
      <c r="H48" s="148"/>
      <c r="I48" s="148"/>
      <c r="J48" s="148"/>
      <c r="K48" s="148"/>
      <c r="L48" s="148"/>
      <c r="M48" s="152"/>
      <c r="N48" s="153"/>
      <c r="O48" s="153"/>
      <c r="P48" s="153"/>
      <c r="Q48" s="153"/>
      <c r="R48" s="65"/>
      <c r="S48" s="65"/>
      <c r="T48" s="65"/>
      <c r="U48" s="104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6"/>
      <c r="AK48" s="88"/>
      <c r="AL48" s="88"/>
      <c r="AM48" s="104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6"/>
      <c r="BQ48" s="64"/>
      <c r="BR48" s="5"/>
    </row>
    <row r="49" spans="1:72" ht="12.6" customHeight="1">
      <c r="C49" s="59"/>
      <c r="D49" s="148"/>
      <c r="E49" s="148"/>
      <c r="F49" s="148"/>
      <c r="G49" s="148"/>
      <c r="H49" s="148"/>
      <c r="I49" s="148"/>
      <c r="J49" s="148"/>
      <c r="K49" s="148"/>
      <c r="L49" s="148"/>
      <c r="M49" s="152"/>
      <c r="N49" s="153"/>
      <c r="O49" s="153"/>
      <c r="P49" s="153"/>
      <c r="Q49" s="153"/>
      <c r="R49" s="65"/>
      <c r="S49" s="65"/>
      <c r="T49" s="65"/>
      <c r="U49" s="107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9"/>
      <c r="AK49" s="88"/>
      <c r="AL49" s="88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9"/>
      <c r="BQ49" s="64"/>
      <c r="BR49" s="5"/>
    </row>
    <row r="50" spans="1:72" ht="12.6" customHeight="1"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5"/>
    </row>
    <row r="51" spans="1:72" ht="13.5" customHeight="1">
      <c r="A51" s="5"/>
      <c r="B51" s="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5"/>
      <c r="BS51" s="5"/>
      <c r="BT51" s="5"/>
    </row>
    <row r="52" spans="1:72" ht="12.6" customHeight="1">
      <c r="A52" s="2"/>
      <c r="B52" s="5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2"/>
      <c r="Y52" s="32"/>
      <c r="Z52" s="32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2"/>
      <c r="BR52" s="2"/>
      <c r="BS52" s="2"/>
      <c r="BT52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8:BB29"/>
    <mergeCell ref="D30:Q31"/>
    <mergeCell ref="R30:BB31"/>
    <mergeCell ref="D34:M37"/>
    <mergeCell ref="N34:Q37"/>
    <mergeCell ref="U34:AJ43"/>
    <mergeCell ref="AM34:AT37"/>
    <mergeCell ref="AU34:BB37"/>
    <mergeCell ref="AM38:AT43"/>
    <mergeCell ref="AU38:BB43"/>
    <mergeCell ref="D46:M49"/>
    <mergeCell ref="N46:Q49"/>
    <mergeCell ref="U46:AJ49"/>
    <mergeCell ref="AM46:BP49"/>
    <mergeCell ref="BE34:BH36"/>
    <mergeCell ref="BI34:BL36"/>
    <mergeCell ref="BM34:BP36"/>
    <mergeCell ref="BE37:BH40"/>
    <mergeCell ref="BI37:BL40"/>
    <mergeCell ref="BM37:BP40"/>
    <mergeCell ref="D40:M43"/>
    <mergeCell ref="N40:Q43"/>
    <mergeCell ref="BE41:BH43"/>
    <mergeCell ref="BI41:BL43"/>
    <mergeCell ref="BM41:BP43"/>
  </mergeCells>
  <phoneticPr fontId="2"/>
  <conditionalFormatting sqref="A27:XFD51">
    <cfRule type="expression" dxfId="1" priority="8">
      <formula>$AM$22=""</formula>
    </cfRule>
  </conditionalFormatting>
  <conditionalFormatting sqref="A26:XFD26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水道事業</vt:lpstr>
      <vt:lpstr>簡易水道事業</vt:lpstr>
      <vt:lpstr>下水道事業</vt:lpstr>
      <vt:lpstr>下水道事業（農業集落排水）</vt:lpstr>
      <vt:lpstr>下水道事業（漁業集落排水）</vt:lpstr>
      <vt:lpstr>観光施設事業</vt:lpstr>
      <vt:lpstr>下水道事業!Print_Area</vt:lpstr>
      <vt:lpstr>'下水道事業（漁業集落排水）'!Print_Area</vt:lpstr>
      <vt:lpstr>'下水道事業（農業集落排水）'!Print_Area</vt:lpstr>
      <vt:lpstr>簡易水道事業!Print_Area</vt:lpstr>
      <vt:lpstr>観光施設事業!Print_Area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2016-08-03T05:54:21Z</dcterms:modified>
</cp:coreProperties>
</file>