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3800" yWindow="-450" windowWidth="14190" windowHeight="11760"/>
  </bookViews>
  <sheets>
    <sheet name="水道事業" sheetId="18" r:id="rId1"/>
    <sheet name="簡易水道事業" sheetId="12" r:id="rId2"/>
    <sheet name="下水道事業" sheetId="15" r:id="rId3"/>
    <sheet name="下水道事業（農業集落排水）" sheetId="19" r:id="rId4"/>
    <sheet name="下水道事業（漁業集落排水）" sheetId="14" r:id="rId5"/>
    <sheet name="港湾整備事業" sheetId="16" r:id="rId6"/>
    <sheet name="宅地造成事業" sheetId="17" r:id="rId7"/>
    <sheet name="病院事業" sheetId="20"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nm.Criteria" localSheetId="2">下水道事業!#REF!</definedName>
    <definedName name="_xlnm.Criteria" localSheetId="4">'下水道事業（漁業集落排水）'!#REF!</definedName>
    <definedName name="_xlnm.Criteria" localSheetId="3">'下水道事業（農業集落排水）'!#REF!</definedName>
    <definedName name="_xlnm.Criteria" localSheetId="1">簡易水道事業!#REF!</definedName>
    <definedName name="_xlnm.Criteria" localSheetId="5">港湾整備事業!#REF!</definedName>
    <definedName name="_xlnm.Criteria" localSheetId="0">水道事業!#REF!</definedName>
    <definedName name="_xlnm.Criteria" localSheetId="6">宅地造成事業!#REF!</definedName>
    <definedName name="_xlnm.Criteria" localSheetId="7">病院事業!#REF!</definedName>
    <definedName name="_xlnm.Print_Area" localSheetId="2">下水道事業!#REF!</definedName>
    <definedName name="_xlnm.Print_Area" localSheetId="4">'下水道事業（漁業集落排水）'!#REF!</definedName>
    <definedName name="_xlnm.Print_Area" localSheetId="3">'下水道事業（農業集落排水）'!#REF!</definedName>
    <definedName name="_xlnm.Print_Area" localSheetId="1">簡易水道事業!#REF!</definedName>
    <definedName name="_xlnm.Print_Area" localSheetId="5">港湾整備事業!#REF!</definedName>
    <definedName name="_xlnm.Print_Area" localSheetId="0">水道事業!#REF!</definedName>
    <definedName name="_xlnm.Print_Area" localSheetId="6">宅地造成事業!#REF!</definedName>
    <definedName name="_xlnm.Print_Area" localSheetId="7">病院事業!#REF!</definedName>
  </definedNames>
  <calcPr calcId="125725"/>
</workbook>
</file>

<file path=xl/calcChain.xml><?xml version="1.0" encoding="utf-8"?>
<calcChain xmlns="http://schemas.openxmlformats.org/spreadsheetml/2006/main">
  <c r="AO31" i="20"/>
  <c r="D31"/>
  <c r="BB22"/>
  <c r="AT22"/>
  <c r="AM22"/>
  <c r="AF22"/>
  <c r="Y22"/>
  <c r="R22"/>
  <c r="K22"/>
  <c r="D22"/>
  <c r="AJ11"/>
  <c r="Y11"/>
  <c r="C11"/>
  <c r="Y22" i="19" l="1"/>
  <c r="AO31"/>
  <c r="D31"/>
  <c r="BB22"/>
  <c r="AT22"/>
  <c r="AM22"/>
  <c r="AF22"/>
  <c r="R22"/>
  <c r="K22"/>
  <c r="D22"/>
  <c r="AJ11"/>
  <c r="Y11"/>
  <c r="C11"/>
  <c r="AM45" i="18" l="1"/>
  <c r="U45"/>
  <c r="N45"/>
  <c r="N39"/>
  <c r="N33"/>
  <c r="BB22"/>
  <c r="AT22"/>
  <c r="AM22"/>
  <c r="AF22"/>
  <c r="Y22"/>
  <c r="R22"/>
  <c r="K22"/>
  <c r="D22"/>
  <c r="AJ11"/>
  <c r="Y11"/>
  <c r="C11"/>
  <c r="U33" l="1"/>
  <c r="AM36"/>
  <c r="AU36"/>
  <c r="AQ36"/>
  <c r="AO31" i="17" l="1"/>
  <c r="D31"/>
  <c r="BB22"/>
  <c r="AT22"/>
  <c r="AM22"/>
  <c r="AF22"/>
  <c r="Y22"/>
  <c r="R22"/>
  <c r="K22"/>
  <c r="D22"/>
  <c r="AJ11"/>
  <c r="Y11"/>
  <c r="C11"/>
  <c r="AO31" i="16" l="1"/>
  <c r="D31"/>
  <c r="BB22"/>
  <c r="AT22"/>
  <c r="AM22"/>
  <c r="AF22"/>
  <c r="Y22"/>
  <c r="R22"/>
  <c r="K22"/>
  <c r="D22"/>
  <c r="AJ11"/>
  <c r="Y11"/>
  <c r="C11"/>
  <c r="AO31" i="15" l="1"/>
  <c r="D31"/>
  <c r="BB22"/>
  <c r="AT22"/>
  <c r="AM22"/>
  <c r="AF22"/>
  <c r="Y22"/>
  <c r="R22"/>
  <c r="K22"/>
  <c r="D22"/>
  <c r="AJ11"/>
  <c r="Y11"/>
  <c r="C11"/>
  <c r="AO31" i="14" l="1"/>
  <c r="D31"/>
  <c r="BB22"/>
  <c r="AT22"/>
  <c r="AM22"/>
  <c r="AF22"/>
  <c r="Y22"/>
  <c r="R22"/>
  <c r="K22"/>
  <c r="D22"/>
  <c r="AJ11"/>
  <c r="Y11"/>
  <c r="C11"/>
  <c r="AO31" i="12" l="1"/>
  <c r="D31"/>
  <c r="BB22"/>
  <c r="AT22"/>
  <c r="AM22"/>
  <c r="AF22"/>
  <c r="Y22"/>
  <c r="R22"/>
  <c r="K22"/>
  <c r="D22"/>
  <c r="AJ11"/>
  <c r="Y11"/>
  <c r="C11"/>
</calcChain>
</file>

<file path=xl/sharedStrings.xml><?xml version="1.0" encoding="utf-8"?>
<sst xmlns="http://schemas.openxmlformats.org/spreadsheetml/2006/main" count="123" uniqueCount="28">
  <si>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</si>
  <si>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</si>
  <si>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</si>
  <si>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</si>
  <si>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</si>
  <si>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</si>
  <si>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</si>
  <si>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</si>
  <si>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</si>
  <si>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</si>
  <si>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</si>
  <si>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</si>
  <si>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</si>
  <si>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</si>
  <si>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</si>
  <si>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</si>
  <si>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</si>
  <si>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</si>
  <si>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</si>
  <si>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</si>
  <si>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</si>
  <si>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団体名</t>
    <rPh sb="0" eb="3">
      <t>ダンタイメイ</t>
    </rPh>
    <phoneticPr fontId="2"/>
  </si>
  <si>
    <t>公営企業の名称</t>
    <rPh sb="0" eb="2">
      <t>コウエイ</t>
    </rPh>
    <rPh sb="2" eb="4">
      <t>キギョウ</t>
    </rPh>
    <rPh sb="5" eb="7">
      <t>メイショウ</t>
    </rPh>
    <phoneticPr fontId="2"/>
  </si>
  <si>
    <t>PFI</t>
    <phoneticPr fontId="2"/>
  </si>
  <si>
    <t>包括的民間委託</t>
    <rPh sb="0" eb="3">
      <t>ホウカツテキ</t>
    </rPh>
    <rPh sb="3" eb="5">
      <t>ミンカン</t>
    </rPh>
    <rPh sb="5" eb="7">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</si>
  <si>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</si>
  <si>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</si>
  <si>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PFI</t>
    <phoneticPr fontId="2"/>
  </si>
</sst>
</file>

<file path=xl/styles.xml><?xml version="1.0" encoding="utf-8"?>
<styleSheet xmlns="http://schemas.openxmlformats.org/spreadsheetml/2006/main">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16" fillId="4" borderId="0" xfId="0" applyFont="1" applyFill="1" applyBorder="1" applyAlignment="1">
      <alignment horizontal="left"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5" fillId="4" borderId="0" xfId="0" applyFont="1" applyFill="1" applyBorder="1" applyAlignment="1">
      <alignment vertical="center"/>
    </xf>
    <xf numFmtId="0" fontId="0" fillId="4" borderId="0" xfId="0" applyFill="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6" fillId="4" borderId="2" xfId="0" applyFont="1" applyFill="1" applyBorder="1" applyAlignment="1">
      <alignment horizontal="left" wrapText="1"/>
    </xf>
    <xf numFmtId="0" fontId="16" fillId="4" borderId="8" xfId="0" applyFont="1" applyFill="1" applyBorder="1" applyAlignment="1">
      <alignment horizontal="left" wrapTex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32"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3" name="角丸四角形 2"/>
        <xdr:cNvSpPr/>
      </xdr:nvSpPr>
      <xdr:spPr>
        <a:xfrm>
          <a:off x="241301" y="2517775"/>
          <a:ext cx="2679699" cy="4889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5" name="角丸四角形 4"/>
        <xdr:cNvSpPr/>
      </xdr:nvSpPr>
      <xdr:spPr>
        <a:xfrm>
          <a:off x="241301" y="2517775"/>
          <a:ext cx="2679699" cy="4889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7" name="角丸四角形 6"/>
        <xdr:cNvSpPr/>
      </xdr:nvSpPr>
      <xdr:spPr>
        <a:xfrm>
          <a:off x="241301" y="2517775"/>
          <a:ext cx="2679699" cy="4889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8" name="角丸四角形 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127000</xdr:rowOff>
    </xdr:to>
    <xdr:sp macro="" textlink="">
      <xdr:nvSpPr>
        <xdr:cNvPr id="9" name="角丸四角形 8"/>
        <xdr:cNvSpPr/>
      </xdr:nvSpPr>
      <xdr:spPr>
        <a:xfrm>
          <a:off x="241301" y="2517775"/>
          <a:ext cx="2679699" cy="5048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0" name="角丸四角形 9"/>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127000</xdr:rowOff>
    </xdr:to>
    <xdr:sp macro="" textlink="">
      <xdr:nvSpPr>
        <xdr:cNvPr id="11" name="角丸四角形 10"/>
        <xdr:cNvSpPr/>
      </xdr:nvSpPr>
      <xdr:spPr>
        <a:xfrm>
          <a:off x="241301" y="2517775"/>
          <a:ext cx="2679699" cy="5048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3" name="角丸四角形 12"/>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142875</xdr:rowOff>
    </xdr:to>
    <xdr:sp macro="" textlink="">
      <xdr:nvSpPr>
        <xdr:cNvPr id="14" name="角丸四角形 13"/>
        <xdr:cNvSpPr/>
      </xdr:nvSpPr>
      <xdr:spPr>
        <a:xfrm>
          <a:off x="241301" y="2435225"/>
          <a:ext cx="2679699" cy="5016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45</xdr:row>
      <xdr:rowOff>38100</xdr:rowOff>
    </xdr:from>
    <xdr:to>
      <xdr:col>19</xdr:col>
      <xdr:colOff>127000</xdr:colOff>
      <xdr:row>46</xdr:row>
      <xdr:rowOff>139700</xdr:rowOff>
    </xdr:to>
    <xdr:sp macro="" textlink="">
      <xdr:nvSpPr>
        <xdr:cNvPr id="31" name="右矢印 30"/>
        <xdr:cNvSpPr/>
      </xdr:nvSpPr>
      <xdr:spPr>
        <a:xfrm>
          <a:off x="3340100" y="334899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xdr:row>
      <xdr:rowOff>177800</xdr:rowOff>
    </xdr:from>
    <xdr:to>
      <xdr:col>19</xdr:col>
      <xdr:colOff>127000</xdr:colOff>
      <xdr:row>38</xdr:row>
      <xdr:rowOff>127000</xdr:rowOff>
    </xdr:to>
    <xdr:sp macro="" textlink="">
      <xdr:nvSpPr>
        <xdr:cNvPr id="32" name="右矢印 31"/>
        <xdr:cNvSpPr/>
      </xdr:nvSpPr>
      <xdr:spPr>
        <a:xfrm>
          <a:off x="3340100" y="320294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3" name="角丸四角形 2"/>
        <xdr:cNvSpPr/>
      </xdr:nvSpPr>
      <xdr:spPr>
        <a:xfrm>
          <a:off x="241301" y="2435225"/>
          <a:ext cx="2679699" cy="469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8" name="角丸四角形 7"/>
        <xdr:cNvSpPr/>
      </xdr:nvSpPr>
      <xdr:spPr>
        <a:xfrm>
          <a:off x="241301" y="2435225"/>
          <a:ext cx="2679699" cy="469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47625</xdr:rowOff>
    </xdr:from>
    <xdr:to>
      <xdr:col>45</xdr:col>
      <xdr:colOff>152399</xdr:colOff>
      <xdr:row>28</xdr:row>
      <xdr:rowOff>79375</xdr:rowOff>
    </xdr:to>
    <xdr:sp macro="" textlink="">
      <xdr:nvSpPr>
        <xdr:cNvPr id="29" name="角丸四角形 28"/>
        <xdr:cNvSpPr/>
      </xdr:nvSpPr>
      <xdr:spPr>
        <a:xfrm>
          <a:off x="266699" y="4778375"/>
          <a:ext cx="8458200" cy="508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3" name="角丸四角形 2"/>
        <xdr:cNvSpPr/>
      </xdr:nvSpPr>
      <xdr:spPr>
        <a:xfrm>
          <a:off x="241301" y="2517775"/>
          <a:ext cx="2679699" cy="4889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5" name="角丸四角形 4"/>
        <xdr:cNvSpPr/>
      </xdr:nvSpPr>
      <xdr:spPr>
        <a:xfrm>
          <a:off x="241301" y="2517775"/>
          <a:ext cx="2679699" cy="4889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8" name="角丸四角形 7"/>
        <xdr:cNvSpPr/>
      </xdr:nvSpPr>
      <xdr:spPr>
        <a:xfrm>
          <a:off x="241301" y="2435225"/>
          <a:ext cx="2679699" cy="469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130628</xdr:rowOff>
    </xdr:from>
    <xdr:to>
      <xdr:col>45</xdr:col>
      <xdr:colOff>152399</xdr:colOff>
      <xdr:row>28</xdr:row>
      <xdr:rowOff>126999</xdr:rowOff>
    </xdr:to>
    <xdr:sp macro="" textlink="">
      <xdr:nvSpPr>
        <xdr:cNvPr id="27" name="角丸四角形 26"/>
        <xdr:cNvSpPr/>
      </xdr:nvSpPr>
      <xdr:spPr>
        <a:xfrm>
          <a:off x="266699" y="4861378"/>
          <a:ext cx="8458200" cy="472621"/>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3" name="角丸四角形 2"/>
        <xdr:cNvSpPr/>
      </xdr:nvSpPr>
      <xdr:spPr>
        <a:xfrm>
          <a:off x="241301" y="2517775"/>
          <a:ext cx="2679699" cy="4889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5" name="角丸四角形 4"/>
        <xdr:cNvSpPr/>
      </xdr:nvSpPr>
      <xdr:spPr>
        <a:xfrm>
          <a:off x="241301" y="2517775"/>
          <a:ext cx="2679699" cy="4889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7" name="角丸四角形 6"/>
        <xdr:cNvSpPr/>
      </xdr:nvSpPr>
      <xdr:spPr>
        <a:xfrm>
          <a:off x="241301" y="2517775"/>
          <a:ext cx="2679699" cy="4889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8" name="角丸四角形 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127000</xdr:rowOff>
    </xdr:to>
    <xdr:sp macro="" textlink="">
      <xdr:nvSpPr>
        <xdr:cNvPr id="9" name="角丸四角形 8"/>
        <xdr:cNvSpPr/>
      </xdr:nvSpPr>
      <xdr:spPr>
        <a:xfrm>
          <a:off x="241301" y="2517775"/>
          <a:ext cx="2679699" cy="5048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0" name="角丸四角形 9"/>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127000</xdr:rowOff>
    </xdr:to>
    <xdr:sp macro="" textlink="">
      <xdr:nvSpPr>
        <xdr:cNvPr id="11" name="角丸四角形 10"/>
        <xdr:cNvSpPr/>
      </xdr:nvSpPr>
      <xdr:spPr>
        <a:xfrm>
          <a:off x="241301" y="2517775"/>
          <a:ext cx="2679699" cy="5048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2" name="角丸四角形 1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142875</xdr:rowOff>
    </xdr:to>
    <xdr:sp macro="" textlink="">
      <xdr:nvSpPr>
        <xdr:cNvPr id="13" name="角丸四角形 12"/>
        <xdr:cNvSpPr/>
      </xdr:nvSpPr>
      <xdr:spPr>
        <a:xfrm>
          <a:off x="241301" y="2517775"/>
          <a:ext cx="2679699" cy="5207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6" name="角丸四角形 1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142875</xdr:rowOff>
    </xdr:to>
    <xdr:sp macro="" textlink="">
      <xdr:nvSpPr>
        <xdr:cNvPr id="17" name="角丸四角形 16"/>
        <xdr:cNvSpPr/>
      </xdr:nvSpPr>
      <xdr:spPr>
        <a:xfrm>
          <a:off x="241301" y="2435225"/>
          <a:ext cx="2679699" cy="5016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47625</xdr:rowOff>
    </xdr:from>
    <xdr:to>
      <xdr:col>45</xdr:col>
      <xdr:colOff>152399</xdr:colOff>
      <xdr:row>28</xdr:row>
      <xdr:rowOff>43543</xdr:rowOff>
    </xdr:to>
    <xdr:sp macro="" textlink="">
      <xdr:nvSpPr>
        <xdr:cNvPr id="36" name="角丸四角形 35"/>
        <xdr:cNvSpPr/>
      </xdr:nvSpPr>
      <xdr:spPr>
        <a:xfrm>
          <a:off x="266699" y="4778375"/>
          <a:ext cx="8458200" cy="47216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3" name="角丸四角形 2"/>
        <xdr:cNvSpPr/>
      </xdr:nvSpPr>
      <xdr:spPr>
        <a:xfrm>
          <a:off x="241301" y="2517775"/>
          <a:ext cx="2679699" cy="4889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5" name="角丸四角形 4"/>
        <xdr:cNvSpPr/>
      </xdr:nvSpPr>
      <xdr:spPr>
        <a:xfrm>
          <a:off x="241301" y="2517775"/>
          <a:ext cx="2679699" cy="4889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127000</xdr:rowOff>
    </xdr:to>
    <xdr:sp macro="" textlink="">
      <xdr:nvSpPr>
        <xdr:cNvPr id="8" name="角丸四角形 7"/>
        <xdr:cNvSpPr/>
      </xdr:nvSpPr>
      <xdr:spPr>
        <a:xfrm>
          <a:off x="241301" y="2435225"/>
          <a:ext cx="2679699"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51254</xdr:rowOff>
    </xdr:from>
    <xdr:to>
      <xdr:col>45</xdr:col>
      <xdr:colOff>152399</xdr:colOff>
      <xdr:row>28</xdr:row>
      <xdr:rowOff>95250</xdr:rowOff>
    </xdr:to>
    <xdr:sp macro="" textlink="">
      <xdr:nvSpPr>
        <xdr:cNvPr id="27" name="角丸四角形 26"/>
        <xdr:cNvSpPr/>
      </xdr:nvSpPr>
      <xdr:spPr>
        <a:xfrm>
          <a:off x="266699" y="4782004"/>
          <a:ext cx="8458200" cy="52024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3" name="角丸四角形 2"/>
        <xdr:cNvSpPr/>
      </xdr:nvSpPr>
      <xdr:spPr>
        <a:xfrm>
          <a:off x="241301" y="2517775"/>
          <a:ext cx="2679699" cy="4889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5" name="角丸四角形 4"/>
        <xdr:cNvSpPr/>
      </xdr:nvSpPr>
      <xdr:spPr>
        <a:xfrm>
          <a:off x="241301" y="2517775"/>
          <a:ext cx="2679699" cy="4889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7" name="角丸四角形 6"/>
        <xdr:cNvSpPr/>
      </xdr:nvSpPr>
      <xdr:spPr>
        <a:xfrm>
          <a:off x="241301" y="2517775"/>
          <a:ext cx="2679699" cy="4889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9" name="角丸四角形 8"/>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127000</xdr:rowOff>
    </xdr:to>
    <xdr:sp macro="" textlink="">
      <xdr:nvSpPr>
        <xdr:cNvPr id="10" name="角丸四角形 9"/>
        <xdr:cNvSpPr/>
      </xdr:nvSpPr>
      <xdr:spPr>
        <a:xfrm>
          <a:off x="241301" y="2435225"/>
          <a:ext cx="2679699"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0</xdr:rowOff>
    </xdr:from>
    <xdr:to>
      <xdr:col>45</xdr:col>
      <xdr:colOff>152399</xdr:colOff>
      <xdr:row>28</xdr:row>
      <xdr:rowOff>43543</xdr:rowOff>
    </xdr:to>
    <xdr:sp macro="" textlink="">
      <xdr:nvSpPr>
        <xdr:cNvPr id="29" name="角丸四角形 28"/>
        <xdr:cNvSpPr/>
      </xdr:nvSpPr>
      <xdr:spPr>
        <a:xfrm>
          <a:off x="266699" y="4730750"/>
          <a:ext cx="8458200" cy="51979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3" name="角丸四角形 2"/>
        <xdr:cNvSpPr/>
      </xdr:nvSpPr>
      <xdr:spPr>
        <a:xfrm>
          <a:off x="241301" y="2517775"/>
          <a:ext cx="2679699" cy="4889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5" name="角丸四角形 4"/>
        <xdr:cNvSpPr/>
      </xdr:nvSpPr>
      <xdr:spPr>
        <a:xfrm>
          <a:off x="241301" y="2517775"/>
          <a:ext cx="2679699" cy="4889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7" name="角丸四角形 6"/>
        <xdr:cNvSpPr/>
      </xdr:nvSpPr>
      <xdr:spPr>
        <a:xfrm>
          <a:off x="241301" y="2517775"/>
          <a:ext cx="2679699" cy="4889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8" name="角丸四角形 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127000</xdr:rowOff>
    </xdr:to>
    <xdr:sp macro="" textlink="">
      <xdr:nvSpPr>
        <xdr:cNvPr id="9" name="角丸四角形 8"/>
        <xdr:cNvSpPr/>
      </xdr:nvSpPr>
      <xdr:spPr>
        <a:xfrm>
          <a:off x="241301" y="2517775"/>
          <a:ext cx="2679699" cy="5048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1" name="角丸四角形 10"/>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127000</xdr:rowOff>
    </xdr:to>
    <xdr:sp macro="" textlink="">
      <xdr:nvSpPr>
        <xdr:cNvPr id="12" name="角丸四角形 11"/>
        <xdr:cNvSpPr/>
      </xdr:nvSpPr>
      <xdr:spPr>
        <a:xfrm>
          <a:off x="241301" y="2435225"/>
          <a:ext cx="2679699"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24</xdr:row>
      <xdr:rowOff>142875</xdr:rowOff>
    </xdr:from>
    <xdr:to>
      <xdr:col>45</xdr:col>
      <xdr:colOff>152399</xdr:colOff>
      <xdr:row>28</xdr:row>
      <xdr:rowOff>43543</xdr:rowOff>
    </xdr:to>
    <xdr:sp macro="" textlink="">
      <xdr:nvSpPr>
        <xdr:cNvPr id="31" name="角丸四角形 30"/>
        <xdr:cNvSpPr/>
      </xdr:nvSpPr>
      <xdr:spPr>
        <a:xfrm>
          <a:off x="266699" y="4699000"/>
          <a:ext cx="8458200" cy="55154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3" name="角丸四角形 2"/>
        <xdr:cNvSpPr/>
      </xdr:nvSpPr>
      <xdr:spPr>
        <a:xfrm>
          <a:off x="241301" y="2517775"/>
          <a:ext cx="2679699" cy="4889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5" name="角丸四角形 4"/>
        <xdr:cNvSpPr/>
      </xdr:nvSpPr>
      <xdr:spPr>
        <a:xfrm>
          <a:off x="241301" y="2517775"/>
          <a:ext cx="2679699" cy="4889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7" name="角丸四角形 6"/>
        <xdr:cNvSpPr/>
      </xdr:nvSpPr>
      <xdr:spPr>
        <a:xfrm>
          <a:off x="241301" y="2517775"/>
          <a:ext cx="2679699" cy="4889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8" name="角丸四角形 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127000</xdr:rowOff>
    </xdr:to>
    <xdr:sp macro="" textlink="">
      <xdr:nvSpPr>
        <xdr:cNvPr id="9" name="角丸四角形 8"/>
        <xdr:cNvSpPr/>
      </xdr:nvSpPr>
      <xdr:spPr>
        <a:xfrm>
          <a:off x="241301" y="2517775"/>
          <a:ext cx="2679699" cy="5048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0" name="角丸四角形 9"/>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127000</xdr:rowOff>
    </xdr:to>
    <xdr:sp macro="" textlink="">
      <xdr:nvSpPr>
        <xdr:cNvPr id="11" name="角丸四角形 10"/>
        <xdr:cNvSpPr/>
      </xdr:nvSpPr>
      <xdr:spPr>
        <a:xfrm>
          <a:off x="241301" y="2517775"/>
          <a:ext cx="2679699" cy="5048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2" name="角丸四角形 1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142875</xdr:rowOff>
    </xdr:to>
    <xdr:sp macro="" textlink="">
      <xdr:nvSpPr>
        <xdr:cNvPr id="13" name="角丸四角形 12"/>
        <xdr:cNvSpPr/>
      </xdr:nvSpPr>
      <xdr:spPr>
        <a:xfrm>
          <a:off x="241301" y="2517775"/>
          <a:ext cx="2679699" cy="5207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4" name="角丸四角形 1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142875</xdr:rowOff>
    </xdr:to>
    <xdr:sp macro="" textlink="">
      <xdr:nvSpPr>
        <xdr:cNvPr id="15" name="角丸四角形 14"/>
        <xdr:cNvSpPr/>
      </xdr:nvSpPr>
      <xdr:spPr>
        <a:xfrm>
          <a:off x="241301" y="2517775"/>
          <a:ext cx="2679699" cy="5207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7" name="角丸四角形 16"/>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158750</xdr:rowOff>
    </xdr:to>
    <xdr:sp macro="" textlink="">
      <xdr:nvSpPr>
        <xdr:cNvPr id="18" name="角丸四角形 17"/>
        <xdr:cNvSpPr/>
      </xdr:nvSpPr>
      <xdr:spPr>
        <a:xfrm>
          <a:off x="241301" y="2435225"/>
          <a:ext cx="2679699" cy="517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31750</xdr:rowOff>
    </xdr:from>
    <xdr:to>
      <xdr:col>45</xdr:col>
      <xdr:colOff>152399</xdr:colOff>
      <xdr:row>28</xdr:row>
      <xdr:rowOff>43543</xdr:rowOff>
    </xdr:to>
    <xdr:sp macro="" textlink="">
      <xdr:nvSpPr>
        <xdr:cNvPr id="37" name="角丸四角形 36"/>
        <xdr:cNvSpPr/>
      </xdr:nvSpPr>
      <xdr:spPr>
        <a:xfrm>
          <a:off x="266699" y="4762500"/>
          <a:ext cx="8458200" cy="48804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62647/AppData/Local/Temp/Temp1_&#30476;&#22238;&#31572;.zip/&#30476;&#22238;&#31572;/01-&#35519;&#26619;&#31080;(&#31777;&#277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62647/AppData/Local/Temp/Temp1_&#30476;&#22238;&#31572;.zip/&#30476;&#22238;&#31572;/01-&#35519;&#26619;&#31080;(&#28417;&#2549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162647/AppData/Local/Temp/Temp1_&#30476;&#22238;&#31572;.zip/&#30476;&#22238;&#31572;/01-&#35519;&#26619;&#31080;(&#20844;&#20849;&#19979;&#2770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162647/AppData/Local/Temp/Temp1_&#30476;&#22238;&#31572;.zip/&#30476;&#22238;&#31572;/01-&#35519;&#26619;&#31080;(&#28207;&#2828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162647/AppData/Local/Temp/Temp1_&#30476;&#22238;&#31572;.zip/&#30476;&#22238;&#31572;/01-&#35519;&#26619;&#31080;(&#29987;&#26989;&#22243;&#223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162647/AppData/Local/Temp/Temp1_&#30476;&#22238;&#31572;.zip/&#30476;&#22238;&#31572;/01-&#35519;&#26619;&#31080;(&#27700;&#3694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162647/AppData/Local/Temp/Temp1_&#30476;&#22238;&#31572;.zip/&#30476;&#22238;&#31572;/01-&#35519;&#26619;&#31080;(&#36786;&#2549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162647/AppData/Local/Temp/Temp1_&#30476;&#22238;&#31572;.zip/&#30476;&#22238;&#31572;/01-&#35519;&#26619;&#31080;(&#30149;&#3849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refreshError="1"/>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・平成２８年度に上水道事業へ統合予定だったため。</v>
          </cell>
          <cell r="AB6" t="str">
            <v>・平成２８年度に上水道事業へ統合済み。</v>
          </cell>
          <cell r="AU6" t="str">
            <v/>
          </cell>
          <cell r="CB6" t="str">
            <v/>
          </cell>
          <cell r="DD6" t="str">
            <v/>
          </cell>
          <cell r="EH6" t="str">
            <v/>
          </cell>
          <cell r="FO6" t="str">
            <v/>
          </cell>
          <cell r="GT6" t="str">
            <v/>
          </cell>
          <cell r="HX6" t="str">
            <v/>
          </cell>
        </row>
      </sheetData>
      <sheetData sheetId="2">
        <row r="8">
          <cell r="B8" t="str">
            <v>敦賀市</v>
          </cell>
          <cell r="C8" t="str">
            <v>簡易水道事業</v>
          </cell>
          <cell r="D8" t="str">
            <v>簡易水道事業</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refreshError="1"/>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健全な運営を行うための第一段階として平成２７年度に使用料改定検討委員会を開催したが、漁業集落排水施設使用料は、農業集落や下水道使用料と比較して高額であるため今回は改定を行わなかった。
そのためまずは安価な農業集落排水の料金改定を行い、結果を分析した上で、今後の漁業集落排水事業の経営体制について検討していきたいため。</v>
          </cell>
          <cell r="AB6" t="str">
            <v>集落排水事業と公共下水道事業の料金体系の一本化。</v>
          </cell>
          <cell r="AU6" t="str">
            <v/>
          </cell>
          <cell r="CB6" t="str">
            <v/>
          </cell>
          <cell r="DD6" t="str">
            <v/>
          </cell>
          <cell r="EH6" t="str">
            <v/>
          </cell>
          <cell r="FO6" t="str">
            <v/>
          </cell>
          <cell r="HX6" t="str">
            <v/>
          </cell>
        </row>
      </sheetData>
      <sheetData sheetId="2">
        <row r="8">
          <cell r="B8" t="str">
            <v>敦賀市</v>
          </cell>
          <cell r="C8" t="str">
            <v>下水道事業</v>
          </cell>
          <cell r="D8" t="str">
            <v>漁業集落環境整備事業</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refreshError="1"/>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現在、平成３０年度を初年度とする法適化に向けて取り組み段階にあるため、移行後に検討を行う予定である。</v>
          </cell>
          <cell r="AB6" t="str">
            <v>今後、施設の更新が本格化してくると、その財源確保の問題が大きくなるため、事業の効率化や使用料金の改定等を踏まえた経営改革が必要となる。</v>
          </cell>
          <cell r="AU6" t="str">
            <v/>
          </cell>
          <cell r="CB6" t="str">
            <v/>
          </cell>
          <cell r="DD6" t="str">
            <v/>
          </cell>
          <cell r="EH6" t="str">
            <v/>
          </cell>
          <cell r="FO6" t="str">
            <v/>
          </cell>
          <cell r="HX6" t="str">
            <v/>
          </cell>
        </row>
      </sheetData>
      <sheetData sheetId="2">
        <row r="8">
          <cell r="B8" t="str">
            <v>敦賀市</v>
          </cell>
          <cell r="C8" t="str">
            <v>下水道事業</v>
          </cell>
          <cell r="D8" t="str">
            <v>下水道事業</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refreshError="1"/>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・現行の体制で、健全な運営が行えているため。
（料金収入をもって管理費及び起債償還を相応に賄えているため。）</v>
          </cell>
          <cell r="AB6" t="str">
            <v>・他の港湾施設の使用料と比較し本市の料金が低廉である場合、料金の値上げを行うことで、より健全な運営が可能になると考えられる。</v>
          </cell>
          <cell r="AU6" t="str">
            <v/>
          </cell>
          <cell r="CB6" t="str">
            <v/>
          </cell>
          <cell r="DD6" t="str">
            <v/>
          </cell>
          <cell r="EH6" t="str">
            <v/>
          </cell>
          <cell r="FO6" t="str">
            <v/>
          </cell>
          <cell r="GT6" t="str">
            <v/>
          </cell>
          <cell r="HX6" t="str">
            <v/>
          </cell>
        </row>
      </sheetData>
      <sheetData sheetId="2">
        <row r="8">
          <cell r="B8" t="str">
            <v>敦賀市</v>
          </cell>
          <cell r="C8" t="str">
            <v>港湾整備事業</v>
          </cell>
          <cell r="D8" t="str">
            <v>港湾施設事業</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refreshError="1"/>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・未売却地の早期売却の必要性はあるが、土地売却収入により、地方債を全額償還出来る見込みであり、概ね健全な運営が行えているため。</v>
          </cell>
          <cell r="AB6" t="str">
            <v>・未売却地について、企業誘致活動を積極的に行うことにより、早期売却に努め、より健全な運営を行う。</v>
          </cell>
          <cell r="AU6" t="str">
            <v/>
          </cell>
          <cell r="CB6" t="str">
            <v/>
          </cell>
          <cell r="DD6" t="str">
            <v/>
          </cell>
          <cell r="EH6" t="str">
            <v/>
          </cell>
          <cell r="FO6" t="str">
            <v/>
          </cell>
          <cell r="GT6" t="str">
            <v/>
          </cell>
          <cell r="HX6" t="str">
            <v/>
          </cell>
        </row>
      </sheetData>
      <sheetData sheetId="2">
        <row r="8">
          <cell r="B8" t="str">
            <v>敦賀市</v>
          </cell>
          <cell r="C8" t="str">
            <v>宅地造成事業</v>
          </cell>
          <cell r="D8" t="str">
            <v>産業団地整備事業</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refreshError="1"/>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v>
          </cell>
          <cell r="Y6" t="str">
            <v/>
          </cell>
          <cell r="AA6" t="str">
            <v/>
          </cell>
          <cell r="AB6" t="str">
            <v/>
          </cell>
          <cell r="AU6" t="str">
            <v/>
          </cell>
          <cell r="CB6" t="str">
            <v/>
          </cell>
          <cell r="DD6" t="str">
            <v/>
          </cell>
          <cell r="EH6" t="str">
            <v/>
          </cell>
          <cell r="FO6" t="str">
            <v/>
          </cell>
          <cell r="GT6" t="str">
            <v/>
          </cell>
          <cell r="HH6" t="str">
            <v/>
          </cell>
          <cell r="HI6" t="str">
            <v/>
          </cell>
          <cell r="HJ6" t="str">
            <v/>
          </cell>
          <cell r="HK6" t="str">
            <v/>
          </cell>
          <cell r="HV6" t="str">
            <v/>
          </cell>
          <cell r="HW6" t="str">
            <v>○</v>
          </cell>
          <cell r="HX6" t="str">
            <v/>
          </cell>
          <cell r="HY6" t="str">
            <v/>
          </cell>
          <cell r="IA6" t="str">
            <v/>
          </cell>
          <cell r="IB6" t="str">
            <v/>
          </cell>
          <cell r="IC6" t="str">
            <v/>
          </cell>
          <cell r="ID6" t="str">
            <v>・窓口業務、検針業務、開閉栓業務、料金調定収納業務等の営業業務
・水道施設維持管理業務</v>
          </cell>
          <cell r="IE6" t="str">
            <v>・窓口業務、検針業務、開閉栓業務、料金調定収納業務等の営業業務から導入を始める。
・水道施設維持管理業務については、今後の検討課題とする。</v>
          </cell>
        </row>
      </sheetData>
      <sheetData sheetId="2">
        <row r="8">
          <cell r="B8" t="str">
            <v>敦賀市</v>
          </cell>
          <cell r="C8" t="str">
            <v>水道事業</v>
          </cell>
          <cell r="D8" t="str">
            <v>敦賀市水道事業</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refreshError="1"/>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健全な運営を行うための第一段階として平成２７年度に使用料改定検討委員会を開催したばかりである。委員会からの答申に基づく料金改定を今年度実施するが、その結果が表れてくるのに年数を要するため。</v>
          </cell>
          <cell r="AB6" t="str">
            <v>集落排水事業と公共下水道事業の料金体系の一本化。</v>
          </cell>
          <cell r="AU6" t="str">
            <v/>
          </cell>
          <cell r="CB6" t="str">
            <v/>
          </cell>
          <cell r="DD6" t="str">
            <v/>
          </cell>
          <cell r="EH6" t="str">
            <v/>
          </cell>
          <cell r="FO6" t="str">
            <v/>
          </cell>
          <cell r="HX6" t="str">
            <v/>
          </cell>
        </row>
      </sheetData>
      <sheetData sheetId="2">
        <row r="8">
          <cell r="B8" t="str">
            <v>敦賀市</v>
          </cell>
          <cell r="C8" t="str">
            <v>下水道事業</v>
          </cell>
          <cell r="D8" t="str">
            <v>農業集落排水事業</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refreshError="1"/>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・現行の体制で、健全な運営が行えているため。</v>
          </cell>
          <cell r="AB6" t="str">
            <v>平成２６年度から平成３０年度を実施期間とする第２次市立敦賀病院中期経営計画を見直し、新公立病院改革プランを２８年度中に策定し、より効率的かつ健全な経営を図る。</v>
          </cell>
          <cell r="AU6" t="str">
            <v/>
          </cell>
          <cell r="CB6" t="str">
            <v/>
          </cell>
          <cell r="DD6" t="str">
            <v/>
          </cell>
          <cell r="EH6" t="str">
            <v/>
          </cell>
          <cell r="FO6" t="str">
            <v/>
          </cell>
          <cell r="HX6" t="str">
            <v/>
          </cell>
        </row>
      </sheetData>
      <sheetData sheetId="2">
        <row r="8">
          <cell r="B8" t="str">
            <v>敦賀市</v>
          </cell>
          <cell r="C8" t="str">
            <v>病院事業</v>
          </cell>
          <cell r="D8" t="str">
            <v>市立敦賀病院</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CR51"/>
  <sheetViews>
    <sheetView tabSelected="1" view="pageBreakPreview" zoomScale="60" zoomScaleNormal="70" zoomScalePageLayoutView="40" workbookViewId="0">
      <selection activeCell="BM11" sqref="BM11"/>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8" t="s">
        <v>21</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22</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7" t="str">
        <f>[6]様式０!B8</f>
        <v>敦賀市</v>
      </c>
      <c r="D11" s="148"/>
      <c r="E11" s="148"/>
      <c r="F11" s="148"/>
      <c r="G11" s="148"/>
      <c r="H11" s="148"/>
      <c r="I11" s="148"/>
      <c r="J11" s="148"/>
      <c r="K11" s="148"/>
      <c r="L11" s="148"/>
      <c r="M11" s="148"/>
      <c r="N11" s="148"/>
      <c r="O11" s="148"/>
      <c r="P11" s="148"/>
      <c r="Q11" s="148"/>
      <c r="R11" s="148"/>
      <c r="S11" s="148"/>
      <c r="T11" s="148"/>
      <c r="U11" s="148"/>
      <c r="V11" s="148"/>
      <c r="W11" s="148"/>
      <c r="X11" s="149"/>
      <c r="Y11" s="147" t="str">
        <f>[6]様式０!C8</f>
        <v>水道事業</v>
      </c>
      <c r="Z11" s="148"/>
      <c r="AA11" s="148"/>
      <c r="AB11" s="148"/>
      <c r="AC11" s="148"/>
      <c r="AD11" s="148"/>
      <c r="AE11" s="148"/>
      <c r="AF11" s="148"/>
      <c r="AG11" s="148"/>
      <c r="AH11" s="148"/>
      <c r="AI11" s="149"/>
      <c r="AJ11" s="156" t="str">
        <f>[6]様式０!D8</f>
        <v>敦賀市水道事業</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9" t="s">
        <v>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20"/>
      <c r="BB18" s="120" t="s">
        <v>2</v>
      </c>
      <c r="BC18" s="120"/>
      <c r="BD18" s="120"/>
      <c r="BE18" s="120"/>
      <c r="BF18" s="120"/>
      <c r="BG18" s="120"/>
      <c r="BH18" s="120"/>
      <c r="BI18" s="21"/>
      <c r="BJ18" s="22"/>
      <c r="BK18" s="23"/>
      <c r="BL18" s="23"/>
      <c r="BM18" s="23"/>
      <c r="BN18" s="23"/>
      <c r="BO18" s="23"/>
      <c r="BP18" s="23"/>
      <c r="BQ18" s="18"/>
      <c r="BR18" s="18"/>
    </row>
    <row r="19" spans="1:72" ht="14.45" customHeight="1">
      <c r="C19" s="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20"/>
      <c r="BB19" s="120"/>
      <c r="BC19" s="120"/>
      <c r="BD19" s="120"/>
      <c r="BE19" s="120"/>
      <c r="BF19" s="120"/>
      <c r="BG19" s="120"/>
      <c r="BH19" s="120"/>
      <c r="BI19" s="21"/>
      <c r="BJ19" s="22"/>
      <c r="BK19" s="23"/>
      <c r="BL19" s="23"/>
      <c r="BM19" s="23"/>
      <c r="BN19" s="23"/>
      <c r="BO19" s="23"/>
      <c r="BP19" s="23"/>
      <c r="BQ19" s="18"/>
      <c r="BR19" s="18"/>
    </row>
    <row r="20" spans="1:72" ht="16.149999999999999" customHeight="1">
      <c r="C20" s="19"/>
      <c r="D20" s="121" t="s">
        <v>3</v>
      </c>
      <c r="E20" s="122"/>
      <c r="F20" s="122"/>
      <c r="G20" s="122"/>
      <c r="H20" s="122"/>
      <c r="I20" s="122"/>
      <c r="J20" s="123"/>
      <c r="K20" s="127" t="s">
        <v>4</v>
      </c>
      <c r="L20" s="122"/>
      <c r="M20" s="122"/>
      <c r="N20" s="122"/>
      <c r="O20" s="122"/>
      <c r="P20" s="122"/>
      <c r="Q20" s="123"/>
      <c r="R20" s="127" t="s">
        <v>5</v>
      </c>
      <c r="S20" s="122"/>
      <c r="T20" s="122"/>
      <c r="U20" s="122"/>
      <c r="V20" s="122"/>
      <c r="W20" s="122"/>
      <c r="X20" s="123"/>
      <c r="Y20" s="127" t="s">
        <v>6</v>
      </c>
      <c r="Z20" s="122"/>
      <c r="AA20" s="122"/>
      <c r="AB20" s="122"/>
      <c r="AC20" s="122"/>
      <c r="AD20" s="122"/>
      <c r="AE20" s="123"/>
      <c r="AF20" s="121" t="s">
        <v>23</v>
      </c>
      <c r="AG20" s="122"/>
      <c r="AH20" s="122"/>
      <c r="AI20" s="122"/>
      <c r="AJ20" s="122"/>
      <c r="AK20" s="122"/>
      <c r="AL20" s="123"/>
      <c r="AM20" s="127" t="s">
        <v>7</v>
      </c>
      <c r="AN20" s="122"/>
      <c r="AO20" s="122"/>
      <c r="AP20" s="122"/>
      <c r="AQ20" s="122"/>
      <c r="AR20" s="122"/>
      <c r="AS20" s="123"/>
      <c r="AT20" s="127" t="s">
        <v>8</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38.25"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4.45" customHeight="1">
      <c r="C22" s="19"/>
      <c r="D22" s="76" t="str">
        <f>IF(AND(OR([6]集計用シート!I6="○",[6]集計用シート!R6="○"),[6]集計用シート!AU6=""),"○","")</f>
        <v/>
      </c>
      <c r="E22" s="77"/>
      <c r="F22" s="77"/>
      <c r="G22" s="77"/>
      <c r="H22" s="77"/>
      <c r="I22" s="77"/>
      <c r="J22" s="78"/>
      <c r="K22" s="76" t="str">
        <f>IF(AND(OR([6]集計用シート!J6="○",[6]集計用シート!S6="○"),[6]集計用シート!CB6=""),"○","")</f>
        <v/>
      </c>
      <c r="L22" s="77"/>
      <c r="M22" s="77"/>
      <c r="N22" s="77"/>
      <c r="O22" s="77"/>
      <c r="P22" s="77"/>
      <c r="Q22" s="78"/>
      <c r="R22" s="76" t="str">
        <f>IF(AND(OR([6]集計用シート!K6="○",[6]集計用シート!T6="○"),[6]集計用シート!DD6=""),"○","")</f>
        <v/>
      </c>
      <c r="S22" s="77"/>
      <c r="T22" s="77"/>
      <c r="U22" s="77"/>
      <c r="V22" s="77"/>
      <c r="W22" s="77"/>
      <c r="X22" s="78"/>
      <c r="Y22" s="76" t="str">
        <f>IF(AND(OR([6]集計用シート!L6="○",[6]集計用シート!U6="○"),[6]集計用シート!EH6=""),"○","")</f>
        <v/>
      </c>
      <c r="Z22" s="77"/>
      <c r="AA22" s="77"/>
      <c r="AB22" s="77"/>
      <c r="AC22" s="77"/>
      <c r="AD22" s="77"/>
      <c r="AE22" s="78"/>
      <c r="AF22" s="76" t="str">
        <f>IF(AND(OR([6]集計用シート!M6="○",[6]集計用シート!V6="○"),[6]集計用シート!FO6=""),"○","")</f>
        <v/>
      </c>
      <c r="AG22" s="77"/>
      <c r="AH22" s="77"/>
      <c r="AI22" s="77"/>
      <c r="AJ22" s="77"/>
      <c r="AK22" s="77"/>
      <c r="AL22" s="78"/>
      <c r="AM22" s="76" t="str">
        <f>IF(AND(OR([6]集計用シート!N6="○",[6]集計用シート!W6="○"),[6]集計用シート!GT6=""),"○","")</f>
        <v/>
      </c>
      <c r="AN22" s="77"/>
      <c r="AO22" s="77"/>
      <c r="AP22" s="77"/>
      <c r="AQ22" s="77"/>
      <c r="AR22" s="77"/>
      <c r="AS22" s="78"/>
      <c r="AT22" s="76" t="str">
        <f>IF(AND(OR([6]集計用シート!O6="○",[6]集計用シート!X6="○"),[6]集計用シート!HX6=""),"○","")</f>
        <v>○</v>
      </c>
      <c r="AU22" s="77"/>
      <c r="AV22" s="77"/>
      <c r="AW22" s="77"/>
      <c r="AX22" s="77"/>
      <c r="AY22" s="77"/>
      <c r="AZ22" s="78"/>
      <c r="BA22" s="26"/>
      <c r="BB22" s="76" t="str">
        <f>IF(OR([6]集計用シート!Y6="○",[6]集計用シート!AA6&lt;&gt;"",[6]集計用シート!AB6&lt;&gt;""),"○","")</f>
        <v/>
      </c>
      <c r="BC22" s="77"/>
      <c r="BD22" s="77"/>
      <c r="BE22" s="77"/>
      <c r="BF22" s="77"/>
      <c r="BG22" s="77"/>
      <c r="BH22" s="78"/>
      <c r="BI22" s="27"/>
      <c r="BJ22" s="22"/>
      <c r="BK22" s="23"/>
      <c r="BL22" s="23"/>
      <c r="BM22" s="23"/>
      <c r="BN22" s="23"/>
      <c r="BO22" s="23"/>
      <c r="BP22" s="23"/>
      <c r="BQ22" s="23"/>
      <c r="BR22" s="18"/>
    </row>
    <row r="23" spans="1:72" ht="14.45" customHeight="1">
      <c r="C23" s="19"/>
      <c r="D23" s="82"/>
      <c r="E23" s="83"/>
      <c r="F23" s="83"/>
      <c r="G23" s="83"/>
      <c r="H23" s="83"/>
      <c r="I23" s="83"/>
      <c r="J23" s="84"/>
      <c r="K23" s="82"/>
      <c r="L23" s="83"/>
      <c r="M23" s="83"/>
      <c r="N23" s="83"/>
      <c r="O23" s="83"/>
      <c r="P23" s="83"/>
      <c r="Q23" s="84"/>
      <c r="R23" s="82"/>
      <c r="S23" s="83"/>
      <c r="T23" s="83"/>
      <c r="U23" s="83"/>
      <c r="V23" s="83"/>
      <c r="W23" s="83"/>
      <c r="X23" s="84"/>
      <c r="Y23" s="82"/>
      <c r="Z23" s="83"/>
      <c r="AA23" s="83"/>
      <c r="AB23" s="83"/>
      <c r="AC23" s="83"/>
      <c r="AD23" s="83"/>
      <c r="AE23" s="84"/>
      <c r="AF23" s="82"/>
      <c r="AG23" s="83"/>
      <c r="AH23" s="83"/>
      <c r="AI23" s="83"/>
      <c r="AJ23" s="83"/>
      <c r="AK23" s="83"/>
      <c r="AL23" s="84"/>
      <c r="AM23" s="82"/>
      <c r="AN23" s="83"/>
      <c r="AO23" s="83"/>
      <c r="AP23" s="83"/>
      <c r="AQ23" s="83"/>
      <c r="AR23" s="83"/>
      <c r="AS23" s="84"/>
      <c r="AT23" s="82"/>
      <c r="AU23" s="83"/>
      <c r="AV23" s="83"/>
      <c r="AW23" s="83"/>
      <c r="AX23" s="83"/>
      <c r="AY23" s="83"/>
      <c r="AZ23" s="84"/>
      <c r="BA23" s="26"/>
      <c r="BB23" s="82"/>
      <c r="BC23" s="83"/>
      <c r="BD23" s="83"/>
      <c r="BE23" s="83"/>
      <c r="BF23" s="83"/>
      <c r="BG23" s="83"/>
      <c r="BH23" s="8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5"/>
    </row>
    <row r="27" spans="1:72" ht="12.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109"/>
      <c r="AS27" s="109"/>
      <c r="AT27" s="109"/>
      <c r="AU27" s="109"/>
      <c r="AV27" s="109"/>
      <c r="AW27" s="109"/>
      <c r="AX27" s="109"/>
      <c r="AY27" s="109"/>
      <c r="AZ27" s="109"/>
      <c r="BA27" s="109"/>
      <c r="BB27" s="109"/>
      <c r="BC27" s="33"/>
      <c r="BD27" s="34"/>
      <c r="BE27" s="34"/>
      <c r="BF27" s="34"/>
      <c r="BG27" s="34"/>
      <c r="BH27" s="34"/>
      <c r="BI27" s="34"/>
      <c r="BJ27" s="34"/>
      <c r="BK27" s="34"/>
      <c r="BL27" s="34"/>
      <c r="BM27" s="34"/>
      <c r="BN27" s="34"/>
      <c r="BO27" s="34"/>
      <c r="BP27" s="34"/>
      <c r="BQ27" s="35"/>
      <c r="BR27" s="5"/>
    </row>
    <row r="28" spans="1:72" ht="12.6" customHeight="1">
      <c r="A28" s="2"/>
      <c r="B28" s="2"/>
      <c r="C28" s="36"/>
      <c r="D28" s="42"/>
      <c r="E28" s="42"/>
      <c r="F28" s="42"/>
      <c r="G28" s="42"/>
      <c r="H28" s="42"/>
      <c r="I28" s="42"/>
      <c r="J28" s="42"/>
      <c r="K28" s="42"/>
      <c r="L28" s="42"/>
      <c r="M28" s="42"/>
      <c r="N28" s="42"/>
      <c r="O28" s="42"/>
      <c r="P28" s="42"/>
      <c r="Q28" s="42"/>
      <c r="R28" s="42"/>
      <c r="S28" s="42"/>
      <c r="T28" s="42"/>
      <c r="U28" s="42"/>
      <c r="V28" s="42"/>
      <c r="W28" s="42"/>
      <c r="X28" s="43"/>
      <c r="Y28" s="43"/>
      <c r="Z28" s="43"/>
      <c r="AA28" s="44"/>
      <c r="AB28" s="45"/>
      <c r="AC28" s="45"/>
      <c r="AD28" s="45"/>
      <c r="AE28" s="45"/>
      <c r="AF28" s="45"/>
      <c r="AG28" s="45"/>
      <c r="AH28" s="45"/>
      <c r="AI28" s="45"/>
      <c r="AJ28" s="45"/>
      <c r="AK28" s="45"/>
      <c r="AL28" s="45"/>
      <c r="AM28" s="45"/>
      <c r="AN28" s="40"/>
      <c r="AO28" s="45"/>
      <c r="AP28" s="46"/>
      <c r="AQ28" s="46"/>
      <c r="AR28" s="110"/>
      <c r="AS28" s="110"/>
      <c r="AT28" s="110"/>
      <c r="AU28" s="110"/>
      <c r="AV28" s="110"/>
      <c r="AW28" s="110"/>
      <c r="AX28" s="110"/>
      <c r="AY28" s="110"/>
      <c r="AZ28" s="110"/>
      <c r="BA28" s="110"/>
      <c r="BB28" s="110"/>
      <c r="BC28" s="37"/>
      <c r="BD28" s="38"/>
      <c r="BE28" s="38"/>
      <c r="BF28" s="38"/>
      <c r="BG28" s="38"/>
      <c r="BH28" s="38"/>
      <c r="BI28" s="38"/>
      <c r="BJ28" s="38"/>
      <c r="BK28" s="38"/>
      <c r="BL28" s="38"/>
      <c r="BM28" s="39"/>
      <c r="BN28" s="39"/>
      <c r="BO28" s="39"/>
      <c r="BP28" s="40"/>
      <c r="BQ28" s="41"/>
      <c r="BR28" s="5"/>
      <c r="BS28" s="2"/>
      <c r="BT28" s="2"/>
    </row>
    <row r="29" spans="1:72" ht="12.6" customHeight="1">
      <c r="A29" s="2"/>
      <c r="B29" s="2"/>
      <c r="C29" s="36"/>
      <c r="D29" s="67" t="s">
        <v>9</v>
      </c>
      <c r="E29" s="68"/>
      <c r="F29" s="68"/>
      <c r="G29" s="68"/>
      <c r="H29" s="68"/>
      <c r="I29" s="68"/>
      <c r="J29" s="68"/>
      <c r="K29" s="68"/>
      <c r="L29" s="68"/>
      <c r="M29" s="68"/>
      <c r="N29" s="68"/>
      <c r="O29" s="68"/>
      <c r="P29" s="68"/>
      <c r="Q29" s="69"/>
      <c r="R29" s="67" t="s">
        <v>24</v>
      </c>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2"/>
      <c r="BC29" s="37"/>
      <c r="BD29" s="38"/>
      <c r="BE29" s="38"/>
      <c r="BF29" s="38"/>
      <c r="BG29" s="38"/>
      <c r="BH29" s="38"/>
      <c r="BI29" s="38"/>
      <c r="BJ29" s="38"/>
      <c r="BK29" s="38"/>
      <c r="BL29" s="38"/>
      <c r="BM29" s="39"/>
      <c r="BN29" s="39"/>
      <c r="BO29" s="39"/>
      <c r="BP29" s="40"/>
      <c r="BQ29" s="41"/>
      <c r="BR29" s="5"/>
      <c r="BS29" s="2"/>
      <c r="BT29" s="2"/>
    </row>
    <row r="30" spans="1:72" ht="12.6" customHeight="1">
      <c r="A30" s="2"/>
      <c r="B30" s="2"/>
      <c r="C30" s="36"/>
      <c r="D30" s="73"/>
      <c r="E30" s="74"/>
      <c r="F30" s="74"/>
      <c r="G30" s="74"/>
      <c r="H30" s="74"/>
      <c r="I30" s="74"/>
      <c r="J30" s="74"/>
      <c r="K30" s="74"/>
      <c r="L30" s="74"/>
      <c r="M30" s="74"/>
      <c r="N30" s="74"/>
      <c r="O30" s="74"/>
      <c r="P30" s="74"/>
      <c r="Q30" s="75"/>
      <c r="R30" s="113"/>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5"/>
      <c r="BC30" s="37"/>
      <c r="BD30" s="38"/>
      <c r="BE30" s="38"/>
      <c r="BF30" s="38"/>
      <c r="BG30" s="38"/>
      <c r="BH30" s="38"/>
      <c r="BI30" s="38"/>
      <c r="BJ30" s="38"/>
      <c r="BK30" s="38"/>
      <c r="BL30" s="38"/>
      <c r="BM30" s="39"/>
      <c r="BN30" s="39"/>
      <c r="BO30" s="39"/>
      <c r="BP30" s="40"/>
      <c r="BQ30" s="41"/>
      <c r="BR30" s="5"/>
      <c r="BS30" s="2"/>
      <c r="BT30" s="2"/>
    </row>
    <row r="31" spans="1:72" ht="12.6" customHeight="1">
      <c r="A31" s="2"/>
      <c r="B31" s="2"/>
      <c r="C31" s="36"/>
      <c r="D31" s="42"/>
      <c r="E31" s="42"/>
      <c r="F31" s="42"/>
      <c r="G31" s="42"/>
      <c r="H31" s="42"/>
      <c r="I31" s="42"/>
      <c r="J31" s="42"/>
      <c r="K31" s="42"/>
      <c r="L31" s="42"/>
      <c r="M31" s="42"/>
      <c r="N31" s="42"/>
      <c r="O31" s="42"/>
      <c r="P31" s="42"/>
      <c r="Q31" s="42"/>
      <c r="R31" s="42"/>
      <c r="S31" s="42"/>
      <c r="T31" s="42"/>
      <c r="U31" s="42"/>
      <c r="V31" s="42"/>
      <c r="W31" s="42"/>
      <c r="X31" s="43"/>
      <c r="Y31" s="43"/>
      <c r="Z31" s="43"/>
      <c r="AA31" s="44"/>
      <c r="AB31" s="45"/>
      <c r="AC31" s="45"/>
      <c r="AD31" s="45"/>
      <c r="AE31" s="45"/>
      <c r="AF31" s="45"/>
      <c r="AG31" s="45"/>
      <c r="AH31" s="45"/>
      <c r="AI31" s="45"/>
      <c r="AJ31" s="45"/>
      <c r="AK31" s="45"/>
      <c r="AL31" s="45"/>
      <c r="AM31" s="45"/>
      <c r="AN31" s="40"/>
      <c r="AO31" s="45"/>
      <c r="AP31" s="46"/>
      <c r="AQ31" s="46"/>
      <c r="AR31" s="62"/>
      <c r="AS31" s="62"/>
      <c r="AT31" s="62"/>
      <c r="AU31" s="62"/>
      <c r="AV31" s="62"/>
      <c r="AW31" s="62"/>
      <c r="AX31" s="62"/>
      <c r="AY31" s="62"/>
      <c r="AZ31" s="62"/>
      <c r="BA31" s="62"/>
      <c r="BB31" s="62"/>
      <c r="BC31" s="37"/>
      <c r="BD31" s="38"/>
      <c r="BE31" s="38"/>
      <c r="BF31" s="38"/>
      <c r="BG31" s="38"/>
      <c r="BH31" s="38"/>
      <c r="BI31" s="38"/>
      <c r="BJ31" s="38"/>
      <c r="BK31" s="38"/>
      <c r="BL31" s="38"/>
      <c r="BM31" s="39"/>
      <c r="BN31" s="39"/>
      <c r="BO31" s="39"/>
      <c r="BP31" s="40"/>
      <c r="BQ31" s="41"/>
      <c r="BR31" s="5"/>
      <c r="BS31" s="2"/>
      <c r="BT31" s="2"/>
    </row>
    <row r="32" spans="1:72" ht="24.75" customHeight="1">
      <c r="A32" s="2"/>
      <c r="B32" s="2"/>
      <c r="C32" s="36"/>
      <c r="D32" s="42"/>
      <c r="E32" s="42"/>
      <c r="F32" s="42"/>
      <c r="G32" s="42"/>
      <c r="H32" s="42"/>
      <c r="I32" s="42"/>
      <c r="J32" s="42"/>
      <c r="K32" s="42"/>
      <c r="L32" s="42"/>
      <c r="M32" s="42"/>
      <c r="N32" s="42"/>
      <c r="O32" s="42"/>
      <c r="P32" s="42"/>
      <c r="Q32" s="42"/>
      <c r="R32" s="42"/>
      <c r="S32" s="42"/>
      <c r="T32" s="42"/>
      <c r="U32" s="63" t="s">
        <v>10</v>
      </c>
      <c r="V32" s="63"/>
      <c r="W32" s="42"/>
      <c r="X32" s="48"/>
      <c r="Y32" s="48"/>
      <c r="Z32" s="48"/>
      <c r="AA32" s="49"/>
      <c r="AB32" s="50"/>
      <c r="AC32" s="50"/>
      <c r="AD32" s="50"/>
      <c r="AE32" s="50"/>
      <c r="AF32" s="50"/>
      <c r="AG32" s="50"/>
      <c r="AH32" s="50"/>
      <c r="AI32" s="50"/>
      <c r="AJ32" s="50"/>
      <c r="AK32" s="50"/>
      <c r="AL32" s="50"/>
      <c r="AM32" s="52" t="s">
        <v>11</v>
      </c>
      <c r="AN32" s="61"/>
      <c r="AO32" s="61"/>
      <c r="AP32" s="61"/>
      <c r="AQ32" s="61"/>
      <c r="AR32" s="61"/>
      <c r="AS32" s="61"/>
      <c r="AT32" s="49"/>
      <c r="AU32" s="49"/>
      <c r="AV32" s="49"/>
      <c r="AW32" s="49"/>
      <c r="AX32" s="51"/>
      <c r="AY32" s="47"/>
      <c r="AZ32" s="47"/>
      <c r="BA32" s="65"/>
      <c r="BB32" s="65"/>
      <c r="BC32" s="37"/>
      <c r="BD32" s="38"/>
      <c r="BE32" s="66"/>
      <c r="BF32" s="66"/>
      <c r="BG32" s="66"/>
      <c r="BH32" s="66"/>
      <c r="BI32" s="66"/>
      <c r="BJ32" s="66"/>
      <c r="BK32" s="66"/>
      <c r="BL32" s="66"/>
      <c r="BM32" s="66"/>
      <c r="BN32" s="66"/>
      <c r="BO32" s="66"/>
      <c r="BP32" s="66"/>
      <c r="BQ32" s="41"/>
      <c r="BR32" s="5"/>
      <c r="BS32" s="2"/>
      <c r="BT32" s="2"/>
    </row>
    <row r="33" spans="1:72" ht="12.6" customHeight="1">
      <c r="A33" s="2"/>
      <c r="B33" s="2"/>
      <c r="C33" s="36"/>
      <c r="D33" s="67" t="s">
        <v>12</v>
      </c>
      <c r="E33" s="68"/>
      <c r="F33" s="68"/>
      <c r="G33" s="68"/>
      <c r="H33" s="68"/>
      <c r="I33" s="68"/>
      <c r="J33" s="68"/>
      <c r="K33" s="68"/>
      <c r="L33" s="68"/>
      <c r="M33" s="69"/>
      <c r="N33" s="76" t="str">
        <f>IF([6]集計用シート!O6="","",[6]集計用シート!O6)</f>
        <v/>
      </c>
      <c r="O33" s="77"/>
      <c r="P33" s="77"/>
      <c r="Q33" s="78"/>
      <c r="R33" s="42"/>
      <c r="S33" s="42"/>
      <c r="T33" s="42"/>
      <c r="U33" s="85" t="str">
        <f>IF(AND(N33="○",N39=""),[6]集計用シート!HH6,IF(AND(N33="",N39="○"),[6]集計用シート!HY6,""))</f>
        <v/>
      </c>
      <c r="V33" s="86"/>
      <c r="W33" s="86"/>
      <c r="X33" s="86"/>
      <c r="Y33" s="86"/>
      <c r="Z33" s="86"/>
      <c r="AA33" s="86"/>
      <c r="AB33" s="86"/>
      <c r="AC33" s="86"/>
      <c r="AD33" s="86"/>
      <c r="AE33" s="86"/>
      <c r="AF33" s="86"/>
      <c r="AG33" s="86"/>
      <c r="AH33" s="86"/>
      <c r="AI33" s="86"/>
      <c r="AJ33" s="87"/>
      <c r="AK33" s="53"/>
      <c r="AL33" s="53"/>
      <c r="AM33" s="116" t="s">
        <v>13</v>
      </c>
      <c r="AN33" s="117"/>
      <c r="AO33" s="117"/>
      <c r="AP33" s="117"/>
      <c r="AQ33" s="116"/>
      <c r="AR33" s="117"/>
      <c r="AS33" s="117"/>
      <c r="AT33" s="117"/>
      <c r="AU33" s="116"/>
      <c r="AV33" s="117"/>
      <c r="AW33" s="117"/>
      <c r="AX33" s="118"/>
      <c r="AY33" s="65"/>
      <c r="AZ33" s="65"/>
      <c r="BA33" s="65"/>
      <c r="BB33" s="65"/>
      <c r="BC33" s="45"/>
      <c r="BD33" s="38"/>
      <c r="BE33" s="66"/>
      <c r="BF33" s="66"/>
      <c r="BG33" s="66"/>
      <c r="BH33" s="66"/>
      <c r="BI33" s="66"/>
      <c r="BJ33" s="66"/>
      <c r="BK33" s="66"/>
      <c r="BL33" s="66"/>
      <c r="BM33" s="66"/>
      <c r="BN33" s="66"/>
      <c r="BO33" s="66"/>
      <c r="BP33" s="66"/>
      <c r="BQ33" s="41"/>
      <c r="BR33" s="5"/>
      <c r="BS33" s="2"/>
      <c r="BT33" s="2"/>
    </row>
    <row r="34" spans="1:72" ht="12.6" customHeight="1">
      <c r="A34" s="2"/>
      <c r="B34" s="2"/>
      <c r="C34" s="36"/>
      <c r="D34" s="70"/>
      <c r="E34" s="71"/>
      <c r="F34" s="71"/>
      <c r="G34" s="71"/>
      <c r="H34" s="71"/>
      <c r="I34" s="71"/>
      <c r="J34" s="71"/>
      <c r="K34" s="71"/>
      <c r="L34" s="71"/>
      <c r="M34" s="72"/>
      <c r="N34" s="79"/>
      <c r="O34" s="80"/>
      <c r="P34" s="80"/>
      <c r="Q34" s="81"/>
      <c r="R34" s="42"/>
      <c r="S34" s="42"/>
      <c r="T34" s="42"/>
      <c r="U34" s="88"/>
      <c r="V34" s="89"/>
      <c r="W34" s="89"/>
      <c r="X34" s="89"/>
      <c r="Y34" s="89"/>
      <c r="Z34" s="89"/>
      <c r="AA34" s="89"/>
      <c r="AB34" s="89"/>
      <c r="AC34" s="89"/>
      <c r="AD34" s="89"/>
      <c r="AE34" s="89"/>
      <c r="AF34" s="89"/>
      <c r="AG34" s="89"/>
      <c r="AH34" s="89"/>
      <c r="AI34" s="89"/>
      <c r="AJ34" s="90"/>
      <c r="AK34" s="53"/>
      <c r="AL34" s="53"/>
      <c r="AM34" s="94"/>
      <c r="AN34" s="95"/>
      <c r="AO34" s="95"/>
      <c r="AP34" s="95"/>
      <c r="AQ34" s="94"/>
      <c r="AR34" s="95"/>
      <c r="AS34" s="95"/>
      <c r="AT34" s="95"/>
      <c r="AU34" s="94"/>
      <c r="AV34" s="95"/>
      <c r="AW34" s="95"/>
      <c r="AX34" s="96"/>
      <c r="AY34" s="65"/>
      <c r="AZ34" s="65"/>
      <c r="BA34" s="65"/>
      <c r="BB34" s="65"/>
      <c r="BC34" s="45"/>
      <c r="BD34" s="38"/>
      <c r="BE34" s="66"/>
      <c r="BF34" s="66"/>
      <c r="BG34" s="66"/>
      <c r="BH34" s="66"/>
      <c r="BI34" s="66"/>
      <c r="BJ34" s="66"/>
      <c r="BK34" s="66"/>
      <c r="BL34" s="66"/>
      <c r="BM34" s="66"/>
      <c r="BN34" s="66"/>
      <c r="BO34" s="66"/>
      <c r="BP34" s="66"/>
      <c r="BQ34" s="41"/>
      <c r="BR34" s="5"/>
      <c r="BS34" s="2"/>
      <c r="BT34" s="2"/>
    </row>
    <row r="35" spans="1:72" ht="12.6" customHeight="1">
      <c r="A35" s="2"/>
      <c r="B35" s="2"/>
      <c r="C35" s="36"/>
      <c r="D35" s="70"/>
      <c r="E35" s="71"/>
      <c r="F35" s="71"/>
      <c r="G35" s="71"/>
      <c r="H35" s="71"/>
      <c r="I35" s="71"/>
      <c r="J35" s="71"/>
      <c r="K35" s="71"/>
      <c r="L35" s="71"/>
      <c r="M35" s="72"/>
      <c r="N35" s="79"/>
      <c r="O35" s="80"/>
      <c r="P35" s="80"/>
      <c r="Q35" s="81"/>
      <c r="R35" s="42"/>
      <c r="S35" s="42"/>
      <c r="T35" s="42"/>
      <c r="U35" s="88"/>
      <c r="V35" s="89"/>
      <c r="W35" s="89"/>
      <c r="X35" s="89"/>
      <c r="Y35" s="89"/>
      <c r="Z35" s="89"/>
      <c r="AA35" s="89"/>
      <c r="AB35" s="89"/>
      <c r="AC35" s="89"/>
      <c r="AD35" s="89"/>
      <c r="AE35" s="89"/>
      <c r="AF35" s="89"/>
      <c r="AG35" s="89"/>
      <c r="AH35" s="89"/>
      <c r="AI35" s="89"/>
      <c r="AJ35" s="90"/>
      <c r="AK35" s="53"/>
      <c r="AL35" s="53"/>
      <c r="AM35" s="94"/>
      <c r="AN35" s="95"/>
      <c r="AO35" s="95"/>
      <c r="AP35" s="95"/>
      <c r="AQ35" s="94"/>
      <c r="AR35" s="95"/>
      <c r="AS35" s="95"/>
      <c r="AT35" s="95"/>
      <c r="AU35" s="94"/>
      <c r="AV35" s="95"/>
      <c r="AW35" s="95"/>
      <c r="AX35" s="96"/>
      <c r="AY35" s="65"/>
      <c r="AZ35" s="65"/>
      <c r="BA35" s="65"/>
      <c r="BB35" s="65"/>
      <c r="BC35" s="45"/>
      <c r="BD35" s="38"/>
      <c r="BE35" s="66"/>
      <c r="BF35" s="66"/>
      <c r="BG35" s="66"/>
      <c r="BH35" s="66"/>
      <c r="BI35" s="66"/>
      <c r="BJ35" s="66"/>
      <c r="BK35" s="66"/>
      <c r="BL35" s="66"/>
      <c r="BM35" s="66"/>
      <c r="BN35" s="66"/>
      <c r="BO35" s="66"/>
      <c r="BP35" s="66"/>
      <c r="BQ35" s="41"/>
      <c r="BR35" s="5"/>
      <c r="BS35" s="2"/>
      <c r="BT35" s="2"/>
    </row>
    <row r="36" spans="1:72" ht="12.6" customHeight="1">
      <c r="A36" s="2"/>
      <c r="B36" s="2"/>
      <c r="C36" s="36"/>
      <c r="D36" s="73"/>
      <c r="E36" s="74"/>
      <c r="F36" s="74"/>
      <c r="G36" s="74"/>
      <c r="H36" s="74"/>
      <c r="I36" s="74"/>
      <c r="J36" s="74"/>
      <c r="K36" s="74"/>
      <c r="L36" s="74"/>
      <c r="M36" s="75"/>
      <c r="N36" s="82"/>
      <c r="O36" s="83"/>
      <c r="P36" s="83"/>
      <c r="Q36" s="84"/>
      <c r="R36" s="42"/>
      <c r="S36" s="42"/>
      <c r="T36" s="42"/>
      <c r="U36" s="88"/>
      <c r="V36" s="89"/>
      <c r="W36" s="89"/>
      <c r="X36" s="89"/>
      <c r="Y36" s="89"/>
      <c r="Z36" s="89"/>
      <c r="AA36" s="89"/>
      <c r="AB36" s="89"/>
      <c r="AC36" s="89"/>
      <c r="AD36" s="89"/>
      <c r="AE36" s="89"/>
      <c r="AF36" s="89"/>
      <c r="AG36" s="89"/>
      <c r="AH36" s="89"/>
      <c r="AI36" s="89"/>
      <c r="AJ36" s="90"/>
      <c r="AK36" s="53"/>
      <c r="AL36" s="53"/>
      <c r="AM36" s="94" t="str">
        <f>IF(AND(N33="○",N39=""),[6]集計用シート!HI6,IF(AND(N33="",N39="○"),[6]集計用シート!IA6,""))</f>
        <v/>
      </c>
      <c r="AN36" s="95"/>
      <c r="AO36" s="95"/>
      <c r="AP36" s="95"/>
      <c r="AQ36" s="94" t="str">
        <f>IF(AND(N33="○",N39=""),[6]集計用シート!HJ6,IF(AND(N33="",N39="○"),[6]集計用シート!IB6,""))</f>
        <v/>
      </c>
      <c r="AR36" s="95"/>
      <c r="AS36" s="95"/>
      <c r="AT36" s="95"/>
      <c r="AU36" s="94" t="str">
        <f>IF(AND(N33="○",N39=""),[6]集計用シート!HK6,IF(AND(N33="",N39="○"),[6]集計用シート!IC6,""))</f>
        <v/>
      </c>
      <c r="AV36" s="95"/>
      <c r="AW36" s="95"/>
      <c r="AX36" s="96"/>
      <c r="AY36" s="65"/>
      <c r="AZ36" s="65"/>
      <c r="BA36" s="65"/>
      <c r="BB36" s="65"/>
      <c r="BC36" s="45"/>
      <c r="BD36" s="38"/>
      <c r="BE36" s="66"/>
      <c r="BF36" s="66"/>
      <c r="BG36" s="66"/>
      <c r="BH36" s="66"/>
      <c r="BI36" s="66"/>
      <c r="BJ36" s="66"/>
      <c r="BK36" s="66"/>
      <c r="BL36" s="66"/>
      <c r="BM36" s="66"/>
      <c r="BN36" s="66"/>
      <c r="BO36" s="66"/>
      <c r="BP36" s="66"/>
      <c r="BQ36" s="41"/>
      <c r="BR36" s="5"/>
      <c r="BS36" s="2"/>
      <c r="BT36" s="2"/>
    </row>
    <row r="37" spans="1:72" ht="12.6" customHeight="1">
      <c r="A37" s="2"/>
      <c r="B37" s="2"/>
      <c r="C37" s="36"/>
      <c r="D37" s="54"/>
      <c r="E37" s="54"/>
      <c r="F37" s="54"/>
      <c r="G37" s="54"/>
      <c r="H37" s="54"/>
      <c r="I37" s="54"/>
      <c r="J37" s="54"/>
      <c r="K37" s="54"/>
      <c r="L37" s="54"/>
      <c r="M37" s="54"/>
      <c r="N37" s="55"/>
      <c r="O37" s="55"/>
      <c r="P37" s="55"/>
      <c r="Q37" s="55"/>
      <c r="R37" s="55"/>
      <c r="S37" s="55"/>
      <c r="T37" s="55"/>
      <c r="U37" s="88"/>
      <c r="V37" s="89"/>
      <c r="W37" s="89"/>
      <c r="X37" s="89"/>
      <c r="Y37" s="89"/>
      <c r="Z37" s="89"/>
      <c r="AA37" s="89"/>
      <c r="AB37" s="89"/>
      <c r="AC37" s="89"/>
      <c r="AD37" s="89"/>
      <c r="AE37" s="89"/>
      <c r="AF37" s="89"/>
      <c r="AG37" s="89"/>
      <c r="AH37" s="89"/>
      <c r="AI37" s="89"/>
      <c r="AJ37" s="90"/>
      <c r="AK37" s="53"/>
      <c r="AL37" s="53"/>
      <c r="AM37" s="94"/>
      <c r="AN37" s="95"/>
      <c r="AO37" s="95"/>
      <c r="AP37" s="95"/>
      <c r="AQ37" s="94"/>
      <c r="AR37" s="95"/>
      <c r="AS37" s="95"/>
      <c r="AT37" s="95"/>
      <c r="AU37" s="94"/>
      <c r="AV37" s="95"/>
      <c r="AW37" s="95"/>
      <c r="AX37" s="96"/>
      <c r="AY37" s="65"/>
      <c r="AZ37" s="65"/>
      <c r="BA37" s="65"/>
      <c r="BB37" s="65"/>
      <c r="BC37" s="45"/>
      <c r="BD37" s="45"/>
      <c r="BE37" s="66"/>
      <c r="BF37" s="66"/>
      <c r="BG37" s="66"/>
      <c r="BH37" s="66"/>
      <c r="BI37" s="66"/>
      <c r="BJ37" s="66"/>
      <c r="BK37" s="66"/>
      <c r="BL37" s="66"/>
      <c r="BM37" s="66"/>
      <c r="BN37" s="66"/>
      <c r="BO37" s="66"/>
      <c r="BP37" s="66"/>
      <c r="BQ37" s="41"/>
      <c r="BR37" s="5"/>
      <c r="BS37" s="2"/>
      <c r="BT37" s="2"/>
    </row>
    <row r="38" spans="1:72" ht="12.6" customHeight="1">
      <c r="A38" s="2"/>
      <c r="B38" s="2"/>
      <c r="C38" s="36"/>
      <c r="D38" s="54"/>
      <c r="E38" s="54"/>
      <c r="F38" s="54"/>
      <c r="G38" s="54"/>
      <c r="H38" s="54"/>
      <c r="I38" s="54"/>
      <c r="J38" s="54"/>
      <c r="K38" s="54"/>
      <c r="L38" s="54"/>
      <c r="M38" s="54"/>
      <c r="N38" s="55"/>
      <c r="O38" s="55"/>
      <c r="P38" s="55"/>
      <c r="Q38" s="55"/>
      <c r="R38" s="55"/>
      <c r="S38" s="55"/>
      <c r="T38" s="55"/>
      <c r="U38" s="88"/>
      <c r="V38" s="89"/>
      <c r="W38" s="89"/>
      <c r="X38" s="89"/>
      <c r="Y38" s="89"/>
      <c r="Z38" s="89"/>
      <c r="AA38" s="89"/>
      <c r="AB38" s="89"/>
      <c r="AC38" s="89"/>
      <c r="AD38" s="89"/>
      <c r="AE38" s="89"/>
      <c r="AF38" s="89"/>
      <c r="AG38" s="89"/>
      <c r="AH38" s="89"/>
      <c r="AI38" s="89"/>
      <c r="AJ38" s="90"/>
      <c r="AK38" s="53"/>
      <c r="AL38" s="53"/>
      <c r="AM38" s="94"/>
      <c r="AN38" s="95"/>
      <c r="AO38" s="95"/>
      <c r="AP38" s="95"/>
      <c r="AQ38" s="94"/>
      <c r="AR38" s="95"/>
      <c r="AS38" s="95"/>
      <c r="AT38" s="95"/>
      <c r="AU38" s="94"/>
      <c r="AV38" s="95"/>
      <c r="AW38" s="95"/>
      <c r="AX38" s="96"/>
      <c r="AY38" s="65"/>
      <c r="AZ38" s="65"/>
      <c r="BA38" s="65"/>
      <c r="BB38" s="65"/>
      <c r="BC38" s="45"/>
      <c r="BD38" s="38"/>
      <c r="BE38" s="66"/>
      <c r="BF38" s="66"/>
      <c r="BG38" s="66"/>
      <c r="BH38" s="66"/>
      <c r="BI38" s="66"/>
      <c r="BJ38" s="66"/>
      <c r="BK38" s="66"/>
      <c r="BL38" s="66"/>
      <c r="BM38" s="66"/>
      <c r="BN38" s="66"/>
      <c r="BO38" s="66"/>
      <c r="BP38" s="66"/>
      <c r="BQ38" s="41"/>
      <c r="BR38" s="5"/>
      <c r="BS38" s="2"/>
      <c r="BT38" s="2"/>
    </row>
    <row r="39" spans="1:72" ht="12.6" customHeight="1">
      <c r="A39" s="2"/>
      <c r="B39" s="2"/>
      <c r="C39" s="36"/>
      <c r="D39" s="97" t="s">
        <v>14</v>
      </c>
      <c r="E39" s="98"/>
      <c r="F39" s="98"/>
      <c r="G39" s="98"/>
      <c r="H39" s="98"/>
      <c r="I39" s="98"/>
      <c r="J39" s="98"/>
      <c r="K39" s="98"/>
      <c r="L39" s="98"/>
      <c r="M39" s="99"/>
      <c r="N39" s="76" t="str">
        <f>IF([6]集計用シート!HV6="","",[6]集計用シート!HV6)</f>
        <v/>
      </c>
      <c r="O39" s="77"/>
      <c r="P39" s="77"/>
      <c r="Q39" s="78"/>
      <c r="R39" s="42"/>
      <c r="S39" s="42"/>
      <c r="T39" s="42"/>
      <c r="U39" s="88"/>
      <c r="V39" s="89"/>
      <c r="W39" s="89"/>
      <c r="X39" s="89"/>
      <c r="Y39" s="89"/>
      <c r="Z39" s="89"/>
      <c r="AA39" s="89"/>
      <c r="AB39" s="89"/>
      <c r="AC39" s="89"/>
      <c r="AD39" s="89"/>
      <c r="AE39" s="89"/>
      <c r="AF39" s="89"/>
      <c r="AG39" s="89"/>
      <c r="AH39" s="89"/>
      <c r="AI39" s="89"/>
      <c r="AJ39" s="90"/>
      <c r="AK39" s="53"/>
      <c r="AL39" s="53"/>
      <c r="AM39" s="94"/>
      <c r="AN39" s="95"/>
      <c r="AO39" s="95"/>
      <c r="AP39" s="95"/>
      <c r="AQ39" s="94"/>
      <c r="AR39" s="95"/>
      <c r="AS39" s="95"/>
      <c r="AT39" s="95"/>
      <c r="AU39" s="94"/>
      <c r="AV39" s="95"/>
      <c r="AW39" s="95"/>
      <c r="AX39" s="96"/>
      <c r="AY39" s="65"/>
      <c r="AZ39" s="65"/>
      <c r="BA39" s="65"/>
      <c r="BB39" s="65"/>
      <c r="BC39" s="45"/>
      <c r="BD39" s="56"/>
      <c r="BE39" s="66"/>
      <c r="BF39" s="66"/>
      <c r="BG39" s="66"/>
      <c r="BH39" s="66"/>
      <c r="BI39" s="66"/>
      <c r="BJ39" s="66"/>
      <c r="BK39" s="66"/>
      <c r="BL39" s="66"/>
      <c r="BM39" s="66"/>
      <c r="BN39" s="66"/>
      <c r="BO39" s="66"/>
      <c r="BP39" s="66"/>
      <c r="BQ39" s="41"/>
      <c r="BR39" s="5"/>
      <c r="BS39" s="2"/>
      <c r="BT39" s="2"/>
    </row>
    <row r="40" spans="1:72" ht="12.6" customHeight="1">
      <c r="A40" s="2"/>
      <c r="B40" s="2"/>
      <c r="C40" s="36"/>
      <c r="D40" s="100"/>
      <c r="E40" s="101"/>
      <c r="F40" s="101"/>
      <c r="G40" s="101"/>
      <c r="H40" s="101"/>
      <c r="I40" s="101"/>
      <c r="J40" s="101"/>
      <c r="K40" s="101"/>
      <c r="L40" s="101"/>
      <c r="M40" s="102"/>
      <c r="N40" s="79"/>
      <c r="O40" s="80"/>
      <c r="P40" s="80"/>
      <c r="Q40" s="81"/>
      <c r="R40" s="42"/>
      <c r="S40" s="42"/>
      <c r="T40" s="42"/>
      <c r="U40" s="88"/>
      <c r="V40" s="89"/>
      <c r="W40" s="89"/>
      <c r="X40" s="89"/>
      <c r="Y40" s="89"/>
      <c r="Z40" s="89"/>
      <c r="AA40" s="89"/>
      <c r="AB40" s="89"/>
      <c r="AC40" s="89"/>
      <c r="AD40" s="89"/>
      <c r="AE40" s="89"/>
      <c r="AF40" s="89"/>
      <c r="AG40" s="89"/>
      <c r="AH40" s="89"/>
      <c r="AI40" s="89"/>
      <c r="AJ40" s="90"/>
      <c r="AK40" s="53"/>
      <c r="AL40" s="53"/>
      <c r="AM40" s="94" t="s">
        <v>15</v>
      </c>
      <c r="AN40" s="95"/>
      <c r="AO40" s="95"/>
      <c r="AP40" s="95"/>
      <c r="AQ40" s="94" t="s">
        <v>16</v>
      </c>
      <c r="AR40" s="95"/>
      <c r="AS40" s="95"/>
      <c r="AT40" s="95"/>
      <c r="AU40" s="94" t="s">
        <v>17</v>
      </c>
      <c r="AV40" s="95"/>
      <c r="AW40" s="95"/>
      <c r="AX40" s="96"/>
      <c r="AY40" s="65"/>
      <c r="AZ40" s="65"/>
      <c r="BA40" s="65"/>
      <c r="BB40" s="65"/>
      <c r="BC40" s="45"/>
      <c r="BD40" s="56"/>
      <c r="BE40" s="66"/>
      <c r="BF40" s="66"/>
      <c r="BG40" s="66"/>
      <c r="BH40" s="66"/>
      <c r="BI40" s="66"/>
      <c r="BJ40" s="66"/>
      <c r="BK40" s="66"/>
      <c r="BL40" s="66"/>
      <c r="BM40" s="66"/>
      <c r="BN40" s="66"/>
      <c r="BO40" s="66"/>
      <c r="BP40" s="66"/>
      <c r="BQ40" s="41"/>
      <c r="BR40" s="5"/>
      <c r="BS40" s="2"/>
      <c r="BT40" s="2"/>
    </row>
    <row r="41" spans="1:72" ht="12.6" customHeight="1">
      <c r="A41" s="2"/>
      <c r="B41" s="2"/>
      <c r="C41" s="36"/>
      <c r="D41" s="100"/>
      <c r="E41" s="101"/>
      <c r="F41" s="101"/>
      <c r="G41" s="101"/>
      <c r="H41" s="101"/>
      <c r="I41" s="101"/>
      <c r="J41" s="101"/>
      <c r="K41" s="101"/>
      <c r="L41" s="101"/>
      <c r="M41" s="102"/>
      <c r="N41" s="79"/>
      <c r="O41" s="80"/>
      <c r="P41" s="80"/>
      <c r="Q41" s="81"/>
      <c r="R41" s="42"/>
      <c r="S41" s="42"/>
      <c r="T41" s="42"/>
      <c r="U41" s="88"/>
      <c r="V41" s="89"/>
      <c r="W41" s="89"/>
      <c r="X41" s="89"/>
      <c r="Y41" s="89"/>
      <c r="Z41" s="89"/>
      <c r="AA41" s="89"/>
      <c r="AB41" s="89"/>
      <c r="AC41" s="89"/>
      <c r="AD41" s="89"/>
      <c r="AE41" s="89"/>
      <c r="AF41" s="89"/>
      <c r="AG41" s="89"/>
      <c r="AH41" s="89"/>
      <c r="AI41" s="89"/>
      <c r="AJ41" s="90"/>
      <c r="AK41" s="53"/>
      <c r="AL41" s="53"/>
      <c r="AM41" s="94"/>
      <c r="AN41" s="95"/>
      <c r="AO41" s="95"/>
      <c r="AP41" s="95"/>
      <c r="AQ41" s="94"/>
      <c r="AR41" s="95"/>
      <c r="AS41" s="95"/>
      <c r="AT41" s="95"/>
      <c r="AU41" s="94"/>
      <c r="AV41" s="95"/>
      <c r="AW41" s="95"/>
      <c r="AX41" s="96"/>
      <c r="AY41" s="65"/>
      <c r="AZ41" s="65"/>
      <c r="BA41" s="65"/>
      <c r="BB41" s="65"/>
      <c r="BC41" s="45"/>
      <c r="BD41" s="56"/>
      <c r="BE41" s="66"/>
      <c r="BF41" s="66"/>
      <c r="BG41" s="66"/>
      <c r="BH41" s="66"/>
      <c r="BI41" s="66"/>
      <c r="BJ41" s="66"/>
      <c r="BK41" s="66"/>
      <c r="BL41" s="66"/>
      <c r="BM41" s="66"/>
      <c r="BN41" s="66"/>
      <c r="BO41" s="66"/>
      <c r="BP41" s="66"/>
      <c r="BQ41" s="41"/>
      <c r="BR41" s="5"/>
      <c r="BS41" s="2"/>
      <c r="BT41" s="2"/>
    </row>
    <row r="42" spans="1:72" ht="12.6" customHeight="1">
      <c r="A42" s="2"/>
      <c r="B42" s="2"/>
      <c r="C42" s="36"/>
      <c r="D42" s="103"/>
      <c r="E42" s="104"/>
      <c r="F42" s="104"/>
      <c r="G42" s="104"/>
      <c r="H42" s="104"/>
      <c r="I42" s="104"/>
      <c r="J42" s="104"/>
      <c r="K42" s="104"/>
      <c r="L42" s="104"/>
      <c r="M42" s="105"/>
      <c r="N42" s="82"/>
      <c r="O42" s="83"/>
      <c r="P42" s="83"/>
      <c r="Q42" s="84"/>
      <c r="R42" s="42"/>
      <c r="S42" s="42"/>
      <c r="T42" s="42"/>
      <c r="U42" s="91"/>
      <c r="V42" s="92"/>
      <c r="W42" s="92"/>
      <c r="X42" s="92"/>
      <c r="Y42" s="92"/>
      <c r="Z42" s="92"/>
      <c r="AA42" s="92"/>
      <c r="AB42" s="92"/>
      <c r="AC42" s="92"/>
      <c r="AD42" s="92"/>
      <c r="AE42" s="92"/>
      <c r="AF42" s="92"/>
      <c r="AG42" s="92"/>
      <c r="AH42" s="92"/>
      <c r="AI42" s="92"/>
      <c r="AJ42" s="93"/>
      <c r="AK42" s="53"/>
      <c r="AL42" s="53"/>
      <c r="AM42" s="106"/>
      <c r="AN42" s="107"/>
      <c r="AO42" s="107"/>
      <c r="AP42" s="107"/>
      <c r="AQ42" s="106"/>
      <c r="AR42" s="107"/>
      <c r="AS42" s="107"/>
      <c r="AT42" s="107"/>
      <c r="AU42" s="106"/>
      <c r="AV42" s="107"/>
      <c r="AW42" s="107"/>
      <c r="AX42" s="108"/>
      <c r="AY42" s="65"/>
      <c r="AZ42" s="65"/>
      <c r="BA42" s="65"/>
      <c r="BB42" s="65"/>
      <c r="BC42" s="45"/>
      <c r="BD42" s="56"/>
      <c r="BE42" s="66"/>
      <c r="BF42" s="66"/>
      <c r="BG42" s="66"/>
      <c r="BH42" s="66"/>
      <c r="BI42" s="66"/>
      <c r="BJ42" s="66"/>
      <c r="BK42" s="66"/>
      <c r="BL42" s="66"/>
      <c r="BM42" s="66"/>
      <c r="BN42" s="66"/>
      <c r="BO42" s="66"/>
      <c r="BP42" s="66"/>
      <c r="BQ42" s="41"/>
      <c r="BR42" s="5"/>
      <c r="BS42" s="2"/>
      <c r="BT42" s="2"/>
    </row>
    <row r="43" spans="1:72" ht="12.6" customHeight="1">
      <c r="A43" s="2"/>
      <c r="B43" s="2"/>
      <c r="C43" s="36"/>
      <c r="D43" s="54"/>
      <c r="E43" s="54"/>
      <c r="F43" s="54"/>
      <c r="G43" s="54"/>
      <c r="H43" s="54"/>
      <c r="I43" s="54"/>
      <c r="J43" s="54"/>
      <c r="K43" s="54"/>
      <c r="L43" s="54"/>
      <c r="M43" s="54"/>
      <c r="N43" s="42"/>
      <c r="O43" s="42"/>
      <c r="P43" s="42"/>
      <c r="Q43" s="42"/>
      <c r="R43" s="42"/>
      <c r="S43" s="42"/>
      <c r="T43" s="42"/>
      <c r="U43" s="42"/>
      <c r="V43" s="42"/>
      <c r="W43" s="42"/>
      <c r="X43" s="43"/>
      <c r="Y43" s="43"/>
      <c r="Z43" s="43"/>
      <c r="AA43" s="39"/>
      <c r="AB43" s="39"/>
      <c r="AC43" s="39"/>
      <c r="AD43" s="39"/>
      <c r="AE43" s="39"/>
      <c r="AF43" s="39"/>
      <c r="AG43" s="39"/>
      <c r="AH43" s="39"/>
      <c r="AI43" s="39"/>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1"/>
      <c r="BR43" s="5"/>
      <c r="BS43" s="2"/>
      <c r="BT43" s="2"/>
    </row>
    <row r="44" spans="1:72" ht="24.75" customHeight="1">
      <c r="C44" s="36"/>
      <c r="D44" s="54"/>
      <c r="E44" s="54"/>
      <c r="F44" s="54"/>
      <c r="G44" s="54"/>
      <c r="H44" s="54"/>
      <c r="I44" s="54"/>
      <c r="J44" s="54"/>
      <c r="K44" s="54"/>
      <c r="L44" s="54"/>
      <c r="M44" s="54"/>
      <c r="N44" s="42"/>
      <c r="O44" s="42"/>
      <c r="P44" s="42"/>
      <c r="Q44" s="42"/>
      <c r="R44" s="42"/>
      <c r="S44" s="42"/>
      <c r="T44" s="42"/>
      <c r="U44" s="47" t="s">
        <v>20</v>
      </c>
      <c r="V44" s="42"/>
      <c r="W44" s="42"/>
      <c r="X44" s="48"/>
      <c r="Y44" s="48"/>
      <c r="Z44" s="48"/>
      <c r="AA44" s="49"/>
      <c r="AB44" s="49"/>
      <c r="AC44" s="49"/>
      <c r="AD44" s="49"/>
      <c r="AE44" s="49"/>
      <c r="AF44" s="49"/>
      <c r="AG44" s="49"/>
      <c r="AH44" s="49"/>
      <c r="AI44" s="49"/>
      <c r="AJ44" s="49"/>
      <c r="AK44" s="49"/>
      <c r="AL44" s="49"/>
      <c r="AM44" s="47" t="s">
        <v>18</v>
      </c>
      <c r="AN44" s="49"/>
      <c r="AO44" s="49"/>
      <c r="AP44" s="49"/>
      <c r="AQ44" s="49"/>
      <c r="AR44" s="49"/>
      <c r="AS44" s="49"/>
      <c r="AT44" s="49"/>
      <c r="AU44" s="49"/>
      <c r="AV44" s="49"/>
      <c r="AW44" s="49"/>
      <c r="AX44" s="44"/>
      <c r="AY44" s="44"/>
      <c r="AZ44" s="44"/>
      <c r="BA44" s="44"/>
      <c r="BB44" s="44"/>
      <c r="BC44" s="44"/>
      <c r="BD44" s="44"/>
      <c r="BE44" s="44"/>
      <c r="BF44" s="44"/>
      <c r="BG44" s="44"/>
      <c r="BH44" s="44"/>
      <c r="BI44" s="44"/>
      <c r="BJ44" s="44"/>
      <c r="BK44" s="44"/>
      <c r="BL44" s="44"/>
      <c r="BM44" s="44"/>
      <c r="BN44" s="44"/>
      <c r="BO44" s="44"/>
      <c r="BP44" s="43"/>
      <c r="BQ44" s="41"/>
      <c r="BR44" s="5"/>
    </row>
    <row r="45" spans="1:72" ht="12.6" customHeight="1">
      <c r="C45" s="36"/>
      <c r="D45" s="67" t="s">
        <v>19</v>
      </c>
      <c r="E45" s="68"/>
      <c r="F45" s="68"/>
      <c r="G45" s="68"/>
      <c r="H45" s="68"/>
      <c r="I45" s="68"/>
      <c r="J45" s="68"/>
      <c r="K45" s="68"/>
      <c r="L45" s="68"/>
      <c r="M45" s="69"/>
      <c r="N45" s="76" t="str">
        <f>IF([6]集計用シート!HW6="","",[6]集計用シート!HW6)</f>
        <v>○</v>
      </c>
      <c r="O45" s="77"/>
      <c r="P45" s="77"/>
      <c r="Q45" s="78"/>
      <c r="R45" s="42"/>
      <c r="S45" s="42"/>
      <c r="T45" s="42"/>
      <c r="U45" s="85" t="str">
        <f>IF([6]集計用シート!ID6="","",[6]集計用シート!ID6)</f>
        <v>・窓口業務、検針業務、開閉栓業務、料金調定収納業務等の営業業務
・水道施設維持管理業務</v>
      </c>
      <c r="V45" s="86"/>
      <c r="W45" s="86"/>
      <c r="X45" s="86"/>
      <c r="Y45" s="86"/>
      <c r="Z45" s="86"/>
      <c r="AA45" s="86"/>
      <c r="AB45" s="86"/>
      <c r="AC45" s="86"/>
      <c r="AD45" s="86"/>
      <c r="AE45" s="86"/>
      <c r="AF45" s="86"/>
      <c r="AG45" s="86"/>
      <c r="AH45" s="86"/>
      <c r="AI45" s="86"/>
      <c r="AJ45" s="87"/>
      <c r="AK45" s="64"/>
      <c r="AL45" s="64"/>
      <c r="AM45" s="85" t="str">
        <f>IF([6]集計用シート!IE6="","",[6]集計用シート!IE6)</f>
        <v>・窓口業務、検針業務、開閉栓業務、料金調定収納業務等の営業業務から導入を始める。
・水道施設維持管理業務については、今後の検討課題とする。</v>
      </c>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41"/>
      <c r="BR45" s="5"/>
    </row>
    <row r="46" spans="1:72" ht="12.6" customHeight="1">
      <c r="C46" s="36"/>
      <c r="D46" s="70"/>
      <c r="E46" s="71"/>
      <c r="F46" s="71"/>
      <c r="G46" s="71"/>
      <c r="H46" s="71"/>
      <c r="I46" s="71"/>
      <c r="J46" s="71"/>
      <c r="K46" s="71"/>
      <c r="L46" s="71"/>
      <c r="M46" s="72"/>
      <c r="N46" s="79"/>
      <c r="O46" s="80"/>
      <c r="P46" s="80"/>
      <c r="Q46" s="81"/>
      <c r="R46" s="42"/>
      <c r="S46" s="42"/>
      <c r="T46" s="42"/>
      <c r="U46" s="88"/>
      <c r="V46" s="89"/>
      <c r="W46" s="89"/>
      <c r="X46" s="89"/>
      <c r="Y46" s="89"/>
      <c r="Z46" s="89"/>
      <c r="AA46" s="89"/>
      <c r="AB46" s="89"/>
      <c r="AC46" s="89"/>
      <c r="AD46" s="89"/>
      <c r="AE46" s="89"/>
      <c r="AF46" s="89"/>
      <c r="AG46" s="89"/>
      <c r="AH46" s="89"/>
      <c r="AI46" s="89"/>
      <c r="AJ46" s="90"/>
      <c r="AK46" s="64"/>
      <c r="AL46" s="64"/>
      <c r="AM46" s="88"/>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41"/>
      <c r="BR46" s="5"/>
    </row>
    <row r="47" spans="1:72" ht="12.6" customHeight="1">
      <c r="C47" s="36"/>
      <c r="D47" s="70"/>
      <c r="E47" s="71"/>
      <c r="F47" s="71"/>
      <c r="G47" s="71"/>
      <c r="H47" s="71"/>
      <c r="I47" s="71"/>
      <c r="J47" s="71"/>
      <c r="K47" s="71"/>
      <c r="L47" s="71"/>
      <c r="M47" s="72"/>
      <c r="N47" s="79"/>
      <c r="O47" s="80"/>
      <c r="P47" s="80"/>
      <c r="Q47" s="81"/>
      <c r="R47" s="42"/>
      <c r="S47" s="42"/>
      <c r="T47" s="42"/>
      <c r="U47" s="88"/>
      <c r="V47" s="89"/>
      <c r="W47" s="89"/>
      <c r="X47" s="89"/>
      <c r="Y47" s="89"/>
      <c r="Z47" s="89"/>
      <c r="AA47" s="89"/>
      <c r="AB47" s="89"/>
      <c r="AC47" s="89"/>
      <c r="AD47" s="89"/>
      <c r="AE47" s="89"/>
      <c r="AF47" s="89"/>
      <c r="AG47" s="89"/>
      <c r="AH47" s="89"/>
      <c r="AI47" s="89"/>
      <c r="AJ47" s="90"/>
      <c r="AK47" s="64"/>
      <c r="AL47" s="64"/>
      <c r="AM47" s="88"/>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41"/>
      <c r="BR47" s="5"/>
    </row>
    <row r="48" spans="1:72" ht="12.6" customHeight="1">
      <c r="C48" s="36"/>
      <c r="D48" s="73"/>
      <c r="E48" s="74"/>
      <c r="F48" s="74"/>
      <c r="G48" s="74"/>
      <c r="H48" s="74"/>
      <c r="I48" s="74"/>
      <c r="J48" s="74"/>
      <c r="K48" s="74"/>
      <c r="L48" s="74"/>
      <c r="M48" s="75"/>
      <c r="N48" s="82"/>
      <c r="O48" s="83"/>
      <c r="P48" s="83"/>
      <c r="Q48" s="84"/>
      <c r="R48" s="42"/>
      <c r="S48" s="42"/>
      <c r="T48" s="42"/>
      <c r="U48" s="91"/>
      <c r="V48" s="92"/>
      <c r="W48" s="92"/>
      <c r="X48" s="92"/>
      <c r="Y48" s="92"/>
      <c r="Z48" s="92"/>
      <c r="AA48" s="92"/>
      <c r="AB48" s="92"/>
      <c r="AC48" s="92"/>
      <c r="AD48" s="92"/>
      <c r="AE48" s="92"/>
      <c r="AF48" s="92"/>
      <c r="AG48" s="92"/>
      <c r="AH48" s="92"/>
      <c r="AI48" s="92"/>
      <c r="AJ48" s="93"/>
      <c r="AK48" s="64"/>
      <c r="AL48" s="64"/>
      <c r="AM48" s="91"/>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3"/>
      <c r="BQ48" s="41"/>
      <c r="BR48" s="5"/>
    </row>
    <row r="49" spans="1:72" ht="12.6" customHeight="1">
      <c r="C49" s="57"/>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9"/>
      <c r="BR49" s="5"/>
    </row>
    <row r="50" spans="1:72" ht="12.6" customHeight="1">
      <c r="A50" s="5"/>
      <c r="B50" s="5"/>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5"/>
      <c r="BS50" s="5"/>
      <c r="BT50" s="5"/>
    </row>
    <row r="51" spans="1:72" ht="12.6" customHeight="1">
      <c r="A51" s="2"/>
      <c r="B51" s="5"/>
      <c r="C51" s="184"/>
      <c r="D51" s="185"/>
      <c r="E51" s="185"/>
      <c r="F51" s="185"/>
      <c r="G51" s="185"/>
      <c r="H51" s="185"/>
      <c r="I51" s="185"/>
      <c r="J51" s="185"/>
      <c r="K51" s="185"/>
      <c r="L51" s="185"/>
      <c r="M51" s="185"/>
      <c r="N51" s="185"/>
      <c r="O51" s="185"/>
      <c r="P51" s="185"/>
      <c r="Q51" s="185"/>
      <c r="R51" s="185"/>
      <c r="S51" s="185"/>
      <c r="T51" s="185"/>
      <c r="U51" s="185"/>
      <c r="V51" s="185"/>
      <c r="W51" s="185"/>
      <c r="X51" s="184"/>
      <c r="Y51" s="184"/>
      <c r="Z51" s="184"/>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4"/>
      <c r="BR51" s="2"/>
      <c r="BS51" s="2"/>
      <c r="BT51" s="2"/>
    </row>
  </sheetData>
  <sheetProtection selectLockedCells="1"/>
  <mergeCells count="44">
    <mergeCell ref="D45:M48"/>
    <mergeCell ref="N45:Q48"/>
    <mergeCell ref="U45:AJ48"/>
    <mergeCell ref="AM45:BP48"/>
    <mergeCell ref="AQ36:AT39"/>
    <mergeCell ref="AU36:AX39"/>
    <mergeCell ref="D39:M42"/>
    <mergeCell ref="N39:Q42"/>
    <mergeCell ref="AM40:AP42"/>
    <mergeCell ref="AQ40:AT42"/>
    <mergeCell ref="AU40:AX42"/>
    <mergeCell ref="AR27:BB28"/>
    <mergeCell ref="D29:Q30"/>
    <mergeCell ref="R29:BB30"/>
    <mergeCell ref="D33:M36"/>
    <mergeCell ref="N33:Q36"/>
    <mergeCell ref="U33:AJ42"/>
    <mergeCell ref="AM33:AP35"/>
    <mergeCell ref="AQ33:AT35"/>
    <mergeCell ref="AU33:AX35"/>
    <mergeCell ref="AM36:AP39"/>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50">
    <cfRule type="expression" dxfId="2" priority="7">
      <formula>$AT$22=""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CA24" sqref="CA24"/>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8" t="s">
        <v>21</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22</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7" t="str">
        <f>[1]様式０!B8</f>
        <v>敦賀市</v>
      </c>
      <c r="D11" s="148"/>
      <c r="E11" s="148"/>
      <c r="F11" s="148"/>
      <c r="G11" s="148"/>
      <c r="H11" s="148"/>
      <c r="I11" s="148"/>
      <c r="J11" s="148"/>
      <c r="K11" s="148"/>
      <c r="L11" s="148"/>
      <c r="M11" s="148"/>
      <c r="N11" s="148"/>
      <c r="O11" s="148"/>
      <c r="P11" s="148"/>
      <c r="Q11" s="148"/>
      <c r="R11" s="148"/>
      <c r="S11" s="148"/>
      <c r="T11" s="148"/>
      <c r="U11" s="148"/>
      <c r="V11" s="148"/>
      <c r="W11" s="148"/>
      <c r="X11" s="149"/>
      <c r="Y11" s="147" t="str">
        <f>[1]様式０!C8</f>
        <v>簡易水道事業</v>
      </c>
      <c r="Z11" s="148"/>
      <c r="AA11" s="148"/>
      <c r="AB11" s="148"/>
      <c r="AC11" s="148"/>
      <c r="AD11" s="148"/>
      <c r="AE11" s="148"/>
      <c r="AF11" s="148"/>
      <c r="AG11" s="148"/>
      <c r="AH11" s="148"/>
      <c r="AI11" s="149"/>
      <c r="AJ11" s="156" t="str">
        <f>[1]様式０!D8</f>
        <v>簡易水道事業</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9" t="s">
        <v>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20"/>
      <c r="BB18" s="120" t="s">
        <v>2</v>
      </c>
      <c r="BC18" s="120"/>
      <c r="BD18" s="120"/>
      <c r="BE18" s="120"/>
      <c r="BF18" s="120"/>
      <c r="BG18" s="120"/>
      <c r="BH18" s="120"/>
      <c r="BI18" s="21"/>
      <c r="BJ18" s="22"/>
      <c r="BK18" s="23"/>
      <c r="BL18" s="23"/>
      <c r="BM18" s="23"/>
      <c r="BN18" s="23"/>
      <c r="BO18" s="23"/>
      <c r="BP18" s="23"/>
      <c r="BQ18" s="18"/>
      <c r="BR18" s="18"/>
    </row>
    <row r="19" spans="1:72" ht="14.45" customHeight="1">
      <c r="C19" s="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20"/>
      <c r="BB19" s="120"/>
      <c r="BC19" s="120"/>
      <c r="BD19" s="120"/>
      <c r="BE19" s="120"/>
      <c r="BF19" s="120"/>
      <c r="BG19" s="120"/>
      <c r="BH19" s="120"/>
      <c r="BI19" s="21"/>
      <c r="BJ19" s="22"/>
      <c r="BK19" s="23"/>
      <c r="BL19" s="23"/>
      <c r="BM19" s="23"/>
      <c r="BN19" s="23"/>
      <c r="BO19" s="23"/>
      <c r="BP19" s="23"/>
      <c r="BQ19" s="18"/>
      <c r="BR19" s="18"/>
    </row>
    <row r="20" spans="1:72" ht="16.149999999999999" customHeight="1">
      <c r="C20" s="19"/>
      <c r="D20" s="121" t="s">
        <v>3</v>
      </c>
      <c r="E20" s="122"/>
      <c r="F20" s="122"/>
      <c r="G20" s="122"/>
      <c r="H20" s="122"/>
      <c r="I20" s="122"/>
      <c r="J20" s="123"/>
      <c r="K20" s="127" t="s">
        <v>4</v>
      </c>
      <c r="L20" s="122"/>
      <c r="M20" s="122"/>
      <c r="N20" s="122"/>
      <c r="O20" s="122"/>
      <c r="P20" s="122"/>
      <c r="Q20" s="123"/>
      <c r="R20" s="127" t="s">
        <v>5</v>
      </c>
      <c r="S20" s="122"/>
      <c r="T20" s="122"/>
      <c r="U20" s="122"/>
      <c r="V20" s="122"/>
      <c r="W20" s="122"/>
      <c r="X20" s="123"/>
      <c r="Y20" s="127" t="s">
        <v>6</v>
      </c>
      <c r="Z20" s="122"/>
      <c r="AA20" s="122"/>
      <c r="AB20" s="122"/>
      <c r="AC20" s="122"/>
      <c r="AD20" s="122"/>
      <c r="AE20" s="123"/>
      <c r="AF20" s="121" t="s">
        <v>23</v>
      </c>
      <c r="AG20" s="122"/>
      <c r="AH20" s="122"/>
      <c r="AI20" s="122"/>
      <c r="AJ20" s="122"/>
      <c r="AK20" s="122"/>
      <c r="AL20" s="123"/>
      <c r="AM20" s="127" t="s">
        <v>7</v>
      </c>
      <c r="AN20" s="122"/>
      <c r="AO20" s="122"/>
      <c r="AP20" s="122"/>
      <c r="AQ20" s="122"/>
      <c r="AR20" s="122"/>
      <c r="AS20" s="123"/>
      <c r="AT20" s="127" t="s">
        <v>8</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38.25"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4.45" customHeight="1">
      <c r="C22" s="19"/>
      <c r="D22" s="76" t="str">
        <f>IF(AND(OR([1]集計用シート!I6="○",[1]集計用シート!R6="○"),[1]集計用シート!AU6=""),"○","")</f>
        <v/>
      </c>
      <c r="E22" s="77"/>
      <c r="F22" s="77"/>
      <c r="G22" s="77"/>
      <c r="H22" s="77"/>
      <c r="I22" s="77"/>
      <c r="J22" s="78"/>
      <c r="K22" s="76" t="str">
        <f>IF(AND(OR([1]集計用シート!J6="○",[1]集計用シート!S6="○"),[1]集計用シート!CB6=""),"○","")</f>
        <v/>
      </c>
      <c r="L22" s="77"/>
      <c r="M22" s="77"/>
      <c r="N22" s="77"/>
      <c r="O22" s="77"/>
      <c r="P22" s="77"/>
      <c r="Q22" s="78"/>
      <c r="R22" s="76" t="str">
        <f>IF(AND(OR([1]集計用シート!K6="○",[1]集計用シート!T6="○"),[1]集計用シート!DD6=""),"○","")</f>
        <v/>
      </c>
      <c r="S22" s="77"/>
      <c r="T22" s="77"/>
      <c r="U22" s="77"/>
      <c r="V22" s="77"/>
      <c r="W22" s="77"/>
      <c r="X22" s="78"/>
      <c r="Y22" s="76" t="str">
        <f>IF(AND(OR([1]集計用シート!L6="○",[1]集計用シート!U6="○"),[1]集計用シート!EH6=""),"○","")</f>
        <v/>
      </c>
      <c r="Z22" s="77"/>
      <c r="AA22" s="77"/>
      <c r="AB22" s="77"/>
      <c r="AC22" s="77"/>
      <c r="AD22" s="77"/>
      <c r="AE22" s="78"/>
      <c r="AF22" s="76" t="str">
        <f>IF(AND(OR([1]集計用シート!M6="○",[1]集計用シート!V6="○"),[1]集計用シート!FO6=""),"○","")</f>
        <v/>
      </c>
      <c r="AG22" s="77"/>
      <c r="AH22" s="77"/>
      <c r="AI22" s="77"/>
      <c r="AJ22" s="77"/>
      <c r="AK22" s="77"/>
      <c r="AL22" s="78"/>
      <c r="AM22" s="76" t="str">
        <f>IF(AND(OR([1]集計用シート!N6="○",[1]集計用シート!W6="○"),[1]集計用シート!GT6=""),"○","")</f>
        <v/>
      </c>
      <c r="AN22" s="77"/>
      <c r="AO22" s="77"/>
      <c r="AP22" s="77"/>
      <c r="AQ22" s="77"/>
      <c r="AR22" s="77"/>
      <c r="AS22" s="78"/>
      <c r="AT22" s="76" t="str">
        <f>IF(AND(OR([1]集計用シート!O6="○",[1]集計用シート!X6="○"),[1]集計用シート!HX6=""),"○","")</f>
        <v/>
      </c>
      <c r="AU22" s="77"/>
      <c r="AV22" s="77"/>
      <c r="AW22" s="77"/>
      <c r="AX22" s="77"/>
      <c r="AY22" s="77"/>
      <c r="AZ22" s="78"/>
      <c r="BA22" s="26"/>
      <c r="BB22" s="76" t="str">
        <f>IF(OR([1]集計用シート!Y6="○",[1]集計用シート!AA6&lt;&gt;"",[1]集計用シート!AB6&lt;&gt;""),"○","")</f>
        <v>○</v>
      </c>
      <c r="BC22" s="77"/>
      <c r="BD22" s="77"/>
      <c r="BE22" s="77"/>
      <c r="BF22" s="77"/>
      <c r="BG22" s="77"/>
      <c r="BH22" s="78"/>
      <c r="BI22" s="27"/>
      <c r="BJ22" s="22"/>
      <c r="BK22" s="23"/>
      <c r="BL22" s="23"/>
      <c r="BM22" s="23"/>
      <c r="BN22" s="23"/>
      <c r="BO22" s="23"/>
      <c r="BP22" s="23"/>
      <c r="BQ22" s="23"/>
      <c r="BR22" s="18"/>
    </row>
    <row r="23" spans="1:72" ht="14.45" customHeight="1">
      <c r="C23" s="19"/>
      <c r="D23" s="82"/>
      <c r="E23" s="83"/>
      <c r="F23" s="83"/>
      <c r="G23" s="83"/>
      <c r="H23" s="83"/>
      <c r="I23" s="83"/>
      <c r="J23" s="84"/>
      <c r="K23" s="82"/>
      <c r="L23" s="83"/>
      <c r="M23" s="83"/>
      <c r="N23" s="83"/>
      <c r="O23" s="83"/>
      <c r="P23" s="83"/>
      <c r="Q23" s="84"/>
      <c r="R23" s="82"/>
      <c r="S23" s="83"/>
      <c r="T23" s="83"/>
      <c r="U23" s="83"/>
      <c r="V23" s="83"/>
      <c r="W23" s="83"/>
      <c r="X23" s="84"/>
      <c r="Y23" s="82"/>
      <c r="Z23" s="83"/>
      <c r="AA23" s="83"/>
      <c r="AB23" s="83"/>
      <c r="AC23" s="83"/>
      <c r="AD23" s="83"/>
      <c r="AE23" s="84"/>
      <c r="AF23" s="82"/>
      <c r="AG23" s="83"/>
      <c r="AH23" s="83"/>
      <c r="AI23" s="83"/>
      <c r="AJ23" s="83"/>
      <c r="AK23" s="83"/>
      <c r="AL23" s="84"/>
      <c r="AM23" s="82"/>
      <c r="AN23" s="83"/>
      <c r="AO23" s="83"/>
      <c r="AP23" s="83"/>
      <c r="AQ23" s="83"/>
      <c r="AR23" s="83"/>
      <c r="AS23" s="84"/>
      <c r="AT23" s="82"/>
      <c r="AU23" s="83"/>
      <c r="AV23" s="83"/>
      <c r="AW23" s="83"/>
      <c r="AX23" s="83"/>
      <c r="AY23" s="83"/>
      <c r="AZ23" s="84"/>
      <c r="BA23" s="26"/>
      <c r="BB23" s="82"/>
      <c r="BC23" s="83"/>
      <c r="BD23" s="83"/>
      <c r="BE23" s="83"/>
      <c r="BF23" s="83"/>
      <c r="BG23" s="83"/>
      <c r="BH23" s="8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5"/>
      <c r="BS26" s="5"/>
      <c r="BT26" s="5"/>
    </row>
    <row r="27" spans="1:72" ht="12.6" customHeight="1">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57"/>
      <c r="D29" s="158"/>
      <c r="E29" s="158"/>
      <c r="F29" s="158"/>
      <c r="G29" s="158"/>
      <c r="H29" s="158"/>
      <c r="I29" s="158"/>
      <c r="J29" s="158"/>
      <c r="K29" s="158"/>
      <c r="L29" s="158"/>
      <c r="M29" s="158"/>
      <c r="N29" s="158"/>
      <c r="O29" s="158"/>
      <c r="P29" s="158"/>
      <c r="Q29" s="158"/>
      <c r="R29" s="158"/>
      <c r="S29" s="158"/>
      <c r="T29" s="158"/>
      <c r="U29" s="158"/>
      <c r="V29" s="158"/>
      <c r="W29" s="158"/>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60"/>
    </row>
    <row r="30" spans="1:72" ht="28.5" customHeight="1">
      <c r="C30" s="161"/>
      <c r="D30" s="47" t="s">
        <v>25</v>
      </c>
      <c r="E30" s="162"/>
      <c r="F30" s="162"/>
      <c r="G30" s="162"/>
      <c r="H30" s="162"/>
      <c r="I30" s="162"/>
      <c r="J30" s="162"/>
      <c r="K30" s="162"/>
      <c r="L30" s="162"/>
      <c r="M30" s="162"/>
      <c r="N30" s="162"/>
      <c r="O30" s="162"/>
      <c r="P30" s="162"/>
      <c r="Q30" s="162"/>
      <c r="R30" s="162"/>
      <c r="S30" s="162"/>
      <c r="T30" s="162"/>
      <c r="U30" s="162"/>
      <c r="V30" s="162"/>
      <c r="W30" s="162"/>
      <c r="X30" s="163"/>
      <c r="Y30" s="163"/>
      <c r="Z30" s="163"/>
      <c r="AA30" s="164"/>
      <c r="AB30" s="164"/>
      <c r="AC30" s="164"/>
      <c r="AD30" s="164"/>
      <c r="AE30" s="164"/>
      <c r="AF30" s="164"/>
      <c r="AG30" s="164"/>
      <c r="AH30" s="164"/>
      <c r="AI30" s="164"/>
      <c r="AJ30" s="164"/>
      <c r="AK30" s="164"/>
      <c r="AL30" s="165"/>
      <c r="AM30" s="164"/>
      <c r="AN30" s="164"/>
      <c r="AO30" s="165" t="s">
        <v>26</v>
      </c>
      <c r="AP30" s="164"/>
      <c r="AQ30" s="164"/>
      <c r="AR30" s="164"/>
      <c r="AS30" s="164"/>
      <c r="AT30" s="164"/>
      <c r="AU30" s="164"/>
      <c r="AV30" s="164"/>
      <c r="AW30" s="164"/>
      <c r="AX30" s="164"/>
      <c r="AY30" s="164"/>
      <c r="AZ30" s="166"/>
      <c r="BA30" s="166"/>
      <c r="BB30" s="166"/>
      <c r="BC30" s="166"/>
      <c r="BD30" s="164"/>
      <c r="BE30" s="164"/>
      <c r="BF30" s="164"/>
      <c r="BG30" s="164"/>
      <c r="BH30" s="164"/>
      <c r="BI30" s="164"/>
      <c r="BJ30" s="164"/>
      <c r="BK30" s="164"/>
      <c r="BL30" s="164"/>
      <c r="BM30" s="164"/>
      <c r="BN30" s="164"/>
      <c r="BO30" s="164"/>
      <c r="BP30" s="167"/>
      <c r="BQ30" s="168"/>
    </row>
    <row r="31" spans="1:72" ht="12.6" customHeight="1">
      <c r="C31" s="161"/>
      <c r="D31" s="85" t="str">
        <f>IF([1]集計用シート!AA6="","",[1]集計用シート!AA6)</f>
        <v>・平成２８年度に上水道事業へ統合予定だったため。</v>
      </c>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7"/>
      <c r="AN31" s="169"/>
      <c r="AO31" s="170" t="str">
        <f>IF([1]集計用シート!AB6="","",[1]集計用シート!AB6)</f>
        <v>・平成２８年度に上水道事業へ統合済み。</v>
      </c>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2"/>
      <c r="BQ31" s="168"/>
    </row>
    <row r="32" spans="1:72" ht="12.6" customHeight="1">
      <c r="C32" s="161"/>
      <c r="D32" s="88"/>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90"/>
      <c r="AN32" s="169"/>
      <c r="AO32" s="173"/>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5"/>
      <c r="BQ32" s="168"/>
    </row>
    <row r="33" spans="1:72" ht="12.6" customHeight="1">
      <c r="C33" s="161"/>
      <c r="D33" s="88"/>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90"/>
      <c r="AN33" s="169"/>
      <c r="AO33" s="173"/>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5"/>
      <c r="BQ33" s="168"/>
    </row>
    <row r="34" spans="1:72" ht="12.6" customHeight="1">
      <c r="C34" s="161"/>
      <c r="D34" s="88"/>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90"/>
      <c r="AN34" s="169"/>
      <c r="AO34" s="173"/>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5"/>
      <c r="BQ34" s="168"/>
    </row>
    <row r="35" spans="1:72" ht="12.6" customHeight="1">
      <c r="C35" s="161"/>
      <c r="D35" s="88"/>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90"/>
      <c r="AN35" s="169"/>
      <c r="AO35" s="173"/>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5"/>
      <c r="BQ35" s="168"/>
    </row>
    <row r="36" spans="1:72" ht="12.6" customHeight="1">
      <c r="C36" s="161"/>
      <c r="D36" s="91"/>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3"/>
      <c r="AN36" s="169"/>
      <c r="AO36" s="176"/>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8"/>
      <c r="BQ36" s="168"/>
    </row>
    <row r="37" spans="1:72" ht="12.6" customHeight="1">
      <c r="C37" s="179"/>
      <c r="D37" s="180"/>
      <c r="E37" s="180"/>
      <c r="F37" s="180"/>
      <c r="G37" s="180"/>
      <c r="H37" s="180"/>
      <c r="I37" s="180"/>
      <c r="J37" s="180"/>
      <c r="K37" s="180"/>
      <c r="L37" s="180"/>
      <c r="M37" s="180"/>
      <c r="N37" s="180"/>
      <c r="O37" s="180"/>
      <c r="P37" s="180"/>
      <c r="Q37" s="180"/>
      <c r="R37" s="180"/>
      <c r="S37" s="180"/>
      <c r="T37" s="180"/>
      <c r="U37" s="180"/>
      <c r="V37" s="180"/>
      <c r="W37" s="180"/>
      <c r="X37" s="181"/>
      <c r="Y37" s="181"/>
      <c r="Z37" s="181"/>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3"/>
    </row>
    <row r="38" spans="1:72" ht="12.6" customHeight="1">
      <c r="A38" s="2"/>
      <c r="B38" s="5"/>
      <c r="C38" s="184"/>
      <c r="D38" s="185"/>
      <c r="E38" s="185"/>
      <c r="F38" s="185"/>
      <c r="G38" s="185"/>
      <c r="H38" s="185"/>
      <c r="I38" s="185"/>
      <c r="J38" s="185"/>
      <c r="K38" s="185"/>
      <c r="L38" s="185"/>
      <c r="M38" s="185"/>
      <c r="N38" s="185"/>
      <c r="O38" s="185"/>
      <c r="P38" s="185"/>
      <c r="Q38" s="185"/>
      <c r="R38" s="185"/>
      <c r="S38" s="185"/>
      <c r="T38" s="185"/>
      <c r="U38" s="185"/>
      <c r="V38" s="185"/>
      <c r="W38" s="185"/>
      <c r="X38" s="184"/>
      <c r="Y38" s="184"/>
      <c r="Z38" s="184"/>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4"/>
      <c r="BR38" s="2"/>
      <c r="BS38" s="2"/>
      <c r="BT38" s="2"/>
    </row>
  </sheetData>
  <sheetProtection selectLockedCells="1"/>
  <mergeCells count="25">
    <mergeCell ref="D31:AM36"/>
    <mergeCell ref="AO31:BP36"/>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s>
  <phoneticPr fontId="2"/>
  <conditionalFormatting sqref="A26:XFD37">
    <cfRule type="expression" dxfId="7"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BF45" sqref="BF45"/>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8" t="s">
        <v>21</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22</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7" t="str">
        <f>[3]様式０!B8</f>
        <v>敦賀市</v>
      </c>
      <c r="D11" s="148"/>
      <c r="E11" s="148"/>
      <c r="F11" s="148"/>
      <c r="G11" s="148"/>
      <c r="H11" s="148"/>
      <c r="I11" s="148"/>
      <c r="J11" s="148"/>
      <c r="K11" s="148"/>
      <c r="L11" s="148"/>
      <c r="M11" s="148"/>
      <c r="N11" s="148"/>
      <c r="O11" s="148"/>
      <c r="P11" s="148"/>
      <c r="Q11" s="148"/>
      <c r="R11" s="148"/>
      <c r="S11" s="148"/>
      <c r="T11" s="148"/>
      <c r="U11" s="148"/>
      <c r="V11" s="148"/>
      <c r="W11" s="148"/>
      <c r="X11" s="149"/>
      <c r="Y11" s="147" t="str">
        <f>[3]様式０!C8</f>
        <v>下水道事業</v>
      </c>
      <c r="Z11" s="148"/>
      <c r="AA11" s="148"/>
      <c r="AB11" s="148"/>
      <c r="AC11" s="148"/>
      <c r="AD11" s="148"/>
      <c r="AE11" s="148"/>
      <c r="AF11" s="148"/>
      <c r="AG11" s="148"/>
      <c r="AH11" s="148"/>
      <c r="AI11" s="149"/>
      <c r="AJ11" s="156" t="str">
        <f>[3]様式０!D8</f>
        <v>下水道事業</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9" t="s">
        <v>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20"/>
      <c r="BB18" s="120" t="s">
        <v>2</v>
      </c>
      <c r="BC18" s="120"/>
      <c r="BD18" s="120"/>
      <c r="BE18" s="120"/>
      <c r="BF18" s="120"/>
      <c r="BG18" s="120"/>
      <c r="BH18" s="120"/>
      <c r="BI18" s="21"/>
      <c r="BJ18" s="22"/>
      <c r="BK18" s="23"/>
      <c r="BL18" s="23"/>
      <c r="BM18" s="23"/>
      <c r="BN18" s="23"/>
      <c r="BO18" s="23"/>
      <c r="BP18" s="23"/>
      <c r="BQ18" s="18"/>
      <c r="BR18" s="18"/>
    </row>
    <row r="19" spans="1:72" ht="14.45" customHeight="1">
      <c r="C19" s="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20"/>
      <c r="BB19" s="120"/>
      <c r="BC19" s="120"/>
      <c r="BD19" s="120"/>
      <c r="BE19" s="120"/>
      <c r="BF19" s="120"/>
      <c r="BG19" s="120"/>
      <c r="BH19" s="120"/>
      <c r="BI19" s="21"/>
      <c r="BJ19" s="22"/>
      <c r="BK19" s="23"/>
      <c r="BL19" s="23"/>
      <c r="BM19" s="23"/>
      <c r="BN19" s="23"/>
      <c r="BO19" s="23"/>
      <c r="BP19" s="23"/>
      <c r="BQ19" s="18"/>
      <c r="BR19" s="18"/>
    </row>
    <row r="20" spans="1:72" ht="16.149999999999999" customHeight="1">
      <c r="C20" s="19"/>
      <c r="D20" s="121" t="s">
        <v>3</v>
      </c>
      <c r="E20" s="122"/>
      <c r="F20" s="122"/>
      <c r="G20" s="122"/>
      <c r="H20" s="122"/>
      <c r="I20" s="122"/>
      <c r="J20" s="123"/>
      <c r="K20" s="127" t="s">
        <v>4</v>
      </c>
      <c r="L20" s="122"/>
      <c r="M20" s="122"/>
      <c r="N20" s="122"/>
      <c r="O20" s="122"/>
      <c r="P20" s="122"/>
      <c r="Q20" s="123"/>
      <c r="R20" s="127" t="s">
        <v>5</v>
      </c>
      <c r="S20" s="122"/>
      <c r="T20" s="122"/>
      <c r="U20" s="122"/>
      <c r="V20" s="122"/>
      <c r="W20" s="122"/>
      <c r="X20" s="123"/>
      <c r="Y20" s="127" t="s">
        <v>6</v>
      </c>
      <c r="Z20" s="122"/>
      <c r="AA20" s="122"/>
      <c r="AB20" s="122"/>
      <c r="AC20" s="122"/>
      <c r="AD20" s="122"/>
      <c r="AE20" s="123"/>
      <c r="AF20" s="121" t="s">
        <v>27</v>
      </c>
      <c r="AG20" s="122"/>
      <c r="AH20" s="122"/>
      <c r="AI20" s="122"/>
      <c r="AJ20" s="122"/>
      <c r="AK20" s="122"/>
      <c r="AL20" s="123"/>
      <c r="AM20" s="127" t="s">
        <v>7</v>
      </c>
      <c r="AN20" s="122"/>
      <c r="AO20" s="122"/>
      <c r="AP20" s="122"/>
      <c r="AQ20" s="122"/>
      <c r="AR20" s="122"/>
      <c r="AS20" s="123"/>
      <c r="AT20" s="127" t="s">
        <v>8</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38.25"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4.45" customHeight="1">
      <c r="C22" s="19"/>
      <c r="D22" s="76" t="str">
        <f>IF(AND(OR([3]集計用シート!I6="○",[3]集計用シート!R6="○"),[3]集計用シート!AU6=""),"○","")</f>
        <v/>
      </c>
      <c r="E22" s="77"/>
      <c r="F22" s="77"/>
      <c r="G22" s="77"/>
      <c r="H22" s="77"/>
      <c r="I22" s="77"/>
      <c r="J22" s="78"/>
      <c r="K22" s="76" t="str">
        <f>IF(AND(OR([3]集計用シート!J6="○",[3]集計用シート!S6="○"),[3]集計用シート!CB6=""),"○","")</f>
        <v/>
      </c>
      <c r="L22" s="77"/>
      <c r="M22" s="77"/>
      <c r="N22" s="77"/>
      <c r="O22" s="77"/>
      <c r="P22" s="77"/>
      <c r="Q22" s="78"/>
      <c r="R22" s="76" t="str">
        <f>IF(AND(OR([3]集計用シート!K6="○",[3]集計用シート!T6="○"),[3]集計用シート!DD6=""),"○","")</f>
        <v/>
      </c>
      <c r="S22" s="77"/>
      <c r="T22" s="77"/>
      <c r="U22" s="77"/>
      <c r="V22" s="77"/>
      <c r="W22" s="77"/>
      <c r="X22" s="78"/>
      <c r="Y22" s="76" t="str">
        <f>IF(AND(OR([3]集計用シート!L6="○",[3]集計用シート!U6="○"),[3]集計用シート!EH6=""),"○","")</f>
        <v/>
      </c>
      <c r="Z22" s="77"/>
      <c r="AA22" s="77"/>
      <c r="AB22" s="77"/>
      <c r="AC22" s="77"/>
      <c r="AD22" s="77"/>
      <c r="AE22" s="78"/>
      <c r="AF22" s="76" t="str">
        <f>IF(AND(OR([3]集計用シート!M6="○",[3]集計用シート!V6="○"),[3]集計用シート!FO6=""),"○","")</f>
        <v/>
      </c>
      <c r="AG22" s="77"/>
      <c r="AH22" s="77"/>
      <c r="AI22" s="77"/>
      <c r="AJ22" s="77"/>
      <c r="AK22" s="77"/>
      <c r="AL22" s="78"/>
      <c r="AM22" s="76" t="str">
        <f>IF(AND(OR([3]集計用シート!N6="○",[3]集計用シート!W6="○"),[3]集計用シート!GT6=""),"○","")</f>
        <v/>
      </c>
      <c r="AN22" s="77"/>
      <c r="AO22" s="77"/>
      <c r="AP22" s="77"/>
      <c r="AQ22" s="77"/>
      <c r="AR22" s="77"/>
      <c r="AS22" s="78"/>
      <c r="AT22" s="76" t="str">
        <f>IF(AND(OR([3]集計用シート!O6="○",[3]集計用シート!X6="○"),[3]集計用シート!HX6=""),"○","")</f>
        <v/>
      </c>
      <c r="AU22" s="77"/>
      <c r="AV22" s="77"/>
      <c r="AW22" s="77"/>
      <c r="AX22" s="77"/>
      <c r="AY22" s="77"/>
      <c r="AZ22" s="78"/>
      <c r="BA22" s="26"/>
      <c r="BB22" s="76" t="str">
        <f>IF(OR([3]集計用シート!Y6="○",[3]集計用シート!AA6&lt;&gt;"",[3]集計用シート!AB6&lt;&gt;""),"○","")</f>
        <v>○</v>
      </c>
      <c r="BC22" s="77"/>
      <c r="BD22" s="77"/>
      <c r="BE22" s="77"/>
      <c r="BF22" s="77"/>
      <c r="BG22" s="77"/>
      <c r="BH22" s="78"/>
      <c r="BI22" s="27"/>
      <c r="BJ22" s="22"/>
      <c r="BK22" s="23"/>
      <c r="BL22" s="23"/>
      <c r="BM22" s="23"/>
      <c r="BN22" s="23"/>
      <c r="BO22" s="23"/>
      <c r="BP22" s="23"/>
      <c r="BQ22" s="23"/>
      <c r="BR22" s="18"/>
    </row>
    <row r="23" spans="1:72" ht="14.45" customHeight="1">
      <c r="C23" s="19"/>
      <c r="D23" s="82"/>
      <c r="E23" s="83"/>
      <c r="F23" s="83"/>
      <c r="G23" s="83"/>
      <c r="H23" s="83"/>
      <c r="I23" s="83"/>
      <c r="J23" s="84"/>
      <c r="K23" s="82"/>
      <c r="L23" s="83"/>
      <c r="M23" s="83"/>
      <c r="N23" s="83"/>
      <c r="O23" s="83"/>
      <c r="P23" s="83"/>
      <c r="Q23" s="84"/>
      <c r="R23" s="82"/>
      <c r="S23" s="83"/>
      <c r="T23" s="83"/>
      <c r="U23" s="83"/>
      <c r="V23" s="83"/>
      <c r="W23" s="83"/>
      <c r="X23" s="84"/>
      <c r="Y23" s="82"/>
      <c r="Z23" s="83"/>
      <c r="AA23" s="83"/>
      <c r="AB23" s="83"/>
      <c r="AC23" s="83"/>
      <c r="AD23" s="83"/>
      <c r="AE23" s="84"/>
      <c r="AF23" s="82"/>
      <c r="AG23" s="83"/>
      <c r="AH23" s="83"/>
      <c r="AI23" s="83"/>
      <c r="AJ23" s="83"/>
      <c r="AK23" s="83"/>
      <c r="AL23" s="84"/>
      <c r="AM23" s="82"/>
      <c r="AN23" s="83"/>
      <c r="AO23" s="83"/>
      <c r="AP23" s="83"/>
      <c r="AQ23" s="83"/>
      <c r="AR23" s="83"/>
      <c r="AS23" s="84"/>
      <c r="AT23" s="82"/>
      <c r="AU23" s="83"/>
      <c r="AV23" s="83"/>
      <c r="AW23" s="83"/>
      <c r="AX23" s="83"/>
      <c r="AY23" s="83"/>
      <c r="AZ23" s="84"/>
      <c r="BA23" s="26"/>
      <c r="BB23" s="82"/>
      <c r="BC23" s="83"/>
      <c r="BD23" s="83"/>
      <c r="BE23" s="83"/>
      <c r="BF23" s="83"/>
      <c r="BG23" s="83"/>
      <c r="BH23" s="8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5"/>
      <c r="BS26" s="5"/>
      <c r="BT26" s="5"/>
    </row>
    <row r="27" spans="1:72" ht="12.6" customHeight="1">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57"/>
      <c r="D29" s="158"/>
      <c r="E29" s="158"/>
      <c r="F29" s="158"/>
      <c r="G29" s="158"/>
      <c r="H29" s="158"/>
      <c r="I29" s="158"/>
      <c r="J29" s="158"/>
      <c r="K29" s="158"/>
      <c r="L29" s="158"/>
      <c r="M29" s="158"/>
      <c r="N29" s="158"/>
      <c r="O29" s="158"/>
      <c r="P29" s="158"/>
      <c r="Q29" s="158"/>
      <c r="R29" s="158"/>
      <c r="S29" s="158"/>
      <c r="T29" s="158"/>
      <c r="U29" s="158"/>
      <c r="V29" s="158"/>
      <c r="W29" s="158"/>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60"/>
    </row>
    <row r="30" spans="1:72" ht="31.5" customHeight="1">
      <c r="C30" s="161"/>
      <c r="D30" s="47" t="s">
        <v>25</v>
      </c>
      <c r="E30" s="162"/>
      <c r="F30" s="162"/>
      <c r="G30" s="162"/>
      <c r="H30" s="162"/>
      <c r="I30" s="162"/>
      <c r="J30" s="162"/>
      <c r="K30" s="162"/>
      <c r="L30" s="162"/>
      <c r="M30" s="162"/>
      <c r="N30" s="162"/>
      <c r="O30" s="162"/>
      <c r="P30" s="162"/>
      <c r="Q30" s="162"/>
      <c r="R30" s="162"/>
      <c r="S30" s="162"/>
      <c r="T30" s="162"/>
      <c r="U30" s="162"/>
      <c r="V30" s="162"/>
      <c r="W30" s="162"/>
      <c r="X30" s="163"/>
      <c r="Y30" s="163"/>
      <c r="Z30" s="163"/>
      <c r="AA30" s="164"/>
      <c r="AB30" s="164"/>
      <c r="AC30" s="164"/>
      <c r="AD30" s="164"/>
      <c r="AE30" s="164"/>
      <c r="AF30" s="164"/>
      <c r="AG30" s="164"/>
      <c r="AH30" s="164"/>
      <c r="AI30" s="164"/>
      <c r="AJ30" s="164"/>
      <c r="AK30" s="164"/>
      <c r="AL30" s="165"/>
      <c r="AM30" s="164"/>
      <c r="AN30" s="164"/>
      <c r="AO30" s="165" t="s">
        <v>26</v>
      </c>
      <c r="AP30" s="164"/>
      <c r="AQ30" s="164"/>
      <c r="AR30" s="164"/>
      <c r="AS30" s="164"/>
      <c r="AT30" s="164"/>
      <c r="AU30" s="164"/>
      <c r="AV30" s="164"/>
      <c r="AW30" s="164"/>
      <c r="AX30" s="164"/>
      <c r="AY30" s="164"/>
      <c r="AZ30" s="166"/>
      <c r="BA30" s="166"/>
      <c r="BB30" s="166"/>
      <c r="BC30" s="166"/>
      <c r="BD30" s="164"/>
      <c r="BE30" s="164"/>
      <c r="BF30" s="164"/>
      <c r="BG30" s="164"/>
      <c r="BH30" s="164"/>
      <c r="BI30" s="164"/>
      <c r="BJ30" s="164"/>
      <c r="BK30" s="164"/>
      <c r="BL30" s="164"/>
      <c r="BM30" s="164"/>
      <c r="BN30" s="164"/>
      <c r="BO30" s="164"/>
      <c r="BP30" s="167"/>
      <c r="BQ30" s="168"/>
    </row>
    <row r="31" spans="1:72" ht="12.6" customHeight="1">
      <c r="C31" s="161"/>
      <c r="D31" s="85" t="str">
        <f>IF([3]集計用シート!AA6="","",[3]集計用シート!AA6)</f>
        <v>現在、平成３０年度を初年度とする法適化に向けて取り組み段階にあるため、移行後に検討を行う予定である。</v>
      </c>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7"/>
      <c r="AN31" s="169"/>
      <c r="AO31" s="170" t="str">
        <f>IF([3]集計用シート!AB6="","",[3]集計用シート!AB6)</f>
        <v>今後、施設の更新が本格化してくると、その財源確保の問題が大きくなるため、事業の効率化や使用料金の改定等を踏まえた経営改革が必要となる。</v>
      </c>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2"/>
      <c r="BQ31" s="168"/>
    </row>
    <row r="32" spans="1:72" ht="12.6" customHeight="1">
      <c r="C32" s="161"/>
      <c r="D32" s="88"/>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90"/>
      <c r="AN32" s="169"/>
      <c r="AO32" s="173"/>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5"/>
      <c r="BQ32" s="168"/>
    </row>
    <row r="33" spans="1:72" ht="12.6" customHeight="1">
      <c r="C33" s="161"/>
      <c r="D33" s="88"/>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90"/>
      <c r="AN33" s="169"/>
      <c r="AO33" s="173"/>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5"/>
      <c r="BQ33" s="168"/>
    </row>
    <row r="34" spans="1:72" ht="12.6" customHeight="1">
      <c r="C34" s="161"/>
      <c r="D34" s="88"/>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90"/>
      <c r="AN34" s="169"/>
      <c r="AO34" s="173"/>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5"/>
      <c r="BQ34" s="168"/>
    </row>
    <row r="35" spans="1:72" ht="12.6" customHeight="1">
      <c r="C35" s="161"/>
      <c r="D35" s="88"/>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90"/>
      <c r="AN35" s="169"/>
      <c r="AO35" s="173"/>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5"/>
      <c r="BQ35" s="168"/>
    </row>
    <row r="36" spans="1:72" ht="12.6" customHeight="1">
      <c r="C36" s="161"/>
      <c r="D36" s="91"/>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3"/>
      <c r="AN36" s="169"/>
      <c r="AO36" s="176"/>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8"/>
      <c r="BQ36" s="168"/>
    </row>
    <row r="37" spans="1:72" ht="12.6" customHeight="1">
      <c r="C37" s="179"/>
      <c r="D37" s="180"/>
      <c r="E37" s="180"/>
      <c r="F37" s="180"/>
      <c r="G37" s="180"/>
      <c r="H37" s="180"/>
      <c r="I37" s="180"/>
      <c r="J37" s="180"/>
      <c r="K37" s="180"/>
      <c r="L37" s="180"/>
      <c r="M37" s="180"/>
      <c r="N37" s="180"/>
      <c r="O37" s="180"/>
      <c r="P37" s="180"/>
      <c r="Q37" s="180"/>
      <c r="R37" s="180"/>
      <c r="S37" s="180"/>
      <c r="T37" s="180"/>
      <c r="U37" s="180"/>
      <c r="V37" s="180"/>
      <c r="W37" s="180"/>
      <c r="X37" s="181"/>
      <c r="Y37" s="181"/>
      <c r="Z37" s="181"/>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3"/>
    </row>
    <row r="38" spans="1:72" ht="12.6" customHeight="1">
      <c r="A38" s="2"/>
      <c r="B38" s="5"/>
      <c r="C38" s="184"/>
      <c r="D38" s="185"/>
      <c r="E38" s="185"/>
      <c r="F38" s="185"/>
      <c r="G38" s="185"/>
      <c r="H38" s="185"/>
      <c r="I38" s="185"/>
      <c r="J38" s="185"/>
      <c r="K38" s="185"/>
      <c r="L38" s="185"/>
      <c r="M38" s="185"/>
      <c r="N38" s="185"/>
      <c r="O38" s="185"/>
      <c r="P38" s="185"/>
      <c r="Q38" s="185"/>
      <c r="R38" s="185"/>
      <c r="S38" s="185"/>
      <c r="T38" s="185"/>
      <c r="U38" s="185"/>
      <c r="V38" s="185"/>
      <c r="W38" s="185"/>
      <c r="X38" s="184"/>
      <c r="Y38" s="184"/>
      <c r="Z38" s="184"/>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4"/>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5"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L45" sqref="L45"/>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8" t="s">
        <v>21</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22</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7" t="str">
        <f>[7]様式０!B8</f>
        <v>敦賀市</v>
      </c>
      <c r="D11" s="148"/>
      <c r="E11" s="148"/>
      <c r="F11" s="148"/>
      <c r="G11" s="148"/>
      <c r="H11" s="148"/>
      <c r="I11" s="148"/>
      <c r="J11" s="148"/>
      <c r="K11" s="148"/>
      <c r="L11" s="148"/>
      <c r="M11" s="148"/>
      <c r="N11" s="148"/>
      <c r="O11" s="148"/>
      <c r="P11" s="148"/>
      <c r="Q11" s="148"/>
      <c r="R11" s="148"/>
      <c r="S11" s="148"/>
      <c r="T11" s="148"/>
      <c r="U11" s="148"/>
      <c r="V11" s="148"/>
      <c r="W11" s="148"/>
      <c r="X11" s="149"/>
      <c r="Y11" s="147" t="str">
        <f>[7]様式０!C8</f>
        <v>下水道事業</v>
      </c>
      <c r="Z11" s="148"/>
      <c r="AA11" s="148"/>
      <c r="AB11" s="148"/>
      <c r="AC11" s="148"/>
      <c r="AD11" s="148"/>
      <c r="AE11" s="148"/>
      <c r="AF11" s="148"/>
      <c r="AG11" s="148"/>
      <c r="AH11" s="148"/>
      <c r="AI11" s="149"/>
      <c r="AJ11" s="156" t="str">
        <f>[7]様式０!D8</f>
        <v>農業集落排水事業</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9" t="s">
        <v>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20"/>
      <c r="BB18" s="120" t="s">
        <v>2</v>
      </c>
      <c r="BC18" s="120"/>
      <c r="BD18" s="120"/>
      <c r="BE18" s="120"/>
      <c r="BF18" s="120"/>
      <c r="BG18" s="120"/>
      <c r="BH18" s="120"/>
      <c r="BI18" s="21"/>
      <c r="BJ18" s="22"/>
      <c r="BK18" s="23"/>
      <c r="BL18" s="23"/>
      <c r="BM18" s="23"/>
      <c r="BN18" s="23"/>
      <c r="BO18" s="23"/>
      <c r="BP18" s="23"/>
      <c r="BQ18" s="18"/>
      <c r="BR18" s="18"/>
    </row>
    <row r="19" spans="1:72" ht="14.45" customHeight="1">
      <c r="C19" s="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20"/>
      <c r="BB19" s="120"/>
      <c r="BC19" s="120"/>
      <c r="BD19" s="120"/>
      <c r="BE19" s="120"/>
      <c r="BF19" s="120"/>
      <c r="BG19" s="120"/>
      <c r="BH19" s="120"/>
      <c r="BI19" s="21"/>
      <c r="BJ19" s="22"/>
      <c r="BK19" s="23"/>
      <c r="BL19" s="23"/>
      <c r="BM19" s="23"/>
      <c r="BN19" s="23"/>
      <c r="BO19" s="23"/>
      <c r="BP19" s="23"/>
      <c r="BQ19" s="18"/>
      <c r="BR19" s="18"/>
    </row>
    <row r="20" spans="1:72" ht="16.149999999999999" customHeight="1">
      <c r="C20" s="19"/>
      <c r="D20" s="121" t="s">
        <v>3</v>
      </c>
      <c r="E20" s="122"/>
      <c r="F20" s="122"/>
      <c r="G20" s="122"/>
      <c r="H20" s="122"/>
      <c r="I20" s="122"/>
      <c r="J20" s="123"/>
      <c r="K20" s="127" t="s">
        <v>4</v>
      </c>
      <c r="L20" s="122"/>
      <c r="M20" s="122"/>
      <c r="N20" s="122"/>
      <c r="O20" s="122"/>
      <c r="P20" s="122"/>
      <c r="Q20" s="123"/>
      <c r="R20" s="127" t="s">
        <v>5</v>
      </c>
      <c r="S20" s="122"/>
      <c r="T20" s="122"/>
      <c r="U20" s="122"/>
      <c r="V20" s="122"/>
      <c r="W20" s="122"/>
      <c r="X20" s="123"/>
      <c r="Y20" s="127" t="s">
        <v>6</v>
      </c>
      <c r="Z20" s="122"/>
      <c r="AA20" s="122"/>
      <c r="AB20" s="122"/>
      <c r="AC20" s="122"/>
      <c r="AD20" s="122"/>
      <c r="AE20" s="123"/>
      <c r="AF20" s="121" t="s">
        <v>23</v>
      </c>
      <c r="AG20" s="122"/>
      <c r="AH20" s="122"/>
      <c r="AI20" s="122"/>
      <c r="AJ20" s="122"/>
      <c r="AK20" s="122"/>
      <c r="AL20" s="123"/>
      <c r="AM20" s="127" t="s">
        <v>7</v>
      </c>
      <c r="AN20" s="122"/>
      <c r="AO20" s="122"/>
      <c r="AP20" s="122"/>
      <c r="AQ20" s="122"/>
      <c r="AR20" s="122"/>
      <c r="AS20" s="123"/>
      <c r="AT20" s="127" t="s">
        <v>8</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38.25"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4.45" customHeight="1">
      <c r="C22" s="19"/>
      <c r="D22" s="76" t="str">
        <f>IF(AND(OR([7]集計用シート!I6="○",[7]集計用シート!R6="○"),[7]集計用シート!AU6=""),"○","")</f>
        <v/>
      </c>
      <c r="E22" s="77"/>
      <c r="F22" s="77"/>
      <c r="G22" s="77"/>
      <c r="H22" s="77"/>
      <c r="I22" s="77"/>
      <c r="J22" s="78"/>
      <c r="K22" s="76" t="str">
        <f>IF(AND(OR([7]集計用シート!J6="○",[7]集計用シート!S6="○"),[7]集計用シート!CB6=""),"○","")</f>
        <v/>
      </c>
      <c r="L22" s="77"/>
      <c r="M22" s="77"/>
      <c r="N22" s="77"/>
      <c r="O22" s="77"/>
      <c r="P22" s="77"/>
      <c r="Q22" s="78"/>
      <c r="R22" s="76" t="str">
        <f>IF(AND(OR([7]集計用シート!K6="○",[7]集計用シート!T6="○"),[7]集計用シート!DD6=""),"○","")</f>
        <v/>
      </c>
      <c r="S22" s="77"/>
      <c r="T22" s="77"/>
      <c r="U22" s="77"/>
      <c r="V22" s="77"/>
      <c r="W22" s="77"/>
      <c r="X22" s="78"/>
      <c r="Y22" s="76" t="str">
        <f>IF(AND(OR([7]集計用シート!L6="○",[7]集計用シート!U6="○"),[7]集計用シート!EH6=""),"○","")</f>
        <v/>
      </c>
      <c r="Z22" s="77"/>
      <c r="AA22" s="77"/>
      <c r="AB22" s="77"/>
      <c r="AC22" s="77"/>
      <c r="AD22" s="77"/>
      <c r="AE22" s="78"/>
      <c r="AF22" s="76" t="str">
        <f>IF(AND(OR([7]集計用シート!M6="○",[7]集計用シート!V6="○"),[7]集計用シート!FO6=""),"○","")</f>
        <v/>
      </c>
      <c r="AG22" s="77"/>
      <c r="AH22" s="77"/>
      <c r="AI22" s="77"/>
      <c r="AJ22" s="77"/>
      <c r="AK22" s="77"/>
      <c r="AL22" s="78"/>
      <c r="AM22" s="76" t="str">
        <f>IF(AND(OR([7]集計用シート!N6="○",[7]集計用シート!W6="○"),[7]集計用シート!GT6=""),"○","")</f>
        <v/>
      </c>
      <c r="AN22" s="77"/>
      <c r="AO22" s="77"/>
      <c r="AP22" s="77"/>
      <c r="AQ22" s="77"/>
      <c r="AR22" s="77"/>
      <c r="AS22" s="78"/>
      <c r="AT22" s="76" t="str">
        <f>IF(AND(OR([7]集計用シート!O6="○",[7]集計用シート!X6="○"),[7]集計用シート!HX6=""),"○","")</f>
        <v/>
      </c>
      <c r="AU22" s="77"/>
      <c r="AV22" s="77"/>
      <c r="AW22" s="77"/>
      <c r="AX22" s="77"/>
      <c r="AY22" s="77"/>
      <c r="AZ22" s="78"/>
      <c r="BA22" s="26"/>
      <c r="BB22" s="76" t="str">
        <f>IF(OR([7]集計用シート!Y6="○",[7]集計用シート!AA6&lt;&gt;"",[7]集計用シート!AB6&lt;&gt;""),"○","")</f>
        <v>○</v>
      </c>
      <c r="BC22" s="77"/>
      <c r="BD22" s="77"/>
      <c r="BE22" s="77"/>
      <c r="BF22" s="77"/>
      <c r="BG22" s="77"/>
      <c r="BH22" s="78"/>
      <c r="BI22" s="27"/>
      <c r="BJ22" s="22"/>
      <c r="BK22" s="23"/>
      <c r="BL22" s="23"/>
      <c r="BM22" s="23"/>
      <c r="BN22" s="23"/>
      <c r="BO22" s="23"/>
      <c r="BP22" s="23"/>
      <c r="BQ22" s="23"/>
      <c r="BR22" s="18"/>
    </row>
    <row r="23" spans="1:72" ht="14.45" customHeight="1">
      <c r="C23" s="19"/>
      <c r="D23" s="82"/>
      <c r="E23" s="83"/>
      <c r="F23" s="83"/>
      <c r="G23" s="83"/>
      <c r="H23" s="83"/>
      <c r="I23" s="83"/>
      <c r="J23" s="84"/>
      <c r="K23" s="82"/>
      <c r="L23" s="83"/>
      <c r="M23" s="83"/>
      <c r="N23" s="83"/>
      <c r="O23" s="83"/>
      <c r="P23" s="83"/>
      <c r="Q23" s="84"/>
      <c r="R23" s="82"/>
      <c r="S23" s="83"/>
      <c r="T23" s="83"/>
      <c r="U23" s="83"/>
      <c r="V23" s="83"/>
      <c r="W23" s="83"/>
      <c r="X23" s="84"/>
      <c r="Y23" s="82"/>
      <c r="Z23" s="83"/>
      <c r="AA23" s="83"/>
      <c r="AB23" s="83"/>
      <c r="AC23" s="83"/>
      <c r="AD23" s="83"/>
      <c r="AE23" s="84"/>
      <c r="AF23" s="82"/>
      <c r="AG23" s="83"/>
      <c r="AH23" s="83"/>
      <c r="AI23" s="83"/>
      <c r="AJ23" s="83"/>
      <c r="AK23" s="83"/>
      <c r="AL23" s="84"/>
      <c r="AM23" s="82"/>
      <c r="AN23" s="83"/>
      <c r="AO23" s="83"/>
      <c r="AP23" s="83"/>
      <c r="AQ23" s="83"/>
      <c r="AR23" s="83"/>
      <c r="AS23" s="84"/>
      <c r="AT23" s="82"/>
      <c r="AU23" s="83"/>
      <c r="AV23" s="83"/>
      <c r="AW23" s="83"/>
      <c r="AX23" s="83"/>
      <c r="AY23" s="83"/>
      <c r="AZ23" s="84"/>
      <c r="BA23" s="26"/>
      <c r="BB23" s="82"/>
      <c r="BC23" s="83"/>
      <c r="BD23" s="83"/>
      <c r="BE23" s="83"/>
      <c r="BF23" s="83"/>
      <c r="BG23" s="83"/>
      <c r="BH23" s="8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5"/>
      <c r="BS26" s="5"/>
      <c r="BT26" s="5"/>
    </row>
    <row r="27" spans="1:72" ht="12.6" customHeight="1">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57"/>
      <c r="D29" s="158"/>
      <c r="E29" s="158"/>
      <c r="F29" s="158"/>
      <c r="G29" s="158"/>
      <c r="H29" s="158"/>
      <c r="I29" s="158"/>
      <c r="J29" s="158"/>
      <c r="K29" s="158"/>
      <c r="L29" s="158"/>
      <c r="M29" s="158"/>
      <c r="N29" s="158"/>
      <c r="O29" s="158"/>
      <c r="P29" s="158"/>
      <c r="Q29" s="158"/>
      <c r="R29" s="158"/>
      <c r="S29" s="158"/>
      <c r="T29" s="158"/>
      <c r="U29" s="158"/>
      <c r="V29" s="158"/>
      <c r="W29" s="158"/>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60"/>
    </row>
    <row r="30" spans="1:72" ht="28.5" customHeight="1">
      <c r="C30" s="161"/>
      <c r="D30" s="47" t="s">
        <v>25</v>
      </c>
      <c r="E30" s="162"/>
      <c r="F30" s="162"/>
      <c r="G30" s="162"/>
      <c r="H30" s="162"/>
      <c r="I30" s="162"/>
      <c r="J30" s="162"/>
      <c r="K30" s="162"/>
      <c r="L30" s="162"/>
      <c r="M30" s="162"/>
      <c r="N30" s="162"/>
      <c r="O30" s="162"/>
      <c r="P30" s="162"/>
      <c r="Q30" s="162"/>
      <c r="R30" s="162"/>
      <c r="S30" s="162"/>
      <c r="T30" s="162"/>
      <c r="U30" s="162"/>
      <c r="V30" s="162"/>
      <c r="W30" s="162"/>
      <c r="X30" s="163"/>
      <c r="Y30" s="163"/>
      <c r="Z30" s="163"/>
      <c r="AA30" s="164"/>
      <c r="AB30" s="164"/>
      <c r="AC30" s="164"/>
      <c r="AD30" s="164"/>
      <c r="AE30" s="164"/>
      <c r="AF30" s="164"/>
      <c r="AG30" s="164"/>
      <c r="AH30" s="164"/>
      <c r="AI30" s="164"/>
      <c r="AJ30" s="164"/>
      <c r="AK30" s="164"/>
      <c r="AL30" s="165"/>
      <c r="AM30" s="164"/>
      <c r="AN30" s="164"/>
      <c r="AO30" s="165" t="s">
        <v>26</v>
      </c>
      <c r="AP30" s="164"/>
      <c r="AQ30" s="164"/>
      <c r="AR30" s="164"/>
      <c r="AS30" s="164"/>
      <c r="AT30" s="164"/>
      <c r="AU30" s="164"/>
      <c r="AV30" s="164"/>
      <c r="AW30" s="164"/>
      <c r="AX30" s="164"/>
      <c r="AY30" s="164"/>
      <c r="AZ30" s="166"/>
      <c r="BA30" s="166"/>
      <c r="BB30" s="166"/>
      <c r="BC30" s="166"/>
      <c r="BD30" s="164"/>
      <c r="BE30" s="164"/>
      <c r="BF30" s="164"/>
      <c r="BG30" s="164"/>
      <c r="BH30" s="164"/>
      <c r="BI30" s="164"/>
      <c r="BJ30" s="164"/>
      <c r="BK30" s="164"/>
      <c r="BL30" s="164"/>
      <c r="BM30" s="164"/>
      <c r="BN30" s="164"/>
      <c r="BO30" s="164"/>
      <c r="BP30" s="167"/>
      <c r="BQ30" s="168"/>
    </row>
    <row r="31" spans="1:72" ht="12.6" customHeight="1">
      <c r="C31" s="161"/>
      <c r="D31" s="85" t="str">
        <f>IF([7]集計用シート!AA6="","",[7]集計用シート!AA6)</f>
        <v>健全な運営を行うための第一段階として平成２７年度に使用料改定検討委員会を開催したばかりである。委員会からの答申に基づく料金改定を今年度実施するが、その結果が表れてくるのに年数を要するため。</v>
      </c>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7"/>
      <c r="AN31" s="169"/>
      <c r="AO31" s="170" t="str">
        <f>IF([7]集計用シート!AB6="","",[7]集計用シート!AB6)</f>
        <v>集落排水事業と公共下水道事業の料金体系の一本化。</v>
      </c>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2"/>
      <c r="BQ31" s="168"/>
    </row>
    <row r="32" spans="1:72" ht="12.6" customHeight="1">
      <c r="C32" s="161"/>
      <c r="D32" s="88"/>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90"/>
      <c r="AN32" s="169"/>
      <c r="AO32" s="173"/>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5"/>
      <c r="BQ32" s="168"/>
    </row>
    <row r="33" spans="1:72" ht="12.6" customHeight="1">
      <c r="C33" s="161"/>
      <c r="D33" s="88"/>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90"/>
      <c r="AN33" s="169"/>
      <c r="AO33" s="173"/>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5"/>
      <c r="BQ33" s="168"/>
    </row>
    <row r="34" spans="1:72" ht="12.6" customHeight="1">
      <c r="C34" s="161"/>
      <c r="D34" s="88"/>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90"/>
      <c r="AN34" s="169"/>
      <c r="AO34" s="173"/>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5"/>
      <c r="BQ34" s="168"/>
    </row>
    <row r="35" spans="1:72" ht="12.6" customHeight="1">
      <c r="C35" s="161"/>
      <c r="D35" s="88"/>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90"/>
      <c r="AN35" s="169"/>
      <c r="AO35" s="173"/>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5"/>
      <c r="BQ35" s="168"/>
    </row>
    <row r="36" spans="1:72" ht="12.6" customHeight="1">
      <c r="C36" s="161"/>
      <c r="D36" s="91"/>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3"/>
      <c r="AN36" s="169"/>
      <c r="AO36" s="176"/>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8"/>
      <c r="BQ36" s="168"/>
    </row>
    <row r="37" spans="1:72" ht="12.6" customHeight="1">
      <c r="C37" s="179"/>
      <c r="D37" s="180"/>
      <c r="E37" s="180"/>
      <c r="F37" s="180"/>
      <c r="G37" s="180"/>
      <c r="H37" s="180"/>
      <c r="I37" s="180"/>
      <c r="J37" s="180"/>
      <c r="K37" s="180"/>
      <c r="L37" s="180"/>
      <c r="M37" s="180"/>
      <c r="N37" s="180"/>
      <c r="O37" s="180"/>
      <c r="P37" s="180"/>
      <c r="Q37" s="180"/>
      <c r="R37" s="180"/>
      <c r="S37" s="180"/>
      <c r="T37" s="180"/>
      <c r="U37" s="180"/>
      <c r="V37" s="180"/>
      <c r="W37" s="180"/>
      <c r="X37" s="181"/>
      <c r="Y37" s="181"/>
      <c r="Z37" s="181"/>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3"/>
    </row>
    <row r="38" spans="1:72" ht="12.6" customHeight="1">
      <c r="A38" s="2"/>
      <c r="B38" s="5"/>
      <c r="C38" s="184"/>
      <c r="D38" s="185"/>
      <c r="E38" s="185"/>
      <c r="F38" s="185"/>
      <c r="G38" s="185"/>
      <c r="H38" s="185"/>
      <c r="I38" s="185"/>
      <c r="J38" s="185"/>
      <c r="K38" s="185"/>
      <c r="L38" s="185"/>
      <c r="M38" s="185"/>
      <c r="N38" s="185"/>
      <c r="O38" s="185"/>
      <c r="P38" s="185"/>
      <c r="Q38" s="185"/>
      <c r="R38" s="185"/>
      <c r="S38" s="185"/>
      <c r="T38" s="185"/>
      <c r="U38" s="185"/>
      <c r="V38" s="185"/>
      <c r="W38" s="185"/>
      <c r="X38" s="184"/>
      <c r="Y38" s="184"/>
      <c r="Z38" s="184"/>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4"/>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CF20" sqref="CF2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8" t="s">
        <v>21</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22</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7" t="str">
        <f>[2]様式０!B8</f>
        <v>敦賀市</v>
      </c>
      <c r="D11" s="148"/>
      <c r="E11" s="148"/>
      <c r="F11" s="148"/>
      <c r="G11" s="148"/>
      <c r="H11" s="148"/>
      <c r="I11" s="148"/>
      <c r="J11" s="148"/>
      <c r="K11" s="148"/>
      <c r="L11" s="148"/>
      <c r="M11" s="148"/>
      <c r="N11" s="148"/>
      <c r="O11" s="148"/>
      <c r="P11" s="148"/>
      <c r="Q11" s="148"/>
      <c r="R11" s="148"/>
      <c r="S11" s="148"/>
      <c r="T11" s="148"/>
      <c r="U11" s="148"/>
      <c r="V11" s="148"/>
      <c r="W11" s="148"/>
      <c r="X11" s="149"/>
      <c r="Y11" s="147" t="str">
        <f>[2]様式０!C8</f>
        <v>下水道事業</v>
      </c>
      <c r="Z11" s="148"/>
      <c r="AA11" s="148"/>
      <c r="AB11" s="148"/>
      <c r="AC11" s="148"/>
      <c r="AD11" s="148"/>
      <c r="AE11" s="148"/>
      <c r="AF11" s="148"/>
      <c r="AG11" s="148"/>
      <c r="AH11" s="148"/>
      <c r="AI11" s="149"/>
      <c r="AJ11" s="156" t="str">
        <f>[2]様式０!D8</f>
        <v>漁業集落環境整備事業</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9" t="s">
        <v>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20"/>
      <c r="BB18" s="120" t="s">
        <v>2</v>
      </c>
      <c r="BC18" s="120"/>
      <c r="BD18" s="120"/>
      <c r="BE18" s="120"/>
      <c r="BF18" s="120"/>
      <c r="BG18" s="120"/>
      <c r="BH18" s="120"/>
      <c r="BI18" s="21"/>
      <c r="BJ18" s="22"/>
      <c r="BK18" s="23"/>
      <c r="BL18" s="23"/>
      <c r="BM18" s="23"/>
      <c r="BN18" s="23"/>
      <c r="BO18" s="23"/>
      <c r="BP18" s="23"/>
      <c r="BQ18" s="18"/>
      <c r="BR18" s="18"/>
    </row>
    <row r="19" spans="1:72" ht="14.45" customHeight="1">
      <c r="C19" s="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20"/>
      <c r="BB19" s="120"/>
      <c r="BC19" s="120"/>
      <c r="BD19" s="120"/>
      <c r="BE19" s="120"/>
      <c r="BF19" s="120"/>
      <c r="BG19" s="120"/>
      <c r="BH19" s="120"/>
      <c r="BI19" s="21"/>
      <c r="BJ19" s="22"/>
      <c r="BK19" s="23"/>
      <c r="BL19" s="23"/>
      <c r="BM19" s="23"/>
      <c r="BN19" s="23"/>
      <c r="BO19" s="23"/>
      <c r="BP19" s="23"/>
      <c r="BQ19" s="18"/>
      <c r="BR19" s="18"/>
    </row>
    <row r="20" spans="1:72" ht="16.149999999999999" customHeight="1">
      <c r="C20" s="19"/>
      <c r="D20" s="121" t="s">
        <v>3</v>
      </c>
      <c r="E20" s="122"/>
      <c r="F20" s="122"/>
      <c r="G20" s="122"/>
      <c r="H20" s="122"/>
      <c r="I20" s="122"/>
      <c r="J20" s="123"/>
      <c r="K20" s="127" t="s">
        <v>4</v>
      </c>
      <c r="L20" s="122"/>
      <c r="M20" s="122"/>
      <c r="N20" s="122"/>
      <c r="O20" s="122"/>
      <c r="P20" s="122"/>
      <c r="Q20" s="123"/>
      <c r="R20" s="127" t="s">
        <v>5</v>
      </c>
      <c r="S20" s="122"/>
      <c r="T20" s="122"/>
      <c r="U20" s="122"/>
      <c r="V20" s="122"/>
      <c r="W20" s="122"/>
      <c r="X20" s="123"/>
      <c r="Y20" s="127" t="s">
        <v>6</v>
      </c>
      <c r="Z20" s="122"/>
      <c r="AA20" s="122"/>
      <c r="AB20" s="122"/>
      <c r="AC20" s="122"/>
      <c r="AD20" s="122"/>
      <c r="AE20" s="123"/>
      <c r="AF20" s="121" t="s">
        <v>23</v>
      </c>
      <c r="AG20" s="122"/>
      <c r="AH20" s="122"/>
      <c r="AI20" s="122"/>
      <c r="AJ20" s="122"/>
      <c r="AK20" s="122"/>
      <c r="AL20" s="123"/>
      <c r="AM20" s="127" t="s">
        <v>7</v>
      </c>
      <c r="AN20" s="122"/>
      <c r="AO20" s="122"/>
      <c r="AP20" s="122"/>
      <c r="AQ20" s="122"/>
      <c r="AR20" s="122"/>
      <c r="AS20" s="123"/>
      <c r="AT20" s="127" t="s">
        <v>8</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38.25"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4.45" customHeight="1">
      <c r="C22" s="19"/>
      <c r="D22" s="76" t="str">
        <f>IF(AND(OR([2]集計用シート!I6="○",[2]集計用シート!R6="○"),[2]集計用シート!AU6=""),"○","")</f>
        <v/>
      </c>
      <c r="E22" s="77"/>
      <c r="F22" s="77"/>
      <c r="G22" s="77"/>
      <c r="H22" s="77"/>
      <c r="I22" s="77"/>
      <c r="J22" s="78"/>
      <c r="K22" s="76" t="str">
        <f>IF(AND(OR([2]集計用シート!J6="○",[2]集計用シート!S6="○"),[2]集計用シート!CB6=""),"○","")</f>
        <v/>
      </c>
      <c r="L22" s="77"/>
      <c r="M22" s="77"/>
      <c r="N22" s="77"/>
      <c r="O22" s="77"/>
      <c r="P22" s="77"/>
      <c r="Q22" s="78"/>
      <c r="R22" s="76" t="str">
        <f>IF(AND(OR([2]集計用シート!K6="○",[2]集計用シート!T6="○"),[2]集計用シート!DD6=""),"○","")</f>
        <v/>
      </c>
      <c r="S22" s="77"/>
      <c r="T22" s="77"/>
      <c r="U22" s="77"/>
      <c r="V22" s="77"/>
      <c r="W22" s="77"/>
      <c r="X22" s="78"/>
      <c r="Y22" s="76" t="str">
        <f>IF(AND(OR([2]集計用シート!L6="○",[2]集計用シート!U6="○"),[2]集計用シート!EH6=""),"○","")</f>
        <v/>
      </c>
      <c r="Z22" s="77"/>
      <c r="AA22" s="77"/>
      <c r="AB22" s="77"/>
      <c r="AC22" s="77"/>
      <c r="AD22" s="77"/>
      <c r="AE22" s="78"/>
      <c r="AF22" s="76" t="str">
        <f>IF(AND(OR([2]集計用シート!M6="○",[2]集計用シート!V6="○"),[2]集計用シート!FO6=""),"○","")</f>
        <v/>
      </c>
      <c r="AG22" s="77"/>
      <c r="AH22" s="77"/>
      <c r="AI22" s="77"/>
      <c r="AJ22" s="77"/>
      <c r="AK22" s="77"/>
      <c r="AL22" s="78"/>
      <c r="AM22" s="76" t="str">
        <f>IF(AND(OR([2]集計用シート!N6="○",[2]集計用シート!W6="○"),[2]集計用シート!GT6=""),"○","")</f>
        <v/>
      </c>
      <c r="AN22" s="77"/>
      <c r="AO22" s="77"/>
      <c r="AP22" s="77"/>
      <c r="AQ22" s="77"/>
      <c r="AR22" s="77"/>
      <c r="AS22" s="78"/>
      <c r="AT22" s="76" t="str">
        <f>IF(AND(OR([2]集計用シート!O6="○",[2]集計用シート!X6="○"),[2]集計用シート!HX6=""),"○","")</f>
        <v/>
      </c>
      <c r="AU22" s="77"/>
      <c r="AV22" s="77"/>
      <c r="AW22" s="77"/>
      <c r="AX22" s="77"/>
      <c r="AY22" s="77"/>
      <c r="AZ22" s="78"/>
      <c r="BA22" s="26"/>
      <c r="BB22" s="76" t="str">
        <f>IF(OR([2]集計用シート!Y6="○",[2]集計用シート!AA6&lt;&gt;"",[2]集計用シート!AB6&lt;&gt;""),"○","")</f>
        <v>○</v>
      </c>
      <c r="BC22" s="77"/>
      <c r="BD22" s="77"/>
      <c r="BE22" s="77"/>
      <c r="BF22" s="77"/>
      <c r="BG22" s="77"/>
      <c r="BH22" s="78"/>
      <c r="BI22" s="27"/>
      <c r="BJ22" s="22"/>
      <c r="BK22" s="23"/>
      <c r="BL22" s="23"/>
      <c r="BM22" s="23"/>
      <c r="BN22" s="23"/>
      <c r="BO22" s="23"/>
      <c r="BP22" s="23"/>
      <c r="BQ22" s="23"/>
      <c r="BR22" s="18"/>
    </row>
    <row r="23" spans="1:72" ht="14.45" customHeight="1">
      <c r="C23" s="19"/>
      <c r="D23" s="82"/>
      <c r="E23" s="83"/>
      <c r="F23" s="83"/>
      <c r="G23" s="83"/>
      <c r="H23" s="83"/>
      <c r="I23" s="83"/>
      <c r="J23" s="84"/>
      <c r="K23" s="82"/>
      <c r="L23" s="83"/>
      <c r="M23" s="83"/>
      <c r="N23" s="83"/>
      <c r="O23" s="83"/>
      <c r="P23" s="83"/>
      <c r="Q23" s="84"/>
      <c r="R23" s="82"/>
      <c r="S23" s="83"/>
      <c r="T23" s="83"/>
      <c r="U23" s="83"/>
      <c r="V23" s="83"/>
      <c r="W23" s="83"/>
      <c r="X23" s="84"/>
      <c r="Y23" s="82"/>
      <c r="Z23" s="83"/>
      <c r="AA23" s="83"/>
      <c r="AB23" s="83"/>
      <c r="AC23" s="83"/>
      <c r="AD23" s="83"/>
      <c r="AE23" s="84"/>
      <c r="AF23" s="82"/>
      <c r="AG23" s="83"/>
      <c r="AH23" s="83"/>
      <c r="AI23" s="83"/>
      <c r="AJ23" s="83"/>
      <c r="AK23" s="83"/>
      <c r="AL23" s="84"/>
      <c r="AM23" s="82"/>
      <c r="AN23" s="83"/>
      <c r="AO23" s="83"/>
      <c r="AP23" s="83"/>
      <c r="AQ23" s="83"/>
      <c r="AR23" s="83"/>
      <c r="AS23" s="84"/>
      <c r="AT23" s="82"/>
      <c r="AU23" s="83"/>
      <c r="AV23" s="83"/>
      <c r="AW23" s="83"/>
      <c r="AX23" s="83"/>
      <c r="AY23" s="83"/>
      <c r="AZ23" s="84"/>
      <c r="BA23" s="26"/>
      <c r="BB23" s="82"/>
      <c r="BC23" s="83"/>
      <c r="BD23" s="83"/>
      <c r="BE23" s="83"/>
      <c r="BF23" s="83"/>
      <c r="BG23" s="83"/>
      <c r="BH23" s="8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5"/>
      <c r="BS26" s="5"/>
      <c r="BT26" s="5"/>
    </row>
    <row r="27" spans="1:72" ht="12.6" customHeight="1">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57"/>
      <c r="D29" s="158"/>
      <c r="E29" s="158"/>
      <c r="F29" s="158"/>
      <c r="G29" s="158"/>
      <c r="H29" s="158"/>
      <c r="I29" s="158"/>
      <c r="J29" s="158"/>
      <c r="K29" s="158"/>
      <c r="L29" s="158"/>
      <c r="M29" s="158"/>
      <c r="N29" s="158"/>
      <c r="O29" s="158"/>
      <c r="P29" s="158"/>
      <c r="Q29" s="158"/>
      <c r="R29" s="158"/>
      <c r="S29" s="158"/>
      <c r="T29" s="158"/>
      <c r="U29" s="158"/>
      <c r="V29" s="158"/>
      <c r="W29" s="158"/>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60"/>
    </row>
    <row r="30" spans="1:72" ht="30.75" customHeight="1">
      <c r="C30" s="161"/>
      <c r="D30" s="47" t="s">
        <v>25</v>
      </c>
      <c r="E30" s="162"/>
      <c r="F30" s="162"/>
      <c r="G30" s="162"/>
      <c r="H30" s="162"/>
      <c r="I30" s="162"/>
      <c r="J30" s="162"/>
      <c r="K30" s="162"/>
      <c r="L30" s="162"/>
      <c r="M30" s="162"/>
      <c r="N30" s="162"/>
      <c r="O30" s="162"/>
      <c r="P30" s="162"/>
      <c r="Q30" s="162"/>
      <c r="R30" s="162"/>
      <c r="S30" s="162"/>
      <c r="T30" s="162"/>
      <c r="U30" s="162"/>
      <c r="V30" s="162"/>
      <c r="W30" s="162"/>
      <c r="X30" s="163"/>
      <c r="Y30" s="163"/>
      <c r="Z30" s="163"/>
      <c r="AA30" s="164"/>
      <c r="AB30" s="164"/>
      <c r="AC30" s="164"/>
      <c r="AD30" s="164"/>
      <c r="AE30" s="164"/>
      <c r="AF30" s="164"/>
      <c r="AG30" s="164"/>
      <c r="AH30" s="164"/>
      <c r="AI30" s="164"/>
      <c r="AJ30" s="164"/>
      <c r="AK30" s="164"/>
      <c r="AL30" s="165"/>
      <c r="AM30" s="164"/>
      <c r="AN30" s="164"/>
      <c r="AO30" s="165" t="s">
        <v>26</v>
      </c>
      <c r="AP30" s="164"/>
      <c r="AQ30" s="164"/>
      <c r="AR30" s="164"/>
      <c r="AS30" s="164"/>
      <c r="AT30" s="164"/>
      <c r="AU30" s="164"/>
      <c r="AV30" s="164"/>
      <c r="AW30" s="164"/>
      <c r="AX30" s="164"/>
      <c r="AY30" s="164"/>
      <c r="AZ30" s="166"/>
      <c r="BA30" s="166"/>
      <c r="BB30" s="166"/>
      <c r="BC30" s="166"/>
      <c r="BD30" s="164"/>
      <c r="BE30" s="164"/>
      <c r="BF30" s="164"/>
      <c r="BG30" s="164"/>
      <c r="BH30" s="164"/>
      <c r="BI30" s="164"/>
      <c r="BJ30" s="164"/>
      <c r="BK30" s="164"/>
      <c r="BL30" s="164"/>
      <c r="BM30" s="164"/>
      <c r="BN30" s="164"/>
      <c r="BO30" s="164"/>
      <c r="BP30" s="167"/>
      <c r="BQ30" s="168"/>
    </row>
    <row r="31" spans="1:72" ht="12.6" customHeight="1">
      <c r="C31" s="161"/>
      <c r="D31" s="85" t="str">
        <f>IF([2]集計用シート!AA6="","",[2]集計用シート!AA6)</f>
        <v>健全な運営を行うための第一段階として平成２７年度に使用料改定検討委員会を開催したが、漁業集落排水施設使用料は、農業集落や下水道使用料と比較して高額であるため今回は改定を行わなかった。
そのためまずは安価な農業集落排水の料金改定を行い、結果を分析した上で、今後の漁業集落排水事業の経営体制について検討していきたいため。</v>
      </c>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7"/>
      <c r="AN31" s="169"/>
      <c r="AO31" s="170" t="str">
        <f>IF([2]集計用シート!AB6="","",[2]集計用シート!AB6)</f>
        <v>集落排水事業と公共下水道事業の料金体系の一本化。</v>
      </c>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2"/>
      <c r="BQ31" s="168"/>
    </row>
    <row r="32" spans="1:72" ht="12.6" customHeight="1">
      <c r="C32" s="161"/>
      <c r="D32" s="88"/>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90"/>
      <c r="AN32" s="169"/>
      <c r="AO32" s="173"/>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5"/>
      <c r="BQ32" s="168"/>
    </row>
    <row r="33" spans="1:72" ht="12.6" customHeight="1">
      <c r="C33" s="161"/>
      <c r="D33" s="88"/>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90"/>
      <c r="AN33" s="169"/>
      <c r="AO33" s="173"/>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5"/>
      <c r="BQ33" s="168"/>
    </row>
    <row r="34" spans="1:72" ht="12.6" customHeight="1">
      <c r="C34" s="161"/>
      <c r="D34" s="88"/>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90"/>
      <c r="AN34" s="169"/>
      <c r="AO34" s="173"/>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5"/>
      <c r="BQ34" s="168"/>
    </row>
    <row r="35" spans="1:72" ht="12.6" customHeight="1">
      <c r="C35" s="161"/>
      <c r="D35" s="88"/>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90"/>
      <c r="AN35" s="169"/>
      <c r="AO35" s="173"/>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5"/>
      <c r="BQ35" s="168"/>
    </row>
    <row r="36" spans="1:72" ht="12.6" customHeight="1">
      <c r="C36" s="161"/>
      <c r="D36" s="91"/>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3"/>
      <c r="AN36" s="169"/>
      <c r="AO36" s="176"/>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8"/>
      <c r="BQ36" s="168"/>
    </row>
    <row r="37" spans="1:72" ht="12.6" customHeight="1">
      <c r="C37" s="179"/>
      <c r="D37" s="180"/>
      <c r="E37" s="180"/>
      <c r="F37" s="180"/>
      <c r="G37" s="180"/>
      <c r="H37" s="180"/>
      <c r="I37" s="180"/>
      <c r="J37" s="180"/>
      <c r="K37" s="180"/>
      <c r="L37" s="180"/>
      <c r="M37" s="180"/>
      <c r="N37" s="180"/>
      <c r="O37" s="180"/>
      <c r="P37" s="180"/>
      <c r="Q37" s="180"/>
      <c r="R37" s="180"/>
      <c r="S37" s="180"/>
      <c r="T37" s="180"/>
      <c r="U37" s="180"/>
      <c r="V37" s="180"/>
      <c r="W37" s="180"/>
      <c r="X37" s="181"/>
      <c r="Y37" s="181"/>
      <c r="Z37" s="181"/>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3"/>
    </row>
    <row r="38" spans="1:72" ht="12.6" customHeight="1">
      <c r="A38" s="2"/>
      <c r="B38" s="5"/>
      <c r="C38" s="184"/>
      <c r="D38" s="185"/>
      <c r="E38" s="185"/>
      <c r="F38" s="185"/>
      <c r="G38" s="185"/>
      <c r="H38" s="185"/>
      <c r="I38" s="185"/>
      <c r="J38" s="185"/>
      <c r="K38" s="185"/>
      <c r="L38" s="185"/>
      <c r="M38" s="185"/>
      <c r="N38" s="185"/>
      <c r="O38" s="185"/>
      <c r="P38" s="185"/>
      <c r="Q38" s="185"/>
      <c r="R38" s="185"/>
      <c r="S38" s="185"/>
      <c r="T38" s="185"/>
      <c r="U38" s="185"/>
      <c r="V38" s="185"/>
      <c r="W38" s="185"/>
      <c r="X38" s="184"/>
      <c r="Y38" s="184"/>
      <c r="Z38" s="184"/>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4"/>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6"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BP21" sqref="BP21"/>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8" t="s">
        <v>21</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22</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7" t="str">
        <f>[4]様式０!B8</f>
        <v>敦賀市</v>
      </c>
      <c r="D11" s="148"/>
      <c r="E11" s="148"/>
      <c r="F11" s="148"/>
      <c r="G11" s="148"/>
      <c r="H11" s="148"/>
      <c r="I11" s="148"/>
      <c r="J11" s="148"/>
      <c r="K11" s="148"/>
      <c r="L11" s="148"/>
      <c r="M11" s="148"/>
      <c r="N11" s="148"/>
      <c r="O11" s="148"/>
      <c r="P11" s="148"/>
      <c r="Q11" s="148"/>
      <c r="R11" s="148"/>
      <c r="S11" s="148"/>
      <c r="T11" s="148"/>
      <c r="U11" s="148"/>
      <c r="V11" s="148"/>
      <c r="W11" s="148"/>
      <c r="X11" s="149"/>
      <c r="Y11" s="147" t="str">
        <f>[4]様式０!C8</f>
        <v>港湾整備事業</v>
      </c>
      <c r="Z11" s="148"/>
      <c r="AA11" s="148"/>
      <c r="AB11" s="148"/>
      <c r="AC11" s="148"/>
      <c r="AD11" s="148"/>
      <c r="AE11" s="148"/>
      <c r="AF11" s="148"/>
      <c r="AG11" s="148"/>
      <c r="AH11" s="148"/>
      <c r="AI11" s="149"/>
      <c r="AJ11" s="156" t="str">
        <f>[4]様式０!D8</f>
        <v>港湾施設事業</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9" t="s">
        <v>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20"/>
      <c r="BB18" s="120" t="s">
        <v>2</v>
      </c>
      <c r="BC18" s="120"/>
      <c r="BD18" s="120"/>
      <c r="BE18" s="120"/>
      <c r="BF18" s="120"/>
      <c r="BG18" s="120"/>
      <c r="BH18" s="120"/>
      <c r="BI18" s="21"/>
      <c r="BJ18" s="22"/>
      <c r="BK18" s="23"/>
      <c r="BL18" s="23"/>
      <c r="BM18" s="23"/>
      <c r="BN18" s="23"/>
      <c r="BO18" s="23"/>
      <c r="BP18" s="23"/>
      <c r="BQ18" s="18"/>
      <c r="BR18" s="18"/>
    </row>
    <row r="19" spans="1:72" ht="14.45" customHeight="1">
      <c r="C19" s="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20"/>
      <c r="BB19" s="120"/>
      <c r="BC19" s="120"/>
      <c r="BD19" s="120"/>
      <c r="BE19" s="120"/>
      <c r="BF19" s="120"/>
      <c r="BG19" s="120"/>
      <c r="BH19" s="120"/>
      <c r="BI19" s="21"/>
      <c r="BJ19" s="22"/>
      <c r="BK19" s="23"/>
      <c r="BL19" s="23"/>
      <c r="BM19" s="23"/>
      <c r="BN19" s="23"/>
      <c r="BO19" s="23"/>
      <c r="BP19" s="23"/>
      <c r="BQ19" s="18"/>
      <c r="BR19" s="18"/>
    </row>
    <row r="20" spans="1:72" ht="16.149999999999999" customHeight="1">
      <c r="C20" s="19"/>
      <c r="D20" s="121" t="s">
        <v>3</v>
      </c>
      <c r="E20" s="122"/>
      <c r="F20" s="122"/>
      <c r="G20" s="122"/>
      <c r="H20" s="122"/>
      <c r="I20" s="122"/>
      <c r="J20" s="123"/>
      <c r="K20" s="127" t="s">
        <v>4</v>
      </c>
      <c r="L20" s="122"/>
      <c r="M20" s="122"/>
      <c r="N20" s="122"/>
      <c r="O20" s="122"/>
      <c r="P20" s="122"/>
      <c r="Q20" s="123"/>
      <c r="R20" s="127" t="s">
        <v>5</v>
      </c>
      <c r="S20" s="122"/>
      <c r="T20" s="122"/>
      <c r="U20" s="122"/>
      <c r="V20" s="122"/>
      <c r="W20" s="122"/>
      <c r="X20" s="123"/>
      <c r="Y20" s="127" t="s">
        <v>6</v>
      </c>
      <c r="Z20" s="122"/>
      <c r="AA20" s="122"/>
      <c r="AB20" s="122"/>
      <c r="AC20" s="122"/>
      <c r="AD20" s="122"/>
      <c r="AE20" s="123"/>
      <c r="AF20" s="121" t="s">
        <v>23</v>
      </c>
      <c r="AG20" s="122"/>
      <c r="AH20" s="122"/>
      <c r="AI20" s="122"/>
      <c r="AJ20" s="122"/>
      <c r="AK20" s="122"/>
      <c r="AL20" s="123"/>
      <c r="AM20" s="127" t="s">
        <v>7</v>
      </c>
      <c r="AN20" s="122"/>
      <c r="AO20" s="122"/>
      <c r="AP20" s="122"/>
      <c r="AQ20" s="122"/>
      <c r="AR20" s="122"/>
      <c r="AS20" s="123"/>
      <c r="AT20" s="127" t="s">
        <v>8</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38.25"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4.45" customHeight="1">
      <c r="C22" s="19"/>
      <c r="D22" s="76" t="str">
        <f>IF(AND(OR([4]集計用シート!I6="○",[4]集計用シート!R6="○"),[4]集計用シート!AU6=""),"○","")</f>
        <v/>
      </c>
      <c r="E22" s="77"/>
      <c r="F22" s="77"/>
      <c r="G22" s="77"/>
      <c r="H22" s="77"/>
      <c r="I22" s="77"/>
      <c r="J22" s="78"/>
      <c r="K22" s="76" t="str">
        <f>IF(AND(OR([4]集計用シート!J6="○",[4]集計用シート!S6="○"),[4]集計用シート!CB6=""),"○","")</f>
        <v/>
      </c>
      <c r="L22" s="77"/>
      <c r="M22" s="77"/>
      <c r="N22" s="77"/>
      <c r="O22" s="77"/>
      <c r="P22" s="77"/>
      <c r="Q22" s="78"/>
      <c r="R22" s="76" t="str">
        <f>IF(AND(OR([4]集計用シート!K6="○",[4]集計用シート!T6="○"),[4]集計用シート!DD6=""),"○","")</f>
        <v/>
      </c>
      <c r="S22" s="77"/>
      <c r="T22" s="77"/>
      <c r="U22" s="77"/>
      <c r="V22" s="77"/>
      <c r="W22" s="77"/>
      <c r="X22" s="78"/>
      <c r="Y22" s="76" t="str">
        <f>IF(AND(OR([4]集計用シート!L6="○",[4]集計用シート!U6="○"),[4]集計用シート!EH6=""),"○","")</f>
        <v/>
      </c>
      <c r="Z22" s="77"/>
      <c r="AA22" s="77"/>
      <c r="AB22" s="77"/>
      <c r="AC22" s="77"/>
      <c r="AD22" s="77"/>
      <c r="AE22" s="78"/>
      <c r="AF22" s="76" t="str">
        <f>IF(AND(OR([4]集計用シート!M6="○",[4]集計用シート!V6="○"),[4]集計用シート!FO6=""),"○","")</f>
        <v/>
      </c>
      <c r="AG22" s="77"/>
      <c r="AH22" s="77"/>
      <c r="AI22" s="77"/>
      <c r="AJ22" s="77"/>
      <c r="AK22" s="77"/>
      <c r="AL22" s="78"/>
      <c r="AM22" s="76" t="str">
        <f>IF(AND(OR([4]集計用シート!N6="○",[4]集計用シート!W6="○"),[4]集計用シート!GT6=""),"○","")</f>
        <v/>
      </c>
      <c r="AN22" s="77"/>
      <c r="AO22" s="77"/>
      <c r="AP22" s="77"/>
      <c r="AQ22" s="77"/>
      <c r="AR22" s="77"/>
      <c r="AS22" s="78"/>
      <c r="AT22" s="76" t="str">
        <f>IF(AND(OR([4]集計用シート!O6="○",[4]集計用シート!X6="○"),[4]集計用シート!HX6=""),"○","")</f>
        <v/>
      </c>
      <c r="AU22" s="77"/>
      <c r="AV22" s="77"/>
      <c r="AW22" s="77"/>
      <c r="AX22" s="77"/>
      <c r="AY22" s="77"/>
      <c r="AZ22" s="78"/>
      <c r="BA22" s="26"/>
      <c r="BB22" s="76" t="str">
        <f>IF(OR([4]集計用シート!Y6="○",[4]集計用シート!AA6&lt;&gt;"",[4]集計用シート!AB6&lt;&gt;""),"○","")</f>
        <v>○</v>
      </c>
      <c r="BC22" s="77"/>
      <c r="BD22" s="77"/>
      <c r="BE22" s="77"/>
      <c r="BF22" s="77"/>
      <c r="BG22" s="77"/>
      <c r="BH22" s="78"/>
      <c r="BI22" s="27"/>
      <c r="BJ22" s="22"/>
      <c r="BK22" s="23"/>
      <c r="BL22" s="23"/>
      <c r="BM22" s="23"/>
      <c r="BN22" s="23"/>
      <c r="BO22" s="23"/>
      <c r="BP22" s="23"/>
      <c r="BQ22" s="23"/>
      <c r="BR22" s="18"/>
    </row>
    <row r="23" spans="1:72" ht="14.45" customHeight="1">
      <c r="C23" s="19"/>
      <c r="D23" s="82"/>
      <c r="E23" s="83"/>
      <c r="F23" s="83"/>
      <c r="G23" s="83"/>
      <c r="H23" s="83"/>
      <c r="I23" s="83"/>
      <c r="J23" s="84"/>
      <c r="K23" s="82"/>
      <c r="L23" s="83"/>
      <c r="M23" s="83"/>
      <c r="N23" s="83"/>
      <c r="O23" s="83"/>
      <c r="P23" s="83"/>
      <c r="Q23" s="84"/>
      <c r="R23" s="82"/>
      <c r="S23" s="83"/>
      <c r="T23" s="83"/>
      <c r="U23" s="83"/>
      <c r="V23" s="83"/>
      <c r="W23" s="83"/>
      <c r="X23" s="84"/>
      <c r="Y23" s="82"/>
      <c r="Z23" s="83"/>
      <c r="AA23" s="83"/>
      <c r="AB23" s="83"/>
      <c r="AC23" s="83"/>
      <c r="AD23" s="83"/>
      <c r="AE23" s="84"/>
      <c r="AF23" s="82"/>
      <c r="AG23" s="83"/>
      <c r="AH23" s="83"/>
      <c r="AI23" s="83"/>
      <c r="AJ23" s="83"/>
      <c r="AK23" s="83"/>
      <c r="AL23" s="84"/>
      <c r="AM23" s="82"/>
      <c r="AN23" s="83"/>
      <c r="AO23" s="83"/>
      <c r="AP23" s="83"/>
      <c r="AQ23" s="83"/>
      <c r="AR23" s="83"/>
      <c r="AS23" s="84"/>
      <c r="AT23" s="82"/>
      <c r="AU23" s="83"/>
      <c r="AV23" s="83"/>
      <c r="AW23" s="83"/>
      <c r="AX23" s="83"/>
      <c r="AY23" s="83"/>
      <c r="AZ23" s="84"/>
      <c r="BA23" s="26"/>
      <c r="BB23" s="82"/>
      <c r="BC23" s="83"/>
      <c r="BD23" s="83"/>
      <c r="BE23" s="83"/>
      <c r="BF23" s="83"/>
      <c r="BG23" s="83"/>
      <c r="BH23" s="8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5"/>
      <c r="BS26" s="5"/>
      <c r="BT26" s="5"/>
    </row>
    <row r="27" spans="1:72" ht="12.6" customHeight="1">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 customHeight="1">
      <c r="C29" s="157"/>
      <c r="D29" s="158"/>
      <c r="E29" s="158"/>
      <c r="F29" s="158"/>
      <c r="G29" s="158"/>
      <c r="H29" s="158"/>
      <c r="I29" s="158"/>
      <c r="J29" s="158"/>
      <c r="K29" s="158"/>
      <c r="L29" s="158"/>
      <c r="M29" s="158"/>
      <c r="N29" s="158"/>
      <c r="O29" s="158"/>
      <c r="P29" s="158"/>
      <c r="Q29" s="158"/>
      <c r="R29" s="158"/>
      <c r="S29" s="158"/>
      <c r="T29" s="158"/>
      <c r="U29" s="158"/>
      <c r="V29" s="158"/>
      <c r="W29" s="158"/>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60"/>
    </row>
    <row r="30" spans="1:72" ht="29.25" customHeight="1">
      <c r="C30" s="161"/>
      <c r="D30" s="47" t="s">
        <v>25</v>
      </c>
      <c r="E30" s="162"/>
      <c r="F30" s="162"/>
      <c r="G30" s="162"/>
      <c r="H30" s="162"/>
      <c r="I30" s="162"/>
      <c r="J30" s="162"/>
      <c r="K30" s="162"/>
      <c r="L30" s="162"/>
      <c r="M30" s="162"/>
      <c r="N30" s="162"/>
      <c r="O30" s="162"/>
      <c r="P30" s="162"/>
      <c r="Q30" s="162"/>
      <c r="R30" s="162"/>
      <c r="S30" s="162"/>
      <c r="T30" s="162"/>
      <c r="U30" s="162"/>
      <c r="V30" s="162"/>
      <c r="W30" s="162"/>
      <c r="X30" s="163"/>
      <c r="Y30" s="163"/>
      <c r="Z30" s="163"/>
      <c r="AA30" s="164"/>
      <c r="AB30" s="164"/>
      <c r="AC30" s="164"/>
      <c r="AD30" s="164"/>
      <c r="AE30" s="164"/>
      <c r="AF30" s="164"/>
      <c r="AG30" s="164"/>
      <c r="AH30" s="164"/>
      <c r="AI30" s="164"/>
      <c r="AJ30" s="164"/>
      <c r="AK30" s="164"/>
      <c r="AL30" s="165"/>
      <c r="AM30" s="164"/>
      <c r="AN30" s="164"/>
      <c r="AO30" s="165" t="s">
        <v>26</v>
      </c>
      <c r="AP30" s="164"/>
      <c r="AQ30" s="164"/>
      <c r="AR30" s="164"/>
      <c r="AS30" s="164"/>
      <c r="AT30" s="164"/>
      <c r="AU30" s="164"/>
      <c r="AV30" s="164"/>
      <c r="AW30" s="164"/>
      <c r="AX30" s="164"/>
      <c r="AY30" s="164"/>
      <c r="AZ30" s="166"/>
      <c r="BA30" s="166"/>
      <c r="BB30" s="166"/>
      <c r="BC30" s="166"/>
      <c r="BD30" s="164"/>
      <c r="BE30" s="164"/>
      <c r="BF30" s="164"/>
      <c r="BG30" s="164"/>
      <c r="BH30" s="164"/>
      <c r="BI30" s="164"/>
      <c r="BJ30" s="164"/>
      <c r="BK30" s="164"/>
      <c r="BL30" s="164"/>
      <c r="BM30" s="164"/>
      <c r="BN30" s="164"/>
      <c r="BO30" s="164"/>
      <c r="BP30" s="167"/>
      <c r="BQ30" s="168"/>
    </row>
    <row r="31" spans="1:72" ht="12.6" customHeight="1">
      <c r="C31" s="161"/>
      <c r="D31" s="85" t="str">
        <f>IF([4]集計用シート!AA6="","",[4]集計用シート!AA6)</f>
        <v>・現行の体制で、健全な運営が行えているため。
（料金収入をもって管理費及び起債償還を相応に賄えているため。）</v>
      </c>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7"/>
      <c r="AN31" s="169"/>
      <c r="AO31" s="170" t="str">
        <f>IF([4]集計用シート!AB6="","",[4]集計用シート!AB6)</f>
        <v>・他の港湾施設の使用料と比較し本市の料金が低廉である場合、料金の値上げを行うことで、より健全な運営が可能になると考えられる。</v>
      </c>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2"/>
      <c r="BQ31" s="168"/>
    </row>
    <row r="32" spans="1:72" ht="12.6" customHeight="1">
      <c r="C32" s="161"/>
      <c r="D32" s="88"/>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90"/>
      <c r="AN32" s="169"/>
      <c r="AO32" s="173"/>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5"/>
      <c r="BQ32" s="168"/>
    </row>
    <row r="33" spans="1:72" ht="12.6" customHeight="1">
      <c r="C33" s="161"/>
      <c r="D33" s="88"/>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90"/>
      <c r="AN33" s="169"/>
      <c r="AO33" s="173"/>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5"/>
      <c r="BQ33" s="168"/>
    </row>
    <row r="34" spans="1:72" ht="12.6" customHeight="1">
      <c r="C34" s="161"/>
      <c r="D34" s="88"/>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90"/>
      <c r="AN34" s="169"/>
      <c r="AO34" s="173"/>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5"/>
      <c r="BQ34" s="168"/>
    </row>
    <row r="35" spans="1:72" ht="12.6" customHeight="1">
      <c r="C35" s="161"/>
      <c r="D35" s="88"/>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90"/>
      <c r="AN35" s="169"/>
      <c r="AO35" s="173"/>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5"/>
      <c r="BQ35" s="168"/>
    </row>
    <row r="36" spans="1:72" ht="12.6" customHeight="1">
      <c r="C36" s="161"/>
      <c r="D36" s="91"/>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3"/>
      <c r="AN36" s="169"/>
      <c r="AO36" s="176"/>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8"/>
      <c r="BQ36" s="168"/>
    </row>
    <row r="37" spans="1:72" ht="12.6" customHeight="1">
      <c r="C37" s="179"/>
      <c r="D37" s="180"/>
      <c r="E37" s="180"/>
      <c r="F37" s="180"/>
      <c r="G37" s="180"/>
      <c r="H37" s="180"/>
      <c r="I37" s="180"/>
      <c r="J37" s="180"/>
      <c r="K37" s="180"/>
      <c r="L37" s="180"/>
      <c r="M37" s="180"/>
      <c r="N37" s="180"/>
      <c r="O37" s="180"/>
      <c r="P37" s="180"/>
      <c r="Q37" s="180"/>
      <c r="R37" s="180"/>
      <c r="S37" s="180"/>
      <c r="T37" s="180"/>
      <c r="U37" s="180"/>
      <c r="V37" s="180"/>
      <c r="W37" s="180"/>
      <c r="X37" s="181"/>
      <c r="Y37" s="181"/>
      <c r="Z37" s="181"/>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3"/>
    </row>
    <row r="38" spans="1:72" ht="12.6" customHeight="1">
      <c r="A38" s="2"/>
      <c r="B38" s="5"/>
      <c r="C38" s="184"/>
      <c r="D38" s="185"/>
      <c r="E38" s="185"/>
      <c r="F38" s="185"/>
      <c r="G38" s="185"/>
      <c r="H38" s="185"/>
      <c r="I38" s="185"/>
      <c r="J38" s="185"/>
      <c r="K38" s="185"/>
      <c r="L38" s="185"/>
      <c r="M38" s="185"/>
      <c r="N38" s="185"/>
      <c r="O38" s="185"/>
      <c r="P38" s="185"/>
      <c r="Q38" s="185"/>
      <c r="R38" s="185"/>
      <c r="S38" s="185"/>
      <c r="T38" s="185"/>
      <c r="U38" s="185"/>
      <c r="V38" s="185"/>
      <c r="W38" s="185"/>
      <c r="X38" s="184"/>
      <c r="Y38" s="184"/>
      <c r="Z38" s="184"/>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4"/>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4"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BN13" sqref="BN1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8" t="s">
        <v>21</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22</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7" t="str">
        <f>[5]様式０!B8</f>
        <v>敦賀市</v>
      </c>
      <c r="D11" s="148"/>
      <c r="E11" s="148"/>
      <c r="F11" s="148"/>
      <c r="G11" s="148"/>
      <c r="H11" s="148"/>
      <c r="I11" s="148"/>
      <c r="J11" s="148"/>
      <c r="K11" s="148"/>
      <c r="L11" s="148"/>
      <c r="M11" s="148"/>
      <c r="N11" s="148"/>
      <c r="O11" s="148"/>
      <c r="P11" s="148"/>
      <c r="Q11" s="148"/>
      <c r="R11" s="148"/>
      <c r="S11" s="148"/>
      <c r="T11" s="148"/>
      <c r="U11" s="148"/>
      <c r="V11" s="148"/>
      <c r="W11" s="148"/>
      <c r="X11" s="149"/>
      <c r="Y11" s="147" t="str">
        <f>[5]様式０!C8</f>
        <v>宅地造成事業</v>
      </c>
      <c r="Z11" s="148"/>
      <c r="AA11" s="148"/>
      <c r="AB11" s="148"/>
      <c r="AC11" s="148"/>
      <c r="AD11" s="148"/>
      <c r="AE11" s="148"/>
      <c r="AF11" s="148"/>
      <c r="AG11" s="148"/>
      <c r="AH11" s="148"/>
      <c r="AI11" s="149"/>
      <c r="AJ11" s="156" t="str">
        <f>[5]様式０!D8</f>
        <v>産業団地整備事業</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9" t="s">
        <v>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20"/>
      <c r="BB18" s="120" t="s">
        <v>2</v>
      </c>
      <c r="BC18" s="120"/>
      <c r="BD18" s="120"/>
      <c r="BE18" s="120"/>
      <c r="BF18" s="120"/>
      <c r="BG18" s="120"/>
      <c r="BH18" s="120"/>
      <c r="BI18" s="21"/>
      <c r="BJ18" s="22"/>
      <c r="BK18" s="23"/>
      <c r="BL18" s="23"/>
      <c r="BM18" s="23"/>
      <c r="BN18" s="23"/>
      <c r="BO18" s="23"/>
      <c r="BP18" s="23"/>
      <c r="BQ18" s="18"/>
      <c r="BR18" s="18"/>
    </row>
    <row r="19" spans="1:72" ht="14.45" customHeight="1">
      <c r="C19" s="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20"/>
      <c r="BB19" s="120"/>
      <c r="BC19" s="120"/>
      <c r="BD19" s="120"/>
      <c r="BE19" s="120"/>
      <c r="BF19" s="120"/>
      <c r="BG19" s="120"/>
      <c r="BH19" s="120"/>
      <c r="BI19" s="21"/>
      <c r="BJ19" s="22"/>
      <c r="BK19" s="23"/>
      <c r="BL19" s="23"/>
      <c r="BM19" s="23"/>
      <c r="BN19" s="23"/>
      <c r="BO19" s="23"/>
      <c r="BP19" s="23"/>
      <c r="BQ19" s="18"/>
      <c r="BR19" s="18"/>
    </row>
    <row r="20" spans="1:72" ht="16.149999999999999" customHeight="1">
      <c r="C20" s="19"/>
      <c r="D20" s="121" t="s">
        <v>3</v>
      </c>
      <c r="E20" s="122"/>
      <c r="F20" s="122"/>
      <c r="G20" s="122"/>
      <c r="H20" s="122"/>
      <c r="I20" s="122"/>
      <c r="J20" s="123"/>
      <c r="K20" s="127" t="s">
        <v>4</v>
      </c>
      <c r="L20" s="122"/>
      <c r="M20" s="122"/>
      <c r="N20" s="122"/>
      <c r="O20" s="122"/>
      <c r="P20" s="122"/>
      <c r="Q20" s="123"/>
      <c r="R20" s="127" t="s">
        <v>5</v>
      </c>
      <c r="S20" s="122"/>
      <c r="T20" s="122"/>
      <c r="U20" s="122"/>
      <c r="V20" s="122"/>
      <c r="W20" s="122"/>
      <c r="X20" s="123"/>
      <c r="Y20" s="127" t="s">
        <v>6</v>
      </c>
      <c r="Z20" s="122"/>
      <c r="AA20" s="122"/>
      <c r="AB20" s="122"/>
      <c r="AC20" s="122"/>
      <c r="AD20" s="122"/>
      <c r="AE20" s="123"/>
      <c r="AF20" s="121" t="s">
        <v>23</v>
      </c>
      <c r="AG20" s="122"/>
      <c r="AH20" s="122"/>
      <c r="AI20" s="122"/>
      <c r="AJ20" s="122"/>
      <c r="AK20" s="122"/>
      <c r="AL20" s="123"/>
      <c r="AM20" s="127" t="s">
        <v>7</v>
      </c>
      <c r="AN20" s="122"/>
      <c r="AO20" s="122"/>
      <c r="AP20" s="122"/>
      <c r="AQ20" s="122"/>
      <c r="AR20" s="122"/>
      <c r="AS20" s="123"/>
      <c r="AT20" s="127" t="s">
        <v>8</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38.25"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4.45" customHeight="1">
      <c r="C22" s="19"/>
      <c r="D22" s="76" t="str">
        <f>IF(AND(OR([5]集計用シート!I6="○",[5]集計用シート!R6="○"),[5]集計用シート!AU6=""),"○","")</f>
        <v/>
      </c>
      <c r="E22" s="77"/>
      <c r="F22" s="77"/>
      <c r="G22" s="77"/>
      <c r="H22" s="77"/>
      <c r="I22" s="77"/>
      <c r="J22" s="78"/>
      <c r="K22" s="76" t="str">
        <f>IF(AND(OR([5]集計用シート!J6="○",[5]集計用シート!S6="○"),[5]集計用シート!CB6=""),"○","")</f>
        <v/>
      </c>
      <c r="L22" s="77"/>
      <c r="M22" s="77"/>
      <c r="N22" s="77"/>
      <c r="O22" s="77"/>
      <c r="P22" s="77"/>
      <c r="Q22" s="78"/>
      <c r="R22" s="76" t="str">
        <f>IF(AND(OR([5]集計用シート!K6="○",[5]集計用シート!T6="○"),[5]集計用シート!DD6=""),"○","")</f>
        <v/>
      </c>
      <c r="S22" s="77"/>
      <c r="T22" s="77"/>
      <c r="U22" s="77"/>
      <c r="V22" s="77"/>
      <c r="W22" s="77"/>
      <c r="X22" s="78"/>
      <c r="Y22" s="76" t="str">
        <f>IF(AND(OR([5]集計用シート!L6="○",[5]集計用シート!U6="○"),[5]集計用シート!EH6=""),"○","")</f>
        <v/>
      </c>
      <c r="Z22" s="77"/>
      <c r="AA22" s="77"/>
      <c r="AB22" s="77"/>
      <c r="AC22" s="77"/>
      <c r="AD22" s="77"/>
      <c r="AE22" s="78"/>
      <c r="AF22" s="76" t="str">
        <f>IF(AND(OR([5]集計用シート!M6="○",[5]集計用シート!V6="○"),[5]集計用シート!FO6=""),"○","")</f>
        <v/>
      </c>
      <c r="AG22" s="77"/>
      <c r="AH22" s="77"/>
      <c r="AI22" s="77"/>
      <c r="AJ22" s="77"/>
      <c r="AK22" s="77"/>
      <c r="AL22" s="78"/>
      <c r="AM22" s="76" t="str">
        <f>IF(AND(OR([5]集計用シート!N6="○",[5]集計用シート!W6="○"),[5]集計用シート!GT6=""),"○","")</f>
        <v/>
      </c>
      <c r="AN22" s="77"/>
      <c r="AO22" s="77"/>
      <c r="AP22" s="77"/>
      <c r="AQ22" s="77"/>
      <c r="AR22" s="77"/>
      <c r="AS22" s="78"/>
      <c r="AT22" s="76" t="str">
        <f>IF(AND(OR([5]集計用シート!O6="○",[5]集計用シート!X6="○"),[5]集計用シート!HX6=""),"○","")</f>
        <v/>
      </c>
      <c r="AU22" s="77"/>
      <c r="AV22" s="77"/>
      <c r="AW22" s="77"/>
      <c r="AX22" s="77"/>
      <c r="AY22" s="77"/>
      <c r="AZ22" s="78"/>
      <c r="BA22" s="26"/>
      <c r="BB22" s="76" t="str">
        <f>IF(OR([5]集計用シート!Y6="○",[5]集計用シート!AA6&lt;&gt;"",[5]集計用シート!AB6&lt;&gt;""),"○","")</f>
        <v>○</v>
      </c>
      <c r="BC22" s="77"/>
      <c r="BD22" s="77"/>
      <c r="BE22" s="77"/>
      <c r="BF22" s="77"/>
      <c r="BG22" s="77"/>
      <c r="BH22" s="78"/>
      <c r="BI22" s="27"/>
      <c r="BJ22" s="22"/>
      <c r="BK22" s="23"/>
      <c r="BL22" s="23"/>
      <c r="BM22" s="23"/>
      <c r="BN22" s="23"/>
      <c r="BO22" s="23"/>
      <c r="BP22" s="23"/>
      <c r="BQ22" s="23"/>
      <c r="BR22" s="18"/>
    </row>
    <row r="23" spans="1:72" ht="14.45" customHeight="1">
      <c r="C23" s="19"/>
      <c r="D23" s="82"/>
      <c r="E23" s="83"/>
      <c r="F23" s="83"/>
      <c r="G23" s="83"/>
      <c r="H23" s="83"/>
      <c r="I23" s="83"/>
      <c r="J23" s="84"/>
      <c r="K23" s="82"/>
      <c r="L23" s="83"/>
      <c r="M23" s="83"/>
      <c r="N23" s="83"/>
      <c r="O23" s="83"/>
      <c r="P23" s="83"/>
      <c r="Q23" s="84"/>
      <c r="R23" s="82"/>
      <c r="S23" s="83"/>
      <c r="T23" s="83"/>
      <c r="U23" s="83"/>
      <c r="V23" s="83"/>
      <c r="W23" s="83"/>
      <c r="X23" s="84"/>
      <c r="Y23" s="82"/>
      <c r="Z23" s="83"/>
      <c r="AA23" s="83"/>
      <c r="AB23" s="83"/>
      <c r="AC23" s="83"/>
      <c r="AD23" s="83"/>
      <c r="AE23" s="84"/>
      <c r="AF23" s="82"/>
      <c r="AG23" s="83"/>
      <c r="AH23" s="83"/>
      <c r="AI23" s="83"/>
      <c r="AJ23" s="83"/>
      <c r="AK23" s="83"/>
      <c r="AL23" s="84"/>
      <c r="AM23" s="82"/>
      <c r="AN23" s="83"/>
      <c r="AO23" s="83"/>
      <c r="AP23" s="83"/>
      <c r="AQ23" s="83"/>
      <c r="AR23" s="83"/>
      <c r="AS23" s="84"/>
      <c r="AT23" s="82"/>
      <c r="AU23" s="83"/>
      <c r="AV23" s="83"/>
      <c r="AW23" s="83"/>
      <c r="AX23" s="83"/>
      <c r="AY23" s="83"/>
      <c r="AZ23" s="84"/>
      <c r="BA23" s="26"/>
      <c r="BB23" s="82"/>
      <c r="BC23" s="83"/>
      <c r="BD23" s="83"/>
      <c r="BE23" s="83"/>
      <c r="BF23" s="83"/>
      <c r="BG23" s="83"/>
      <c r="BH23" s="8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5"/>
      <c r="BS26" s="5"/>
      <c r="BT26" s="5"/>
    </row>
    <row r="27" spans="1:72" ht="12.6" customHeight="1">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57"/>
      <c r="D29" s="158"/>
      <c r="E29" s="158"/>
      <c r="F29" s="158"/>
      <c r="G29" s="158"/>
      <c r="H29" s="158"/>
      <c r="I29" s="158"/>
      <c r="J29" s="158"/>
      <c r="K29" s="158"/>
      <c r="L29" s="158"/>
      <c r="M29" s="158"/>
      <c r="N29" s="158"/>
      <c r="O29" s="158"/>
      <c r="P29" s="158"/>
      <c r="Q29" s="158"/>
      <c r="R29" s="158"/>
      <c r="S29" s="158"/>
      <c r="T29" s="158"/>
      <c r="U29" s="158"/>
      <c r="V29" s="158"/>
      <c r="W29" s="158"/>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60"/>
    </row>
    <row r="30" spans="1:72" ht="34.5" customHeight="1">
      <c r="C30" s="161"/>
      <c r="D30" s="47" t="s">
        <v>25</v>
      </c>
      <c r="E30" s="162"/>
      <c r="F30" s="162"/>
      <c r="G30" s="162"/>
      <c r="H30" s="162"/>
      <c r="I30" s="162"/>
      <c r="J30" s="162"/>
      <c r="K30" s="162"/>
      <c r="L30" s="162"/>
      <c r="M30" s="162"/>
      <c r="N30" s="162"/>
      <c r="O30" s="162"/>
      <c r="P30" s="162"/>
      <c r="Q30" s="162"/>
      <c r="R30" s="162"/>
      <c r="S30" s="162"/>
      <c r="T30" s="162"/>
      <c r="U30" s="162"/>
      <c r="V30" s="162"/>
      <c r="W30" s="162"/>
      <c r="X30" s="163"/>
      <c r="Y30" s="163"/>
      <c r="Z30" s="163"/>
      <c r="AA30" s="164"/>
      <c r="AB30" s="164"/>
      <c r="AC30" s="164"/>
      <c r="AD30" s="164"/>
      <c r="AE30" s="164"/>
      <c r="AF30" s="164"/>
      <c r="AG30" s="164"/>
      <c r="AH30" s="164"/>
      <c r="AI30" s="164"/>
      <c r="AJ30" s="164"/>
      <c r="AK30" s="164"/>
      <c r="AL30" s="165"/>
      <c r="AM30" s="164"/>
      <c r="AN30" s="164"/>
      <c r="AO30" s="165" t="s">
        <v>26</v>
      </c>
      <c r="AP30" s="164"/>
      <c r="AQ30" s="164"/>
      <c r="AR30" s="164"/>
      <c r="AS30" s="164"/>
      <c r="AT30" s="164"/>
      <c r="AU30" s="164"/>
      <c r="AV30" s="164"/>
      <c r="AW30" s="164"/>
      <c r="AX30" s="164"/>
      <c r="AY30" s="164"/>
      <c r="AZ30" s="166"/>
      <c r="BA30" s="166"/>
      <c r="BB30" s="166"/>
      <c r="BC30" s="166"/>
      <c r="BD30" s="164"/>
      <c r="BE30" s="164"/>
      <c r="BF30" s="164"/>
      <c r="BG30" s="164"/>
      <c r="BH30" s="164"/>
      <c r="BI30" s="164"/>
      <c r="BJ30" s="164"/>
      <c r="BK30" s="164"/>
      <c r="BL30" s="164"/>
      <c r="BM30" s="164"/>
      <c r="BN30" s="164"/>
      <c r="BO30" s="164"/>
      <c r="BP30" s="167"/>
      <c r="BQ30" s="168"/>
    </row>
    <row r="31" spans="1:72" ht="12.6" customHeight="1">
      <c r="C31" s="161"/>
      <c r="D31" s="85" t="str">
        <f>IF([5]集計用シート!AA6="","",[5]集計用シート!AA6)</f>
        <v>・未売却地の早期売却の必要性はあるが、土地売却収入により、地方債を全額償還出来る見込みであり、概ね健全な運営が行えているため。</v>
      </c>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7"/>
      <c r="AN31" s="169"/>
      <c r="AO31" s="170" t="str">
        <f>IF([5]集計用シート!AB6="","",[5]集計用シート!AB6)</f>
        <v>・未売却地について、企業誘致活動を積極的に行うことにより、早期売却に努め、より健全な運営を行う。</v>
      </c>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2"/>
      <c r="BQ31" s="168"/>
    </row>
    <row r="32" spans="1:72" ht="12.6" customHeight="1">
      <c r="C32" s="161"/>
      <c r="D32" s="88"/>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90"/>
      <c r="AN32" s="169"/>
      <c r="AO32" s="173"/>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5"/>
      <c r="BQ32" s="168"/>
    </row>
    <row r="33" spans="1:72" ht="12.6" customHeight="1">
      <c r="C33" s="161"/>
      <c r="D33" s="88"/>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90"/>
      <c r="AN33" s="169"/>
      <c r="AO33" s="173"/>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5"/>
      <c r="BQ33" s="168"/>
    </row>
    <row r="34" spans="1:72" ht="12.6" customHeight="1">
      <c r="C34" s="161"/>
      <c r="D34" s="88"/>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90"/>
      <c r="AN34" s="169"/>
      <c r="AO34" s="173"/>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5"/>
      <c r="BQ34" s="168"/>
    </row>
    <row r="35" spans="1:72" ht="12.6" customHeight="1">
      <c r="C35" s="161"/>
      <c r="D35" s="88"/>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90"/>
      <c r="AN35" s="169"/>
      <c r="AO35" s="173"/>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5"/>
      <c r="BQ35" s="168"/>
    </row>
    <row r="36" spans="1:72" ht="12.6" customHeight="1">
      <c r="C36" s="161"/>
      <c r="D36" s="91"/>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3"/>
      <c r="AN36" s="169"/>
      <c r="AO36" s="176"/>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8"/>
      <c r="BQ36" s="168"/>
    </row>
    <row r="37" spans="1:72" ht="12.6" customHeight="1">
      <c r="C37" s="179"/>
      <c r="D37" s="180"/>
      <c r="E37" s="180"/>
      <c r="F37" s="180"/>
      <c r="G37" s="180"/>
      <c r="H37" s="180"/>
      <c r="I37" s="180"/>
      <c r="J37" s="180"/>
      <c r="K37" s="180"/>
      <c r="L37" s="180"/>
      <c r="M37" s="180"/>
      <c r="N37" s="180"/>
      <c r="O37" s="180"/>
      <c r="P37" s="180"/>
      <c r="Q37" s="180"/>
      <c r="R37" s="180"/>
      <c r="S37" s="180"/>
      <c r="T37" s="180"/>
      <c r="U37" s="180"/>
      <c r="V37" s="180"/>
      <c r="W37" s="180"/>
      <c r="X37" s="181"/>
      <c r="Y37" s="181"/>
      <c r="Z37" s="181"/>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3"/>
    </row>
    <row r="38" spans="1:72" ht="12.6" customHeight="1">
      <c r="A38" s="2"/>
      <c r="B38" s="5"/>
      <c r="C38" s="184"/>
      <c r="D38" s="185"/>
      <c r="E38" s="185"/>
      <c r="F38" s="185"/>
      <c r="G38" s="185"/>
      <c r="H38" s="185"/>
      <c r="I38" s="185"/>
      <c r="J38" s="185"/>
      <c r="K38" s="185"/>
      <c r="L38" s="185"/>
      <c r="M38" s="185"/>
      <c r="N38" s="185"/>
      <c r="O38" s="185"/>
      <c r="P38" s="185"/>
      <c r="Q38" s="185"/>
      <c r="R38" s="185"/>
      <c r="S38" s="185"/>
      <c r="T38" s="185"/>
      <c r="U38" s="185"/>
      <c r="V38" s="185"/>
      <c r="W38" s="185"/>
      <c r="X38" s="184"/>
      <c r="Y38" s="184"/>
      <c r="Z38" s="184"/>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4"/>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BA27" sqref="BA27"/>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8" t="s">
        <v>21</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22</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7" t="str">
        <f>[8]様式０!B8</f>
        <v>敦賀市</v>
      </c>
      <c r="D11" s="148"/>
      <c r="E11" s="148"/>
      <c r="F11" s="148"/>
      <c r="G11" s="148"/>
      <c r="H11" s="148"/>
      <c r="I11" s="148"/>
      <c r="J11" s="148"/>
      <c r="K11" s="148"/>
      <c r="L11" s="148"/>
      <c r="M11" s="148"/>
      <c r="N11" s="148"/>
      <c r="O11" s="148"/>
      <c r="P11" s="148"/>
      <c r="Q11" s="148"/>
      <c r="R11" s="148"/>
      <c r="S11" s="148"/>
      <c r="T11" s="148"/>
      <c r="U11" s="148"/>
      <c r="V11" s="148"/>
      <c r="W11" s="148"/>
      <c r="X11" s="149"/>
      <c r="Y11" s="147" t="str">
        <f>[8]様式０!C8</f>
        <v>病院事業</v>
      </c>
      <c r="Z11" s="148"/>
      <c r="AA11" s="148"/>
      <c r="AB11" s="148"/>
      <c r="AC11" s="148"/>
      <c r="AD11" s="148"/>
      <c r="AE11" s="148"/>
      <c r="AF11" s="148"/>
      <c r="AG11" s="148"/>
      <c r="AH11" s="148"/>
      <c r="AI11" s="149"/>
      <c r="AJ11" s="156" t="str">
        <f>[8]様式０!D8</f>
        <v>市立敦賀病院</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9" t="s">
        <v>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20"/>
      <c r="BB18" s="120" t="s">
        <v>2</v>
      </c>
      <c r="BC18" s="120"/>
      <c r="BD18" s="120"/>
      <c r="BE18" s="120"/>
      <c r="BF18" s="120"/>
      <c r="BG18" s="120"/>
      <c r="BH18" s="120"/>
      <c r="BI18" s="21"/>
      <c r="BJ18" s="22"/>
      <c r="BK18" s="23"/>
      <c r="BL18" s="23"/>
      <c r="BM18" s="23"/>
      <c r="BN18" s="23"/>
      <c r="BO18" s="23"/>
      <c r="BP18" s="23"/>
      <c r="BQ18" s="18"/>
      <c r="BR18" s="18"/>
    </row>
    <row r="19" spans="1:72" ht="14.45" customHeight="1">
      <c r="C19" s="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20"/>
      <c r="BB19" s="120"/>
      <c r="BC19" s="120"/>
      <c r="BD19" s="120"/>
      <c r="BE19" s="120"/>
      <c r="BF19" s="120"/>
      <c r="BG19" s="120"/>
      <c r="BH19" s="120"/>
      <c r="BI19" s="21"/>
      <c r="BJ19" s="22"/>
      <c r="BK19" s="23"/>
      <c r="BL19" s="23"/>
      <c r="BM19" s="23"/>
      <c r="BN19" s="23"/>
      <c r="BO19" s="23"/>
      <c r="BP19" s="23"/>
      <c r="BQ19" s="18"/>
      <c r="BR19" s="18"/>
    </row>
    <row r="20" spans="1:72" ht="16.149999999999999" customHeight="1">
      <c r="C20" s="19"/>
      <c r="D20" s="121" t="s">
        <v>3</v>
      </c>
      <c r="E20" s="122"/>
      <c r="F20" s="122"/>
      <c r="G20" s="122"/>
      <c r="H20" s="122"/>
      <c r="I20" s="122"/>
      <c r="J20" s="123"/>
      <c r="K20" s="127" t="s">
        <v>4</v>
      </c>
      <c r="L20" s="122"/>
      <c r="M20" s="122"/>
      <c r="N20" s="122"/>
      <c r="O20" s="122"/>
      <c r="P20" s="122"/>
      <c r="Q20" s="123"/>
      <c r="R20" s="127" t="s">
        <v>5</v>
      </c>
      <c r="S20" s="122"/>
      <c r="T20" s="122"/>
      <c r="U20" s="122"/>
      <c r="V20" s="122"/>
      <c r="W20" s="122"/>
      <c r="X20" s="123"/>
      <c r="Y20" s="127" t="s">
        <v>6</v>
      </c>
      <c r="Z20" s="122"/>
      <c r="AA20" s="122"/>
      <c r="AB20" s="122"/>
      <c r="AC20" s="122"/>
      <c r="AD20" s="122"/>
      <c r="AE20" s="123"/>
      <c r="AF20" s="121" t="s">
        <v>27</v>
      </c>
      <c r="AG20" s="122"/>
      <c r="AH20" s="122"/>
      <c r="AI20" s="122"/>
      <c r="AJ20" s="122"/>
      <c r="AK20" s="122"/>
      <c r="AL20" s="123"/>
      <c r="AM20" s="127" t="s">
        <v>7</v>
      </c>
      <c r="AN20" s="122"/>
      <c r="AO20" s="122"/>
      <c r="AP20" s="122"/>
      <c r="AQ20" s="122"/>
      <c r="AR20" s="122"/>
      <c r="AS20" s="123"/>
      <c r="AT20" s="127" t="s">
        <v>8</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38.25"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4.45" customHeight="1">
      <c r="C22" s="19"/>
      <c r="D22" s="76" t="str">
        <f>IF(AND(OR([8]集計用シート!I6="○",[8]集計用シート!R6="○"),[8]集計用シート!AU6=""),"○","")</f>
        <v/>
      </c>
      <c r="E22" s="77"/>
      <c r="F22" s="77"/>
      <c r="G22" s="77"/>
      <c r="H22" s="77"/>
      <c r="I22" s="77"/>
      <c r="J22" s="78"/>
      <c r="K22" s="76" t="str">
        <f>IF(AND(OR([8]集計用シート!J6="○",[8]集計用シート!S6="○"),[8]集計用シート!CB6=""),"○","")</f>
        <v/>
      </c>
      <c r="L22" s="77"/>
      <c r="M22" s="77"/>
      <c r="N22" s="77"/>
      <c r="O22" s="77"/>
      <c r="P22" s="77"/>
      <c r="Q22" s="78"/>
      <c r="R22" s="76" t="str">
        <f>IF(AND(OR([8]集計用シート!K6="○",[8]集計用シート!T6="○"),[8]集計用シート!DD6=""),"○","")</f>
        <v/>
      </c>
      <c r="S22" s="77"/>
      <c r="T22" s="77"/>
      <c r="U22" s="77"/>
      <c r="V22" s="77"/>
      <c r="W22" s="77"/>
      <c r="X22" s="78"/>
      <c r="Y22" s="76" t="str">
        <f>IF(AND(OR([8]集計用シート!L6="○",[8]集計用シート!U6="○"),[8]集計用シート!EH6=""),"○","")</f>
        <v/>
      </c>
      <c r="Z22" s="77"/>
      <c r="AA22" s="77"/>
      <c r="AB22" s="77"/>
      <c r="AC22" s="77"/>
      <c r="AD22" s="77"/>
      <c r="AE22" s="78"/>
      <c r="AF22" s="76" t="str">
        <f>IF(AND(OR([8]集計用シート!M6="○",[8]集計用シート!V6="○"),[8]集計用シート!FO6=""),"○","")</f>
        <v/>
      </c>
      <c r="AG22" s="77"/>
      <c r="AH22" s="77"/>
      <c r="AI22" s="77"/>
      <c r="AJ22" s="77"/>
      <c r="AK22" s="77"/>
      <c r="AL22" s="78"/>
      <c r="AM22" s="76" t="str">
        <f>IF(AND(OR([8]集計用シート!N6="○",[8]集計用シート!W6="○"),[8]集計用シート!GT6=""),"○","")</f>
        <v/>
      </c>
      <c r="AN22" s="77"/>
      <c r="AO22" s="77"/>
      <c r="AP22" s="77"/>
      <c r="AQ22" s="77"/>
      <c r="AR22" s="77"/>
      <c r="AS22" s="78"/>
      <c r="AT22" s="76" t="str">
        <f>IF(AND(OR([8]集計用シート!O6="○",[8]集計用シート!X6="○"),[8]集計用シート!HX6=""),"○","")</f>
        <v/>
      </c>
      <c r="AU22" s="77"/>
      <c r="AV22" s="77"/>
      <c r="AW22" s="77"/>
      <c r="AX22" s="77"/>
      <c r="AY22" s="77"/>
      <c r="AZ22" s="78"/>
      <c r="BA22" s="26"/>
      <c r="BB22" s="76" t="str">
        <f>IF(OR([8]集計用シート!Y6="○",[8]集計用シート!AA6&lt;&gt;"",[8]集計用シート!AB6&lt;&gt;""),"○","")</f>
        <v>○</v>
      </c>
      <c r="BC22" s="77"/>
      <c r="BD22" s="77"/>
      <c r="BE22" s="77"/>
      <c r="BF22" s="77"/>
      <c r="BG22" s="77"/>
      <c r="BH22" s="78"/>
      <c r="BI22" s="27"/>
      <c r="BJ22" s="22"/>
      <c r="BK22" s="23"/>
      <c r="BL22" s="23"/>
      <c r="BM22" s="23"/>
      <c r="BN22" s="23"/>
      <c r="BO22" s="23"/>
      <c r="BP22" s="23"/>
      <c r="BQ22" s="23"/>
      <c r="BR22" s="18"/>
    </row>
    <row r="23" spans="1:72" ht="14.45" customHeight="1">
      <c r="C23" s="19"/>
      <c r="D23" s="82"/>
      <c r="E23" s="83"/>
      <c r="F23" s="83"/>
      <c r="G23" s="83"/>
      <c r="H23" s="83"/>
      <c r="I23" s="83"/>
      <c r="J23" s="84"/>
      <c r="K23" s="82"/>
      <c r="L23" s="83"/>
      <c r="M23" s="83"/>
      <c r="N23" s="83"/>
      <c r="O23" s="83"/>
      <c r="P23" s="83"/>
      <c r="Q23" s="84"/>
      <c r="R23" s="82"/>
      <c r="S23" s="83"/>
      <c r="T23" s="83"/>
      <c r="U23" s="83"/>
      <c r="V23" s="83"/>
      <c r="W23" s="83"/>
      <c r="X23" s="84"/>
      <c r="Y23" s="82"/>
      <c r="Z23" s="83"/>
      <c r="AA23" s="83"/>
      <c r="AB23" s="83"/>
      <c r="AC23" s="83"/>
      <c r="AD23" s="83"/>
      <c r="AE23" s="84"/>
      <c r="AF23" s="82"/>
      <c r="AG23" s="83"/>
      <c r="AH23" s="83"/>
      <c r="AI23" s="83"/>
      <c r="AJ23" s="83"/>
      <c r="AK23" s="83"/>
      <c r="AL23" s="84"/>
      <c r="AM23" s="82"/>
      <c r="AN23" s="83"/>
      <c r="AO23" s="83"/>
      <c r="AP23" s="83"/>
      <c r="AQ23" s="83"/>
      <c r="AR23" s="83"/>
      <c r="AS23" s="84"/>
      <c r="AT23" s="82"/>
      <c r="AU23" s="83"/>
      <c r="AV23" s="83"/>
      <c r="AW23" s="83"/>
      <c r="AX23" s="83"/>
      <c r="AY23" s="83"/>
      <c r="AZ23" s="84"/>
      <c r="BA23" s="26"/>
      <c r="BB23" s="82"/>
      <c r="BC23" s="83"/>
      <c r="BD23" s="83"/>
      <c r="BE23" s="83"/>
      <c r="BF23" s="83"/>
      <c r="BG23" s="83"/>
      <c r="BH23" s="8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5"/>
      <c r="BS26" s="5"/>
      <c r="BT26" s="5"/>
    </row>
    <row r="27" spans="1:72" ht="12.6" customHeight="1">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57"/>
      <c r="D29" s="158"/>
      <c r="E29" s="158"/>
      <c r="F29" s="158"/>
      <c r="G29" s="158"/>
      <c r="H29" s="158"/>
      <c r="I29" s="158"/>
      <c r="J29" s="158"/>
      <c r="K29" s="158"/>
      <c r="L29" s="158"/>
      <c r="M29" s="158"/>
      <c r="N29" s="158"/>
      <c r="O29" s="158"/>
      <c r="P29" s="158"/>
      <c r="Q29" s="158"/>
      <c r="R29" s="158"/>
      <c r="S29" s="158"/>
      <c r="T29" s="158"/>
      <c r="U29" s="158"/>
      <c r="V29" s="158"/>
      <c r="W29" s="158"/>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60"/>
    </row>
    <row r="30" spans="1:72" ht="25.5" customHeight="1">
      <c r="C30" s="161"/>
      <c r="D30" s="47" t="s">
        <v>25</v>
      </c>
      <c r="E30" s="162"/>
      <c r="F30" s="162"/>
      <c r="G30" s="162"/>
      <c r="H30" s="162"/>
      <c r="I30" s="162"/>
      <c r="J30" s="162"/>
      <c r="K30" s="162"/>
      <c r="L30" s="162"/>
      <c r="M30" s="162"/>
      <c r="N30" s="162"/>
      <c r="O30" s="162"/>
      <c r="P30" s="162"/>
      <c r="Q30" s="162"/>
      <c r="R30" s="162"/>
      <c r="S30" s="162"/>
      <c r="T30" s="162"/>
      <c r="U30" s="162"/>
      <c r="V30" s="162"/>
      <c r="W30" s="162"/>
      <c r="X30" s="163"/>
      <c r="Y30" s="163"/>
      <c r="Z30" s="163"/>
      <c r="AA30" s="164"/>
      <c r="AB30" s="164"/>
      <c r="AC30" s="164"/>
      <c r="AD30" s="164"/>
      <c r="AE30" s="164"/>
      <c r="AF30" s="164"/>
      <c r="AG30" s="164"/>
      <c r="AH30" s="164"/>
      <c r="AI30" s="164"/>
      <c r="AJ30" s="164"/>
      <c r="AK30" s="164"/>
      <c r="AL30" s="165"/>
      <c r="AM30" s="164"/>
      <c r="AN30" s="164"/>
      <c r="AO30" s="165" t="s">
        <v>26</v>
      </c>
      <c r="AP30" s="164"/>
      <c r="AQ30" s="164"/>
      <c r="AR30" s="164"/>
      <c r="AS30" s="164"/>
      <c r="AT30" s="164"/>
      <c r="AU30" s="164"/>
      <c r="AV30" s="164"/>
      <c r="AW30" s="164"/>
      <c r="AX30" s="164"/>
      <c r="AY30" s="164"/>
      <c r="AZ30" s="166"/>
      <c r="BA30" s="166"/>
      <c r="BB30" s="166"/>
      <c r="BC30" s="166"/>
      <c r="BD30" s="164"/>
      <c r="BE30" s="164"/>
      <c r="BF30" s="164"/>
      <c r="BG30" s="164"/>
      <c r="BH30" s="164"/>
      <c r="BI30" s="164"/>
      <c r="BJ30" s="164"/>
      <c r="BK30" s="164"/>
      <c r="BL30" s="164"/>
      <c r="BM30" s="164"/>
      <c r="BN30" s="164"/>
      <c r="BO30" s="164"/>
      <c r="BP30" s="167"/>
      <c r="BQ30" s="168"/>
    </row>
    <row r="31" spans="1:72" ht="12.6" customHeight="1">
      <c r="C31" s="161"/>
      <c r="D31" s="85" t="str">
        <f>IF([8]集計用シート!AA6="","",[8]集計用シート!AA6)</f>
        <v>・現行の体制で、健全な運営が行えているため。</v>
      </c>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7"/>
      <c r="AN31" s="169"/>
      <c r="AO31" s="170" t="str">
        <f>IF([8]集計用シート!AB6="","",[8]集計用シート!AB6)</f>
        <v>平成２６年度から平成３０年度を実施期間とする第２次市立敦賀病院中期経営計画を見直し、新公立病院改革プランを２８年度中に策定し、より効率的かつ健全な経営を図る。</v>
      </c>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2"/>
      <c r="BQ31" s="168"/>
    </row>
    <row r="32" spans="1:72" ht="12.6" customHeight="1">
      <c r="C32" s="161"/>
      <c r="D32" s="88"/>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90"/>
      <c r="AN32" s="169"/>
      <c r="AO32" s="173"/>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5"/>
      <c r="BQ32" s="168"/>
    </row>
    <row r="33" spans="1:72" ht="12.6" customHeight="1">
      <c r="C33" s="161"/>
      <c r="D33" s="88"/>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90"/>
      <c r="AN33" s="169"/>
      <c r="AO33" s="173"/>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5"/>
      <c r="BQ33" s="168"/>
    </row>
    <row r="34" spans="1:72" ht="12.6" customHeight="1">
      <c r="C34" s="161"/>
      <c r="D34" s="88"/>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90"/>
      <c r="AN34" s="169"/>
      <c r="AO34" s="173"/>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5"/>
      <c r="BQ34" s="168"/>
    </row>
    <row r="35" spans="1:72" ht="12.6" customHeight="1">
      <c r="C35" s="161"/>
      <c r="D35" s="88"/>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90"/>
      <c r="AN35" s="169"/>
      <c r="AO35" s="173"/>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5"/>
      <c r="BQ35" s="168"/>
    </row>
    <row r="36" spans="1:72" ht="12.6" customHeight="1">
      <c r="C36" s="161"/>
      <c r="D36" s="91"/>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3"/>
      <c r="AN36" s="169"/>
      <c r="AO36" s="176"/>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8"/>
      <c r="BQ36" s="168"/>
    </row>
    <row r="37" spans="1:72" ht="12.6" customHeight="1">
      <c r="C37" s="179"/>
      <c r="D37" s="180"/>
      <c r="E37" s="180"/>
      <c r="F37" s="180"/>
      <c r="G37" s="180"/>
      <c r="H37" s="180"/>
      <c r="I37" s="180"/>
      <c r="J37" s="180"/>
      <c r="K37" s="180"/>
      <c r="L37" s="180"/>
      <c r="M37" s="180"/>
      <c r="N37" s="180"/>
      <c r="O37" s="180"/>
      <c r="P37" s="180"/>
      <c r="Q37" s="180"/>
      <c r="R37" s="180"/>
      <c r="S37" s="180"/>
      <c r="T37" s="180"/>
      <c r="U37" s="180"/>
      <c r="V37" s="180"/>
      <c r="W37" s="180"/>
      <c r="X37" s="181"/>
      <c r="Y37" s="181"/>
      <c r="Z37" s="181"/>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3"/>
    </row>
    <row r="38" spans="1:72" ht="12.6" customHeight="1">
      <c r="A38" s="2"/>
      <c r="B38" s="5"/>
      <c r="C38" s="184"/>
      <c r="D38" s="185"/>
      <c r="E38" s="185"/>
      <c r="F38" s="185"/>
      <c r="G38" s="185"/>
      <c r="H38" s="185"/>
      <c r="I38" s="185"/>
      <c r="J38" s="185"/>
      <c r="K38" s="185"/>
      <c r="L38" s="185"/>
      <c r="M38" s="185"/>
      <c r="N38" s="185"/>
      <c r="O38" s="185"/>
      <c r="P38" s="185"/>
      <c r="Q38" s="185"/>
      <c r="R38" s="185"/>
      <c r="S38" s="185"/>
      <c r="T38" s="185"/>
      <c r="U38" s="185"/>
      <c r="V38" s="185"/>
      <c r="W38" s="185"/>
      <c r="X38" s="184"/>
      <c r="Y38" s="184"/>
      <c r="Z38" s="184"/>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4"/>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簡易水道事業</vt:lpstr>
      <vt:lpstr>下水道事業</vt:lpstr>
      <vt:lpstr>下水道事業（農業集落排水）</vt:lpstr>
      <vt:lpstr>下水道事業（漁業集落排水）</vt:lpstr>
      <vt:lpstr>港湾整備事業</vt:lpstr>
      <vt:lpstr>宅地造成事業</vt:lpstr>
      <vt:lpstr>病院事業</vt:lpstr>
    </vt:vector>
  </TitlesOfParts>
  <Company>総務省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162647</cp:lastModifiedBy>
  <cp:lastPrinted>2016-07-26T07:27:34Z</cp:lastPrinted>
  <dcterms:created xsi:type="dcterms:W3CDTF">2016-02-29T11:30:48Z</dcterms:created>
  <dcterms:modified xsi:type="dcterms:W3CDTF">2016-07-26T07:29:05Z</dcterms:modified>
</cp:coreProperties>
</file>