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800" yWindow="-450" windowWidth="14190" windowHeight="11760"/>
  </bookViews>
  <sheets>
    <sheet name="水道事業" sheetId="14" r:id="rId1"/>
    <sheet name="簡易水道事業" sheetId="15" r:id="rId2"/>
    <sheet name="下水道事業" sheetId="17" r:id="rId3"/>
    <sheet name="下水道事業（農業集落排水）" sheetId="21" r:id="rId4"/>
    <sheet name="下水道事業（漁業集落排水）" sheetId="16" r:id="rId5"/>
    <sheet name="工業用水道事業" sheetId="18" r:id="rId6"/>
    <sheet name="病院事業" sheetId="19" r:id="rId7"/>
    <sheet name="宅地造成事業" sheetId="20"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Criteria" localSheetId="2">下水道事業!#REF!</definedName>
    <definedName name="_xlnm.Criteria" localSheetId="4">'下水道事業（漁業集落排水）'!#REF!</definedName>
    <definedName name="_xlnm.Criteria" localSheetId="3">'下水道事業（農業集落排水）'!#REF!</definedName>
    <definedName name="_xlnm.Criteria" localSheetId="1">簡易水道事業!#REF!</definedName>
    <definedName name="_xlnm.Criteria" localSheetId="5">工業用水道事業!#REF!</definedName>
    <definedName name="_xlnm.Criteria" localSheetId="0">水道事業!#REF!</definedName>
    <definedName name="_xlnm.Criteria" localSheetId="7">宅地造成事業!#REF!</definedName>
    <definedName name="_xlnm.Criteria" localSheetId="6">病院事業!#REF!</definedName>
    <definedName name="_xlnm.Print_Area" localSheetId="2">下水道事業!$A$1:$BR$38</definedName>
    <definedName name="_xlnm.Print_Area" localSheetId="4">'下水道事業（漁業集落排水）'!$A$1:$BR$38</definedName>
    <definedName name="_xlnm.Print_Area" localSheetId="3">'下水道事業（農業集落排水）'!$A$1:$BR$38</definedName>
    <definedName name="_xlnm.Print_Area" localSheetId="1">簡易水道事業!$A$1:$BR$38</definedName>
    <definedName name="_xlnm.Print_Area" localSheetId="5">工業用水道事業!$A$1:$BR$38</definedName>
    <definedName name="_xlnm.Print_Area" localSheetId="0">水道事業!#REF!</definedName>
    <definedName name="_xlnm.Print_Area" localSheetId="7">宅地造成事業!$A$1:$BR$38</definedName>
    <definedName name="_xlnm.Print_Area" localSheetId="6">病院事業!$A$1:$BR$38</definedName>
  </definedNames>
  <calcPr calcId="125725"/>
</workbook>
</file>

<file path=xl/calcChain.xml><?xml version="1.0" encoding="utf-8"?>
<calcChain xmlns="http://schemas.openxmlformats.org/spreadsheetml/2006/main">
  <c r="AO31" i="21"/>
  <c r="D31"/>
  <c r="BB22"/>
  <c r="AT22"/>
  <c r="AM22"/>
  <c r="AF22"/>
  <c r="Y22"/>
  <c r="R22"/>
  <c r="K22"/>
  <c r="D22"/>
  <c r="AJ11"/>
  <c r="Y11"/>
  <c r="C11"/>
  <c r="AO31" i="20" l="1"/>
  <c r="D31"/>
  <c r="BB22"/>
  <c r="AT22"/>
  <c r="AM22"/>
  <c r="AF22"/>
  <c r="Y22"/>
  <c r="R22"/>
  <c r="K22"/>
  <c r="D22"/>
  <c r="AJ11"/>
  <c r="Y11"/>
  <c r="C11"/>
  <c r="AO31" i="19" l="1"/>
  <c r="D31"/>
  <c r="BB22"/>
  <c r="AT22"/>
  <c r="AM22"/>
  <c r="AF22"/>
  <c r="Y22"/>
  <c r="R22"/>
  <c r="K22"/>
  <c r="D22"/>
  <c r="AJ11"/>
  <c r="Y11"/>
  <c r="C11"/>
  <c r="AO31" i="18" l="1"/>
  <c r="D31"/>
  <c r="BB22"/>
  <c r="AT22"/>
  <c r="AM22"/>
  <c r="AF22"/>
  <c r="Y22"/>
  <c r="R22"/>
  <c r="K22"/>
  <c r="D22"/>
  <c r="AJ11"/>
  <c r="Y11"/>
  <c r="C11"/>
  <c r="AO31" i="17" l="1"/>
  <c r="D31"/>
  <c r="BB22"/>
  <c r="AT22"/>
  <c r="AM22"/>
  <c r="AF22"/>
  <c r="Y22"/>
  <c r="R22"/>
  <c r="K22"/>
  <c r="D22"/>
  <c r="AJ11"/>
  <c r="Y11"/>
  <c r="C11"/>
  <c r="AO31" i="16" l="1"/>
  <c r="D31"/>
  <c r="BB22"/>
  <c r="AT22"/>
  <c r="AM22"/>
  <c r="AF22"/>
  <c r="Y22"/>
  <c r="R22"/>
  <c r="K22"/>
  <c r="D22"/>
  <c r="AJ11"/>
  <c r="Y11"/>
  <c r="C11"/>
  <c r="AO31" i="15" l="1"/>
  <c r="D31"/>
  <c r="BB22"/>
  <c r="AT22"/>
  <c r="AM22"/>
  <c r="AF22"/>
  <c r="Y22"/>
  <c r="R22"/>
  <c r="K22"/>
  <c r="D22"/>
  <c r="AJ11"/>
  <c r="Y11"/>
  <c r="C11"/>
  <c r="AO31" i="14" l="1"/>
  <c r="D31"/>
  <c r="BB22"/>
  <c r="AT22"/>
  <c r="AM22"/>
  <c r="AF22"/>
  <c r="Y22"/>
  <c r="R22"/>
  <c r="K22"/>
  <c r="D22"/>
  <c r="AJ11"/>
  <c r="Y11"/>
  <c r="C11"/>
</calcChain>
</file>

<file path=xl/sharedStrings.xml><?xml version="1.0" encoding="utf-8"?>
<sst xmlns="http://schemas.openxmlformats.org/spreadsheetml/2006/main" count="112" uniqueCount="18">
  <si>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</si>
  <si>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</si>
  <si>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</si>
  <si>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</si>
  <si>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</si>
  <si>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</si>
  <si>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</si>
  <si>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</si>
  <si>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</si>
  <si>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</si>
  <si>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公営企業の名称</t>
    <rPh sb="0" eb="2">
      <t>コウエイ</t>
    </rPh>
    <rPh sb="2" eb="4">
      <t>キギョウ</t>
    </rPh>
    <rPh sb="5" eb="7">
      <t>メイショウ</t>
    </rPh>
    <phoneticPr fontId="2"/>
  </si>
  <si>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</si>
  <si>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</si>
  <si>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</si>
  <si>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PFI</t>
    <phoneticPr fontId="2"/>
  </si>
  <si>
    <t>PFI</t>
    <phoneticPr fontId="2"/>
  </si>
  <si>
    <t>PFI</t>
    <phoneticPr fontId="2"/>
  </si>
  <si>
    <t>PFI</t>
    <phoneticPr fontId="2"/>
  </si>
</sst>
</file>

<file path=xl/styles.xml><?xml version="1.0" encoding="utf-8"?>
<styleSheet xmlns="http://schemas.openxmlformats.org/spreadsheetml/2006/main">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Fill="1" applyBorder="1">
      <alignment vertical="center"/>
    </xf>
    <xf numFmtId="0" fontId="28" fillId="0" borderId="0" xfId="0" applyFont="1" applyFill="1" applyBorder="1">
      <alignment vertical="center"/>
    </xf>
    <xf numFmtId="0" fontId="25" fillId="0" borderId="0" xfId="0" applyFont="1" applyFill="1" applyBorder="1" applyAlignment="1">
      <alignment horizontal="center" vertical="center"/>
    </xf>
    <xf numFmtId="0" fontId="29" fillId="4" borderId="0" xfId="0" applyFont="1" applyFill="1" applyBorder="1" applyAlignment="1">
      <alignment vertical="center"/>
    </xf>
    <xf numFmtId="0" fontId="27"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9"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3" name="角丸四角形 12"/>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127000</xdr:rowOff>
    </xdr:to>
    <xdr:sp macro="" textlink="">
      <xdr:nvSpPr>
        <xdr:cNvPr id="15" name="角丸四角形 14"/>
        <xdr:cNvSpPr/>
      </xdr:nvSpPr>
      <xdr:spPr>
        <a:xfrm>
          <a:off x="241301" y="2435225"/>
          <a:ext cx="2679699"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40" name="角丸四角形 39"/>
        <xdr:cNvSpPr/>
      </xdr:nvSpPr>
      <xdr:spPr>
        <a:xfrm>
          <a:off x="266699" y="463550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15875</xdr:rowOff>
    </xdr:from>
    <xdr:to>
      <xdr:col>45</xdr:col>
      <xdr:colOff>152399</xdr:colOff>
      <xdr:row>28</xdr:row>
      <xdr:rowOff>43543</xdr:rowOff>
    </xdr:to>
    <xdr:sp macro="" textlink="">
      <xdr:nvSpPr>
        <xdr:cNvPr id="22" name="角丸四角形 21"/>
        <xdr:cNvSpPr/>
      </xdr:nvSpPr>
      <xdr:spPr>
        <a:xfrm>
          <a:off x="266699" y="4651375"/>
          <a:ext cx="8458200" cy="50391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22" name="角丸四角形 21"/>
        <xdr:cNvSpPr/>
      </xdr:nvSpPr>
      <xdr:spPr>
        <a:xfrm>
          <a:off x="266699" y="460375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22" name="角丸四角形 21"/>
        <xdr:cNvSpPr/>
      </xdr:nvSpPr>
      <xdr:spPr>
        <a:xfrm>
          <a:off x="266699" y="463550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31750</xdr:rowOff>
    </xdr:from>
    <xdr:to>
      <xdr:col>45</xdr:col>
      <xdr:colOff>152399</xdr:colOff>
      <xdr:row>28</xdr:row>
      <xdr:rowOff>43543</xdr:rowOff>
    </xdr:to>
    <xdr:sp macro="" textlink="">
      <xdr:nvSpPr>
        <xdr:cNvPr id="22" name="角丸四角形 21"/>
        <xdr:cNvSpPr/>
      </xdr:nvSpPr>
      <xdr:spPr>
        <a:xfrm>
          <a:off x="266699" y="4635500"/>
          <a:ext cx="8458200" cy="4880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95250</xdr:rowOff>
    </xdr:to>
    <xdr:sp macro="" textlink="">
      <xdr:nvSpPr>
        <xdr:cNvPr id="3" name="角丸四角形 2"/>
        <xdr:cNvSpPr/>
      </xdr:nvSpPr>
      <xdr:spPr>
        <a:xfrm>
          <a:off x="241301" y="2435225"/>
          <a:ext cx="2679699" cy="4540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28</xdr:row>
      <xdr:rowOff>43543</xdr:rowOff>
    </xdr:to>
    <xdr:sp macro="" textlink="">
      <xdr:nvSpPr>
        <xdr:cNvPr id="22" name="角丸四角形 21"/>
        <xdr:cNvSpPr/>
      </xdr:nvSpPr>
      <xdr:spPr>
        <a:xfrm>
          <a:off x="266699" y="4445000"/>
          <a:ext cx="8458200" cy="5197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22" name="角丸四角形 21"/>
        <xdr:cNvSpPr/>
      </xdr:nvSpPr>
      <xdr:spPr>
        <a:xfrm>
          <a:off x="266699" y="460375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111125</xdr:rowOff>
    </xdr:to>
    <xdr:sp macro="" textlink="">
      <xdr:nvSpPr>
        <xdr:cNvPr id="3" name="角丸四角形 2"/>
        <xdr:cNvSpPr/>
      </xdr:nvSpPr>
      <xdr:spPr>
        <a:xfrm>
          <a:off x="241301" y="2435225"/>
          <a:ext cx="2679699" cy="469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47625</xdr:rowOff>
    </xdr:from>
    <xdr:to>
      <xdr:col>45</xdr:col>
      <xdr:colOff>152399</xdr:colOff>
      <xdr:row>28</xdr:row>
      <xdr:rowOff>43543</xdr:rowOff>
    </xdr:to>
    <xdr:sp macro="" textlink="">
      <xdr:nvSpPr>
        <xdr:cNvPr id="22" name="角丸四角形 21"/>
        <xdr:cNvSpPr/>
      </xdr:nvSpPr>
      <xdr:spPr>
        <a:xfrm>
          <a:off x="266699" y="4635500"/>
          <a:ext cx="8458200" cy="47216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31777;&#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28417;&#385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20844;&#20849;&#19979;&#277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24037;&#277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35386;&#30274;&#2515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22303;&#22320;&#38283;&#3033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162647/AppData/Local/Temp/Temp1_01-&#35519;&#26619;&#31080;(H28.5.10&#20462;&#27491;).zip/01-&#35519;&#26619;&#31080;(H28.5.10&#20462;&#27491;)&#33509;&#29421;&#30010;&#36786;&#385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refreshError="1"/>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当事業の給水人口は少なく、職員も少ないため民間委託等の実施が経費の削減に結びつかないため。</v>
          </cell>
          <cell r="AB6" t="str">
            <v>現状の経営については健全といえるが、今後の人口減少や社会情勢の変化に伴う使用料金収入の減少を考慮し、適正な料金設定をする必要がある。</v>
          </cell>
          <cell r="AU6" t="str">
            <v/>
          </cell>
          <cell r="CB6" t="str">
            <v/>
          </cell>
          <cell r="DD6" t="str">
            <v/>
          </cell>
          <cell r="EH6" t="str">
            <v/>
          </cell>
          <cell r="FO6" t="str">
            <v/>
          </cell>
          <cell r="GT6" t="str">
            <v/>
          </cell>
          <cell r="HX6" t="str">
            <v/>
          </cell>
        </row>
      </sheetData>
      <sheetData sheetId="2">
        <row r="8">
          <cell r="B8" t="str">
            <v>若狭町</v>
          </cell>
          <cell r="C8" t="str">
            <v>水道事業</v>
          </cell>
          <cell r="D8" t="str">
            <v>若狭町水道事業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当事業の給水人口は少なく、職員も少ないため、民間委託等の実施が経費の削減に結びつかないため。</v>
          </cell>
          <cell r="AB6" t="str">
            <v>現状は経営は健全といえるが、今後の人口減少や社会情勢の変化に伴う使用料金収入の減少を考慮し、適正な料金設定をする必要がある。</v>
          </cell>
          <cell r="AU6" t="str">
            <v/>
          </cell>
          <cell r="CB6" t="str">
            <v/>
          </cell>
          <cell r="DD6" t="str">
            <v/>
          </cell>
          <cell r="EH6" t="str">
            <v/>
          </cell>
          <cell r="FO6" t="str">
            <v/>
          </cell>
          <cell r="HX6" t="str">
            <v/>
          </cell>
        </row>
      </sheetData>
      <sheetData sheetId="2">
        <row r="8">
          <cell r="B8" t="str">
            <v>若狭町</v>
          </cell>
          <cell r="C8" t="str">
            <v>簡易水道事業</v>
          </cell>
          <cell r="D8" t="str">
            <v>若狭町簡易水道事業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・まだ検討の段階にも入っていないが、経営自体の課題がたくさんあり検討困難であるため。</v>
          </cell>
          <cell r="AB6" t="str">
            <v>・集落で下水道の徴収を行っているため、町としては経費を請求している。まずはそのシステムを検討していくことから始めなければならないため。</v>
          </cell>
          <cell r="AU6" t="str">
            <v/>
          </cell>
          <cell r="CB6" t="str">
            <v/>
          </cell>
          <cell r="DD6" t="str">
            <v/>
          </cell>
          <cell r="EH6" t="str">
            <v/>
          </cell>
          <cell r="FO6" t="str">
            <v/>
          </cell>
          <cell r="HX6" t="str">
            <v/>
          </cell>
        </row>
      </sheetData>
      <sheetData sheetId="2">
        <row r="8">
          <cell r="B8" t="str">
            <v>若狭町</v>
          </cell>
          <cell r="C8" t="str">
            <v>下水道事業</v>
          </cell>
          <cell r="D8" t="str">
            <v>漁業集落排水事業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人員に余裕がなく、通常業務をこなすだけで精一杯であり、抜本的な改革の実施が検討できていないため。</v>
          </cell>
          <cell r="AB6" t="str">
            <v>処理場の統合により経費の削減、業務量の軽減を図りたい。</v>
          </cell>
          <cell r="AU6" t="str">
            <v/>
          </cell>
          <cell r="CB6" t="str">
            <v/>
          </cell>
          <cell r="DD6" t="str">
            <v/>
          </cell>
          <cell r="EH6" t="str">
            <v/>
          </cell>
          <cell r="FO6" t="str">
            <v/>
          </cell>
          <cell r="GT6" t="str">
            <v/>
          </cell>
          <cell r="HX6" t="str">
            <v/>
          </cell>
        </row>
      </sheetData>
      <sheetData sheetId="2">
        <row r="8">
          <cell r="B8" t="str">
            <v>若狭町</v>
          </cell>
          <cell r="C8" t="str">
            <v>下水道事業</v>
          </cell>
          <cell r="D8" t="str">
            <v>公共下水道事業特別会計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現行の体制で、健全な運営が行えているため。</v>
          </cell>
          <cell r="AB6" t="str">
            <v>工業用水道事業のため使用者が限定されていることから、現行で問題ない。</v>
          </cell>
          <cell r="AU6" t="str">
            <v/>
          </cell>
          <cell r="CB6" t="str">
            <v/>
          </cell>
          <cell r="DD6" t="str">
            <v/>
          </cell>
          <cell r="EH6" t="str">
            <v/>
          </cell>
          <cell r="FO6" t="str">
            <v/>
          </cell>
          <cell r="GT6" t="str">
            <v/>
          </cell>
          <cell r="HX6" t="str">
            <v/>
          </cell>
        </row>
      </sheetData>
      <sheetData sheetId="2">
        <row r="8">
          <cell r="B8" t="str">
            <v>若狭町</v>
          </cell>
          <cell r="C8" t="str">
            <v>工業用水道事業</v>
          </cell>
          <cell r="D8" t="str">
            <v>若狭町工業用水道事業</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これまでは病院を診療所に移行する検討ばかりで、抜本的な改革については検討していないが、今後必要があれば検討する。</v>
          </cell>
          <cell r="AB6" t="str">
            <v>状況によっては指定管理者制度などの導入を検討する必要がある。</v>
          </cell>
          <cell r="AU6" t="str">
            <v/>
          </cell>
          <cell r="CB6" t="str">
            <v/>
          </cell>
          <cell r="DD6" t="str">
            <v/>
          </cell>
          <cell r="EH6" t="str">
            <v/>
          </cell>
          <cell r="FO6" t="str">
            <v/>
          </cell>
          <cell r="GT6" t="str">
            <v/>
          </cell>
          <cell r="HX6" t="str">
            <v/>
          </cell>
        </row>
      </sheetData>
      <sheetData sheetId="2">
        <row r="8">
          <cell r="B8" t="str">
            <v>若狭町</v>
          </cell>
          <cell r="C8" t="str">
            <v>病院事業</v>
          </cell>
          <cell r="D8" t="str">
            <v>若狭町国民健康保険上中病院</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人員に余裕がなく、通常業務をこなすだけで精一杯であり、抜本的な改革の実施が検討できていないため。</v>
          </cell>
          <cell r="AB6" t="str">
            <v/>
          </cell>
          <cell r="AU6" t="str">
            <v/>
          </cell>
          <cell r="CB6" t="str">
            <v/>
          </cell>
          <cell r="DD6" t="str">
            <v/>
          </cell>
          <cell r="EH6" t="str">
            <v/>
          </cell>
          <cell r="FO6" t="str">
            <v/>
          </cell>
          <cell r="HX6" t="str">
            <v/>
          </cell>
        </row>
      </sheetData>
      <sheetData sheetId="2">
        <row r="8">
          <cell r="B8" t="str">
            <v>若狭町</v>
          </cell>
          <cell r="C8" t="str">
            <v>宅地造成事業</v>
          </cell>
          <cell r="D8" t="str">
            <v>土地開発事業特別会計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公開用シート"/>
      <sheetName val="集計用シート"/>
      <sheetName val="様式０"/>
      <sheetName val="様式１"/>
      <sheetName val="様式２"/>
      <sheetName val="様式３"/>
      <sheetName val="様式４"/>
      <sheetName val="様式５"/>
      <sheetName val="様式６"/>
      <sheetName val="様式７"/>
      <sheetName val="様式（参考）"/>
      <sheetName val="【別紙様式】"/>
    </sheetNames>
    <sheetDataSet>
      <sheetData sheetId="0"/>
      <sheetData sheetId="1">
        <row r="6">
          <cell r="I6" t="str">
            <v/>
          </cell>
          <cell r="J6" t="str">
            <v/>
          </cell>
          <cell r="K6" t="str">
            <v/>
          </cell>
          <cell r="L6" t="str">
            <v/>
          </cell>
          <cell r="M6" t="str">
            <v/>
          </cell>
          <cell r="N6" t="str">
            <v/>
          </cell>
          <cell r="O6" t="str">
            <v/>
          </cell>
          <cell r="R6" t="str">
            <v/>
          </cell>
          <cell r="S6" t="str">
            <v/>
          </cell>
          <cell r="T6" t="str">
            <v/>
          </cell>
          <cell r="U6" t="str">
            <v/>
          </cell>
          <cell r="V6" t="str">
            <v/>
          </cell>
          <cell r="W6" t="str">
            <v/>
          </cell>
          <cell r="X6" t="str">
            <v/>
          </cell>
          <cell r="Y6" t="str">
            <v>○</v>
          </cell>
          <cell r="AA6" t="str">
            <v>人員に余裕がなく、通常業務をこなすだけで精一杯であり、抜本的な改革の実施が検討できていないため。</v>
          </cell>
          <cell r="AB6" t="str">
            <v>処理場の統合により経費の削減、業務量の軽減を図りたい。</v>
          </cell>
          <cell r="AU6" t="str">
            <v/>
          </cell>
          <cell r="CB6" t="str">
            <v/>
          </cell>
          <cell r="DD6" t="str">
            <v/>
          </cell>
          <cell r="EH6" t="str">
            <v/>
          </cell>
          <cell r="FO6" t="str">
            <v/>
          </cell>
          <cell r="GT6" t="str">
            <v/>
          </cell>
          <cell r="HX6" t="str">
            <v/>
          </cell>
        </row>
      </sheetData>
      <sheetData sheetId="2">
        <row r="8">
          <cell r="B8" t="str">
            <v>若狭町</v>
          </cell>
          <cell r="C8" t="str">
            <v>下水道事業</v>
          </cell>
          <cell r="D8" t="str">
            <v>農業集落排水処理事業特別会計</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AD14" sqref="AD1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1" t="str">
        <f>[1]様式０!B8</f>
        <v>若狭町</v>
      </c>
      <c r="D11" s="72"/>
      <c r="E11" s="72"/>
      <c r="F11" s="72"/>
      <c r="G11" s="72"/>
      <c r="H11" s="72"/>
      <c r="I11" s="72"/>
      <c r="J11" s="72"/>
      <c r="K11" s="72"/>
      <c r="L11" s="72"/>
      <c r="M11" s="72"/>
      <c r="N11" s="72"/>
      <c r="O11" s="72"/>
      <c r="P11" s="72"/>
      <c r="Q11" s="72"/>
      <c r="R11" s="72"/>
      <c r="S11" s="72"/>
      <c r="T11" s="72"/>
      <c r="U11" s="72"/>
      <c r="V11" s="72"/>
      <c r="W11" s="72"/>
      <c r="X11" s="73"/>
      <c r="Y11" s="71" t="str">
        <f>[1]様式０!C8</f>
        <v>水道事業</v>
      </c>
      <c r="Z11" s="72"/>
      <c r="AA11" s="72"/>
      <c r="AB11" s="72"/>
      <c r="AC11" s="72"/>
      <c r="AD11" s="72"/>
      <c r="AE11" s="72"/>
      <c r="AF11" s="72"/>
      <c r="AG11" s="72"/>
      <c r="AH11" s="72"/>
      <c r="AI11" s="73"/>
      <c r="AJ11" s="80" t="str">
        <f>[1]様式０!D8</f>
        <v>若狭町水道事業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7"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IF(AND(OR([1]集計用シート!I6="○",[1]集計用シート!R6="○"),[1]集計用シート!AU6=""),"○","")</f>
        <v/>
      </c>
      <c r="E22" s="47"/>
      <c r="F22" s="47"/>
      <c r="G22" s="47"/>
      <c r="H22" s="47"/>
      <c r="I22" s="47"/>
      <c r="J22" s="48"/>
      <c r="K22" s="46" t="str">
        <f>IF(AND(OR([1]集計用シート!J6="○",[1]集計用シート!S6="○"),[1]集計用シート!CB6=""),"○","")</f>
        <v/>
      </c>
      <c r="L22" s="47"/>
      <c r="M22" s="47"/>
      <c r="N22" s="47"/>
      <c r="O22" s="47"/>
      <c r="P22" s="47"/>
      <c r="Q22" s="48"/>
      <c r="R22" s="46" t="str">
        <f>IF(AND(OR([1]集計用シート!K6="○",[1]集計用シート!T6="○"),[1]集計用シート!DD6=""),"○","")</f>
        <v/>
      </c>
      <c r="S22" s="47"/>
      <c r="T22" s="47"/>
      <c r="U22" s="47"/>
      <c r="V22" s="47"/>
      <c r="W22" s="47"/>
      <c r="X22" s="48"/>
      <c r="Y22" s="46" t="str">
        <f>IF(AND(OR([1]集計用シート!L6="○",[1]集計用シート!U6="○"),[1]集計用シート!EH6=""),"○","")</f>
        <v/>
      </c>
      <c r="Z22" s="47"/>
      <c r="AA22" s="47"/>
      <c r="AB22" s="47"/>
      <c r="AC22" s="47"/>
      <c r="AD22" s="47"/>
      <c r="AE22" s="48"/>
      <c r="AF22" s="46" t="str">
        <f>IF(AND(OR([1]集計用シート!M6="○",[1]集計用シート!V6="○"),[1]集計用シート!FO6=""),"○","")</f>
        <v/>
      </c>
      <c r="AG22" s="47"/>
      <c r="AH22" s="47"/>
      <c r="AI22" s="47"/>
      <c r="AJ22" s="47"/>
      <c r="AK22" s="47"/>
      <c r="AL22" s="48"/>
      <c r="AM22" s="46" t="str">
        <f>IF(AND(OR([1]集計用シート!N6="○",[1]集計用シート!W6="○"),[1]集計用シート!GT6=""),"○","")</f>
        <v/>
      </c>
      <c r="AN22" s="47"/>
      <c r="AO22" s="47"/>
      <c r="AP22" s="47"/>
      <c r="AQ22" s="47"/>
      <c r="AR22" s="47"/>
      <c r="AS22" s="48"/>
      <c r="AT22" s="46" t="str">
        <f>IF(AND(OR([1]集計用シート!O6="○",[1]集計用シート!X6="○"),[1]集計用シート!HX6=""),"○","")</f>
        <v/>
      </c>
      <c r="AU22" s="47"/>
      <c r="AV22" s="47"/>
      <c r="AW22" s="47"/>
      <c r="AX22" s="47"/>
      <c r="AY22" s="47"/>
      <c r="AZ22" s="48"/>
      <c r="BA22" s="26"/>
      <c r="BB22" s="46" t="str">
        <f>IF(OR([1]集計用シート!Y6="○",[1]集計用シート!AA6&lt;&gt;"",[1]集計用シート!AB6&lt;&gt;""),"○","")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7"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IF([1]集計用シート!AA6="","",[1]集計用シート!AA6)</f>
        <v>当事業の給水人口は少なく、職員も少ないため民間委託等の実施が経費の削減に結びつかないため。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IF([1]集計用シート!AB6="","",[1]集計用シート!AB6)</f>
        <v>現状の経営については健全といえるが、今後の人口減少や社会情勢の変化に伴う使用料金収入の減少を考慮し、適正な料金設定をする必要がある。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22:J23"/>
    <mergeCell ref="K22:Q23"/>
    <mergeCell ref="R22:X23"/>
    <mergeCell ref="Y22:AE23"/>
    <mergeCell ref="AF22:AL23"/>
    <mergeCell ref="AT22:AZ23"/>
    <mergeCell ref="BB22:BH23"/>
    <mergeCell ref="AM22:AS23"/>
  </mergeCells>
  <phoneticPr fontId="2"/>
  <conditionalFormatting sqref="A26:XFD37">
    <cfRule type="expression" dxfId="7"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V50" sqref="V50"/>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[2]様式０!B8</f>
        <v>若狭町</v>
      </c>
      <c r="D11" s="72"/>
      <c r="E11" s="72"/>
      <c r="F11" s="72"/>
      <c r="G11" s="72"/>
      <c r="H11" s="72"/>
      <c r="I11" s="72"/>
      <c r="J11" s="72"/>
      <c r="K11" s="72"/>
      <c r="L11" s="72"/>
      <c r="M11" s="72"/>
      <c r="N11" s="72"/>
      <c r="O11" s="72"/>
      <c r="P11" s="72"/>
      <c r="Q11" s="72"/>
      <c r="R11" s="72"/>
      <c r="S11" s="72"/>
      <c r="T11" s="72"/>
      <c r="U11" s="72"/>
      <c r="V11" s="72"/>
      <c r="W11" s="72"/>
      <c r="X11" s="73"/>
      <c r="Y11" s="71" t="str">
        <f>[2]様式０!C8</f>
        <v>簡易水道事業</v>
      </c>
      <c r="Z11" s="72"/>
      <c r="AA11" s="72"/>
      <c r="AB11" s="72"/>
      <c r="AC11" s="72"/>
      <c r="AD11" s="72"/>
      <c r="AE11" s="72"/>
      <c r="AF11" s="72"/>
      <c r="AG11" s="72"/>
      <c r="AH11" s="72"/>
      <c r="AI11" s="73"/>
      <c r="AJ11" s="80" t="str">
        <f>[2]様式０!D8</f>
        <v>若狭町簡易水道事業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30.7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IF(AND(OR([2]集計用シート!I6="○",[2]集計用シート!R6="○"),[2]集計用シート!AU6=""),"○","")</f>
        <v/>
      </c>
      <c r="E22" s="47"/>
      <c r="F22" s="47"/>
      <c r="G22" s="47"/>
      <c r="H22" s="47"/>
      <c r="I22" s="47"/>
      <c r="J22" s="48"/>
      <c r="K22" s="46" t="str">
        <f>IF(AND(OR([2]集計用シート!J6="○",[2]集計用シート!S6="○"),[2]集計用シート!CB6=""),"○","")</f>
        <v/>
      </c>
      <c r="L22" s="47"/>
      <c r="M22" s="47"/>
      <c r="N22" s="47"/>
      <c r="O22" s="47"/>
      <c r="P22" s="47"/>
      <c r="Q22" s="48"/>
      <c r="R22" s="46" t="str">
        <f>IF(AND(OR([2]集計用シート!K6="○",[2]集計用シート!T6="○"),[2]集計用シート!DD6=""),"○","")</f>
        <v/>
      </c>
      <c r="S22" s="47"/>
      <c r="T22" s="47"/>
      <c r="U22" s="47"/>
      <c r="V22" s="47"/>
      <c r="W22" s="47"/>
      <c r="X22" s="48"/>
      <c r="Y22" s="46" t="str">
        <f>IF(AND(OR([2]集計用シート!L6="○",[2]集計用シート!U6="○"),[2]集計用シート!EH6=""),"○","")</f>
        <v/>
      </c>
      <c r="Z22" s="47"/>
      <c r="AA22" s="47"/>
      <c r="AB22" s="47"/>
      <c r="AC22" s="47"/>
      <c r="AD22" s="47"/>
      <c r="AE22" s="48"/>
      <c r="AF22" s="46" t="str">
        <f>IF(AND(OR([2]集計用シート!M6="○",[2]集計用シート!V6="○"),[2]集計用シート!FO6=""),"○","")</f>
        <v/>
      </c>
      <c r="AG22" s="47"/>
      <c r="AH22" s="47"/>
      <c r="AI22" s="47"/>
      <c r="AJ22" s="47"/>
      <c r="AK22" s="47"/>
      <c r="AL22" s="48"/>
      <c r="AM22" s="46" t="str">
        <f>IF(AND(OR([2]集計用シート!N6="○",[2]集計用シート!W6="○"),[2]集計用シート!GT6=""),"○","")</f>
        <v/>
      </c>
      <c r="AN22" s="47"/>
      <c r="AO22" s="47"/>
      <c r="AP22" s="47"/>
      <c r="AQ22" s="47"/>
      <c r="AR22" s="47"/>
      <c r="AS22" s="48"/>
      <c r="AT22" s="46" t="str">
        <f>IF(AND(OR([2]集計用シート!O6="○",[2]集計用シート!X6="○"),[2]集計用シート!HX6=""),"○","")</f>
        <v/>
      </c>
      <c r="AU22" s="47"/>
      <c r="AV22" s="47"/>
      <c r="AW22" s="47"/>
      <c r="AX22" s="47"/>
      <c r="AY22" s="47"/>
      <c r="AZ22" s="48"/>
      <c r="BA22" s="26"/>
      <c r="BB22" s="46" t="str">
        <f>IF(OR([2]集計用シート!Y6="○",[2]集計用シート!AA6&lt;&gt;"",[2]集計用シート!AB6&lt;&gt;""),"○","")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7.7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IF([2]集計用シート!AA6="","",[2]集計用シート!AA6)</f>
        <v>当事業の給水人口は少なく、職員も少ないため、民間委託等の実施が経費の削減に結びつかないため。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IF([2]集計用シート!AB6="","",[2]集計用シート!AB6)</f>
        <v>現状は経営は健全といえるが、今後の人口減少や社会情勢の変化に伴う使用料金収入の減少を考慮し、適正な料金設定をする必要がある。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H40" sqref="AH40"/>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[4]様式０!B8</f>
        <v>若狭町</v>
      </c>
      <c r="D11" s="72"/>
      <c r="E11" s="72"/>
      <c r="F11" s="72"/>
      <c r="G11" s="72"/>
      <c r="H11" s="72"/>
      <c r="I11" s="72"/>
      <c r="J11" s="72"/>
      <c r="K11" s="72"/>
      <c r="L11" s="72"/>
      <c r="M11" s="72"/>
      <c r="N11" s="72"/>
      <c r="O11" s="72"/>
      <c r="P11" s="72"/>
      <c r="Q11" s="72"/>
      <c r="R11" s="72"/>
      <c r="S11" s="72"/>
      <c r="T11" s="72"/>
      <c r="U11" s="72"/>
      <c r="V11" s="72"/>
      <c r="W11" s="72"/>
      <c r="X11" s="73"/>
      <c r="Y11" s="71" t="str">
        <f>[4]様式０!C8</f>
        <v>下水道事業</v>
      </c>
      <c r="Z11" s="72"/>
      <c r="AA11" s="72"/>
      <c r="AB11" s="72"/>
      <c r="AC11" s="72"/>
      <c r="AD11" s="72"/>
      <c r="AE11" s="72"/>
      <c r="AF11" s="72"/>
      <c r="AG11" s="72"/>
      <c r="AH11" s="72"/>
      <c r="AI11" s="73"/>
      <c r="AJ11" s="80" t="str">
        <f>[4]様式０!D8</f>
        <v>公共下水道事業特別会計</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15</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5.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IF(AND(OR([4]集計用シート!I6="○",[4]集計用シート!R6="○"),[4]集計用シート!AU6=""),"○","")</f>
        <v/>
      </c>
      <c r="E22" s="47"/>
      <c r="F22" s="47"/>
      <c r="G22" s="47"/>
      <c r="H22" s="47"/>
      <c r="I22" s="47"/>
      <c r="J22" s="48"/>
      <c r="K22" s="46" t="str">
        <f>IF(AND(OR([4]集計用シート!J6="○",[4]集計用シート!S6="○"),[4]集計用シート!CB6=""),"○","")</f>
        <v/>
      </c>
      <c r="L22" s="47"/>
      <c r="M22" s="47"/>
      <c r="N22" s="47"/>
      <c r="O22" s="47"/>
      <c r="P22" s="47"/>
      <c r="Q22" s="48"/>
      <c r="R22" s="46" t="str">
        <f>IF(AND(OR([4]集計用シート!K6="○",[4]集計用シート!T6="○"),[4]集計用シート!DD6=""),"○","")</f>
        <v/>
      </c>
      <c r="S22" s="47"/>
      <c r="T22" s="47"/>
      <c r="U22" s="47"/>
      <c r="V22" s="47"/>
      <c r="W22" s="47"/>
      <c r="X22" s="48"/>
      <c r="Y22" s="46" t="str">
        <f>IF(AND(OR([4]集計用シート!L6="○",[4]集計用シート!U6="○"),[4]集計用シート!EH6=""),"○","")</f>
        <v/>
      </c>
      <c r="Z22" s="47"/>
      <c r="AA22" s="47"/>
      <c r="AB22" s="47"/>
      <c r="AC22" s="47"/>
      <c r="AD22" s="47"/>
      <c r="AE22" s="48"/>
      <c r="AF22" s="46" t="str">
        <f>IF(AND(OR([4]集計用シート!M6="○",[4]集計用シート!V6="○"),[4]集計用シート!FO6=""),"○","")</f>
        <v/>
      </c>
      <c r="AG22" s="47"/>
      <c r="AH22" s="47"/>
      <c r="AI22" s="47"/>
      <c r="AJ22" s="47"/>
      <c r="AK22" s="47"/>
      <c r="AL22" s="48"/>
      <c r="AM22" s="46" t="str">
        <f>IF(AND(OR([4]集計用シート!N6="○",[4]集計用シート!W6="○"),[4]集計用シート!GT6=""),"○","")</f>
        <v/>
      </c>
      <c r="AN22" s="47"/>
      <c r="AO22" s="47"/>
      <c r="AP22" s="47"/>
      <c r="AQ22" s="47"/>
      <c r="AR22" s="47"/>
      <c r="AS22" s="48"/>
      <c r="AT22" s="46" t="str">
        <f>IF(AND(OR([4]集計用シート!O6="○",[4]集計用シート!X6="○"),[4]集計用シート!HX6=""),"○","")</f>
        <v/>
      </c>
      <c r="AU22" s="47"/>
      <c r="AV22" s="47"/>
      <c r="AW22" s="47"/>
      <c r="AX22" s="47"/>
      <c r="AY22" s="47"/>
      <c r="AZ22" s="48"/>
      <c r="BA22" s="26"/>
      <c r="BB22" s="46" t="str">
        <f>IF(OR([4]集計用シート!Y6="○",[4]集計用シート!AA6&lt;&gt;"",[4]集計用シート!AB6&lt;&gt;""),"○","")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7.7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IF([4]集計用シート!AA6="","",[4]集計用シート!AA6)</f>
        <v>人員に余裕がなく、通常業務をこなすだけで精一杯であり、抜本的な改革の実施が検討できていないため。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IF([4]集計用シート!AB6="","",[4]集計用シート!AB6)</f>
        <v>処理場の統合により経費の削減、業務量の軽減を図りたい。</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AB45" sqref="AB45"/>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[8]様式０!B8</f>
        <v>若狭町</v>
      </c>
      <c r="D11" s="72"/>
      <c r="E11" s="72"/>
      <c r="F11" s="72"/>
      <c r="G11" s="72"/>
      <c r="H11" s="72"/>
      <c r="I11" s="72"/>
      <c r="J11" s="72"/>
      <c r="K11" s="72"/>
      <c r="L11" s="72"/>
      <c r="M11" s="72"/>
      <c r="N11" s="72"/>
      <c r="O11" s="72"/>
      <c r="P11" s="72"/>
      <c r="Q11" s="72"/>
      <c r="R11" s="72"/>
      <c r="S11" s="72"/>
      <c r="T11" s="72"/>
      <c r="U11" s="72"/>
      <c r="V11" s="72"/>
      <c r="W11" s="72"/>
      <c r="X11" s="73"/>
      <c r="Y11" s="71" t="str">
        <f>[8]様式０!C8</f>
        <v>下水道事業</v>
      </c>
      <c r="Z11" s="72"/>
      <c r="AA11" s="72"/>
      <c r="AB11" s="72"/>
      <c r="AC11" s="72"/>
      <c r="AD11" s="72"/>
      <c r="AE11" s="72"/>
      <c r="AF11" s="72"/>
      <c r="AG11" s="72"/>
      <c r="AH11" s="72"/>
      <c r="AI11" s="73"/>
      <c r="AJ11" s="80" t="str">
        <f>[8]様式０!D8</f>
        <v>農業集落排水処理事業特別会計</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17</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7"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IF(AND(OR([8]集計用シート!I6="○",[8]集計用シート!R6="○"),[8]集計用シート!AU6=""),"○","")</f>
        <v/>
      </c>
      <c r="E22" s="47"/>
      <c r="F22" s="47"/>
      <c r="G22" s="47"/>
      <c r="H22" s="47"/>
      <c r="I22" s="47"/>
      <c r="J22" s="48"/>
      <c r="K22" s="46" t="str">
        <f>IF(AND(OR([8]集計用シート!J6="○",[8]集計用シート!S6="○"),[8]集計用シート!CB6=""),"○","")</f>
        <v/>
      </c>
      <c r="L22" s="47"/>
      <c r="M22" s="47"/>
      <c r="N22" s="47"/>
      <c r="O22" s="47"/>
      <c r="P22" s="47"/>
      <c r="Q22" s="48"/>
      <c r="R22" s="46" t="str">
        <f>IF(AND(OR([8]集計用シート!K6="○",[8]集計用シート!T6="○"),[8]集計用シート!DD6=""),"○","")</f>
        <v/>
      </c>
      <c r="S22" s="47"/>
      <c r="T22" s="47"/>
      <c r="U22" s="47"/>
      <c r="V22" s="47"/>
      <c r="W22" s="47"/>
      <c r="X22" s="48"/>
      <c r="Y22" s="46" t="str">
        <f>IF(AND(OR([8]集計用シート!L6="○",[8]集計用シート!U6="○"),[8]集計用シート!EH6=""),"○","")</f>
        <v/>
      </c>
      <c r="Z22" s="47"/>
      <c r="AA22" s="47"/>
      <c r="AB22" s="47"/>
      <c r="AC22" s="47"/>
      <c r="AD22" s="47"/>
      <c r="AE22" s="48"/>
      <c r="AF22" s="46" t="str">
        <f>IF(AND(OR([8]集計用シート!M6="○",[8]集計用シート!V6="○"),[8]集計用シート!FO6=""),"○","")</f>
        <v/>
      </c>
      <c r="AG22" s="47"/>
      <c r="AH22" s="47"/>
      <c r="AI22" s="47"/>
      <c r="AJ22" s="47"/>
      <c r="AK22" s="47"/>
      <c r="AL22" s="48"/>
      <c r="AM22" s="46" t="str">
        <f>IF(AND(OR([8]集計用シート!N6="○",[8]集計用シート!W6="○"),[8]集計用シート!GT6=""),"○","")</f>
        <v/>
      </c>
      <c r="AN22" s="47"/>
      <c r="AO22" s="47"/>
      <c r="AP22" s="47"/>
      <c r="AQ22" s="47"/>
      <c r="AR22" s="47"/>
      <c r="AS22" s="48"/>
      <c r="AT22" s="46" t="str">
        <f>IF(AND(OR([8]集計用シート!O6="○",[8]集計用シート!X6="○"),[8]集計用シート!HX6=""),"○","")</f>
        <v/>
      </c>
      <c r="AU22" s="47"/>
      <c r="AV22" s="47"/>
      <c r="AW22" s="47"/>
      <c r="AX22" s="47"/>
      <c r="AY22" s="47"/>
      <c r="AZ22" s="48"/>
      <c r="BA22" s="26"/>
      <c r="BB22" s="46" t="str">
        <f>IF(OR([8]集計用シート!Y6="○",[8]集計用シート!AA6&lt;&gt;"",[8]集計用シート!AB6&lt;&gt;""),"○","")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31.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IF([8]集計用シート!AA6="","",[8]集計用シート!AA6)</f>
        <v>人員に余裕がなく、通常業務をこなすだけで精一杯であり、抜本的な改革の実施が検討できていないため。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IF([8]集計用シート!AB6="","",[8]集計用シート!AB6)</f>
        <v>処理場の統合により経費の削減、業務量の軽減を図りたい。</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N16" sqref="BN16"/>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[3]様式０!B8</f>
        <v>若狭町</v>
      </c>
      <c r="D11" s="72"/>
      <c r="E11" s="72"/>
      <c r="F11" s="72"/>
      <c r="G11" s="72"/>
      <c r="H11" s="72"/>
      <c r="I11" s="72"/>
      <c r="J11" s="72"/>
      <c r="K11" s="72"/>
      <c r="L11" s="72"/>
      <c r="M11" s="72"/>
      <c r="N11" s="72"/>
      <c r="O11" s="72"/>
      <c r="P11" s="72"/>
      <c r="Q11" s="72"/>
      <c r="R11" s="72"/>
      <c r="S11" s="72"/>
      <c r="T11" s="72"/>
      <c r="U11" s="72"/>
      <c r="V11" s="72"/>
      <c r="W11" s="72"/>
      <c r="X11" s="73"/>
      <c r="Y11" s="71" t="str">
        <f>[3]様式０!C8</f>
        <v>下水道事業</v>
      </c>
      <c r="Z11" s="72"/>
      <c r="AA11" s="72"/>
      <c r="AB11" s="72"/>
      <c r="AC11" s="72"/>
      <c r="AD11" s="72"/>
      <c r="AE11" s="72"/>
      <c r="AF11" s="72"/>
      <c r="AG11" s="72"/>
      <c r="AH11" s="72"/>
      <c r="AI11" s="73"/>
      <c r="AJ11" s="80" t="str">
        <f>[3]様式０!D8</f>
        <v>漁業集落排水事業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14</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8.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IF(AND(OR([3]集計用シート!I6="○",[3]集計用シート!R6="○"),[3]集計用シート!AU6=""),"○","")</f>
        <v/>
      </c>
      <c r="E22" s="47"/>
      <c r="F22" s="47"/>
      <c r="G22" s="47"/>
      <c r="H22" s="47"/>
      <c r="I22" s="47"/>
      <c r="J22" s="48"/>
      <c r="K22" s="46" t="str">
        <f>IF(AND(OR([3]集計用シート!J6="○",[3]集計用シート!S6="○"),[3]集計用シート!CB6=""),"○","")</f>
        <v/>
      </c>
      <c r="L22" s="47"/>
      <c r="M22" s="47"/>
      <c r="N22" s="47"/>
      <c r="O22" s="47"/>
      <c r="P22" s="47"/>
      <c r="Q22" s="48"/>
      <c r="R22" s="46" t="str">
        <f>IF(AND(OR([3]集計用シート!K6="○",[3]集計用シート!T6="○"),[3]集計用シート!DD6=""),"○","")</f>
        <v/>
      </c>
      <c r="S22" s="47"/>
      <c r="T22" s="47"/>
      <c r="U22" s="47"/>
      <c r="V22" s="47"/>
      <c r="W22" s="47"/>
      <c r="X22" s="48"/>
      <c r="Y22" s="46" t="str">
        <f>IF(AND(OR([3]集計用シート!L6="○",[3]集計用シート!U6="○"),[3]集計用シート!EH6=""),"○","")</f>
        <v/>
      </c>
      <c r="Z22" s="47"/>
      <c r="AA22" s="47"/>
      <c r="AB22" s="47"/>
      <c r="AC22" s="47"/>
      <c r="AD22" s="47"/>
      <c r="AE22" s="48"/>
      <c r="AF22" s="46" t="str">
        <f>IF(AND(OR([3]集計用シート!M6="○",[3]集計用シート!V6="○"),[3]集計用シート!FO6=""),"○","")</f>
        <v/>
      </c>
      <c r="AG22" s="47"/>
      <c r="AH22" s="47"/>
      <c r="AI22" s="47"/>
      <c r="AJ22" s="47"/>
      <c r="AK22" s="47"/>
      <c r="AL22" s="48"/>
      <c r="AM22" s="46" t="str">
        <f>IF(AND(OR([3]集計用シート!N6="○",[3]集計用シート!W6="○"),[3]集計用シート!GT6=""),"○","")</f>
        <v/>
      </c>
      <c r="AN22" s="47"/>
      <c r="AO22" s="47"/>
      <c r="AP22" s="47"/>
      <c r="AQ22" s="47"/>
      <c r="AR22" s="47"/>
      <c r="AS22" s="48"/>
      <c r="AT22" s="46" t="str">
        <f>IF(AND(OR([3]集計用シート!O6="○",[3]集計用シート!X6="○"),[3]集計用シート!HX6=""),"○","")</f>
        <v/>
      </c>
      <c r="AU22" s="47"/>
      <c r="AV22" s="47"/>
      <c r="AW22" s="47"/>
      <c r="AX22" s="47"/>
      <c r="AY22" s="47"/>
      <c r="AZ22" s="48"/>
      <c r="BA22" s="26"/>
      <c r="BB22" s="46" t="str">
        <f>IF(OR([3]集計用シート!Y6="○",[3]集計用シート!AA6&lt;&gt;"",[3]集計用シート!AB6&lt;&gt;""),"○","")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6.2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IF([3]集計用シート!AA6="","",[3]集計用シート!AA6)</f>
        <v>・まだ検討の段階にも入っていないが、経営自体の課題がたくさんあり検討困難であるため。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IF([3]集計用シート!AB6="","",[3]集計用シート!AB6)</f>
        <v>・集落で下水道の徴収を行っているため、町としては経費を請求している。まずはそのシステムを検討していくことから始めなければならないため。</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CD22" sqref="CD22"/>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[5]様式０!B8</f>
        <v>若狭町</v>
      </c>
      <c r="D11" s="72"/>
      <c r="E11" s="72"/>
      <c r="F11" s="72"/>
      <c r="G11" s="72"/>
      <c r="H11" s="72"/>
      <c r="I11" s="72"/>
      <c r="J11" s="72"/>
      <c r="K11" s="72"/>
      <c r="L11" s="72"/>
      <c r="M11" s="72"/>
      <c r="N11" s="72"/>
      <c r="O11" s="72"/>
      <c r="P11" s="72"/>
      <c r="Q11" s="72"/>
      <c r="R11" s="72"/>
      <c r="S11" s="72"/>
      <c r="T11" s="72"/>
      <c r="U11" s="72"/>
      <c r="V11" s="72"/>
      <c r="W11" s="72"/>
      <c r="X11" s="73"/>
      <c r="Y11" s="71" t="str">
        <f>[5]様式０!C8</f>
        <v>工業用水道事業</v>
      </c>
      <c r="Z11" s="72"/>
      <c r="AA11" s="72"/>
      <c r="AB11" s="72"/>
      <c r="AC11" s="72"/>
      <c r="AD11" s="72"/>
      <c r="AE11" s="72"/>
      <c r="AF11" s="72"/>
      <c r="AG11" s="72"/>
      <c r="AH11" s="72"/>
      <c r="AI11" s="73"/>
      <c r="AJ11" s="80" t="str">
        <f>[5]様式０!D8</f>
        <v>若狭町工業用水道事業</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7"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IF(AND(OR([5]集計用シート!I6="○",[5]集計用シート!R6="○"),[5]集計用シート!AU6=""),"○","")</f>
        <v/>
      </c>
      <c r="E22" s="47"/>
      <c r="F22" s="47"/>
      <c r="G22" s="47"/>
      <c r="H22" s="47"/>
      <c r="I22" s="47"/>
      <c r="J22" s="48"/>
      <c r="K22" s="46" t="str">
        <f>IF(AND(OR([5]集計用シート!J6="○",[5]集計用シート!S6="○"),[5]集計用シート!CB6=""),"○","")</f>
        <v/>
      </c>
      <c r="L22" s="47"/>
      <c r="M22" s="47"/>
      <c r="N22" s="47"/>
      <c r="O22" s="47"/>
      <c r="P22" s="47"/>
      <c r="Q22" s="48"/>
      <c r="R22" s="46" t="str">
        <f>IF(AND(OR([5]集計用シート!K6="○",[5]集計用シート!T6="○"),[5]集計用シート!DD6=""),"○","")</f>
        <v/>
      </c>
      <c r="S22" s="47"/>
      <c r="T22" s="47"/>
      <c r="U22" s="47"/>
      <c r="V22" s="47"/>
      <c r="W22" s="47"/>
      <c r="X22" s="48"/>
      <c r="Y22" s="46" t="str">
        <f>IF(AND(OR([5]集計用シート!L6="○",[5]集計用シート!U6="○"),[5]集計用シート!EH6=""),"○","")</f>
        <v/>
      </c>
      <c r="Z22" s="47"/>
      <c r="AA22" s="47"/>
      <c r="AB22" s="47"/>
      <c r="AC22" s="47"/>
      <c r="AD22" s="47"/>
      <c r="AE22" s="48"/>
      <c r="AF22" s="46" t="str">
        <f>IF(AND(OR([5]集計用シート!M6="○",[5]集計用シート!V6="○"),[5]集計用シート!FO6=""),"○","")</f>
        <v/>
      </c>
      <c r="AG22" s="47"/>
      <c r="AH22" s="47"/>
      <c r="AI22" s="47"/>
      <c r="AJ22" s="47"/>
      <c r="AK22" s="47"/>
      <c r="AL22" s="48"/>
      <c r="AM22" s="46" t="str">
        <f>IF(AND(OR([5]集計用シート!N6="○",[5]集計用シート!W6="○"),[5]集計用シート!GT6=""),"○","")</f>
        <v/>
      </c>
      <c r="AN22" s="47"/>
      <c r="AO22" s="47"/>
      <c r="AP22" s="47"/>
      <c r="AQ22" s="47"/>
      <c r="AR22" s="47"/>
      <c r="AS22" s="48"/>
      <c r="AT22" s="46" t="str">
        <f>IF(AND(OR([5]集計用シート!O6="○",[5]集計用シート!X6="○"),[5]集計用シート!HX6=""),"○","")</f>
        <v/>
      </c>
      <c r="AU22" s="47"/>
      <c r="AV22" s="47"/>
      <c r="AW22" s="47"/>
      <c r="AX22" s="47"/>
      <c r="AY22" s="47"/>
      <c r="AZ22" s="48"/>
      <c r="BA22" s="26"/>
      <c r="BB22" s="46" t="str">
        <f>IF(OR([5]集計用シート!Y6="○",[5]集計用シート!AA6&lt;&gt;"",[5]集計用シート!AB6&lt;&gt;""),"○","")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6.2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IF([5]集計用シート!AA6="","",[5]集計用シート!AA6)</f>
        <v>現行の体制で、健全な運営が行えているため。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IF([5]集計用シート!AB6="","",[5]集計用シート!AB6)</f>
        <v>工業用水道事業のため使用者が限定されていることから、現行で問題ない。</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O19" sqref="BO19"/>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[6]様式０!B8</f>
        <v>若狭町</v>
      </c>
      <c r="D11" s="72"/>
      <c r="E11" s="72"/>
      <c r="F11" s="72"/>
      <c r="G11" s="72"/>
      <c r="H11" s="72"/>
      <c r="I11" s="72"/>
      <c r="J11" s="72"/>
      <c r="K11" s="72"/>
      <c r="L11" s="72"/>
      <c r="M11" s="72"/>
      <c r="N11" s="72"/>
      <c r="O11" s="72"/>
      <c r="P11" s="72"/>
      <c r="Q11" s="72"/>
      <c r="R11" s="72"/>
      <c r="S11" s="72"/>
      <c r="T11" s="72"/>
      <c r="U11" s="72"/>
      <c r="V11" s="72"/>
      <c r="W11" s="72"/>
      <c r="X11" s="73"/>
      <c r="Y11" s="71" t="str">
        <f>[6]様式０!C8</f>
        <v>病院事業</v>
      </c>
      <c r="Z11" s="72"/>
      <c r="AA11" s="72"/>
      <c r="AB11" s="72"/>
      <c r="AC11" s="72"/>
      <c r="AD11" s="72"/>
      <c r="AE11" s="72"/>
      <c r="AF11" s="72"/>
      <c r="AG11" s="72"/>
      <c r="AH11" s="72"/>
      <c r="AI11" s="73"/>
      <c r="AJ11" s="80" t="str">
        <f>[6]様式０!D8</f>
        <v>若狭町国民健康保険上中病院</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5.75"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16</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5.5"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IF(AND(OR([6]集計用シート!I6="○",[6]集計用シート!R6="○"),[6]集計用シート!AU6=""),"○","")</f>
        <v/>
      </c>
      <c r="E22" s="47"/>
      <c r="F22" s="47"/>
      <c r="G22" s="47"/>
      <c r="H22" s="47"/>
      <c r="I22" s="47"/>
      <c r="J22" s="48"/>
      <c r="K22" s="46" t="str">
        <f>IF(AND(OR([6]集計用シート!J6="○",[6]集計用シート!S6="○"),[6]集計用シート!CB6=""),"○","")</f>
        <v/>
      </c>
      <c r="L22" s="47"/>
      <c r="M22" s="47"/>
      <c r="N22" s="47"/>
      <c r="O22" s="47"/>
      <c r="P22" s="47"/>
      <c r="Q22" s="48"/>
      <c r="R22" s="46" t="str">
        <f>IF(AND(OR([6]集計用シート!K6="○",[6]集計用シート!T6="○"),[6]集計用シート!DD6=""),"○","")</f>
        <v/>
      </c>
      <c r="S22" s="47"/>
      <c r="T22" s="47"/>
      <c r="U22" s="47"/>
      <c r="V22" s="47"/>
      <c r="W22" s="47"/>
      <c r="X22" s="48"/>
      <c r="Y22" s="46" t="str">
        <f>IF(AND(OR([6]集計用シート!L6="○",[6]集計用シート!U6="○"),[6]集計用シート!EH6=""),"○","")</f>
        <v/>
      </c>
      <c r="Z22" s="47"/>
      <c r="AA22" s="47"/>
      <c r="AB22" s="47"/>
      <c r="AC22" s="47"/>
      <c r="AD22" s="47"/>
      <c r="AE22" s="48"/>
      <c r="AF22" s="46" t="str">
        <f>IF(AND(OR([6]集計用シート!M6="○",[6]集計用シート!V6="○"),[6]集計用シート!FO6=""),"○","")</f>
        <v/>
      </c>
      <c r="AG22" s="47"/>
      <c r="AH22" s="47"/>
      <c r="AI22" s="47"/>
      <c r="AJ22" s="47"/>
      <c r="AK22" s="47"/>
      <c r="AL22" s="48"/>
      <c r="AM22" s="46" t="str">
        <f>IF(AND(OR([6]集計用シート!N6="○",[6]集計用シート!W6="○"),[6]集計用シート!GT6=""),"○","")</f>
        <v/>
      </c>
      <c r="AN22" s="47"/>
      <c r="AO22" s="47"/>
      <c r="AP22" s="47"/>
      <c r="AQ22" s="47"/>
      <c r="AR22" s="47"/>
      <c r="AS22" s="48"/>
      <c r="AT22" s="46" t="str">
        <f>IF(AND(OR([6]集計用シート!O6="○",[6]集計用シート!X6="○"),[6]集計用シート!HX6=""),"○","")</f>
        <v/>
      </c>
      <c r="AU22" s="47"/>
      <c r="AV22" s="47"/>
      <c r="AW22" s="47"/>
      <c r="AX22" s="47"/>
      <c r="AY22" s="47"/>
      <c r="AZ22" s="48"/>
      <c r="BA22" s="26"/>
      <c r="BB22" s="46" t="str">
        <f>IF(OR([6]集計用シート!Y6="○",[6]集計用シート!AA6&lt;&gt;"",[6]集計用シート!AB6&lt;&gt;""),"○","")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26.25"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IF([6]集計用シート!AA6="","",[6]集計用シート!AA6)</f>
        <v>これまでは病院を診療所に移行する検討ばかりで、抜本的な改革については検討していないが、今後必要があれば検討する。</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IF([6]集計用シート!AB6="","",[6]集計用シート!AB6)</f>
        <v>状況によっては指定管理者制度などの導入を検討する必要がある。</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BC27" sqref="BC26:BC27"/>
    </sheetView>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52" t="s">
        <v>9</v>
      </c>
      <c r="D8" s="53"/>
      <c r="E8" s="53"/>
      <c r="F8" s="53"/>
      <c r="G8" s="53"/>
      <c r="H8" s="53"/>
      <c r="I8" s="53"/>
      <c r="J8" s="53"/>
      <c r="K8" s="53"/>
      <c r="L8" s="53"/>
      <c r="M8" s="53"/>
      <c r="N8" s="53"/>
      <c r="O8" s="53"/>
      <c r="P8" s="53"/>
      <c r="Q8" s="53"/>
      <c r="R8" s="53"/>
      <c r="S8" s="53"/>
      <c r="T8" s="53"/>
      <c r="U8" s="53"/>
      <c r="V8" s="53"/>
      <c r="W8" s="53"/>
      <c r="X8" s="54"/>
      <c r="Y8" s="61" t="s">
        <v>0</v>
      </c>
      <c r="Z8" s="62"/>
      <c r="AA8" s="62"/>
      <c r="AB8" s="62"/>
      <c r="AC8" s="62"/>
      <c r="AD8" s="62"/>
      <c r="AE8" s="62"/>
      <c r="AF8" s="62"/>
      <c r="AG8" s="62"/>
      <c r="AH8" s="62"/>
      <c r="AI8" s="63"/>
      <c r="AJ8" s="70" t="s">
        <v>10</v>
      </c>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55"/>
      <c r="D9" s="56"/>
      <c r="E9" s="56"/>
      <c r="F9" s="56"/>
      <c r="G9" s="56"/>
      <c r="H9" s="56"/>
      <c r="I9" s="56"/>
      <c r="J9" s="56"/>
      <c r="K9" s="56"/>
      <c r="L9" s="56"/>
      <c r="M9" s="56"/>
      <c r="N9" s="56"/>
      <c r="O9" s="56"/>
      <c r="P9" s="56"/>
      <c r="Q9" s="56"/>
      <c r="R9" s="56"/>
      <c r="S9" s="56"/>
      <c r="T9" s="56"/>
      <c r="U9" s="56"/>
      <c r="V9" s="56"/>
      <c r="W9" s="56"/>
      <c r="X9" s="57"/>
      <c r="Y9" s="64"/>
      <c r="Z9" s="65"/>
      <c r="AA9" s="65"/>
      <c r="AB9" s="65"/>
      <c r="AC9" s="65"/>
      <c r="AD9" s="65"/>
      <c r="AE9" s="65"/>
      <c r="AF9" s="65"/>
      <c r="AG9" s="65"/>
      <c r="AH9" s="65"/>
      <c r="AI9" s="66"/>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58"/>
      <c r="D10" s="59"/>
      <c r="E10" s="59"/>
      <c r="F10" s="59"/>
      <c r="G10" s="59"/>
      <c r="H10" s="59"/>
      <c r="I10" s="59"/>
      <c r="J10" s="59"/>
      <c r="K10" s="59"/>
      <c r="L10" s="59"/>
      <c r="M10" s="59"/>
      <c r="N10" s="59"/>
      <c r="O10" s="59"/>
      <c r="P10" s="59"/>
      <c r="Q10" s="59"/>
      <c r="R10" s="59"/>
      <c r="S10" s="59"/>
      <c r="T10" s="59"/>
      <c r="U10" s="59"/>
      <c r="V10" s="59"/>
      <c r="W10" s="59"/>
      <c r="X10" s="60"/>
      <c r="Y10" s="67"/>
      <c r="Z10" s="68"/>
      <c r="AA10" s="68"/>
      <c r="AB10" s="68"/>
      <c r="AC10" s="68"/>
      <c r="AD10" s="68"/>
      <c r="AE10" s="68"/>
      <c r="AF10" s="68"/>
      <c r="AG10" s="68"/>
      <c r="AH10" s="68"/>
      <c r="AI10" s="69"/>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71" t="str">
        <f>[7]様式０!B8</f>
        <v>若狭町</v>
      </c>
      <c r="D11" s="72"/>
      <c r="E11" s="72"/>
      <c r="F11" s="72"/>
      <c r="G11" s="72"/>
      <c r="H11" s="72"/>
      <c r="I11" s="72"/>
      <c r="J11" s="72"/>
      <c r="K11" s="72"/>
      <c r="L11" s="72"/>
      <c r="M11" s="72"/>
      <c r="N11" s="72"/>
      <c r="O11" s="72"/>
      <c r="P11" s="72"/>
      <c r="Q11" s="72"/>
      <c r="R11" s="72"/>
      <c r="S11" s="72"/>
      <c r="T11" s="72"/>
      <c r="U11" s="72"/>
      <c r="V11" s="72"/>
      <c r="W11" s="72"/>
      <c r="X11" s="73"/>
      <c r="Y11" s="71" t="str">
        <f>[7]様式０!C8</f>
        <v>宅地造成事業</v>
      </c>
      <c r="Z11" s="72"/>
      <c r="AA11" s="72"/>
      <c r="AB11" s="72"/>
      <c r="AC11" s="72"/>
      <c r="AD11" s="72"/>
      <c r="AE11" s="72"/>
      <c r="AF11" s="72"/>
      <c r="AG11" s="72"/>
      <c r="AH11" s="72"/>
      <c r="AI11" s="73"/>
      <c r="AJ11" s="80" t="str">
        <f>[7]様式０!D8</f>
        <v>土地開発事業特別会計</v>
      </c>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74"/>
      <c r="D12" s="75"/>
      <c r="E12" s="75"/>
      <c r="F12" s="75"/>
      <c r="G12" s="75"/>
      <c r="H12" s="75"/>
      <c r="I12" s="75"/>
      <c r="J12" s="75"/>
      <c r="K12" s="75"/>
      <c r="L12" s="75"/>
      <c r="M12" s="75"/>
      <c r="N12" s="75"/>
      <c r="O12" s="75"/>
      <c r="P12" s="75"/>
      <c r="Q12" s="75"/>
      <c r="R12" s="75"/>
      <c r="S12" s="75"/>
      <c r="T12" s="75"/>
      <c r="U12" s="75"/>
      <c r="V12" s="75"/>
      <c r="W12" s="75"/>
      <c r="X12" s="76"/>
      <c r="Y12" s="74"/>
      <c r="Z12" s="75"/>
      <c r="AA12" s="75"/>
      <c r="AB12" s="75"/>
      <c r="AC12" s="75"/>
      <c r="AD12" s="75"/>
      <c r="AE12" s="75"/>
      <c r="AF12" s="75"/>
      <c r="AG12" s="75"/>
      <c r="AH12" s="75"/>
      <c r="AI12" s="76"/>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77"/>
      <c r="D13" s="78"/>
      <c r="E13" s="78"/>
      <c r="F13" s="78"/>
      <c r="G13" s="78"/>
      <c r="H13" s="78"/>
      <c r="I13" s="78"/>
      <c r="J13" s="78"/>
      <c r="K13" s="78"/>
      <c r="L13" s="78"/>
      <c r="M13" s="78"/>
      <c r="N13" s="78"/>
      <c r="O13" s="78"/>
      <c r="P13" s="78"/>
      <c r="Q13" s="78"/>
      <c r="R13" s="78"/>
      <c r="S13" s="78"/>
      <c r="T13" s="78"/>
      <c r="U13" s="78"/>
      <c r="V13" s="78"/>
      <c r="W13" s="78"/>
      <c r="X13" s="79"/>
      <c r="Y13" s="77"/>
      <c r="Z13" s="78"/>
      <c r="AA13" s="78"/>
      <c r="AB13" s="78"/>
      <c r="AC13" s="78"/>
      <c r="AD13" s="78"/>
      <c r="AE13" s="78"/>
      <c r="AF13" s="78"/>
      <c r="AG13" s="78"/>
      <c r="AH13" s="78"/>
      <c r="AI13" s="79"/>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36" t="s">
        <v>1</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20"/>
      <c r="BB18" s="81" t="s">
        <v>2</v>
      </c>
      <c r="BC18" s="81"/>
      <c r="BD18" s="81"/>
      <c r="BE18" s="81"/>
      <c r="BF18" s="81"/>
      <c r="BG18" s="81"/>
      <c r="BH18" s="81"/>
      <c r="BI18" s="21"/>
      <c r="BJ18" s="22"/>
      <c r="BK18" s="23"/>
      <c r="BL18" s="23"/>
      <c r="BM18" s="23"/>
      <c r="BN18" s="23"/>
      <c r="BO18" s="23"/>
      <c r="BP18" s="23"/>
      <c r="BQ18" s="18"/>
      <c r="BR18" s="18"/>
    </row>
    <row r="19" spans="1:72" ht="14.45" customHeight="1">
      <c r="C19" s="19"/>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20"/>
      <c r="BB19" s="81"/>
      <c r="BC19" s="81"/>
      <c r="BD19" s="81"/>
      <c r="BE19" s="81"/>
      <c r="BF19" s="81"/>
      <c r="BG19" s="81"/>
      <c r="BH19" s="81"/>
      <c r="BI19" s="21"/>
      <c r="BJ19" s="22"/>
      <c r="BK19" s="23"/>
      <c r="BL19" s="23"/>
      <c r="BM19" s="23"/>
      <c r="BN19" s="23"/>
      <c r="BO19" s="23"/>
      <c r="BP19" s="23"/>
      <c r="BQ19" s="18"/>
      <c r="BR19" s="18"/>
    </row>
    <row r="20" spans="1:72" ht="16.149999999999999" customHeight="1">
      <c r="C20" s="19"/>
      <c r="D20" s="82" t="s">
        <v>3</v>
      </c>
      <c r="E20" s="83"/>
      <c r="F20" s="83"/>
      <c r="G20" s="83"/>
      <c r="H20" s="83"/>
      <c r="I20" s="83"/>
      <c r="J20" s="84"/>
      <c r="K20" s="88" t="s">
        <v>4</v>
      </c>
      <c r="L20" s="83"/>
      <c r="M20" s="83"/>
      <c r="N20" s="83"/>
      <c r="O20" s="83"/>
      <c r="P20" s="83"/>
      <c r="Q20" s="84"/>
      <c r="R20" s="88" t="s">
        <v>5</v>
      </c>
      <c r="S20" s="83"/>
      <c r="T20" s="83"/>
      <c r="U20" s="83"/>
      <c r="V20" s="83"/>
      <c r="W20" s="83"/>
      <c r="X20" s="84"/>
      <c r="Y20" s="88" t="s">
        <v>6</v>
      </c>
      <c r="Z20" s="83"/>
      <c r="AA20" s="83"/>
      <c r="AB20" s="83"/>
      <c r="AC20" s="83"/>
      <c r="AD20" s="83"/>
      <c r="AE20" s="84"/>
      <c r="AF20" s="82" t="s">
        <v>11</v>
      </c>
      <c r="AG20" s="83"/>
      <c r="AH20" s="83"/>
      <c r="AI20" s="83"/>
      <c r="AJ20" s="83"/>
      <c r="AK20" s="83"/>
      <c r="AL20" s="84"/>
      <c r="AM20" s="88" t="s">
        <v>7</v>
      </c>
      <c r="AN20" s="83"/>
      <c r="AO20" s="83"/>
      <c r="AP20" s="83"/>
      <c r="AQ20" s="83"/>
      <c r="AR20" s="83"/>
      <c r="AS20" s="84"/>
      <c r="AT20" s="88" t="s">
        <v>8</v>
      </c>
      <c r="AU20" s="83"/>
      <c r="AV20" s="83"/>
      <c r="AW20" s="83"/>
      <c r="AX20" s="83"/>
      <c r="AY20" s="83"/>
      <c r="AZ20" s="84"/>
      <c r="BA20" s="24"/>
      <c r="BB20" s="81"/>
      <c r="BC20" s="81"/>
      <c r="BD20" s="81"/>
      <c r="BE20" s="81"/>
      <c r="BF20" s="81"/>
      <c r="BG20" s="81"/>
      <c r="BH20" s="81"/>
      <c r="BI20" s="25"/>
      <c r="BJ20" s="22"/>
      <c r="BK20" s="23"/>
      <c r="BL20" s="23"/>
      <c r="BM20" s="23"/>
      <c r="BN20" s="23"/>
      <c r="BO20" s="23"/>
      <c r="BP20" s="23"/>
      <c r="BQ20" s="23"/>
      <c r="BR20" s="18"/>
    </row>
    <row r="21" spans="1:72" ht="27" customHeight="1">
      <c r="C21" s="19"/>
      <c r="D21" s="85"/>
      <c r="E21" s="86"/>
      <c r="F21" s="86"/>
      <c r="G21" s="86"/>
      <c r="H21" s="86"/>
      <c r="I21" s="86"/>
      <c r="J21" s="87"/>
      <c r="K21" s="85"/>
      <c r="L21" s="86"/>
      <c r="M21" s="86"/>
      <c r="N21" s="86"/>
      <c r="O21" s="86"/>
      <c r="P21" s="86"/>
      <c r="Q21" s="87"/>
      <c r="R21" s="85"/>
      <c r="S21" s="86"/>
      <c r="T21" s="86"/>
      <c r="U21" s="86"/>
      <c r="V21" s="86"/>
      <c r="W21" s="86"/>
      <c r="X21" s="87"/>
      <c r="Y21" s="85"/>
      <c r="Z21" s="86"/>
      <c r="AA21" s="86"/>
      <c r="AB21" s="86"/>
      <c r="AC21" s="86"/>
      <c r="AD21" s="86"/>
      <c r="AE21" s="87"/>
      <c r="AF21" s="85"/>
      <c r="AG21" s="86"/>
      <c r="AH21" s="86"/>
      <c r="AI21" s="86"/>
      <c r="AJ21" s="86"/>
      <c r="AK21" s="86"/>
      <c r="AL21" s="87"/>
      <c r="AM21" s="85"/>
      <c r="AN21" s="86"/>
      <c r="AO21" s="86"/>
      <c r="AP21" s="86"/>
      <c r="AQ21" s="86"/>
      <c r="AR21" s="86"/>
      <c r="AS21" s="87"/>
      <c r="AT21" s="85"/>
      <c r="AU21" s="86"/>
      <c r="AV21" s="86"/>
      <c r="AW21" s="86"/>
      <c r="AX21" s="86"/>
      <c r="AY21" s="86"/>
      <c r="AZ21" s="87"/>
      <c r="BA21" s="24"/>
      <c r="BB21" s="81"/>
      <c r="BC21" s="81"/>
      <c r="BD21" s="81"/>
      <c r="BE21" s="81"/>
      <c r="BF21" s="81"/>
      <c r="BG21" s="81"/>
      <c r="BH21" s="81"/>
      <c r="BI21" s="25"/>
      <c r="BJ21" s="22"/>
      <c r="BK21" s="23"/>
      <c r="BL21" s="23"/>
      <c r="BM21" s="23"/>
      <c r="BN21" s="23"/>
      <c r="BO21" s="23"/>
      <c r="BP21" s="23"/>
      <c r="BQ21" s="23"/>
      <c r="BR21" s="18"/>
    </row>
    <row r="22" spans="1:72" ht="14.45" customHeight="1">
      <c r="C22" s="19"/>
      <c r="D22" s="46" t="str">
        <f>IF(AND(OR([7]集計用シート!I6="○",[7]集計用シート!R6="○"),[7]集計用シート!AU6=""),"○","")</f>
        <v/>
      </c>
      <c r="E22" s="47"/>
      <c r="F22" s="47"/>
      <c r="G22" s="47"/>
      <c r="H22" s="47"/>
      <c r="I22" s="47"/>
      <c r="J22" s="48"/>
      <c r="K22" s="46" t="str">
        <f>IF(AND(OR([7]集計用シート!J6="○",[7]集計用シート!S6="○"),[7]集計用シート!CB6=""),"○","")</f>
        <v/>
      </c>
      <c r="L22" s="47"/>
      <c r="M22" s="47"/>
      <c r="N22" s="47"/>
      <c r="O22" s="47"/>
      <c r="P22" s="47"/>
      <c r="Q22" s="48"/>
      <c r="R22" s="46" t="str">
        <f>IF(AND(OR([7]集計用シート!K6="○",[7]集計用シート!T6="○"),[7]集計用シート!DD6=""),"○","")</f>
        <v/>
      </c>
      <c r="S22" s="47"/>
      <c r="T22" s="47"/>
      <c r="U22" s="47"/>
      <c r="V22" s="47"/>
      <c r="W22" s="47"/>
      <c r="X22" s="48"/>
      <c r="Y22" s="46" t="str">
        <f>IF(AND(OR([7]集計用シート!L6="○",[7]集計用シート!U6="○"),[7]集計用シート!EH6=""),"○","")</f>
        <v/>
      </c>
      <c r="Z22" s="47"/>
      <c r="AA22" s="47"/>
      <c r="AB22" s="47"/>
      <c r="AC22" s="47"/>
      <c r="AD22" s="47"/>
      <c r="AE22" s="48"/>
      <c r="AF22" s="46" t="str">
        <f>IF(AND(OR([7]集計用シート!M6="○",[7]集計用シート!V6="○"),[7]集計用シート!FO6=""),"○","")</f>
        <v/>
      </c>
      <c r="AG22" s="47"/>
      <c r="AH22" s="47"/>
      <c r="AI22" s="47"/>
      <c r="AJ22" s="47"/>
      <c r="AK22" s="47"/>
      <c r="AL22" s="48"/>
      <c r="AM22" s="46" t="str">
        <f>IF(AND(OR([7]集計用シート!N6="○",[7]集計用シート!W6="○"),[7]集計用シート!GT6=""),"○","")</f>
        <v/>
      </c>
      <c r="AN22" s="47"/>
      <c r="AO22" s="47"/>
      <c r="AP22" s="47"/>
      <c r="AQ22" s="47"/>
      <c r="AR22" s="47"/>
      <c r="AS22" s="48"/>
      <c r="AT22" s="46" t="str">
        <f>IF(AND(OR([7]集計用シート!O6="○",[7]集計用シート!X6="○"),[7]集計用シート!HX6=""),"○","")</f>
        <v/>
      </c>
      <c r="AU22" s="47"/>
      <c r="AV22" s="47"/>
      <c r="AW22" s="47"/>
      <c r="AX22" s="47"/>
      <c r="AY22" s="47"/>
      <c r="AZ22" s="48"/>
      <c r="BA22" s="26"/>
      <c r="BB22" s="46" t="str">
        <f>IF(OR([7]集計用シート!Y6="○",[7]集計用シート!AA6&lt;&gt;"",[7]集計用シート!AB6&lt;&gt;""),"○","")</f>
        <v>○</v>
      </c>
      <c r="BC22" s="47"/>
      <c r="BD22" s="47"/>
      <c r="BE22" s="47"/>
      <c r="BF22" s="47"/>
      <c r="BG22" s="47"/>
      <c r="BH22" s="48"/>
      <c r="BI22" s="27"/>
      <c r="BJ22" s="22"/>
      <c r="BK22" s="23"/>
      <c r="BL22" s="23"/>
      <c r="BM22" s="23"/>
      <c r="BN22" s="23"/>
      <c r="BO22" s="23"/>
      <c r="BP22" s="23"/>
      <c r="BQ22" s="23"/>
      <c r="BR22" s="18"/>
    </row>
    <row r="23" spans="1:72" ht="14.45" customHeight="1">
      <c r="C23" s="19"/>
      <c r="D23" s="49"/>
      <c r="E23" s="50"/>
      <c r="F23" s="50"/>
      <c r="G23" s="50"/>
      <c r="H23" s="50"/>
      <c r="I23" s="50"/>
      <c r="J23" s="51"/>
      <c r="K23" s="49"/>
      <c r="L23" s="50"/>
      <c r="M23" s="50"/>
      <c r="N23" s="50"/>
      <c r="O23" s="50"/>
      <c r="P23" s="50"/>
      <c r="Q23" s="51"/>
      <c r="R23" s="49"/>
      <c r="S23" s="50"/>
      <c r="T23" s="50"/>
      <c r="U23" s="50"/>
      <c r="V23" s="50"/>
      <c r="W23" s="50"/>
      <c r="X23" s="51"/>
      <c r="Y23" s="49"/>
      <c r="Z23" s="50"/>
      <c r="AA23" s="50"/>
      <c r="AB23" s="50"/>
      <c r="AC23" s="50"/>
      <c r="AD23" s="50"/>
      <c r="AE23" s="51"/>
      <c r="AF23" s="49"/>
      <c r="AG23" s="50"/>
      <c r="AH23" s="50"/>
      <c r="AI23" s="50"/>
      <c r="AJ23" s="50"/>
      <c r="AK23" s="50"/>
      <c r="AL23" s="51"/>
      <c r="AM23" s="49"/>
      <c r="AN23" s="50"/>
      <c r="AO23" s="50"/>
      <c r="AP23" s="50"/>
      <c r="AQ23" s="50"/>
      <c r="AR23" s="50"/>
      <c r="AS23" s="51"/>
      <c r="AT23" s="49"/>
      <c r="AU23" s="50"/>
      <c r="AV23" s="50"/>
      <c r="AW23" s="50"/>
      <c r="AX23" s="50"/>
      <c r="AY23" s="50"/>
      <c r="AZ23" s="51"/>
      <c r="BA23" s="26"/>
      <c r="BB23" s="49"/>
      <c r="BC23" s="50"/>
      <c r="BD23" s="50"/>
      <c r="BE23" s="50"/>
      <c r="BF23" s="50"/>
      <c r="BG23" s="50"/>
      <c r="BH23" s="5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5"/>
      <c r="BS26" s="5"/>
      <c r="BT26" s="5"/>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89"/>
      <c r="D29" s="90"/>
      <c r="E29" s="90"/>
      <c r="F29" s="90"/>
      <c r="G29" s="90"/>
      <c r="H29" s="90"/>
      <c r="I29" s="90"/>
      <c r="J29" s="90"/>
      <c r="K29" s="90"/>
      <c r="L29" s="90"/>
      <c r="M29" s="90"/>
      <c r="N29" s="90"/>
      <c r="O29" s="90"/>
      <c r="P29" s="90"/>
      <c r="Q29" s="90"/>
      <c r="R29" s="90"/>
      <c r="S29" s="90"/>
      <c r="T29" s="90"/>
      <c r="U29" s="90"/>
      <c r="V29" s="90"/>
      <c r="W29" s="90"/>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2"/>
    </row>
    <row r="30" spans="1:72" ht="30" customHeight="1">
      <c r="C30" s="93"/>
      <c r="D30" s="34" t="s">
        <v>12</v>
      </c>
      <c r="E30" s="94"/>
      <c r="F30" s="94"/>
      <c r="G30" s="94"/>
      <c r="H30" s="94"/>
      <c r="I30" s="94"/>
      <c r="J30" s="94"/>
      <c r="K30" s="94"/>
      <c r="L30" s="94"/>
      <c r="M30" s="94"/>
      <c r="N30" s="94"/>
      <c r="O30" s="94"/>
      <c r="P30" s="94"/>
      <c r="Q30" s="94"/>
      <c r="R30" s="94"/>
      <c r="S30" s="94"/>
      <c r="T30" s="94"/>
      <c r="U30" s="94"/>
      <c r="V30" s="94"/>
      <c r="W30" s="94"/>
      <c r="X30" s="95"/>
      <c r="Y30" s="95"/>
      <c r="Z30" s="95"/>
      <c r="AA30" s="96"/>
      <c r="AB30" s="96"/>
      <c r="AC30" s="96"/>
      <c r="AD30" s="96"/>
      <c r="AE30" s="96"/>
      <c r="AF30" s="96"/>
      <c r="AG30" s="96"/>
      <c r="AH30" s="96"/>
      <c r="AI30" s="96"/>
      <c r="AJ30" s="96"/>
      <c r="AK30" s="96"/>
      <c r="AL30" s="97"/>
      <c r="AM30" s="96"/>
      <c r="AN30" s="96"/>
      <c r="AO30" s="97" t="s">
        <v>13</v>
      </c>
      <c r="AP30" s="96"/>
      <c r="AQ30" s="96"/>
      <c r="AR30" s="96"/>
      <c r="AS30" s="96"/>
      <c r="AT30" s="96"/>
      <c r="AU30" s="96"/>
      <c r="AV30" s="96"/>
      <c r="AW30" s="96"/>
      <c r="AX30" s="96"/>
      <c r="AY30" s="96"/>
      <c r="AZ30" s="98"/>
      <c r="BA30" s="98"/>
      <c r="BB30" s="98"/>
      <c r="BC30" s="98"/>
      <c r="BD30" s="96"/>
      <c r="BE30" s="96"/>
      <c r="BF30" s="96"/>
      <c r="BG30" s="96"/>
      <c r="BH30" s="96"/>
      <c r="BI30" s="96"/>
      <c r="BJ30" s="96"/>
      <c r="BK30" s="96"/>
      <c r="BL30" s="96"/>
      <c r="BM30" s="96"/>
      <c r="BN30" s="96"/>
      <c r="BO30" s="96"/>
      <c r="BP30" s="99"/>
      <c r="BQ30" s="100"/>
    </row>
    <row r="31" spans="1:72" ht="12.6" customHeight="1">
      <c r="C31" s="93"/>
      <c r="D31" s="37" t="str">
        <f>IF([7]集計用シート!AA6="","",[7]集計用シート!AA6)</f>
        <v>人員に余裕がなく、通常業務をこなすだけで精一杯であり、抜本的な改革の実施が検討できていないため。</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9"/>
      <c r="AN31" s="101"/>
      <c r="AO31" s="102" t="str">
        <f>IF([7]集計用シート!AB6="","",[7]集計用シート!AB6)</f>
        <v/>
      </c>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4"/>
      <c r="BQ31" s="100"/>
    </row>
    <row r="32" spans="1:72" ht="12.6" customHeight="1">
      <c r="C32" s="93"/>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2"/>
      <c r="AN32" s="101"/>
      <c r="AO32" s="105"/>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7"/>
      <c r="BQ32" s="100"/>
    </row>
    <row r="33" spans="1:72" ht="12.6" customHeight="1">
      <c r="C33" s="93"/>
      <c r="D33" s="40"/>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2"/>
      <c r="AN33" s="101"/>
      <c r="AO33" s="105"/>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7"/>
      <c r="BQ33" s="100"/>
    </row>
    <row r="34" spans="1:72" ht="12.6" customHeight="1">
      <c r="C34" s="93"/>
      <c r="D34" s="40"/>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2"/>
      <c r="AN34" s="101"/>
      <c r="AO34" s="105"/>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7"/>
      <c r="BQ34" s="100"/>
    </row>
    <row r="35" spans="1:72" ht="12.6" customHeight="1">
      <c r="C35" s="93"/>
      <c r="D35" s="40"/>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2"/>
      <c r="AN35" s="101"/>
      <c r="AO35" s="105"/>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7"/>
      <c r="BQ35" s="100"/>
    </row>
    <row r="36" spans="1:72" ht="12.6" customHeight="1">
      <c r="C36" s="93"/>
      <c r="D36" s="43"/>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5"/>
      <c r="AN36" s="101"/>
      <c r="AO36" s="108"/>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10"/>
      <c r="BQ36" s="100"/>
    </row>
    <row r="37" spans="1:72" ht="12.6" customHeight="1">
      <c r="C37" s="111"/>
      <c r="D37" s="112"/>
      <c r="E37" s="112"/>
      <c r="F37" s="112"/>
      <c r="G37" s="112"/>
      <c r="H37" s="112"/>
      <c r="I37" s="112"/>
      <c r="J37" s="112"/>
      <c r="K37" s="112"/>
      <c r="L37" s="112"/>
      <c r="M37" s="112"/>
      <c r="N37" s="112"/>
      <c r="O37" s="112"/>
      <c r="P37" s="112"/>
      <c r="Q37" s="112"/>
      <c r="R37" s="112"/>
      <c r="S37" s="112"/>
      <c r="T37" s="112"/>
      <c r="U37" s="112"/>
      <c r="V37" s="112"/>
      <c r="W37" s="112"/>
      <c r="X37" s="113"/>
      <c r="Y37" s="113"/>
      <c r="Z37" s="113"/>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5"/>
    </row>
    <row r="38" spans="1:72" ht="12.6" customHeight="1">
      <c r="A38" s="2"/>
      <c r="B38" s="5"/>
      <c r="C38" s="32"/>
      <c r="D38" s="33"/>
      <c r="E38" s="33"/>
      <c r="F38" s="33"/>
      <c r="G38" s="33"/>
      <c r="H38" s="33"/>
      <c r="I38" s="33"/>
      <c r="J38" s="33"/>
      <c r="K38" s="33"/>
      <c r="L38" s="33"/>
      <c r="M38" s="33"/>
      <c r="N38" s="33"/>
      <c r="O38" s="33"/>
      <c r="P38" s="33"/>
      <c r="Q38" s="33"/>
      <c r="R38" s="33"/>
      <c r="S38" s="33"/>
      <c r="T38" s="33"/>
      <c r="U38" s="33"/>
      <c r="V38" s="33"/>
      <c r="W38" s="33"/>
      <c r="X38" s="32"/>
      <c r="Y38" s="32"/>
      <c r="Z38" s="3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2"/>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水道事業</vt:lpstr>
      <vt:lpstr>簡易水道事業</vt:lpstr>
      <vt:lpstr>下水道事業</vt:lpstr>
      <vt:lpstr>下水道事業（農業集落排水）</vt:lpstr>
      <vt:lpstr>下水道事業（漁業集落排水）</vt:lpstr>
      <vt:lpstr>工業用水道事業</vt:lpstr>
      <vt:lpstr>病院事業</vt:lpstr>
      <vt:lpstr>宅地造成事業</vt:lpstr>
      <vt:lpstr>下水道事業!Print_Area</vt:lpstr>
      <vt:lpstr>'下水道事業（漁業集落排水）'!Print_Area</vt:lpstr>
      <vt:lpstr>'下水道事業（農業集落排水）'!Print_Area</vt:lpstr>
      <vt:lpstr>簡易水道事業!Print_Area</vt:lpstr>
      <vt:lpstr>工業用水道事業!Print_Area</vt:lpstr>
      <vt:lpstr>宅地造成事業!Print_Area</vt:lpstr>
      <vt:lpstr>病院事業!Print_Area</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162647</cp:lastModifiedBy>
  <cp:lastPrinted>2016-07-26T02:49:07Z</cp:lastPrinted>
  <dcterms:created xsi:type="dcterms:W3CDTF">2016-02-29T11:30:48Z</dcterms:created>
  <dcterms:modified xsi:type="dcterms:W3CDTF">2016-07-27T00:49:32Z</dcterms:modified>
</cp:coreProperties>
</file>