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15" windowWidth="28815" windowHeight="609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<sst xmlns="http://schemas.openxmlformats.org/spreadsheetml/2006/main" count="221" uniqueCount="111">
  <si>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</si>
  <si>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</si>
  <si>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</si>
  <si>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</si>
  <si>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</si>
  <si>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</si>
  <si>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</si>
  <si>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</si>
  <si>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</si>
  <si>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</si>
  <si>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</si>
  <si>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</si>
  <si>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</si>
  <si>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</si>
  <si>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</si>
  <si>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</si>
  <si>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</si>
  <si>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</si>
  <si>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</si>
  <si>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</si>
  <si>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</si>
  <si>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</si>
  <si>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</si>
  <si>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</si>
  <si>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</si>
  <si>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</si>
  <si>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</si>
  <si>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</si>
  <si>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</si>
  <si>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</si>
  <si>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</si>
  <si>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</si>
  <si>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</si>
  <si>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</si>
  <si>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</si>
  <si>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</si>
  <si>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</si>
  <si>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</si>
  <si>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</si>
  <si>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</si>
  <si>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</si>
  <si>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</si>
  <si>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</si>
  <si>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</si>
  <si>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</si>
  <si>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</si>
  <si>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</si>
  <si>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</si>
  <si>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</si>
  <si>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</si>
  <si>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</si>
  <si>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</si>
  <si>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</si>
  <si>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</si>
  <si>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</si>
  <si>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</si>
  <si>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</si>
  <si>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</si>
  <si>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</si>
  <si>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</si>
  <si>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</si>
  <si>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</si>
  <si>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</si>
  <si>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</si>
  <si>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</si>
  <si>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</si>
  <si>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</si>
  <si>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</si>
  <si>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</si>
  <si>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</si>
  <si>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</si>
  <si>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</si>
  <si>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</si>
  <si>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</si>
  <si>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</si>
  <si>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</si>
  <si>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</si>
  <si>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</si>
  <si>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</si>
  <si>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</si>
  <si>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</si>
  <si>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</si>
  <si>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</si>
  <si>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</si>
  <si>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</si>
  <si>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</si>
  <si>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</si>
  <si>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</si>
  <si>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</si>
  <si>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</si>
  <si>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</si>
  <si>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</si>
  <si>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</si>
  <si>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</si>
  <si>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</si>
  <si>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</si>
  <si>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大野市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</si>
  <si>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</si>
  <si>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</si>
  <si>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</si>
  <si>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</si>
  <si>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</si>
  <si>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</si>
  <si>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</si>
  <si>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</si>
  <si>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</si>
  <si>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</si>
  <si>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</si>
  <si>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農業集落排水は、昭和６３年に事業に着手し、平成３年から順次、供用を開始している。最も古い施設でも建設から２５年程度であり、耐用年数から判断しても、現在のところ施設に問題はないが、今後の施設の老朽化に備え、適正な維持管理を行っていく必要がある。</t>
    <rPh sb="1" eb="3">
      <t>トウシ</t>
    </rPh>
    <rPh sb="4" eb="6">
      <t>ノウギョウ</t>
    </rPh>
    <rPh sb="6" eb="8">
      <t>シュウラク</t>
    </rPh>
    <rPh sb="8" eb="10">
      <t>ハイスイ</t>
    </rPh>
    <rPh sb="12" eb="14">
      <t>ショウワ</t>
    </rPh>
    <rPh sb="16" eb="17">
      <t>ネン</t>
    </rPh>
    <rPh sb="18" eb="20">
      <t>ジギョウ</t>
    </rPh>
    <rPh sb="21" eb="23">
      <t>チャクシュ</t>
    </rPh>
    <rPh sb="25" eb="27">
      <t>ヘイセイ</t>
    </rPh>
    <rPh sb="28" eb="29">
      <t>ネン</t>
    </rPh>
    <rPh sb="31" eb="33">
      <t>ジュンジ</t>
    </rPh>
    <rPh sb="34" eb="36">
      <t>キョウヨウ</t>
    </rPh>
    <rPh sb="37" eb="39">
      <t>カイシ</t>
    </rPh>
    <rPh sb="44" eb="45">
      <t>モット</t>
    </rPh>
    <rPh sb="46" eb="47">
      <t>フル</t>
    </rPh>
    <rPh sb="48" eb="50">
      <t>シセツ</t>
    </rPh>
    <rPh sb="52" eb="54">
      <t>ケンセツ</t>
    </rPh>
    <rPh sb="58" eb="59">
      <t>ネン</t>
    </rPh>
    <rPh sb="59" eb="61">
      <t>テイド</t>
    </rPh>
    <rPh sb="65" eb="67">
      <t>タイヨウ</t>
    </rPh>
    <rPh sb="67" eb="69">
      <t>ネンスウ</t>
    </rPh>
    <rPh sb="71" eb="73">
      <t>ハンダン</t>
    </rPh>
    <rPh sb="77" eb="79">
      <t>ゲンザイ</t>
    </rPh>
    <rPh sb="83" eb="85">
      <t>シセツ</t>
    </rPh>
    <rPh sb="86" eb="88">
      <t>モンダイ</t>
    </rPh>
    <rPh sb="93" eb="95">
      <t>コンゴ</t>
    </rPh>
    <rPh sb="96" eb="98">
      <t>シセツ</t>
    </rPh>
    <rPh sb="99" eb="102">
      <t>ロウキュウカ</t>
    </rPh>
    <rPh sb="103" eb="104">
      <t>ソナ</t>
    </rPh>
    <rPh sb="106" eb="108">
      <t>テキセイ</t>
    </rPh>
    <rPh sb="109" eb="111">
      <t>イジ</t>
    </rPh>
    <rPh sb="111" eb="113">
      <t>カンリ</t>
    </rPh>
    <rPh sb="114" eb="115">
      <t>オコナ</t>
    </rPh>
    <rPh sb="119" eb="121">
      <t>ヒツヨウ</t>
    </rPh>
    <phoneticPr fontId="4"/>
  </si>
  <si>
    <t>　今後は、施設の老朽化による修繕費等の維持管理費の増加が懸念されるとともに、人口減少等による使用料収入の減少が見込まれる。
　このような状況の中で、将来的に健全な経営を行っていくためには、改めて施設の機能診断を行い、最適な修繕、更新等を行っていくことで、施設の長寿命化を図ることが重要である。
　併せて、全処理区の収支決算等を踏まえ、使用料の適正化を進めていく必要がある。</t>
    <rPh sb="1" eb="3">
      <t>コンゴ</t>
    </rPh>
    <rPh sb="5" eb="7">
      <t>シセツ</t>
    </rPh>
    <rPh sb="8" eb="11">
      <t>ロウキュウカ</t>
    </rPh>
    <rPh sb="17" eb="18">
      <t>ナド</t>
    </rPh>
    <rPh sb="19" eb="21">
      <t>イジ</t>
    </rPh>
    <rPh sb="21" eb="23">
      <t>カンリ</t>
    </rPh>
    <rPh sb="25" eb="27">
      <t>ゾウカ</t>
    </rPh>
    <rPh sb="28" eb="30">
      <t>ケネン</t>
    </rPh>
    <rPh sb="38" eb="40">
      <t>ジンコウ</t>
    </rPh>
    <rPh sb="40" eb="42">
      <t>ゲンショウ</t>
    </rPh>
    <rPh sb="42" eb="43">
      <t>ナド</t>
    </rPh>
    <rPh sb="46" eb="49">
      <t>シヨウリョウ</t>
    </rPh>
    <rPh sb="49" eb="51">
      <t>シュウニュウ</t>
    </rPh>
    <rPh sb="52" eb="54">
      <t>ゲンショウ</t>
    </rPh>
    <rPh sb="55" eb="57">
      <t>ミコ</t>
    </rPh>
    <rPh sb="68" eb="70">
      <t>ジョウキョウ</t>
    </rPh>
    <rPh sb="71" eb="72">
      <t>ナカ</t>
    </rPh>
    <rPh sb="74" eb="77">
      <t>ショウライテキ</t>
    </rPh>
    <rPh sb="78" eb="80">
      <t>ケンゼン</t>
    </rPh>
    <rPh sb="81" eb="83">
      <t>ケイエイ</t>
    </rPh>
    <rPh sb="84" eb="85">
      <t>オコナ</t>
    </rPh>
    <rPh sb="94" eb="95">
      <t>アラタ</t>
    </rPh>
    <rPh sb="97" eb="99">
      <t>シセツ</t>
    </rPh>
    <rPh sb="100" eb="102">
      <t>キノウ</t>
    </rPh>
    <rPh sb="102" eb="104">
      <t>シンダン</t>
    </rPh>
    <rPh sb="105" eb="106">
      <t>オコナ</t>
    </rPh>
    <rPh sb="108" eb="110">
      <t>サイテキ</t>
    </rPh>
    <rPh sb="111" eb="113">
      <t>シュウゼン</t>
    </rPh>
    <rPh sb="114" eb="116">
      <t>コウシン</t>
    </rPh>
    <rPh sb="116" eb="117">
      <t>ナド</t>
    </rPh>
    <rPh sb="118" eb="119">
      <t>オコナ</t>
    </rPh>
    <rPh sb="127" eb="129">
      <t>シセツ</t>
    </rPh>
    <rPh sb="130" eb="131">
      <t>チョウ</t>
    </rPh>
    <rPh sb="131" eb="134">
      <t>ジュミョウカ</t>
    </rPh>
    <rPh sb="135" eb="136">
      <t>ハカ</t>
    </rPh>
    <rPh sb="140" eb="142">
      <t>ジュウヨウ</t>
    </rPh>
    <rPh sb="148" eb="149">
      <t>アワ</t>
    </rPh>
    <rPh sb="157" eb="159">
      <t>シュウシ</t>
    </rPh>
    <rPh sb="159" eb="161">
      <t>ケッサン</t>
    </rPh>
    <rPh sb="161" eb="162">
      <t>ナド</t>
    </rPh>
    <rPh sb="163" eb="164">
      <t>フ</t>
    </rPh>
    <rPh sb="167" eb="170">
      <t>シヨウリョウ</t>
    </rPh>
    <rPh sb="171" eb="174">
      <t>テキセイカ</t>
    </rPh>
    <rPh sb="175" eb="176">
      <t>スス</t>
    </rPh>
    <rPh sb="180" eb="182">
      <t>ヒツヨウ</t>
    </rPh>
    <phoneticPr fontId="4"/>
  </si>
  <si>
    <t>　①収益的収支比率、⑤経費回収率はともに100％未満でありさらに近年下降傾向にある。処理区域内人口の減少により使用料収入が減少傾向にある中でこれまで以上に一般会計繰入金に依存することが無いよう、適正な使用料収入を確保する必要がある。
　⑥汚水処理原価についても、類似団体平均値より高く、さらに近年上昇傾向にあるが、これも処理区域内人口の減少による有収水量の減少が影響している。また、当市にある１５処理区の排水施設は、山沿いに整備されていることや処理区域内の集落が広範囲に点在していることが多いため、施設の維持管理費等の汚水処理費が割高となっていることも原因として考えられる。
　④企業債残高対事業規模比率については、市内のすべての処理区が完成したことにより、平成２４年度以降、新たな地方債発行を行っていないため、下降している。
　⑧水洗化率については、類似団体平均値を大きく上回っておりさらに近年上昇傾向にある。これは現在でも使用料の徴収を地元の維持管理組合で行うなど、処理施設の建設当時から地元が中心となって事業を進めてきたことが影響していると考えられる。　
　⑦施設利用率については、算出基礎となる決算統計において『晴天時平均処理水量』、『処理能力』の算出に誤りがあり修正するが、決算統計の数値を修正することはできないため、左側のグラフも修正することはできない。修正した本来の施設利用率（％）の当該数値は次のとおり。H22:79.90、　H23:78.98、H24:77.39、H25:76.71、H26:74.68
　</t>
    <rPh sb="92" eb="93">
      <t>ナ</t>
    </rPh>
    <rPh sb="97" eb="99">
      <t>テキセイ</t>
    </rPh>
    <rPh sb="106" eb="108">
      <t>カクホ</t>
    </rPh>
    <rPh sb="119" eb="121">
      <t>オスイ</t>
    </rPh>
    <rPh sb="121" eb="123">
      <t>ショリ</t>
    </rPh>
    <rPh sb="123" eb="125">
      <t>ゲンカ</t>
    </rPh>
    <rPh sb="131" eb="133">
      <t>ルイジ</t>
    </rPh>
    <rPh sb="133" eb="135">
      <t>ダンタイ</t>
    </rPh>
    <rPh sb="135" eb="137">
      <t>ヘイキン</t>
    </rPh>
    <rPh sb="137" eb="138">
      <t>チ</t>
    </rPh>
    <rPh sb="140" eb="141">
      <t>タカ</t>
    </rPh>
    <rPh sb="146" eb="148">
      <t>キンネン</t>
    </rPh>
    <rPh sb="148" eb="150">
      <t>ジョウショウ</t>
    </rPh>
    <rPh sb="150" eb="152">
      <t>ケイコウ</t>
    </rPh>
    <rPh sb="160" eb="162">
      <t>ショリ</t>
    </rPh>
    <rPh sb="162" eb="164">
      <t>クイキ</t>
    </rPh>
    <rPh sb="164" eb="165">
      <t>ナイ</t>
    </rPh>
    <rPh sb="165" eb="167">
      <t>ジンコウ</t>
    </rPh>
    <rPh sb="168" eb="170">
      <t>ゲンショウ</t>
    </rPh>
    <rPh sb="173" eb="175">
      <t>ユウシュウ</t>
    </rPh>
    <rPh sb="175" eb="177">
      <t>スイリョウ</t>
    </rPh>
    <rPh sb="178" eb="180">
      <t>ゲンショウ</t>
    </rPh>
    <rPh sb="181" eb="183">
      <t>エイキョウ</t>
    </rPh>
    <rPh sb="198" eb="200">
      <t>ショリ</t>
    </rPh>
    <rPh sb="200" eb="201">
      <t>ク</t>
    </rPh>
    <rPh sb="202" eb="204">
      <t>ハイスイ</t>
    </rPh>
    <rPh sb="204" eb="206">
      <t>シセツ</t>
    </rPh>
    <rPh sb="212" eb="214">
      <t>セイビ</t>
    </rPh>
    <rPh sb="222" eb="224">
      <t>ショリ</t>
    </rPh>
    <rPh sb="224" eb="225">
      <t>ク</t>
    </rPh>
    <rPh sb="225" eb="226">
      <t>イキ</t>
    </rPh>
    <rPh sb="226" eb="227">
      <t>ナイ</t>
    </rPh>
    <rPh sb="228" eb="230">
      <t>シュウラク</t>
    </rPh>
    <rPh sb="231" eb="234">
      <t>コウハンイ</t>
    </rPh>
    <rPh sb="235" eb="237">
      <t>テンザイ</t>
    </rPh>
    <rPh sb="244" eb="245">
      <t>オオ</t>
    </rPh>
    <rPh sb="249" eb="251">
      <t>シセツ</t>
    </rPh>
    <rPh sb="252" eb="254">
      <t>イジ</t>
    </rPh>
    <rPh sb="254" eb="256">
      <t>カンリ</t>
    </rPh>
    <rPh sb="256" eb="257">
      <t>ヒ</t>
    </rPh>
    <rPh sb="257" eb="258">
      <t>ナド</t>
    </rPh>
    <rPh sb="259" eb="261">
      <t>オスイ</t>
    </rPh>
    <rPh sb="261" eb="263">
      <t>ショリ</t>
    </rPh>
    <rPh sb="263" eb="264">
      <t>ヒ</t>
    </rPh>
    <rPh sb="265" eb="267">
      <t>ワリダカ</t>
    </rPh>
    <rPh sb="276" eb="278">
      <t>ゲンイン</t>
    </rPh>
    <rPh sb="281" eb="282">
      <t>カンガ</t>
    </rPh>
    <rPh sb="290" eb="292">
      <t>キギョウ</t>
    </rPh>
    <rPh sb="292" eb="293">
      <t>サイ</t>
    </rPh>
    <rPh sb="293" eb="294">
      <t>ザン</t>
    </rPh>
    <rPh sb="294" eb="295">
      <t>タカ</t>
    </rPh>
    <rPh sb="295" eb="296">
      <t>タイ</t>
    </rPh>
    <rPh sb="296" eb="298">
      <t>ジギョウ</t>
    </rPh>
    <rPh sb="298" eb="300">
      <t>キボ</t>
    </rPh>
    <rPh sb="300" eb="302">
      <t>ヒリツ</t>
    </rPh>
    <rPh sb="308" eb="310">
      <t>シナイ</t>
    </rPh>
    <rPh sb="315" eb="317">
      <t>ショリ</t>
    </rPh>
    <rPh sb="317" eb="318">
      <t>ク</t>
    </rPh>
    <rPh sb="319" eb="321">
      <t>カンセイ</t>
    </rPh>
    <rPh sb="329" eb="331">
      <t>ヘイセイ</t>
    </rPh>
    <rPh sb="333" eb="334">
      <t>ネン</t>
    </rPh>
    <rPh sb="334" eb="335">
      <t>ド</t>
    </rPh>
    <rPh sb="335" eb="337">
      <t>イコウ</t>
    </rPh>
    <rPh sb="338" eb="339">
      <t>アラ</t>
    </rPh>
    <rPh sb="341" eb="344">
      <t>チホウサイ</t>
    </rPh>
    <rPh sb="344" eb="346">
      <t>ハッコウ</t>
    </rPh>
    <rPh sb="347" eb="348">
      <t>オコナ</t>
    </rPh>
    <rPh sb="356" eb="358">
      <t>カコウ</t>
    </rPh>
    <rPh sb="366" eb="369">
      <t>スイセンカ</t>
    </rPh>
    <rPh sb="369" eb="370">
      <t>リツ</t>
    </rPh>
    <rPh sb="376" eb="378">
      <t>ルイジ</t>
    </rPh>
    <rPh sb="378" eb="380">
      <t>ダンタイ</t>
    </rPh>
    <rPh sb="380" eb="382">
      <t>ヘイキン</t>
    </rPh>
    <rPh sb="382" eb="383">
      <t>チ</t>
    </rPh>
    <rPh sb="384" eb="385">
      <t>オオ</t>
    </rPh>
    <rPh sb="387" eb="389">
      <t>ウワマワ</t>
    </rPh>
    <rPh sb="396" eb="398">
      <t>キンネン</t>
    </rPh>
    <rPh sb="398" eb="400">
      <t>ジョウショウ</t>
    </rPh>
    <rPh sb="400" eb="402">
      <t>ケイコウ</t>
    </rPh>
    <rPh sb="409" eb="411">
      <t>ゲンザイ</t>
    </rPh>
    <rPh sb="413" eb="416">
      <t>シヨウリョウ</t>
    </rPh>
    <rPh sb="417" eb="419">
      <t>チョウシュウ</t>
    </rPh>
    <rPh sb="420" eb="422">
      <t>ジモト</t>
    </rPh>
    <rPh sb="423" eb="425">
      <t>イジ</t>
    </rPh>
    <rPh sb="425" eb="427">
      <t>カンリ</t>
    </rPh>
    <rPh sb="427" eb="429">
      <t>クミアイ</t>
    </rPh>
    <rPh sb="430" eb="431">
      <t>オコナ</t>
    </rPh>
    <rPh sb="435" eb="437">
      <t>ショリ</t>
    </rPh>
    <rPh sb="437" eb="439">
      <t>シセツ</t>
    </rPh>
    <rPh sb="440" eb="442">
      <t>ケンセツ</t>
    </rPh>
    <rPh sb="442" eb="444">
      <t>トウジ</t>
    </rPh>
    <rPh sb="446" eb="448">
      <t>ジモト</t>
    </rPh>
    <rPh sb="449" eb="451">
      <t>チュウシン</t>
    </rPh>
    <rPh sb="455" eb="457">
      <t>ジギョウ</t>
    </rPh>
    <rPh sb="458" eb="459">
      <t>スス</t>
    </rPh>
    <rPh sb="466" eb="468">
      <t>エイキョウ</t>
    </rPh>
    <rPh sb="473" eb="474">
      <t>カンガ</t>
    </rPh>
    <rPh sb="587" eb="589">
      <t>ホンライ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</si>
</sst>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449856"/>
        <c:axId val="974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97449856"/>
        <c:axId val="97452032"/>
      </c:lineChart>
      <c:dateAx>
        <c:axId val="97449856"/>
        <c:scaling>
          <c:orientation val="minMax"/>
        </c:scaling>
        <c:delete val="1"/>
        <c:axPos val="b"/>
        <c:numFmt formatCode="ge" sourceLinked="1"/>
        <c:majorTickMark val="none"/>
        <c:minorTickMark val="none"/>
        <c:tickLblPos val="none"/>
        <c:crossAx val="97452032"/>
        <c:crosses val="autoZero"/>
        <c:auto val="1"/>
        <c:lblOffset val="100"/>
        <c:baseTimeUnit val="years"/>
      </c:dateAx>
      <c:valAx>
        <c:axId val="974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9856"/>
        <c:crosses val="autoZero"/>
        <c:crossBetween val="between"/>
        <c:majorUnit val="1.0000000000000002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78.87</c:v>
                </c:pt>
                <c:pt idx="1">
                  <c:v>79.05</c:v>
                </c:pt>
                <c:pt idx="2">
                  <c:v>63.63</c:v>
                </c:pt>
                <c:pt idx="3">
                  <c:v>62.74</c:v>
                </c:pt>
                <c:pt idx="4">
                  <c:v>59.05</c:v>
                </c:pt>
              </c:numCache>
            </c:numRef>
          </c:val>
        </c:ser>
        <c:dLbls>
          <c:showLegendKey val="0"/>
          <c:showVal val="0"/>
          <c:showCatName val="0"/>
          <c:showSerName val="0"/>
          <c:showPercent val="0"/>
          <c:showBubbleSize val="0"/>
        </c:dLbls>
        <c:gapWidth val="150"/>
        <c:axId val="118631424"/>
        <c:axId val="1186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18631424"/>
        <c:axId val="118637696"/>
      </c:lineChart>
      <c:dateAx>
        <c:axId val="118631424"/>
        <c:scaling>
          <c:orientation val="minMax"/>
        </c:scaling>
        <c:delete val="1"/>
        <c:axPos val="b"/>
        <c:numFmt formatCode="ge" sourceLinked="1"/>
        <c:majorTickMark val="none"/>
        <c:minorTickMark val="none"/>
        <c:tickLblPos val="none"/>
        <c:crossAx val="118637696"/>
        <c:crosses val="autoZero"/>
        <c:auto val="1"/>
        <c:lblOffset val="100"/>
        <c:baseTimeUnit val="years"/>
      </c:dateAx>
      <c:valAx>
        <c:axId val="1186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90.72</c:v>
                </c:pt>
                <c:pt idx="1">
                  <c:v>91.43</c:v>
                </c:pt>
                <c:pt idx="2">
                  <c:v>92.26</c:v>
                </c:pt>
                <c:pt idx="3">
                  <c:v>92.28</c:v>
                </c:pt>
                <c:pt idx="4">
                  <c:v>93.26</c:v>
                </c:pt>
              </c:numCache>
            </c:numRef>
          </c:val>
        </c:ser>
        <c:dLbls>
          <c:showLegendKey val="0"/>
          <c:showVal val="0"/>
          <c:showCatName val="0"/>
          <c:showSerName val="0"/>
          <c:showPercent val="0"/>
          <c:showBubbleSize val="0"/>
        </c:dLbls>
        <c:gapWidth val="150"/>
        <c:axId val="118676096"/>
        <c:axId val="1186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18676096"/>
        <c:axId val="118686464"/>
      </c:lineChart>
      <c:dateAx>
        <c:axId val="118676096"/>
        <c:scaling>
          <c:orientation val="minMax"/>
        </c:scaling>
        <c:delete val="1"/>
        <c:axPos val="b"/>
        <c:numFmt formatCode="ge" sourceLinked="1"/>
        <c:majorTickMark val="none"/>
        <c:minorTickMark val="none"/>
        <c:tickLblPos val="none"/>
        <c:crossAx val="118686464"/>
        <c:crosses val="autoZero"/>
        <c:auto val="1"/>
        <c:lblOffset val="100"/>
        <c:baseTimeUnit val="years"/>
      </c:dateAx>
      <c:valAx>
        <c:axId val="1186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86.57</c:v>
                </c:pt>
                <c:pt idx="1">
                  <c:v>81.27</c:v>
                </c:pt>
                <c:pt idx="2">
                  <c:v>81.650000000000006</c:v>
                </c:pt>
                <c:pt idx="3">
                  <c:v>79.819999999999993</c:v>
                </c:pt>
                <c:pt idx="4">
                  <c:v>79.53</c:v>
                </c:pt>
              </c:numCache>
            </c:numRef>
          </c:val>
        </c:ser>
        <c:dLbls>
          <c:showLegendKey val="0"/>
          <c:showVal val="0"/>
          <c:showCatName val="0"/>
          <c:showSerName val="0"/>
          <c:showPercent val="0"/>
          <c:showBubbleSize val="0"/>
        </c:dLbls>
        <c:gapWidth val="150"/>
        <c:axId val="99613312"/>
        <c:axId val="996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13312"/>
        <c:axId val="99615872"/>
      </c:lineChart>
      <c:dateAx>
        <c:axId val="99613312"/>
        <c:scaling>
          <c:orientation val="minMax"/>
        </c:scaling>
        <c:delete val="1"/>
        <c:axPos val="b"/>
        <c:numFmt formatCode="ge" sourceLinked="1"/>
        <c:majorTickMark val="none"/>
        <c:minorTickMark val="none"/>
        <c:tickLblPos val="none"/>
        <c:crossAx val="99615872"/>
        <c:crosses val="autoZero"/>
        <c:auto val="1"/>
        <c:lblOffset val="100"/>
        <c:baseTimeUnit val="years"/>
      </c:dateAx>
      <c:valAx>
        <c:axId val="996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90912"/>
        <c:axId val="1057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90912"/>
        <c:axId val="105780352"/>
      </c:lineChart>
      <c:dateAx>
        <c:axId val="105190912"/>
        <c:scaling>
          <c:orientation val="minMax"/>
        </c:scaling>
        <c:delete val="1"/>
        <c:axPos val="b"/>
        <c:numFmt formatCode="ge" sourceLinked="1"/>
        <c:majorTickMark val="none"/>
        <c:minorTickMark val="none"/>
        <c:tickLblPos val="none"/>
        <c:crossAx val="105780352"/>
        <c:crosses val="autoZero"/>
        <c:auto val="1"/>
        <c:lblOffset val="100"/>
        <c:baseTimeUnit val="years"/>
      </c:dateAx>
      <c:valAx>
        <c:axId val="1057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01504"/>
        <c:axId val="1053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01504"/>
        <c:axId val="105303424"/>
      </c:lineChart>
      <c:dateAx>
        <c:axId val="105301504"/>
        <c:scaling>
          <c:orientation val="minMax"/>
        </c:scaling>
        <c:delete val="1"/>
        <c:axPos val="b"/>
        <c:numFmt formatCode="ge" sourceLinked="1"/>
        <c:majorTickMark val="none"/>
        <c:minorTickMark val="none"/>
        <c:tickLblPos val="none"/>
        <c:crossAx val="105303424"/>
        <c:crosses val="autoZero"/>
        <c:auto val="1"/>
        <c:lblOffset val="100"/>
        <c:baseTimeUnit val="years"/>
      </c:dateAx>
      <c:valAx>
        <c:axId val="1053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05920"/>
        <c:axId val="1055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05920"/>
        <c:axId val="105507840"/>
      </c:lineChart>
      <c:dateAx>
        <c:axId val="105505920"/>
        <c:scaling>
          <c:orientation val="minMax"/>
        </c:scaling>
        <c:delete val="1"/>
        <c:axPos val="b"/>
        <c:numFmt formatCode="ge" sourceLinked="1"/>
        <c:majorTickMark val="none"/>
        <c:minorTickMark val="none"/>
        <c:tickLblPos val="none"/>
        <c:crossAx val="105507840"/>
        <c:crosses val="autoZero"/>
        <c:auto val="1"/>
        <c:lblOffset val="100"/>
        <c:baseTimeUnit val="years"/>
      </c:dateAx>
      <c:valAx>
        <c:axId val="1055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54688"/>
        <c:axId val="1055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54688"/>
        <c:axId val="105556608"/>
      </c:lineChart>
      <c:dateAx>
        <c:axId val="105554688"/>
        <c:scaling>
          <c:orientation val="minMax"/>
        </c:scaling>
        <c:delete val="1"/>
        <c:axPos val="b"/>
        <c:numFmt formatCode="ge" sourceLinked="1"/>
        <c:majorTickMark val="none"/>
        <c:minorTickMark val="none"/>
        <c:tickLblPos val="none"/>
        <c:crossAx val="105556608"/>
        <c:crosses val="autoZero"/>
        <c:auto val="1"/>
        <c:lblOffset val="100"/>
        <c:baseTimeUnit val="years"/>
      </c:dateAx>
      <c:valAx>
        <c:axId val="1055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916.52</c:v>
                </c:pt>
                <c:pt idx="1">
                  <c:v>962.46</c:v>
                </c:pt>
                <c:pt idx="2">
                  <c:v>860.36</c:v>
                </c:pt>
                <c:pt idx="3">
                  <c:v>807.29</c:v>
                </c:pt>
                <c:pt idx="4">
                  <c:v>750.08</c:v>
                </c:pt>
              </c:numCache>
            </c:numRef>
          </c:val>
        </c:ser>
        <c:dLbls>
          <c:showLegendKey val="0"/>
          <c:showVal val="0"/>
          <c:showCatName val="0"/>
          <c:showSerName val="0"/>
          <c:showPercent val="0"/>
          <c:showBubbleSize val="0"/>
        </c:dLbls>
        <c:gapWidth val="150"/>
        <c:axId val="108573056"/>
        <c:axId val="1085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8573056"/>
        <c:axId val="108574976"/>
      </c:lineChart>
      <c:dateAx>
        <c:axId val="108573056"/>
        <c:scaling>
          <c:orientation val="minMax"/>
        </c:scaling>
        <c:delete val="1"/>
        <c:axPos val="b"/>
        <c:numFmt formatCode="ge" sourceLinked="1"/>
        <c:majorTickMark val="none"/>
        <c:minorTickMark val="none"/>
        <c:tickLblPos val="none"/>
        <c:crossAx val="108574976"/>
        <c:crosses val="autoZero"/>
        <c:auto val="1"/>
        <c:lblOffset val="100"/>
        <c:baseTimeUnit val="years"/>
      </c:dateAx>
      <c:valAx>
        <c:axId val="1085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82.24</c:v>
                </c:pt>
                <c:pt idx="1">
                  <c:v>71.400000000000006</c:v>
                </c:pt>
                <c:pt idx="2">
                  <c:v>69.44</c:v>
                </c:pt>
                <c:pt idx="3">
                  <c:v>65.489999999999995</c:v>
                </c:pt>
                <c:pt idx="4">
                  <c:v>65.180000000000007</c:v>
                </c:pt>
              </c:numCache>
            </c:numRef>
          </c:val>
        </c:ser>
        <c:dLbls>
          <c:showLegendKey val="0"/>
          <c:showVal val="0"/>
          <c:showCatName val="0"/>
          <c:showSerName val="0"/>
          <c:showPercent val="0"/>
          <c:showBubbleSize val="0"/>
        </c:dLbls>
        <c:gapWidth val="150"/>
        <c:axId val="72499200"/>
        <c:axId val="725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72499200"/>
        <c:axId val="72501120"/>
      </c:lineChart>
      <c:dateAx>
        <c:axId val="72499200"/>
        <c:scaling>
          <c:orientation val="minMax"/>
        </c:scaling>
        <c:delete val="1"/>
        <c:axPos val="b"/>
        <c:numFmt formatCode="ge" sourceLinked="1"/>
        <c:majorTickMark val="none"/>
        <c:minorTickMark val="none"/>
        <c:tickLblPos val="none"/>
        <c:crossAx val="72501120"/>
        <c:crosses val="autoZero"/>
        <c:auto val="1"/>
        <c:lblOffset val="100"/>
        <c:baseTimeUnit val="years"/>
      </c:dateAx>
      <c:valAx>
        <c:axId val="725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295.23</c:v>
                </c:pt>
                <c:pt idx="1">
                  <c:v>341.28</c:v>
                </c:pt>
                <c:pt idx="2">
                  <c:v>352.54</c:v>
                </c:pt>
                <c:pt idx="3">
                  <c:v>373.62</c:v>
                </c:pt>
                <c:pt idx="4">
                  <c:v>378.67</c:v>
                </c:pt>
              </c:numCache>
            </c:numRef>
          </c:val>
        </c:ser>
        <c:dLbls>
          <c:showLegendKey val="0"/>
          <c:showVal val="0"/>
          <c:showCatName val="0"/>
          <c:showSerName val="0"/>
          <c:showPercent val="0"/>
          <c:showBubbleSize val="0"/>
        </c:dLbls>
        <c:gapWidth val="150"/>
        <c:axId val="72519040"/>
        <c:axId val="951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72519040"/>
        <c:axId val="95196672"/>
      </c:lineChart>
      <c:dateAx>
        <c:axId val="72519040"/>
        <c:scaling>
          <c:orientation val="minMax"/>
        </c:scaling>
        <c:delete val="1"/>
        <c:axPos val="b"/>
        <c:numFmt formatCode="ge" sourceLinked="1"/>
        <c:majorTickMark val="none"/>
        <c:minorTickMark val="none"/>
        <c:tickLblPos val="none"/>
        <c:crossAx val="95196672"/>
        <c:crosses val="autoZero"/>
        <c:auto val="1"/>
        <c:lblOffset val="100"/>
        <c:baseTimeUnit val="years"/>
      </c:dateAx>
      <c:valAx>
        <c:axId val="951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6" zoomScaleNormal="100" workbookViewId="0">
      <selection activeCell="AU56" sqref="AU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福井県　大野市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35251</v>
      </c>
      <c r="AM8" s="64"/>
      <c r="AN8" s="64"/>
      <c r="AO8" s="64"/>
      <c r="AP8" s="64"/>
      <c r="AQ8" s="64"/>
      <c r="AR8" s="64"/>
      <c r="AS8" s="64"/>
      <c r="AT8" s="63">
        <f>データ!S6</f>
        <v>872.43</v>
      </c>
      <c r="AU8" s="63"/>
      <c r="AV8" s="63"/>
      <c r="AW8" s="63"/>
      <c r="AX8" s="63"/>
      <c r="AY8" s="63"/>
      <c r="AZ8" s="63"/>
      <c r="BA8" s="63"/>
      <c r="BB8" s="63">
        <f>データ!T6</f>
        <v>40.409999999999997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20.13</v>
      </c>
      <c r="Q10" s="63"/>
      <c r="R10" s="63"/>
      <c r="S10" s="63"/>
      <c r="T10" s="63"/>
      <c r="U10" s="63"/>
      <c r="V10" s="63"/>
      <c r="W10" s="63">
        <f>データ!P6</f>
        <v>56.4</v>
      </c>
      <c r="X10" s="63"/>
      <c r="Y10" s="63"/>
      <c r="Z10" s="63"/>
      <c r="AA10" s="63"/>
      <c r="AB10" s="63"/>
      <c r="AC10" s="63"/>
      <c r="AD10" s="64">
        <f>データ!Q6</f>
        <v>4300</v>
      </c>
      <c r="AE10" s="64"/>
      <c r="AF10" s="64"/>
      <c r="AG10" s="64"/>
      <c r="AH10" s="64"/>
      <c r="AI10" s="64"/>
      <c r="AJ10" s="64"/>
      <c r="AK10" s="2"/>
      <c r="AL10" s="64">
        <f>データ!U6</f>
        <v>7050</v>
      </c>
      <c r="AM10" s="64"/>
      <c r="AN10" s="64"/>
      <c r="AO10" s="64"/>
      <c r="AP10" s="64"/>
      <c r="AQ10" s="64"/>
      <c r="AR10" s="64"/>
      <c r="AS10" s="64"/>
      <c r="AT10" s="63">
        <f>データ!V6</f>
        <v>4.2300000000000004</v>
      </c>
      <c r="AU10" s="63"/>
      <c r="AV10" s="63"/>
      <c r="AW10" s="63"/>
      <c r="AX10" s="63"/>
      <c r="AY10" s="63"/>
      <c r="AZ10" s="63"/>
      <c r="BA10" s="63"/>
      <c r="BB10" s="63">
        <f>データ!W6</f>
        <v>1666.67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182052</v>
      </c>
      <c r="D6" s="31">
        <f t="shared" si="3"/>
        <v>47</v>
      </c>
      <c r="E6" s="31">
        <f t="shared" si="3"/>
        <v>17</v>
      </c>
      <c r="F6" s="31">
        <f t="shared" si="3"/>
        <v>5</v>
      </c>
      <c r="G6" s="31">
        <f t="shared" si="3"/>
        <v>0</v>
      </c>
      <c r="H6" s="31" t="str">
        <f t="shared" si="3"/>
        <v>福井県　大野市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20.13</v>
      </c>
      <c r="P6" s="32">
        <f t="shared" si="3"/>
        <v>56.4</v>
      </c>
      <c r="Q6" s="32">
        <f t="shared" si="3"/>
        <v>4300</v>
      </c>
      <c r="R6" s="32">
        <f t="shared" si="3"/>
        <v>35251</v>
      </c>
      <c r="S6" s="32">
        <f t="shared" si="3"/>
        <v>872.43</v>
      </c>
      <c r="T6" s="32">
        <f t="shared" si="3"/>
        <v>40.409999999999997</v>
      </c>
      <c r="U6" s="32">
        <f t="shared" si="3"/>
        <v>7050</v>
      </c>
      <c r="V6" s="32">
        <f t="shared" si="3"/>
        <v>4.2300000000000004</v>
      </c>
      <c r="W6" s="32">
        <f t="shared" si="3"/>
        <v>1666.67</v>
      </c>
      <c r="X6" s="33">
        <f>IF(X7="",NA(),X7)</f>
        <v>86.57</v>
      </c>
      <c r="Y6" s="33">
        <f t="shared" ref="Y6:AG6" si="4">IF(Y7="",NA(),Y7)</f>
        <v>81.27</v>
      </c>
      <c r="Z6" s="33">
        <f t="shared" si="4"/>
        <v>81.650000000000006</v>
      </c>
      <c r="AA6" s="33">
        <f t="shared" si="4"/>
        <v>79.819999999999993</v>
      </c>
      <c r="AB6" s="33">
        <f t="shared" si="4"/>
        <v>79.53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916.52</v>
      </c>
      <c r="BF6" s="33">
        <f t="shared" ref="BF6:BN6" si="7">IF(BF7="",NA(),BF7)</f>
        <v>962.46</v>
      </c>
      <c r="BG6" s="33">
        <f t="shared" si="7"/>
        <v>860.36</v>
      </c>
      <c r="BH6" s="33">
        <f t="shared" si="7"/>
        <v>807.29</v>
      </c>
      <c r="BI6" s="33">
        <f t="shared" si="7"/>
        <v>750.08</v>
      </c>
      <c r="BJ6" s="33">
        <f t="shared" si="7"/>
        <v>1267.26</v>
      </c>
      <c r="BK6" s="33">
        <f t="shared" si="7"/>
        <v>1239.2</v>
      </c>
      <c r="BL6" s="33">
        <f t="shared" si="7"/>
        <v>1197.82</v>
      </c>
      <c r="BM6" s="33">
        <f t="shared" si="7"/>
        <v>1126.77</v>
      </c>
      <c r="BN6" s="33">
        <f t="shared" si="7"/>
        <v>1044.8</v>
      </c>
      <c r="BO6" s="32" t="str">
        <f>IF(BO7="","",IF(BO7="-","【-】","【"&amp;SUBSTITUTE(TEXT(BO7,"#,##0.00"),"-","△")&amp;"】"))</f>
        <v>【992.47】</v>
      </c>
      <c r="BP6" s="33">
        <f>IF(BP7="",NA(),BP7)</f>
        <v>82.24</v>
      </c>
      <c r="BQ6" s="33">
        <f t="shared" ref="BQ6:BY6" si="8">IF(BQ7="",NA(),BQ7)</f>
        <v>71.400000000000006</v>
      </c>
      <c r="BR6" s="33">
        <f t="shared" si="8"/>
        <v>69.44</v>
      </c>
      <c r="BS6" s="33">
        <f t="shared" si="8"/>
        <v>65.489999999999995</v>
      </c>
      <c r="BT6" s="33">
        <f t="shared" si="8"/>
        <v>65.180000000000007</v>
      </c>
      <c r="BU6" s="33">
        <f t="shared" si="8"/>
        <v>53.42</v>
      </c>
      <c r="BV6" s="33">
        <f t="shared" si="8"/>
        <v>51.56</v>
      </c>
      <c r="BW6" s="33">
        <f t="shared" si="8"/>
        <v>51.03</v>
      </c>
      <c r="BX6" s="33">
        <f t="shared" si="8"/>
        <v>50.9</v>
      </c>
      <c r="BY6" s="33">
        <f t="shared" si="8"/>
        <v>50.82</v>
      </c>
      <c r="BZ6" s="32" t="str">
        <f>IF(BZ7="","",IF(BZ7="-","【-】","【"&amp;SUBSTITUTE(TEXT(BZ7,"#,##0.00"),"-","△")&amp;"】"))</f>
        <v>【51.49】</v>
      </c>
      <c r="CA6" s="33">
        <f>IF(CA7="",NA(),CA7)</f>
        <v>295.23</v>
      </c>
      <c r="CB6" s="33">
        <f t="shared" ref="CB6:CJ6" si="9">IF(CB7="",NA(),CB7)</f>
        <v>341.28</v>
      </c>
      <c r="CC6" s="33">
        <f t="shared" si="9"/>
        <v>352.54</v>
      </c>
      <c r="CD6" s="33">
        <f t="shared" si="9"/>
        <v>373.62</v>
      </c>
      <c r="CE6" s="33">
        <f t="shared" si="9"/>
        <v>378.67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78.87</v>
      </c>
      <c r="CM6" s="33">
        <f t="shared" ref="CM6:CU6" si="10">IF(CM7="",NA(),CM7)</f>
        <v>79.05</v>
      </c>
      <c r="CN6" s="33">
        <f t="shared" si="10"/>
        <v>63.63</v>
      </c>
      <c r="CO6" s="33">
        <f t="shared" si="10"/>
        <v>62.74</v>
      </c>
      <c r="CP6" s="33">
        <f t="shared" si="10"/>
        <v>59.05</v>
      </c>
      <c r="CQ6" s="33">
        <f t="shared" si="10"/>
        <v>54.23</v>
      </c>
      <c r="CR6" s="33">
        <f t="shared" si="10"/>
        <v>55.2</v>
      </c>
      <c r="CS6" s="33">
        <f t="shared" si="10"/>
        <v>54.74</v>
      </c>
      <c r="CT6" s="33">
        <f t="shared" si="10"/>
        <v>53.78</v>
      </c>
      <c r="CU6" s="33">
        <f t="shared" si="10"/>
        <v>53.24</v>
      </c>
      <c r="CV6" s="32" t="str">
        <f>IF(CV7="","",IF(CV7="-","【-】","【"&amp;SUBSTITUTE(TEXT(CV7,"#,##0.00"),"-","△")&amp;"】"))</f>
        <v>【53.32】</v>
      </c>
      <c r="CW6" s="33">
        <f>IF(CW7="",NA(),CW7)</f>
        <v>90.72</v>
      </c>
      <c r="CX6" s="33">
        <f t="shared" ref="CX6:DF6" si="11">IF(CX7="",NA(),CX7)</f>
        <v>91.43</v>
      </c>
      <c r="CY6" s="33">
        <f t="shared" si="11"/>
        <v>92.26</v>
      </c>
      <c r="CZ6" s="33">
        <f t="shared" si="11"/>
        <v>92.28</v>
      </c>
      <c r="DA6" s="33">
        <f t="shared" si="11"/>
        <v>93.26</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15">
      <c r="A7" s="26"/>
      <c r="B7" s="35">
        <v>2014</v>
      </c>
      <c r="C7" s="35">
        <v>182052</v>
      </c>
      <c r="D7" s="35">
        <v>47</v>
      </c>
      <c r="E7" s="35">
        <v>17</v>
      </c>
      <c r="F7" s="35">
        <v>5</v>
      </c>
      <c r="G7" s="35">
        <v>0</v>
      </c>
      <c r="H7" s="35" t="s">
        <v>96</v>
      </c>
      <c r="I7" s="35" t="s">
        <v>97</v>
      </c>
      <c r="J7" s="35" t="s">
        <v>98</v>
      </c>
      <c r="K7" s="35" t="s">
        <v>99</v>
      </c>
      <c r="L7" s="35" t="s">
        <v>100</v>
      </c>
      <c r="M7" s="36" t="s">
        <v>101</v>
      </c>
      <c r="N7" s="36" t="s">
        <v>102</v>
      </c>
      <c r="O7" s="36">
        <v>20.13</v>
      </c>
      <c r="P7" s="36">
        <v>56.4</v>
      </c>
      <c r="Q7" s="36">
        <v>4300</v>
      </c>
      <c r="R7" s="36">
        <v>35251</v>
      </c>
      <c r="S7" s="36">
        <v>872.43</v>
      </c>
      <c r="T7" s="36">
        <v>40.409999999999997</v>
      </c>
      <c r="U7" s="36">
        <v>7050</v>
      </c>
      <c r="V7" s="36">
        <v>4.2300000000000004</v>
      </c>
      <c r="W7" s="36">
        <v>1666.67</v>
      </c>
      <c r="X7" s="36">
        <v>86.57</v>
      </c>
      <c r="Y7" s="36">
        <v>81.27</v>
      </c>
      <c r="Z7" s="36">
        <v>81.650000000000006</v>
      </c>
      <c r="AA7" s="36">
        <v>79.819999999999993</v>
      </c>
      <c r="AB7" s="36">
        <v>79.53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916.52</v>
      </c>
      <c r="BF7" s="36">
        <v>962.46</v>
      </c>
      <c r="BG7" s="36">
        <v>860.36</v>
      </c>
      <c r="BH7" s="36">
        <v>807.29</v>
      </c>
      <c r="BI7" s="36">
        <v>750.08</v>
      </c>
      <c r="BJ7" s="36">
        <v>1267.26</v>
      </c>
      <c r="BK7" s="36">
        <v>1239.2</v>
      </c>
      <c r="BL7" s="36">
        <v>1197.82</v>
      </c>
      <c r="BM7" s="36">
        <v>1126.77</v>
      </c>
      <c r="BN7" s="36">
        <v>1044.8</v>
      </c>
      <c r="BO7" s="36">
        <v>992.47</v>
      </c>
      <c r="BP7" s="36">
        <v>82.24</v>
      </c>
      <c r="BQ7" s="36">
        <v>71.400000000000006</v>
      </c>
      <c r="BR7" s="36">
        <v>69.44</v>
      </c>
      <c r="BS7" s="36">
        <v>65.489999999999995</v>
      </c>
      <c r="BT7" s="36">
        <v>65.180000000000007</v>
      </c>
      <c r="BU7" s="36">
        <v>53.42</v>
      </c>
      <c r="BV7" s="36">
        <v>51.56</v>
      </c>
      <c r="BW7" s="36">
        <v>51.03</v>
      </c>
      <c r="BX7" s="36">
        <v>50.9</v>
      </c>
      <c r="BY7" s="36">
        <v>50.82</v>
      </c>
      <c r="BZ7" s="36">
        <v>51.49</v>
      </c>
      <c r="CA7" s="36">
        <v>295.23</v>
      </c>
      <c r="CB7" s="36">
        <v>341.28</v>
      </c>
      <c r="CC7" s="36">
        <v>352.54</v>
      </c>
      <c r="CD7" s="36">
        <v>373.62</v>
      </c>
      <c r="CE7" s="36">
        <v>378.67</v>
      </c>
      <c r="CF7" s="36">
        <v>269.12</v>
      </c>
      <c r="CG7" s="36">
        <v>283.26</v>
      </c>
      <c r="CH7" s="36">
        <v>289.60000000000002</v>
      </c>
      <c r="CI7" s="36">
        <v>293.27</v>
      </c>
      <c r="CJ7" s="36">
        <v>300.52</v>
      </c>
      <c r="CK7" s="36">
        <v>295.10000000000002</v>
      </c>
      <c r="CL7" s="36">
        <v>78.87</v>
      </c>
      <c r="CM7" s="36">
        <v>79.05</v>
      </c>
      <c r="CN7" s="36">
        <v>63.63</v>
      </c>
      <c r="CO7" s="36">
        <v>62.74</v>
      </c>
      <c r="CP7" s="36">
        <v>59.05</v>
      </c>
      <c r="CQ7" s="36">
        <v>54.23</v>
      </c>
      <c r="CR7" s="36">
        <v>55.2</v>
      </c>
      <c r="CS7" s="36">
        <v>54.74</v>
      </c>
      <c r="CT7" s="36">
        <v>53.78</v>
      </c>
      <c r="CU7" s="36">
        <v>53.24</v>
      </c>
      <c r="CV7" s="36">
        <v>53.32</v>
      </c>
      <c r="CW7" s="36">
        <v>90.72</v>
      </c>
      <c r="CX7" s="36">
        <v>91.43</v>
      </c>
      <c r="CY7" s="36">
        <v>92.26</v>
      </c>
      <c r="CZ7" s="36">
        <v>92.28</v>
      </c>
      <c r="DA7" s="36">
        <v>93.26</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上下水道課　古川</cp:lastModifiedBy>
  <cp:lastPrinted>2017-03-27T03:05:29Z</cp:lastPrinted>
  <dcterms:created xsi:type="dcterms:W3CDTF">2016-02-03T09:12:56Z</dcterms:created>
  <dcterms:modified xsi:type="dcterms:W3CDTF">2017-03-27T03:55:28Z</dcterms:modified>
</cp:coreProperties>
</file>