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<sst xmlns="http://schemas.openxmlformats.org/spreadsheetml/2006/main" count="217" uniqueCount="107">
  <si>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</si>
  <si>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</si>
  <si>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</si>
  <si>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</si>
  <si>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</si>
  <si>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</si>
  <si>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</si>
  <si>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</si>
  <si>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</si>
  <si>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</si>
  <si>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</si>
  <si>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</si>
  <si>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</si>
  <si>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</si>
  <si>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</si>
  <si>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</si>
  <si>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</si>
  <si>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</si>
  <si>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</si>
  <si>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</si>
  <si>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</si>
  <si>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</si>
  <si>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</si>
  <si>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</si>
  <si>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</si>
  <si>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</si>
  <si>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</si>
  <si>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</si>
  <si>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</si>
  <si>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</si>
  <si>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</si>
  <si>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</si>
  <si>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</si>
  <si>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</si>
  <si>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</si>
  <si>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</si>
  <si>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</si>
  <si>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</si>
  <si>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</si>
  <si>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</si>
  <si>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</si>
  <si>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</si>
  <si>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</si>
  <si>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</si>
  <si>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</si>
  <si>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</si>
  <si>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</si>
  <si>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</si>
  <si>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</si>
  <si>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</si>
  <si>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</si>
  <si>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</si>
  <si>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</si>
  <si>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</si>
  <si>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</si>
  <si>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</si>
  <si>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</si>
  <si>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</si>
  <si>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</si>
  <si>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</si>
  <si>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</si>
  <si>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</si>
  <si>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</si>
  <si>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</si>
  <si>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</si>
  <si>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</si>
  <si>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</si>
  <si>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</si>
  <si>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</si>
  <si>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</si>
  <si>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</si>
  <si>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</si>
  <si>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</si>
  <si>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</si>
  <si>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</si>
  <si>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</si>
  <si>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</si>
  <si>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</si>
  <si>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</si>
  <si>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</si>
  <si>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</si>
  <si>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</si>
  <si>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</si>
  <si>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</si>
  <si>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</si>
  <si>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</si>
  <si>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</si>
  <si>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</si>
  <si>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</si>
  <si>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</si>
  <si>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</si>
  <si>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</si>
  <si>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</si>
  <si>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福井県　坂井市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</si>
  <si>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</si>
  <si>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</si>
  <si>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</si>
  <si>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</si>
  <si>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</si>
  <si>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</si>
  <si>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</si>
  <si>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</si>
  <si>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</si>
  <si>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</si>
  <si>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効率性については、①経常収支比率が100％を下回っており損失であるとともに、⑤料金回収率も100％を下回っていることから、経営に必要な経費を料金で賄うことができない状況である。平成27年度より包括的業務の民間委託を実施しており、経費縮減が期待され、料金回収率の向上が見込める反面、少子高齢化に伴う人口減少や震災を期に節水意識が高まる中、節水型機器の普及など、有収水量が近年減少傾向にあることから、今後、料金回収率が悪化するようであれば、料金改定についても考慮する必要がある。
　⑦施設利用率は高い数値であり、施設が遊休状況ではなく、④企業債残高対給水収益比率も適正であり、過大投資もないことから、効率的な状態であるといえる。しかし、一方で、⑧有収率は全国・類似団体とも平均値ではあるが、年々減少傾向にあることから、規模に即した水源の整理など施設の効率的整備を図っていくとともに、引き続き老朽管の更新等を計画的に行い、漏水防止対策を進めていく必要があると言える。</t>
    <phoneticPr fontId="4"/>
  </si>
  <si>
    <t>　①有形固定資産減価償却率が全国・類似団体と比較すると上回っており、年々増加していることから、資産の老朽化が進んでいることがわかる。
　管路更新状況については、②管路経年化率は全国・類似団体より下回ってはいるものの、年々増加しており、法定耐用年数を経過した管路が増加しているにもかかわらず、③管路更新率が平均より下回っていることから、老朽化した管路の更新が進んでいない状況である。
　今後投資計画等を見直す必要がある。</t>
    <phoneticPr fontId="4"/>
  </si>
  <si>
    <t>　③流動比率からみても短期債務に対する支払能力は十分に確保されており、現時点で経営の効率性、財務の健全性は概ね確保されているといえる。しかし、給水人口の減少等により水道料金が減少する中で、⑤料金回収率が１００％を下回っていることや、施設や管路の老朽化が進み更新が迫られていることを考えると、資産維持費を含めた適正な水道料金の収入の確保等の対策を講じる必要がある。
　今後早急に財政計画、投資計画等の見直しを行い、安定的な経営に努めていく必要があると考えている。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</si>
</sst>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0.22</c:v>
                </c:pt>
                <c:pt idx="1">
                  <c:v>0.39</c:v>
                </c:pt>
                <c:pt idx="2">
                  <c:v>0.34</c:v>
                </c:pt>
                <c:pt idx="3">
                  <c:v>0.6</c:v>
                </c:pt>
                <c:pt idx="4">
                  <c:v>0.49</c:v>
                </c:pt>
              </c:numCache>
            </c:numRef>
          </c:val>
        </c:ser>
        <c:dLbls>
          <c:showLegendKey val="0"/>
          <c:showVal val="0"/>
          <c:showCatName val="0"/>
          <c:showSerName val="0"/>
          <c:showPercent val="0"/>
          <c:showBubbleSize val="0"/>
        </c:dLbls>
        <c:gapWidth val="150"/>
        <c:axId val="140964992"/>
        <c:axId val="14096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40964992"/>
        <c:axId val="140967296"/>
      </c:lineChart>
      <c:dateAx>
        <c:axId val="140964992"/>
        <c:scaling>
          <c:orientation val="minMax"/>
        </c:scaling>
        <c:delete val="1"/>
        <c:axPos val="b"/>
        <c:numFmt formatCode="ge" sourceLinked="1"/>
        <c:majorTickMark val="none"/>
        <c:minorTickMark val="none"/>
        <c:tickLblPos val="none"/>
        <c:crossAx val="140967296"/>
        <c:crosses val="autoZero"/>
        <c:auto val="1"/>
        <c:lblOffset val="100"/>
        <c:baseTimeUnit val="years"/>
      </c:dateAx>
      <c:valAx>
        <c:axId val="14096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96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62.59</c:v>
                </c:pt>
                <c:pt idx="1">
                  <c:v>62.52</c:v>
                </c:pt>
                <c:pt idx="2">
                  <c:v>62.73</c:v>
                </c:pt>
                <c:pt idx="3">
                  <c:v>61.83</c:v>
                </c:pt>
                <c:pt idx="4">
                  <c:v>62.09</c:v>
                </c:pt>
              </c:numCache>
            </c:numRef>
          </c:val>
        </c:ser>
        <c:dLbls>
          <c:showLegendKey val="0"/>
          <c:showVal val="0"/>
          <c:showCatName val="0"/>
          <c:showSerName val="0"/>
          <c:showPercent val="0"/>
          <c:showBubbleSize val="0"/>
        </c:dLbls>
        <c:gapWidth val="150"/>
        <c:axId val="91936256"/>
        <c:axId val="9193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91936256"/>
        <c:axId val="91938176"/>
      </c:lineChart>
      <c:dateAx>
        <c:axId val="91936256"/>
        <c:scaling>
          <c:orientation val="minMax"/>
        </c:scaling>
        <c:delete val="1"/>
        <c:axPos val="b"/>
        <c:numFmt formatCode="ge" sourceLinked="1"/>
        <c:majorTickMark val="none"/>
        <c:minorTickMark val="none"/>
        <c:tickLblPos val="none"/>
        <c:crossAx val="91938176"/>
        <c:crosses val="autoZero"/>
        <c:auto val="1"/>
        <c:lblOffset val="100"/>
        <c:baseTimeUnit val="years"/>
      </c:dateAx>
      <c:valAx>
        <c:axId val="9193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3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93.92</c:v>
                </c:pt>
                <c:pt idx="1">
                  <c:v>92.99</c:v>
                </c:pt>
                <c:pt idx="2">
                  <c:v>92.02</c:v>
                </c:pt>
                <c:pt idx="3">
                  <c:v>91.7</c:v>
                </c:pt>
                <c:pt idx="4">
                  <c:v>89.65</c:v>
                </c:pt>
              </c:numCache>
            </c:numRef>
          </c:val>
        </c:ser>
        <c:dLbls>
          <c:showLegendKey val="0"/>
          <c:showVal val="0"/>
          <c:showCatName val="0"/>
          <c:showSerName val="0"/>
          <c:showPercent val="0"/>
          <c:showBubbleSize val="0"/>
        </c:dLbls>
        <c:gapWidth val="150"/>
        <c:axId val="131232896"/>
        <c:axId val="13123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31232896"/>
        <c:axId val="131234816"/>
      </c:lineChart>
      <c:dateAx>
        <c:axId val="131232896"/>
        <c:scaling>
          <c:orientation val="minMax"/>
        </c:scaling>
        <c:delete val="1"/>
        <c:axPos val="b"/>
        <c:numFmt formatCode="ge" sourceLinked="1"/>
        <c:majorTickMark val="none"/>
        <c:minorTickMark val="none"/>
        <c:tickLblPos val="none"/>
        <c:crossAx val="131234816"/>
        <c:crosses val="autoZero"/>
        <c:auto val="1"/>
        <c:lblOffset val="100"/>
        <c:baseTimeUnit val="years"/>
      </c:dateAx>
      <c:valAx>
        <c:axId val="13123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3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106.92</c:v>
                </c:pt>
                <c:pt idx="1">
                  <c:v>108.13</c:v>
                </c:pt>
                <c:pt idx="2">
                  <c:v>104.71</c:v>
                </c:pt>
                <c:pt idx="3">
                  <c:v>98.77</c:v>
                </c:pt>
                <c:pt idx="4">
                  <c:v>98.85</c:v>
                </c:pt>
              </c:numCache>
            </c:numRef>
          </c:val>
        </c:ser>
        <c:dLbls>
          <c:showLegendKey val="0"/>
          <c:showVal val="0"/>
          <c:showCatName val="0"/>
          <c:showSerName val="0"/>
          <c:showPercent val="0"/>
          <c:showBubbleSize val="0"/>
        </c:dLbls>
        <c:gapWidth val="150"/>
        <c:axId val="147753216"/>
        <c:axId val="14778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147753216"/>
        <c:axId val="147788544"/>
      </c:lineChart>
      <c:dateAx>
        <c:axId val="147753216"/>
        <c:scaling>
          <c:orientation val="minMax"/>
        </c:scaling>
        <c:delete val="1"/>
        <c:axPos val="b"/>
        <c:numFmt formatCode="ge" sourceLinked="1"/>
        <c:majorTickMark val="none"/>
        <c:minorTickMark val="none"/>
        <c:tickLblPos val="none"/>
        <c:crossAx val="147788544"/>
        <c:crosses val="autoZero"/>
        <c:auto val="1"/>
        <c:lblOffset val="100"/>
        <c:baseTimeUnit val="years"/>
      </c:dateAx>
      <c:valAx>
        <c:axId val="14778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75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35.909999999999997</c:v>
                </c:pt>
                <c:pt idx="1">
                  <c:v>37.68</c:v>
                </c:pt>
                <c:pt idx="2">
                  <c:v>39.520000000000003</c:v>
                </c:pt>
                <c:pt idx="3">
                  <c:v>40.61</c:v>
                </c:pt>
                <c:pt idx="4">
                  <c:v>50.08</c:v>
                </c:pt>
              </c:numCache>
            </c:numRef>
          </c:val>
        </c:ser>
        <c:dLbls>
          <c:showLegendKey val="0"/>
          <c:showVal val="0"/>
          <c:showCatName val="0"/>
          <c:showSerName val="0"/>
          <c:showPercent val="0"/>
          <c:showBubbleSize val="0"/>
        </c:dLbls>
        <c:gapWidth val="150"/>
        <c:axId val="32272768"/>
        <c:axId val="3227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32272768"/>
        <c:axId val="32274688"/>
      </c:lineChart>
      <c:dateAx>
        <c:axId val="32272768"/>
        <c:scaling>
          <c:orientation val="minMax"/>
        </c:scaling>
        <c:delete val="1"/>
        <c:axPos val="b"/>
        <c:numFmt formatCode="ge" sourceLinked="1"/>
        <c:majorTickMark val="none"/>
        <c:minorTickMark val="none"/>
        <c:tickLblPos val="none"/>
        <c:crossAx val="32274688"/>
        <c:crosses val="autoZero"/>
        <c:auto val="1"/>
        <c:lblOffset val="100"/>
        <c:baseTimeUnit val="years"/>
      </c:dateAx>
      <c:valAx>
        <c:axId val="322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2.15</c:v>
                </c:pt>
                <c:pt idx="1">
                  <c:v>3.7</c:v>
                </c:pt>
                <c:pt idx="2">
                  <c:v>4.32</c:v>
                </c:pt>
                <c:pt idx="3">
                  <c:v>5.73</c:v>
                </c:pt>
                <c:pt idx="4">
                  <c:v>7.76</c:v>
                </c:pt>
              </c:numCache>
            </c:numRef>
          </c:val>
        </c:ser>
        <c:dLbls>
          <c:showLegendKey val="0"/>
          <c:showVal val="0"/>
          <c:showCatName val="0"/>
          <c:showSerName val="0"/>
          <c:showPercent val="0"/>
          <c:showBubbleSize val="0"/>
        </c:dLbls>
        <c:gapWidth val="150"/>
        <c:axId val="32301056"/>
        <c:axId val="323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32301056"/>
        <c:axId val="32302976"/>
      </c:lineChart>
      <c:dateAx>
        <c:axId val="32301056"/>
        <c:scaling>
          <c:orientation val="minMax"/>
        </c:scaling>
        <c:delete val="1"/>
        <c:axPos val="b"/>
        <c:numFmt formatCode="ge" sourceLinked="1"/>
        <c:majorTickMark val="none"/>
        <c:minorTickMark val="none"/>
        <c:tickLblPos val="none"/>
        <c:crossAx val="32302976"/>
        <c:crosses val="autoZero"/>
        <c:auto val="1"/>
        <c:lblOffset val="100"/>
        <c:baseTimeUnit val="years"/>
      </c:dateAx>
      <c:valAx>
        <c:axId val="323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090944"/>
        <c:axId val="448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33090944"/>
        <c:axId val="44848640"/>
      </c:lineChart>
      <c:dateAx>
        <c:axId val="33090944"/>
        <c:scaling>
          <c:orientation val="minMax"/>
        </c:scaling>
        <c:delete val="1"/>
        <c:axPos val="b"/>
        <c:numFmt formatCode="ge" sourceLinked="1"/>
        <c:majorTickMark val="none"/>
        <c:minorTickMark val="none"/>
        <c:tickLblPos val="none"/>
        <c:crossAx val="44848640"/>
        <c:crosses val="autoZero"/>
        <c:auto val="1"/>
        <c:lblOffset val="100"/>
        <c:baseTimeUnit val="years"/>
      </c:dateAx>
      <c:valAx>
        <c:axId val="4484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523.1</c:v>
                </c:pt>
                <c:pt idx="1">
                  <c:v>1327.57</c:v>
                </c:pt>
                <c:pt idx="2">
                  <c:v>1580.11</c:v>
                </c:pt>
                <c:pt idx="3">
                  <c:v>690.59</c:v>
                </c:pt>
                <c:pt idx="4">
                  <c:v>331.75</c:v>
                </c:pt>
              </c:numCache>
            </c:numRef>
          </c:val>
        </c:ser>
        <c:dLbls>
          <c:showLegendKey val="0"/>
          <c:showVal val="0"/>
          <c:showCatName val="0"/>
          <c:showSerName val="0"/>
          <c:showPercent val="0"/>
          <c:showBubbleSize val="0"/>
        </c:dLbls>
        <c:gapWidth val="150"/>
        <c:axId val="73153536"/>
        <c:axId val="731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73153536"/>
        <c:axId val="73155712"/>
      </c:lineChart>
      <c:dateAx>
        <c:axId val="73153536"/>
        <c:scaling>
          <c:orientation val="minMax"/>
        </c:scaling>
        <c:delete val="1"/>
        <c:axPos val="b"/>
        <c:numFmt formatCode="ge" sourceLinked="1"/>
        <c:majorTickMark val="none"/>
        <c:minorTickMark val="none"/>
        <c:tickLblPos val="none"/>
        <c:crossAx val="73155712"/>
        <c:crosses val="autoZero"/>
        <c:auto val="1"/>
        <c:lblOffset val="100"/>
        <c:baseTimeUnit val="years"/>
      </c:dateAx>
      <c:valAx>
        <c:axId val="7315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1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282.14</c:v>
                </c:pt>
                <c:pt idx="1">
                  <c:v>270.47000000000003</c:v>
                </c:pt>
                <c:pt idx="2">
                  <c:v>256.83999999999997</c:v>
                </c:pt>
                <c:pt idx="3">
                  <c:v>267.23</c:v>
                </c:pt>
                <c:pt idx="4">
                  <c:v>284.24</c:v>
                </c:pt>
              </c:numCache>
            </c:numRef>
          </c:val>
        </c:ser>
        <c:dLbls>
          <c:showLegendKey val="0"/>
          <c:showVal val="0"/>
          <c:showCatName val="0"/>
          <c:showSerName val="0"/>
          <c:showPercent val="0"/>
          <c:showBubbleSize val="0"/>
        </c:dLbls>
        <c:gapWidth val="150"/>
        <c:axId val="73165440"/>
        <c:axId val="7317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73165440"/>
        <c:axId val="73175808"/>
      </c:lineChart>
      <c:dateAx>
        <c:axId val="73165440"/>
        <c:scaling>
          <c:orientation val="minMax"/>
        </c:scaling>
        <c:delete val="1"/>
        <c:axPos val="b"/>
        <c:numFmt formatCode="ge" sourceLinked="1"/>
        <c:majorTickMark val="none"/>
        <c:minorTickMark val="none"/>
        <c:tickLblPos val="none"/>
        <c:crossAx val="73175808"/>
        <c:crosses val="autoZero"/>
        <c:auto val="1"/>
        <c:lblOffset val="100"/>
        <c:baseTimeUnit val="years"/>
      </c:dateAx>
      <c:valAx>
        <c:axId val="73175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1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95.55</c:v>
                </c:pt>
                <c:pt idx="1">
                  <c:v>95.67</c:v>
                </c:pt>
                <c:pt idx="2">
                  <c:v>92.56</c:v>
                </c:pt>
                <c:pt idx="3">
                  <c:v>87.41</c:v>
                </c:pt>
                <c:pt idx="4">
                  <c:v>87</c:v>
                </c:pt>
              </c:numCache>
            </c:numRef>
          </c:val>
        </c:ser>
        <c:dLbls>
          <c:showLegendKey val="0"/>
          <c:showVal val="0"/>
          <c:showCatName val="0"/>
          <c:showSerName val="0"/>
          <c:showPercent val="0"/>
          <c:showBubbleSize val="0"/>
        </c:dLbls>
        <c:gapWidth val="150"/>
        <c:axId val="73189632"/>
        <c:axId val="731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73189632"/>
        <c:axId val="73191808"/>
      </c:lineChart>
      <c:dateAx>
        <c:axId val="73189632"/>
        <c:scaling>
          <c:orientation val="minMax"/>
        </c:scaling>
        <c:delete val="1"/>
        <c:axPos val="b"/>
        <c:numFmt formatCode="ge" sourceLinked="1"/>
        <c:majorTickMark val="none"/>
        <c:minorTickMark val="none"/>
        <c:tickLblPos val="none"/>
        <c:crossAx val="73191808"/>
        <c:crosses val="autoZero"/>
        <c:auto val="1"/>
        <c:lblOffset val="100"/>
        <c:baseTimeUnit val="years"/>
      </c:dateAx>
      <c:valAx>
        <c:axId val="7319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8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132.07</c:v>
                </c:pt>
                <c:pt idx="1">
                  <c:v>131.80000000000001</c:v>
                </c:pt>
                <c:pt idx="2">
                  <c:v>137.16999999999999</c:v>
                </c:pt>
                <c:pt idx="3">
                  <c:v>144.55000000000001</c:v>
                </c:pt>
                <c:pt idx="4">
                  <c:v>145.65</c:v>
                </c:pt>
              </c:numCache>
            </c:numRef>
          </c:val>
        </c:ser>
        <c:dLbls>
          <c:showLegendKey val="0"/>
          <c:showVal val="0"/>
          <c:showCatName val="0"/>
          <c:showSerName val="0"/>
          <c:showPercent val="0"/>
          <c:showBubbleSize val="0"/>
        </c:dLbls>
        <c:gapWidth val="150"/>
        <c:axId val="90310528"/>
        <c:axId val="9032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90310528"/>
        <c:axId val="90329088"/>
      </c:lineChart>
      <c:dateAx>
        <c:axId val="90310528"/>
        <c:scaling>
          <c:orientation val="minMax"/>
        </c:scaling>
        <c:delete val="1"/>
        <c:axPos val="b"/>
        <c:numFmt formatCode="ge" sourceLinked="1"/>
        <c:majorTickMark val="none"/>
        <c:minorTickMark val="none"/>
        <c:tickLblPos val="none"/>
        <c:crossAx val="90329088"/>
        <c:crosses val="autoZero"/>
        <c:auto val="1"/>
        <c:lblOffset val="100"/>
        <c:baseTimeUnit val="years"/>
      </c:dateAx>
      <c:valAx>
        <c:axId val="9032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K1"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福井県　坂井市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93531</v>
      </c>
      <c r="AJ8" s="75"/>
      <c r="AK8" s="75"/>
      <c r="AL8" s="75"/>
      <c r="AM8" s="75"/>
      <c r="AN8" s="75"/>
      <c r="AO8" s="75"/>
      <c r="AP8" s="76"/>
      <c r="AQ8" s="57">
        <f>データ!R6</f>
        <v>209.67</v>
      </c>
      <c r="AR8" s="57"/>
      <c r="AS8" s="57"/>
      <c r="AT8" s="57"/>
      <c r="AU8" s="57"/>
      <c r="AV8" s="57"/>
      <c r="AW8" s="57"/>
      <c r="AX8" s="57"/>
      <c r="AY8" s="57">
        <f>データ!S6</f>
        <v>446.09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70.03</v>
      </c>
      <c r="K10" s="57"/>
      <c r="L10" s="57"/>
      <c r="M10" s="57"/>
      <c r="N10" s="57"/>
      <c r="O10" s="57"/>
      <c r="P10" s="57"/>
      <c r="Q10" s="57"/>
      <c r="R10" s="57">
        <f>データ!O6</f>
        <v>99.99</v>
      </c>
      <c r="S10" s="57"/>
      <c r="T10" s="57"/>
      <c r="U10" s="57"/>
      <c r="V10" s="57"/>
      <c r="W10" s="57"/>
      <c r="X10" s="57"/>
      <c r="Y10" s="57"/>
      <c r="Z10" s="65">
        <f>データ!P6</f>
        <v>2376</v>
      </c>
      <c r="AA10" s="65"/>
      <c r="AB10" s="65"/>
      <c r="AC10" s="65"/>
      <c r="AD10" s="65"/>
      <c r="AE10" s="65"/>
      <c r="AF10" s="65"/>
      <c r="AG10" s="65"/>
      <c r="AH10" s="2"/>
      <c r="AI10" s="65">
        <f>データ!T6</f>
        <v>93089</v>
      </c>
      <c r="AJ10" s="65"/>
      <c r="AK10" s="65"/>
      <c r="AL10" s="65"/>
      <c r="AM10" s="65"/>
      <c r="AN10" s="65"/>
      <c r="AO10" s="65"/>
      <c r="AP10" s="65"/>
      <c r="AQ10" s="57">
        <f>データ!U6</f>
        <v>162.09</v>
      </c>
      <c r="AR10" s="57"/>
      <c r="AS10" s="57"/>
      <c r="AT10" s="57"/>
      <c r="AU10" s="57"/>
      <c r="AV10" s="57"/>
      <c r="AW10" s="57"/>
      <c r="AX10" s="57"/>
      <c r="AY10" s="57">
        <f>データ!V6</f>
        <v>574.29999999999995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182109</v>
      </c>
      <c r="D6" s="31">
        <f t="shared" si="3"/>
        <v>46</v>
      </c>
      <c r="E6" s="31">
        <f t="shared" si="3"/>
        <v>1</v>
      </c>
      <c r="F6" s="31">
        <f t="shared" si="3"/>
        <v>0</v>
      </c>
      <c r="G6" s="31">
        <f t="shared" si="3"/>
        <v>1</v>
      </c>
      <c r="H6" s="31" t="str">
        <f t="shared" si="3"/>
        <v>福井県　坂井市</v>
      </c>
      <c r="I6" s="31" t="str">
        <f t="shared" si="3"/>
        <v>法適用</v>
      </c>
      <c r="J6" s="31" t="str">
        <f t="shared" si="3"/>
        <v>水道事業</v>
      </c>
      <c r="K6" s="31" t="str">
        <f t="shared" si="3"/>
        <v>末端給水事業</v>
      </c>
      <c r="L6" s="31" t="str">
        <f t="shared" si="3"/>
        <v>A4</v>
      </c>
      <c r="M6" s="32" t="str">
        <f t="shared" si="3"/>
        <v>-</v>
      </c>
      <c r="N6" s="32">
        <f t="shared" si="3"/>
        <v>70.03</v>
      </c>
      <c r="O6" s="32">
        <f t="shared" si="3"/>
        <v>99.99</v>
      </c>
      <c r="P6" s="32">
        <f t="shared" si="3"/>
        <v>2376</v>
      </c>
      <c r="Q6" s="32">
        <f t="shared" si="3"/>
        <v>93531</v>
      </c>
      <c r="R6" s="32">
        <f t="shared" si="3"/>
        <v>209.67</v>
      </c>
      <c r="S6" s="32">
        <f t="shared" si="3"/>
        <v>446.09</v>
      </c>
      <c r="T6" s="32">
        <f t="shared" si="3"/>
        <v>93089</v>
      </c>
      <c r="U6" s="32">
        <f t="shared" si="3"/>
        <v>162.09</v>
      </c>
      <c r="V6" s="32">
        <f t="shared" si="3"/>
        <v>574.29999999999995</v>
      </c>
      <c r="W6" s="33">
        <f>IF(W7="",NA(),W7)</f>
        <v>106.92</v>
      </c>
      <c r="X6" s="33">
        <f t="shared" ref="X6:AF6" si="4">IF(X7="",NA(),X7)</f>
        <v>108.13</v>
      </c>
      <c r="Y6" s="33">
        <f t="shared" si="4"/>
        <v>104.71</v>
      </c>
      <c r="Z6" s="33">
        <f t="shared" si="4"/>
        <v>98.77</v>
      </c>
      <c r="AA6" s="33">
        <f t="shared" si="4"/>
        <v>98.85</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523.1</v>
      </c>
      <c r="AT6" s="33">
        <f t="shared" ref="AT6:BB6" si="6">IF(AT7="",NA(),AT7)</f>
        <v>1327.57</v>
      </c>
      <c r="AU6" s="33">
        <f t="shared" si="6"/>
        <v>1580.11</v>
      </c>
      <c r="AV6" s="33">
        <f t="shared" si="6"/>
        <v>690.59</v>
      </c>
      <c r="AW6" s="33">
        <f t="shared" si="6"/>
        <v>331.75</v>
      </c>
      <c r="AX6" s="33">
        <f t="shared" si="6"/>
        <v>699.11</v>
      </c>
      <c r="AY6" s="33">
        <f t="shared" si="6"/>
        <v>695.41</v>
      </c>
      <c r="AZ6" s="33">
        <f t="shared" si="6"/>
        <v>701</v>
      </c>
      <c r="BA6" s="33">
        <f t="shared" si="6"/>
        <v>739.59</v>
      </c>
      <c r="BB6" s="33">
        <f t="shared" si="6"/>
        <v>335.95</v>
      </c>
      <c r="BC6" s="32" t="str">
        <f>IF(BC7="","",IF(BC7="-","【-】","【"&amp;SUBSTITUTE(TEXT(BC7,"#,##0.00"),"-","△")&amp;"】"))</f>
        <v>【264.16】</v>
      </c>
      <c r="BD6" s="33">
        <f>IF(BD7="",NA(),BD7)</f>
        <v>282.14</v>
      </c>
      <c r="BE6" s="33">
        <f t="shared" ref="BE6:BM6" si="7">IF(BE7="",NA(),BE7)</f>
        <v>270.47000000000003</v>
      </c>
      <c r="BF6" s="33">
        <f t="shared" si="7"/>
        <v>256.83999999999997</v>
      </c>
      <c r="BG6" s="33">
        <f t="shared" si="7"/>
        <v>267.23</v>
      </c>
      <c r="BH6" s="33">
        <f t="shared" si="7"/>
        <v>284.24</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95.55</v>
      </c>
      <c r="BP6" s="33">
        <f t="shared" ref="BP6:BX6" si="8">IF(BP7="",NA(),BP7)</f>
        <v>95.67</v>
      </c>
      <c r="BQ6" s="33">
        <f t="shared" si="8"/>
        <v>92.56</v>
      </c>
      <c r="BR6" s="33">
        <f t="shared" si="8"/>
        <v>87.41</v>
      </c>
      <c r="BS6" s="33">
        <f t="shared" si="8"/>
        <v>87</v>
      </c>
      <c r="BT6" s="33">
        <f t="shared" si="8"/>
        <v>101.27</v>
      </c>
      <c r="BU6" s="33">
        <f t="shared" si="8"/>
        <v>99.61</v>
      </c>
      <c r="BV6" s="33">
        <f t="shared" si="8"/>
        <v>100.27</v>
      </c>
      <c r="BW6" s="33">
        <f t="shared" si="8"/>
        <v>99.46</v>
      </c>
      <c r="BX6" s="33">
        <f t="shared" si="8"/>
        <v>105.21</v>
      </c>
      <c r="BY6" s="32" t="str">
        <f>IF(BY7="","",IF(BY7="-","【-】","【"&amp;SUBSTITUTE(TEXT(BY7,"#,##0.00"),"-","△")&amp;"】"))</f>
        <v>【104.60】</v>
      </c>
      <c r="BZ6" s="33">
        <f>IF(BZ7="",NA(),BZ7)</f>
        <v>132.07</v>
      </c>
      <c r="CA6" s="33">
        <f t="shared" ref="CA6:CI6" si="9">IF(CA7="",NA(),CA7)</f>
        <v>131.80000000000001</v>
      </c>
      <c r="CB6" s="33">
        <f t="shared" si="9"/>
        <v>137.16999999999999</v>
      </c>
      <c r="CC6" s="33">
        <f t="shared" si="9"/>
        <v>144.55000000000001</v>
      </c>
      <c r="CD6" s="33">
        <f t="shared" si="9"/>
        <v>145.65</v>
      </c>
      <c r="CE6" s="33">
        <f t="shared" si="9"/>
        <v>167.74</v>
      </c>
      <c r="CF6" s="33">
        <f t="shared" si="9"/>
        <v>169.59</v>
      </c>
      <c r="CG6" s="33">
        <f t="shared" si="9"/>
        <v>169.62</v>
      </c>
      <c r="CH6" s="33">
        <f t="shared" si="9"/>
        <v>171.78</v>
      </c>
      <c r="CI6" s="33">
        <f t="shared" si="9"/>
        <v>162.59</v>
      </c>
      <c r="CJ6" s="32" t="str">
        <f>IF(CJ7="","",IF(CJ7="-","【-】","【"&amp;SUBSTITUTE(TEXT(CJ7,"#,##0.00"),"-","△")&amp;"】"))</f>
        <v>【164.21】</v>
      </c>
      <c r="CK6" s="33">
        <f>IF(CK7="",NA(),CK7)</f>
        <v>62.59</v>
      </c>
      <c r="CL6" s="33">
        <f t="shared" ref="CL6:CT6" si="10">IF(CL7="",NA(),CL7)</f>
        <v>62.52</v>
      </c>
      <c r="CM6" s="33">
        <f t="shared" si="10"/>
        <v>62.73</v>
      </c>
      <c r="CN6" s="33">
        <f t="shared" si="10"/>
        <v>61.83</v>
      </c>
      <c r="CO6" s="33">
        <f t="shared" si="10"/>
        <v>62.09</v>
      </c>
      <c r="CP6" s="33">
        <f t="shared" si="10"/>
        <v>60.83</v>
      </c>
      <c r="CQ6" s="33">
        <f t="shared" si="10"/>
        <v>60.04</v>
      </c>
      <c r="CR6" s="33">
        <f t="shared" si="10"/>
        <v>59.88</v>
      </c>
      <c r="CS6" s="33">
        <f t="shared" si="10"/>
        <v>59.68</v>
      </c>
      <c r="CT6" s="33">
        <f t="shared" si="10"/>
        <v>59.17</v>
      </c>
      <c r="CU6" s="32" t="str">
        <f>IF(CU7="","",IF(CU7="-","【-】","【"&amp;SUBSTITUTE(TEXT(CU7,"#,##0.00"),"-","△")&amp;"】"))</f>
        <v>【59.80】</v>
      </c>
      <c r="CV6" s="33">
        <f>IF(CV7="",NA(),CV7)</f>
        <v>93.92</v>
      </c>
      <c r="CW6" s="33">
        <f t="shared" ref="CW6:DE6" si="11">IF(CW7="",NA(),CW7)</f>
        <v>92.99</v>
      </c>
      <c r="CX6" s="33">
        <f t="shared" si="11"/>
        <v>92.02</v>
      </c>
      <c r="CY6" s="33">
        <f t="shared" si="11"/>
        <v>91.7</v>
      </c>
      <c r="CZ6" s="33">
        <f t="shared" si="11"/>
        <v>89.65</v>
      </c>
      <c r="DA6" s="33">
        <f t="shared" si="11"/>
        <v>87.92</v>
      </c>
      <c r="DB6" s="33">
        <f t="shared" si="11"/>
        <v>87.33</v>
      </c>
      <c r="DC6" s="33">
        <f t="shared" si="11"/>
        <v>87.65</v>
      </c>
      <c r="DD6" s="33">
        <f t="shared" si="11"/>
        <v>87.63</v>
      </c>
      <c r="DE6" s="33">
        <f t="shared" si="11"/>
        <v>87.6</v>
      </c>
      <c r="DF6" s="32" t="str">
        <f>IF(DF7="","",IF(DF7="-","【-】","【"&amp;SUBSTITUTE(TEXT(DF7,"#,##0.00"),"-","△")&amp;"】"))</f>
        <v>【89.78】</v>
      </c>
      <c r="DG6" s="33">
        <f>IF(DG7="",NA(),DG7)</f>
        <v>35.909999999999997</v>
      </c>
      <c r="DH6" s="33">
        <f t="shared" ref="DH6:DP6" si="12">IF(DH7="",NA(),DH7)</f>
        <v>37.68</v>
      </c>
      <c r="DI6" s="33">
        <f t="shared" si="12"/>
        <v>39.520000000000003</v>
      </c>
      <c r="DJ6" s="33">
        <f t="shared" si="12"/>
        <v>40.61</v>
      </c>
      <c r="DK6" s="33">
        <f t="shared" si="12"/>
        <v>50.08</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2.15</v>
      </c>
      <c r="DS6" s="33">
        <f t="shared" ref="DS6:EA6" si="13">IF(DS7="",NA(),DS7)</f>
        <v>3.7</v>
      </c>
      <c r="DT6" s="33">
        <f t="shared" si="13"/>
        <v>4.32</v>
      </c>
      <c r="DU6" s="33">
        <f t="shared" si="13"/>
        <v>5.73</v>
      </c>
      <c r="DV6" s="33">
        <f t="shared" si="13"/>
        <v>7.76</v>
      </c>
      <c r="DW6" s="33">
        <f t="shared" si="13"/>
        <v>6.92</v>
      </c>
      <c r="DX6" s="33">
        <f t="shared" si="13"/>
        <v>7.67</v>
      </c>
      <c r="DY6" s="33">
        <f t="shared" si="13"/>
        <v>8.4</v>
      </c>
      <c r="DZ6" s="33">
        <f t="shared" si="13"/>
        <v>9.7100000000000009</v>
      </c>
      <c r="EA6" s="33">
        <f t="shared" si="13"/>
        <v>10.71</v>
      </c>
      <c r="EB6" s="32" t="str">
        <f>IF(EB7="","",IF(EB7="-","【-】","【"&amp;SUBSTITUTE(TEXT(EB7,"#,##0.00"),"-","△")&amp;"】"))</f>
        <v>【12.42】</v>
      </c>
      <c r="EC6" s="33">
        <f>IF(EC7="",NA(),EC7)</f>
        <v>0.22</v>
      </c>
      <c r="ED6" s="33">
        <f t="shared" ref="ED6:EL6" si="14">IF(ED7="",NA(),ED7)</f>
        <v>0.39</v>
      </c>
      <c r="EE6" s="33">
        <f t="shared" si="14"/>
        <v>0.34</v>
      </c>
      <c r="EF6" s="33">
        <f t="shared" si="14"/>
        <v>0.6</v>
      </c>
      <c r="EG6" s="33">
        <f t="shared" si="14"/>
        <v>0.49</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182109</v>
      </c>
      <c r="D7" s="35">
        <v>46</v>
      </c>
      <c r="E7" s="35">
        <v>1</v>
      </c>
      <c r="F7" s="35">
        <v>0</v>
      </c>
      <c r="G7" s="35">
        <v>1</v>
      </c>
      <c r="H7" s="35" t="s">
        <v>93</v>
      </c>
      <c r="I7" s="35" t="s">
        <v>94</v>
      </c>
      <c r="J7" s="35" t="s">
        <v>95</v>
      </c>
      <c r="K7" s="35" t="s">
        <v>96</v>
      </c>
      <c r="L7" s="35" t="s">
        <v>97</v>
      </c>
      <c r="M7" s="36" t="s">
        <v>98</v>
      </c>
      <c r="N7" s="36">
        <v>70.03</v>
      </c>
      <c r="O7" s="36">
        <v>99.99</v>
      </c>
      <c r="P7" s="36">
        <v>2376</v>
      </c>
      <c r="Q7" s="36">
        <v>93531</v>
      </c>
      <c r="R7" s="36">
        <v>209.67</v>
      </c>
      <c r="S7" s="36">
        <v>446.09</v>
      </c>
      <c r="T7" s="36">
        <v>93089</v>
      </c>
      <c r="U7" s="36">
        <v>162.09</v>
      </c>
      <c r="V7" s="36">
        <v>574.29999999999995</v>
      </c>
      <c r="W7" s="36">
        <v>106.92</v>
      </c>
      <c r="X7" s="36">
        <v>108.13</v>
      </c>
      <c r="Y7" s="36">
        <v>104.71</v>
      </c>
      <c r="Z7" s="36">
        <v>98.77</v>
      </c>
      <c r="AA7" s="36">
        <v>98.85</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523.1</v>
      </c>
      <c r="AT7" s="36">
        <v>1327.57</v>
      </c>
      <c r="AU7" s="36">
        <v>1580.11</v>
      </c>
      <c r="AV7" s="36">
        <v>690.59</v>
      </c>
      <c r="AW7" s="36">
        <v>331.75</v>
      </c>
      <c r="AX7" s="36">
        <v>699.11</v>
      </c>
      <c r="AY7" s="36">
        <v>695.41</v>
      </c>
      <c r="AZ7" s="36">
        <v>701</v>
      </c>
      <c r="BA7" s="36">
        <v>739.59</v>
      </c>
      <c r="BB7" s="36">
        <v>335.95</v>
      </c>
      <c r="BC7" s="36">
        <v>264.16000000000003</v>
      </c>
      <c r="BD7" s="36">
        <v>282.14</v>
      </c>
      <c r="BE7" s="36">
        <v>270.47000000000003</v>
      </c>
      <c r="BF7" s="36">
        <v>256.83999999999997</v>
      </c>
      <c r="BG7" s="36">
        <v>267.23</v>
      </c>
      <c r="BH7" s="36">
        <v>284.24</v>
      </c>
      <c r="BI7" s="36">
        <v>339.69</v>
      </c>
      <c r="BJ7" s="36">
        <v>343.45</v>
      </c>
      <c r="BK7" s="36">
        <v>330.99</v>
      </c>
      <c r="BL7" s="36">
        <v>324.08999999999997</v>
      </c>
      <c r="BM7" s="36">
        <v>319.82</v>
      </c>
      <c r="BN7" s="36">
        <v>283.72000000000003</v>
      </c>
      <c r="BO7" s="36">
        <v>95.55</v>
      </c>
      <c r="BP7" s="36">
        <v>95.67</v>
      </c>
      <c r="BQ7" s="36">
        <v>92.56</v>
      </c>
      <c r="BR7" s="36">
        <v>87.41</v>
      </c>
      <c r="BS7" s="36">
        <v>87</v>
      </c>
      <c r="BT7" s="36">
        <v>101.27</v>
      </c>
      <c r="BU7" s="36">
        <v>99.61</v>
      </c>
      <c r="BV7" s="36">
        <v>100.27</v>
      </c>
      <c r="BW7" s="36">
        <v>99.46</v>
      </c>
      <c r="BX7" s="36">
        <v>105.21</v>
      </c>
      <c r="BY7" s="36">
        <v>104.6</v>
      </c>
      <c r="BZ7" s="36">
        <v>132.07</v>
      </c>
      <c r="CA7" s="36">
        <v>131.80000000000001</v>
      </c>
      <c r="CB7" s="36">
        <v>137.16999999999999</v>
      </c>
      <c r="CC7" s="36">
        <v>144.55000000000001</v>
      </c>
      <c r="CD7" s="36">
        <v>145.65</v>
      </c>
      <c r="CE7" s="36">
        <v>167.74</v>
      </c>
      <c r="CF7" s="36">
        <v>169.59</v>
      </c>
      <c r="CG7" s="36">
        <v>169.62</v>
      </c>
      <c r="CH7" s="36">
        <v>171.78</v>
      </c>
      <c r="CI7" s="36">
        <v>162.59</v>
      </c>
      <c r="CJ7" s="36">
        <v>164.21</v>
      </c>
      <c r="CK7" s="36">
        <v>62.59</v>
      </c>
      <c r="CL7" s="36">
        <v>62.52</v>
      </c>
      <c r="CM7" s="36">
        <v>62.73</v>
      </c>
      <c r="CN7" s="36">
        <v>61.83</v>
      </c>
      <c r="CO7" s="36">
        <v>62.09</v>
      </c>
      <c r="CP7" s="36">
        <v>60.83</v>
      </c>
      <c r="CQ7" s="36">
        <v>60.04</v>
      </c>
      <c r="CR7" s="36">
        <v>59.88</v>
      </c>
      <c r="CS7" s="36">
        <v>59.68</v>
      </c>
      <c r="CT7" s="36">
        <v>59.17</v>
      </c>
      <c r="CU7" s="36">
        <v>59.8</v>
      </c>
      <c r="CV7" s="36">
        <v>93.92</v>
      </c>
      <c r="CW7" s="36">
        <v>92.99</v>
      </c>
      <c r="CX7" s="36">
        <v>92.02</v>
      </c>
      <c r="CY7" s="36">
        <v>91.7</v>
      </c>
      <c r="CZ7" s="36">
        <v>89.65</v>
      </c>
      <c r="DA7" s="36">
        <v>87.92</v>
      </c>
      <c r="DB7" s="36">
        <v>87.33</v>
      </c>
      <c r="DC7" s="36">
        <v>87.65</v>
      </c>
      <c r="DD7" s="36">
        <v>87.63</v>
      </c>
      <c r="DE7" s="36">
        <v>87.6</v>
      </c>
      <c r="DF7" s="36">
        <v>89.78</v>
      </c>
      <c r="DG7" s="36">
        <v>35.909999999999997</v>
      </c>
      <c r="DH7" s="36">
        <v>37.68</v>
      </c>
      <c r="DI7" s="36">
        <v>39.520000000000003</v>
      </c>
      <c r="DJ7" s="36">
        <v>40.61</v>
      </c>
      <c r="DK7" s="36">
        <v>50.08</v>
      </c>
      <c r="DL7" s="36">
        <v>36.700000000000003</v>
      </c>
      <c r="DM7" s="36">
        <v>37.71</v>
      </c>
      <c r="DN7" s="36">
        <v>38.69</v>
      </c>
      <c r="DO7" s="36">
        <v>39.65</v>
      </c>
      <c r="DP7" s="36">
        <v>45.25</v>
      </c>
      <c r="DQ7" s="36">
        <v>46.31</v>
      </c>
      <c r="DR7" s="36">
        <v>2.15</v>
      </c>
      <c r="DS7" s="36">
        <v>3.7</v>
      </c>
      <c r="DT7" s="36">
        <v>4.32</v>
      </c>
      <c r="DU7" s="36">
        <v>5.73</v>
      </c>
      <c r="DV7" s="36">
        <v>7.76</v>
      </c>
      <c r="DW7" s="36">
        <v>6.92</v>
      </c>
      <c r="DX7" s="36">
        <v>7.67</v>
      </c>
      <c r="DY7" s="36">
        <v>8.4</v>
      </c>
      <c r="DZ7" s="36">
        <v>9.7100000000000009</v>
      </c>
      <c r="EA7" s="36">
        <v>10.71</v>
      </c>
      <c r="EB7" s="36">
        <v>12.42</v>
      </c>
      <c r="EC7" s="36">
        <v>0.22</v>
      </c>
      <c r="ED7" s="36">
        <v>0.39</v>
      </c>
      <c r="EE7" s="36">
        <v>0.34</v>
      </c>
      <c r="EF7" s="36">
        <v>0.6</v>
      </c>
      <c r="EG7" s="36">
        <v>0.49</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黒坂　紀美栄</cp:lastModifiedBy>
  <cp:lastPrinted>2016-12-05T01:33:43Z</cp:lastPrinted>
  <dcterms:created xsi:type="dcterms:W3CDTF">2016-02-03T07:19:58Z</dcterms:created>
  <dcterms:modified xsi:type="dcterms:W3CDTF">2016-12-05T01:35:35Z</dcterms:modified>
  <cp:category/>
</cp:coreProperties>
</file>