
<file path=[Content_Types].xml><?xml version="1.0" encoding="utf-8"?>
<Types xmlns="http://schemas.openxmlformats.org/package/2006/content-types">
  <Default Extension="bin" ContentType="application/vnd.openxmlformats-officedocument.spreadsheetml.printerSettings"/>
  <Default Extension="emf" ContentType="image/x-emf"/>
  <Default Extension="rels" ContentType="application/vnd.openxmlformats-package.relationships+xml"/>
  <Default Extension="vml" ContentType="application/vnd.openxmlformats-officedocument.vmlDrawing"/>
  <Default Extension="xls" ContentType="application/vnd.ms-exce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Override PartName="/xl/worksheets/sheet9.xml" ContentType="application/vnd.openxmlformats-officedocument.spreadsheetml.worksheet+xml"/>
  <Override PartName="/xl/worksheets/sheet10.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drawings/drawing4.xml" ContentType="application/vnd.openxmlformats-officedocument.drawing+xml"/>
  <Override PartName="/xl/drawings/drawing5.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6130"/>
  <workbookPr defaultThemeVersion="124226"/>
  <mc:AlternateContent xmlns:mc="http://schemas.openxmlformats.org/markup-compatibility/2006">
    <mc:Choice Requires="x15">
      <x15ac:absPath xmlns:x15ac="http://schemas.microsoft.com/office/spreadsheetml/2010/11/ac" url="C:\Users\222551\Desktop\R7事前提出資料様式\R7介護事前提出資料\"/>
    </mc:Choice>
  </mc:AlternateContent>
  <xr:revisionPtr revIDLastSave="0" documentId="13_ncr:1_{78336B25-513B-4216-8DBE-775B2C5C92B6}" xr6:coauthVersionLast="47" xr6:coauthVersionMax="47" xr10:uidLastSave="{00000000-0000-0000-0000-000000000000}"/>
  <bookViews>
    <workbookView xWindow="-110" yWindow="-110" windowWidth="19420" windowHeight="10300" tabRatio="784" xr2:uid="{00000000-000D-0000-FFFF-FFFF00000000}"/>
  </bookViews>
  <sheets>
    <sheet name="表紙" sheetId="36" r:id="rId1"/>
    <sheet name="添付書類等" sheetId="40" r:id="rId2"/>
    <sheet name="1勤務表" sheetId="66" r:id="rId3"/>
    <sheet name="【記載例】勤務表" sheetId="64" r:id="rId4"/>
    <sheet name="記入方法" sheetId="67" r:id="rId5"/>
    <sheet name="プルダウン・リスト" sheetId="68" r:id="rId6"/>
    <sheet name="２苦情・事故" sheetId="41" r:id="rId7"/>
    <sheet name="３運営状況" sheetId="46" r:id="rId8"/>
    <sheet name="4基準自己点検表" sheetId="48" r:id="rId9"/>
    <sheet name="5加算自己点検表" sheetId="44" r:id="rId10"/>
  </sheets>
  <definedNames>
    <definedName name="_xlnm.Print_Area" localSheetId="3">【記載例】勤務表!$A$1:$BD$50</definedName>
    <definedName name="_xlnm.Print_Area" localSheetId="2">'1勤務表'!$A$1:$BD$50</definedName>
    <definedName name="_xlnm.Print_Area" localSheetId="6">'２苦情・事故'!$A$1:$AW$27</definedName>
    <definedName name="_xlnm.Print_Area" localSheetId="8">'4基準自己点検表'!$A$1:$M$241</definedName>
    <definedName name="_xlnm.Print_Area" localSheetId="4">記入方法!$A$1:$O$79</definedName>
    <definedName name="_xlnm.Print_Titles" localSheetId="3">【記載例】勤務表!$1:$12</definedName>
    <definedName name="_xlnm.Print_Titles" localSheetId="2">'1勤務表'!$1:$12</definedName>
    <definedName name="_xlnm.Print_Titles" localSheetId="8">'4基準自己点検表'!$10:$11</definedName>
    <definedName name="_xlnm.Print_Titles" localSheetId="9">'5加算自己点検表'!$4:$4</definedName>
    <definedName name="サービス提供責任者">プルダウン・リスト!$D$14:$D$26</definedName>
    <definedName name="管理者">プルダウン・リスト!$C$14:$C$26</definedName>
    <definedName name="訪問介護員">プルダウン・リスト!$E$14:$E$26</definedName>
  </definedNam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W44" i="66" l="1"/>
  <c r="W43" i="66"/>
  <c r="R43" i="66"/>
  <c r="AE39" i="66"/>
  <c r="R49" i="66" s="1"/>
  <c r="AA39" i="66"/>
  <c r="R44" i="66" s="1"/>
  <c r="Y39" i="66"/>
  <c r="V38" i="66"/>
  <c r="T38" i="66"/>
  <c r="J38" i="66"/>
  <c r="H38" i="66"/>
  <c r="F38" i="66"/>
  <c r="V37" i="66"/>
  <c r="T37" i="66"/>
  <c r="L37" i="66"/>
  <c r="V36" i="66"/>
  <c r="T36" i="66"/>
  <c r="L36" i="66"/>
  <c r="V35" i="66"/>
  <c r="T35" i="66"/>
  <c r="L35" i="66"/>
  <c r="J34" i="66"/>
  <c r="H34" i="66"/>
  <c r="F34" i="66"/>
  <c r="AU30" i="66"/>
  <c r="AW30" i="66" s="1"/>
  <c r="AU29" i="66"/>
  <c r="AW29" i="66" s="1"/>
  <c r="AU28" i="66"/>
  <c r="AW28" i="66" s="1"/>
  <c r="AU27" i="66"/>
  <c r="AW27" i="66" s="1"/>
  <c r="AU26" i="66"/>
  <c r="AW26" i="66" s="1"/>
  <c r="AU25" i="66"/>
  <c r="AW25" i="66" s="1"/>
  <c r="AU24" i="66"/>
  <c r="AW24" i="66" s="1"/>
  <c r="AU23" i="66"/>
  <c r="AW23" i="66" s="1"/>
  <c r="AU22" i="66"/>
  <c r="AW22" i="66" s="1"/>
  <c r="AU21" i="66"/>
  <c r="AW21" i="66" s="1"/>
  <c r="AU20" i="66"/>
  <c r="AW20" i="66" s="1"/>
  <c r="AU19" i="66"/>
  <c r="AW19" i="66" s="1"/>
  <c r="AU18" i="66"/>
  <c r="AW18" i="66" s="1"/>
  <c r="AU17" i="66"/>
  <c r="AW17" i="66" s="1"/>
  <c r="AU16" i="66"/>
  <c r="AW16" i="66" s="1"/>
  <c r="AU15" i="66"/>
  <c r="AW15" i="66" s="1"/>
  <c r="AU14" i="66"/>
  <c r="AW14" i="66" s="1"/>
  <c r="B14" i="66"/>
  <c r="B15" i="66" s="1"/>
  <c r="B16" i="66" s="1"/>
  <c r="B17" i="66" s="1"/>
  <c r="B18" i="66" s="1"/>
  <c r="B19" i="66" s="1"/>
  <c r="B20" i="66" s="1"/>
  <c r="B21" i="66" s="1"/>
  <c r="B22" i="66" s="1"/>
  <c r="B23" i="66" s="1"/>
  <c r="B24" i="66" s="1"/>
  <c r="B25" i="66" s="1"/>
  <c r="B26" i="66" s="1"/>
  <c r="B27" i="66" s="1"/>
  <c r="B28" i="66" s="1"/>
  <c r="B29" i="66" s="1"/>
  <c r="B30" i="66" s="1"/>
  <c r="AU13" i="66"/>
  <c r="AW13" i="66" s="1"/>
  <c r="AT10" i="66"/>
  <c r="AT11" i="66" s="1"/>
  <c r="AT12" i="66" s="1"/>
  <c r="AS10" i="66"/>
  <c r="AS11" i="66" s="1"/>
  <c r="AS12" i="66" s="1"/>
  <c r="AR10" i="66"/>
  <c r="AR11" i="66" s="1"/>
  <c r="AR12" i="66" s="1"/>
  <c r="AU8" i="66"/>
  <c r="X2" i="66"/>
  <c r="Z11" i="66" s="1"/>
  <c r="Z12" i="66" s="1"/>
  <c r="W44" i="64"/>
  <c r="W43" i="64"/>
  <c r="R43" i="64"/>
  <c r="AE39" i="64"/>
  <c r="R49" i="64" s="1"/>
  <c r="AA39" i="64"/>
  <c r="R44" i="64" s="1"/>
  <c r="AB44" i="64" s="1"/>
  <c r="W49" i="64" s="1"/>
  <c r="AB49" i="64" s="1"/>
  <c r="Y39" i="64"/>
  <c r="V38" i="64"/>
  <c r="T38" i="64"/>
  <c r="J38" i="64"/>
  <c r="H38" i="64"/>
  <c r="F38" i="64"/>
  <c r="L37" i="64"/>
  <c r="V36" i="64"/>
  <c r="T36" i="64"/>
  <c r="L36" i="64"/>
  <c r="L35" i="64"/>
  <c r="J34" i="64"/>
  <c r="H34" i="64"/>
  <c r="F34" i="64"/>
  <c r="AU30" i="64"/>
  <c r="AW30" i="64" s="1"/>
  <c r="AU29" i="64"/>
  <c r="AW29" i="64" s="1"/>
  <c r="AW28" i="64"/>
  <c r="AU28" i="64"/>
  <c r="AU27" i="64"/>
  <c r="AW27" i="64" s="1"/>
  <c r="AU26" i="64"/>
  <c r="AW26" i="64" s="1"/>
  <c r="AU25" i="64"/>
  <c r="AW25" i="64" s="1"/>
  <c r="AU24" i="64"/>
  <c r="AW24" i="64" s="1"/>
  <c r="AU23" i="64"/>
  <c r="AW23" i="64" s="1"/>
  <c r="AU22" i="64"/>
  <c r="AW22" i="64" s="1"/>
  <c r="AU21" i="64"/>
  <c r="AW21" i="64" s="1"/>
  <c r="AU20" i="64"/>
  <c r="AW20" i="64" s="1"/>
  <c r="AU19" i="64"/>
  <c r="AW19" i="64" s="1"/>
  <c r="AU18" i="64"/>
  <c r="AW18" i="64" s="1"/>
  <c r="AU17" i="64"/>
  <c r="AW17" i="64" s="1"/>
  <c r="AU16" i="64"/>
  <c r="AW16" i="64" s="1"/>
  <c r="AU15" i="64"/>
  <c r="AW15" i="64" s="1"/>
  <c r="V35" i="64" s="1"/>
  <c r="AU14" i="64"/>
  <c r="AW14" i="64" s="1"/>
  <c r="B14" i="64"/>
  <c r="B15" i="64" s="1"/>
  <c r="B16" i="64" s="1"/>
  <c r="B17" i="64" s="1"/>
  <c r="B18" i="64" s="1"/>
  <c r="B19" i="64" s="1"/>
  <c r="B20" i="64" s="1"/>
  <c r="B21" i="64" s="1"/>
  <c r="B22" i="64" s="1"/>
  <c r="B23" i="64" s="1"/>
  <c r="B24" i="64" s="1"/>
  <c r="B25" i="64" s="1"/>
  <c r="B26" i="64" s="1"/>
  <c r="B27" i="64" s="1"/>
  <c r="B28" i="64" s="1"/>
  <c r="B29" i="64" s="1"/>
  <c r="B30" i="64" s="1"/>
  <c r="AU13" i="64"/>
  <c r="AW13" i="64" s="1"/>
  <c r="AT10" i="64"/>
  <c r="AT11" i="64" s="1"/>
  <c r="AT12" i="64" s="1"/>
  <c r="AS10" i="64"/>
  <c r="AS11" i="64" s="1"/>
  <c r="AS12" i="64" s="1"/>
  <c r="AR10" i="64"/>
  <c r="AR11" i="64" s="1"/>
  <c r="AR12" i="64" s="1"/>
  <c r="AU8" i="64"/>
  <c r="X2" i="64"/>
  <c r="AK11" i="64" s="1"/>
  <c r="AK12" i="64" s="1"/>
  <c r="AB44" i="66" l="1"/>
  <c r="W49" i="66" s="1"/>
  <c r="AB49" i="66" s="1"/>
  <c r="Y11" i="64"/>
  <c r="Y12" i="64" s="1"/>
  <c r="AO11" i="64"/>
  <c r="AO12" i="64" s="1"/>
  <c r="W10" i="64"/>
  <c r="AF10" i="64"/>
  <c r="AK10" i="64"/>
  <c r="AM10" i="64"/>
  <c r="Q10" i="64"/>
  <c r="AL11" i="64"/>
  <c r="AL12" i="64" s="1"/>
  <c r="Y10" i="64"/>
  <c r="Q11" i="64"/>
  <c r="Q12" i="64" s="1"/>
  <c r="AE10" i="64"/>
  <c r="T11" i="64"/>
  <c r="T12" i="64" s="1"/>
  <c r="Z11" i="64"/>
  <c r="Z12" i="64" s="1"/>
  <c r="AF11" i="64"/>
  <c r="AF12" i="64" s="1"/>
  <c r="P10" i="64"/>
  <c r="AG11" i="64"/>
  <c r="AG12" i="64" s="1"/>
  <c r="U10" i="66"/>
  <c r="Q10" i="66"/>
  <c r="AD11" i="66"/>
  <c r="AD12" i="66" s="1"/>
  <c r="AP11" i="66"/>
  <c r="AP12" i="66" s="1"/>
  <c r="T10" i="64"/>
  <c r="AA10" i="64"/>
  <c r="AG10" i="64"/>
  <c r="AO10" i="64"/>
  <c r="U11" i="64"/>
  <c r="U12" i="64" s="1"/>
  <c r="AB11" i="64"/>
  <c r="AB12" i="64" s="1"/>
  <c r="AJ11" i="64"/>
  <c r="AJ12" i="64" s="1"/>
  <c r="AP11" i="64"/>
  <c r="AP12" i="64" s="1"/>
  <c r="AG10" i="66"/>
  <c r="U10" i="64"/>
  <c r="AB10" i="64"/>
  <c r="AJ10" i="64"/>
  <c r="AQ10" i="64"/>
  <c r="P11" i="64"/>
  <c r="P12" i="64" s="1"/>
  <c r="V11" i="64"/>
  <c r="V12" i="64" s="1"/>
  <c r="AD11" i="64"/>
  <c r="AD12" i="64" s="1"/>
  <c r="AK10" i="66"/>
  <c r="L38" i="66"/>
  <c r="L40" i="66" s="1"/>
  <c r="C44" i="66" s="1"/>
  <c r="I44" i="66" s="1"/>
  <c r="V39" i="66"/>
  <c r="T39" i="66"/>
  <c r="T37" i="64"/>
  <c r="V37" i="64"/>
  <c r="V39" i="64" s="1"/>
  <c r="L38" i="64"/>
  <c r="L40" i="64" s="1"/>
  <c r="C44" i="64" s="1"/>
  <c r="AQ11" i="64"/>
  <c r="AQ12" i="64" s="1"/>
  <c r="AM11" i="64"/>
  <c r="AM12" i="64" s="1"/>
  <c r="AI11" i="64"/>
  <c r="AI12" i="64" s="1"/>
  <c r="AE11" i="64"/>
  <c r="AE12" i="64" s="1"/>
  <c r="AA11" i="64"/>
  <c r="AA12" i="64" s="1"/>
  <c r="W11" i="64"/>
  <c r="W12" i="64" s="1"/>
  <c r="S11" i="64"/>
  <c r="S12" i="64" s="1"/>
  <c r="AP10" i="64"/>
  <c r="AL10" i="64"/>
  <c r="AH10" i="64"/>
  <c r="AD10" i="64"/>
  <c r="Z10" i="64"/>
  <c r="V10" i="64"/>
  <c r="R10" i="64"/>
  <c r="AZ6" i="64"/>
  <c r="S10" i="64"/>
  <c r="X10" i="64"/>
  <c r="AC10" i="64"/>
  <c r="AI10" i="64"/>
  <c r="AN10" i="64"/>
  <c r="R11" i="64"/>
  <c r="R12" i="64" s="1"/>
  <c r="X11" i="64"/>
  <c r="X12" i="64" s="1"/>
  <c r="AC11" i="64"/>
  <c r="AC12" i="64" s="1"/>
  <c r="AH11" i="64"/>
  <c r="AH12" i="64" s="1"/>
  <c r="AN11" i="64"/>
  <c r="AN12" i="64" s="1"/>
  <c r="T35" i="64"/>
  <c r="AO11" i="66"/>
  <c r="AO12" i="66" s="1"/>
  <c r="AK11" i="66"/>
  <c r="AK12" i="66" s="1"/>
  <c r="AG11" i="66"/>
  <c r="AG12" i="66" s="1"/>
  <c r="AC11" i="66"/>
  <c r="AC12" i="66" s="1"/>
  <c r="Y11" i="66"/>
  <c r="Y12" i="66" s="1"/>
  <c r="U11" i="66"/>
  <c r="U12" i="66" s="1"/>
  <c r="Q11" i="66"/>
  <c r="Q12" i="66" s="1"/>
  <c r="AN10" i="66"/>
  <c r="AJ10" i="66"/>
  <c r="AF10" i="66"/>
  <c r="AB10" i="66"/>
  <c r="X10" i="66"/>
  <c r="T10" i="66"/>
  <c r="P10" i="66"/>
  <c r="AN11" i="66"/>
  <c r="AN12" i="66" s="1"/>
  <c r="AJ11" i="66"/>
  <c r="AJ12" i="66" s="1"/>
  <c r="AF11" i="66"/>
  <c r="AF12" i="66" s="1"/>
  <c r="AB11" i="66"/>
  <c r="AB12" i="66" s="1"/>
  <c r="X11" i="66"/>
  <c r="X12" i="66" s="1"/>
  <c r="T11" i="66"/>
  <c r="T12" i="66" s="1"/>
  <c r="P11" i="66"/>
  <c r="P12" i="66" s="1"/>
  <c r="AQ10" i="66"/>
  <c r="AM10" i="66"/>
  <c r="AI10" i="66"/>
  <c r="AE10" i="66"/>
  <c r="AA10" i="66"/>
  <c r="W10" i="66"/>
  <c r="S10" i="66"/>
  <c r="AQ11" i="66"/>
  <c r="AQ12" i="66" s="1"/>
  <c r="AM11" i="66"/>
  <c r="AM12" i="66" s="1"/>
  <c r="AI11" i="66"/>
  <c r="AI12" i="66" s="1"/>
  <c r="AE11" i="66"/>
  <c r="AE12" i="66" s="1"/>
  <c r="AA11" i="66"/>
  <c r="AA12" i="66" s="1"/>
  <c r="W11" i="66"/>
  <c r="W12" i="66" s="1"/>
  <c r="S11" i="66"/>
  <c r="S12" i="66" s="1"/>
  <c r="AP10" i="66"/>
  <c r="AL10" i="66"/>
  <c r="AH10" i="66"/>
  <c r="AD10" i="66"/>
  <c r="Z10" i="66"/>
  <c r="V10" i="66"/>
  <c r="R10" i="66"/>
  <c r="AZ6" i="66"/>
  <c r="Y10" i="66"/>
  <c r="AO10" i="66"/>
  <c r="R11" i="66"/>
  <c r="R12" i="66" s="1"/>
  <c r="AH11" i="66"/>
  <c r="AH12" i="66" s="1"/>
  <c r="AC10" i="66"/>
  <c r="V11" i="66"/>
  <c r="V12" i="66" s="1"/>
  <c r="AL11" i="66"/>
  <c r="AL12" i="66" s="1"/>
  <c r="L44" i="66" l="1"/>
  <c r="T39" i="64"/>
  <c r="L44" i="64"/>
  <c r="I44" i="64"/>
  <c r="AI23" i="41" l="1"/>
  <c r="AE23" i="41"/>
  <c r="AA23" i="41"/>
  <c r="W23" i="41"/>
  <c r="S23" i="41"/>
  <c r="O23" i="41"/>
  <c r="AI22" i="41"/>
  <c r="AE22" i="41"/>
  <c r="AA22" i="41"/>
  <c r="W22" i="41"/>
  <c r="S22" i="41"/>
  <c r="O22" i="41"/>
  <c r="K23" i="41"/>
  <c r="K22" i="41"/>
</calcChain>
</file>

<file path=xl/sharedStrings.xml><?xml version="1.0" encoding="utf-8"?>
<sst xmlns="http://schemas.openxmlformats.org/spreadsheetml/2006/main" count="1758" uniqueCount="740">
  <si>
    <t>令和７年度</t>
    <rPh sb="0" eb="2">
      <t>レイワ</t>
    </rPh>
    <phoneticPr fontId="3"/>
  </si>
  <si>
    <t>指定訪問介護事業所の指導に係る事前提出資料</t>
    <rPh sb="8" eb="9">
      <t>ショ</t>
    </rPh>
    <phoneticPr fontId="3"/>
  </si>
  <si>
    <t>　　</t>
    <phoneticPr fontId="3"/>
  </si>
  <si>
    <t>事業所名</t>
    <phoneticPr fontId="3"/>
  </si>
  <si>
    <t>提出日：</t>
    <phoneticPr fontId="3"/>
  </si>
  <si>
    <t>令和　　年　　月　　日</t>
    <rPh sb="0" eb="2">
      <t>レイワ</t>
    </rPh>
    <phoneticPr fontId="3"/>
  </si>
  <si>
    <t>開設法人名</t>
    <phoneticPr fontId="3"/>
  </si>
  <si>
    <t>代表者名</t>
  </si>
  <si>
    <t>管理者名</t>
    <rPh sb="0" eb="3">
      <t>カンリシャ</t>
    </rPh>
    <rPh sb="3" eb="4">
      <t>メイ</t>
    </rPh>
    <phoneticPr fontId="3"/>
  </si>
  <si>
    <t>（記入担当者）</t>
  </si>
  <si>
    <t>（担当者連絡先）</t>
  </si>
  <si>
    <t>※　既存の様式として作成してある場合（様式の縦、横等）は、内容の変更がなければ、既存の様式を使用してください。</t>
  </si>
  <si>
    <t>・添付資料（１部ずつ提出）</t>
    <phoneticPr fontId="4"/>
  </si>
  <si>
    <t>この様式で作成した事前提出資料と併せて下記①②の資料を事前に電子データで提出してください。</t>
    <rPh sb="30" eb="32">
      <t>デンシ</t>
    </rPh>
    <phoneticPr fontId="4"/>
  </si>
  <si>
    <t>※実施通知に記載しているメールアドレスへ送付してください。</t>
    <rPh sb="1" eb="5">
      <t>ジッシツウチ</t>
    </rPh>
    <rPh sb="6" eb="8">
      <t>キサイ</t>
    </rPh>
    <rPh sb="20" eb="22">
      <t>ソウフ</t>
    </rPh>
    <phoneticPr fontId="4"/>
  </si>
  <si>
    <t>（１０MBを超える添付資料は、資料を分割して送付または圧縮ファイルにして送付等してください。）</t>
    <rPh sb="6" eb="7">
      <t>コ</t>
    </rPh>
    <rPh sb="9" eb="13">
      <t>テンプシリョウ</t>
    </rPh>
    <rPh sb="15" eb="17">
      <t>シリョウ</t>
    </rPh>
    <rPh sb="18" eb="20">
      <t>ブンカツ</t>
    </rPh>
    <rPh sb="22" eb="24">
      <t>ソウフ</t>
    </rPh>
    <rPh sb="27" eb="39">
      <t>アッシュクファイルニシテソウフトウ</t>
    </rPh>
    <phoneticPr fontId="4"/>
  </si>
  <si>
    <t>※電子データでの提出が困難な事業所は郵送での提出としますが、資料はホッチキス留めせずに提出してください。</t>
    <rPh sb="1" eb="3">
      <t>デンシ</t>
    </rPh>
    <rPh sb="8" eb="10">
      <t>テイシュツ</t>
    </rPh>
    <rPh sb="11" eb="13">
      <t>コンナン</t>
    </rPh>
    <rPh sb="14" eb="17">
      <t>ジギョウショ</t>
    </rPh>
    <rPh sb="18" eb="20">
      <t>ユウソウ</t>
    </rPh>
    <rPh sb="22" eb="24">
      <t>テイシュツ</t>
    </rPh>
    <rPh sb="30" eb="32">
      <t>シリョウ</t>
    </rPh>
    <rPh sb="38" eb="39">
      <t>ド</t>
    </rPh>
    <rPh sb="43" eb="45">
      <t>テイシュツ</t>
    </rPh>
    <phoneticPr fontId="4"/>
  </si>
  <si>
    <t>①</t>
  </si>
  <si>
    <t>事業所作成のサービス計画、当該居宅サービス計画書（ケアプランⅠ、Ⅱ、Ⅲ表）、サービス提供の記録一式（１月分）　直近のもの１名分</t>
    <phoneticPr fontId="4"/>
  </si>
  <si>
    <t>（利用者名、住所、電話番号、家族構成など個人情報に係わる部分はマジックなどで黒く塗りつぶしてください。）</t>
    <phoneticPr fontId="4"/>
  </si>
  <si>
    <t>②</t>
    <phoneticPr fontId="4"/>
  </si>
  <si>
    <t>運営規程、重要事項説明書、契約書</t>
    <rPh sb="13" eb="16">
      <t>ケイヤクショ</t>
    </rPh>
    <phoneticPr fontId="4"/>
  </si>
  <si>
    <t>・運営指導当日に準備すべき書類等</t>
    <rPh sb="1" eb="3">
      <t>ウンエイ</t>
    </rPh>
    <phoneticPr fontId="4"/>
  </si>
  <si>
    <t>職員勤務割実績表（非常勤を含む。兼務職員については、兼務先での勤務割合がわかるものも準備してください。）</t>
  </si>
  <si>
    <t>人事記録（履歴書、研修・勤務歴がわかる人事カード、辞令の写し、タイムカード等）</t>
  </si>
  <si>
    <t>指定申請、変更届</t>
  </si>
  <si>
    <t>介護給付費算定に係る体制の届出</t>
  </si>
  <si>
    <t>職員の研修および訓練に関する記録</t>
    <rPh sb="8" eb="10">
      <t>クンレン</t>
    </rPh>
    <phoneticPr fontId="4"/>
  </si>
  <si>
    <t>利用者ごとの台帳（契約書、サービス計画、居宅サービス計画書（ケアプラン）、サービス提供の記録）</t>
    <rPh sb="17" eb="19">
      <t>ケイカク</t>
    </rPh>
    <rPh sb="20" eb="22">
      <t>キョタク</t>
    </rPh>
    <phoneticPr fontId="4"/>
  </si>
  <si>
    <t>苦情処理および事故対応に関するマニュアル、記録</t>
    <rPh sb="7" eb="11">
      <t>ジコタイオウ</t>
    </rPh>
    <phoneticPr fontId="4"/>
  </si>
  <si>
    <t>介護報酬請求レセプト控え</t>
  </si>
  <si>
    <t>利用料請求書控え</t>
  </si>
  <si>
    <t>業務継続計画書</t>
    <rPh sb="0" eb="4">
      <t>ギョウムケイゾク</t>
    </rPh>
    <rPh sb="4" eb="6">
      <t>ケイカク</t>
    </rPh>
    <rPh sb="6" eb="7">
      <t>ショ</t>
    </rPh>
    <phoneticPr fontId="4"/>
  </si>
  <si>
    <t>整備することが必要な各種指針</t>
    <rPh sb="0" eb="2">
      <t>セイビ</t>
    </rPh>
    <rPh sb="7" eb="9">
      <t>ヒツヨウ</t>
    </rPh>
    <rPh sb="10" eb="12">
      <t>カクシュ</t>
    </rPh>
    <rPh sb="12" eb="14">
      <t>シシン</t>
    </rPh>
    <phoneticPr fontId="4"/>
  </si>
  <si>
    <t>委員会等の開催記録</t>
    <rPh sb="0" eb="4">
      <t>イインカイトウ</t>
    </rPh>
    <rPh sb="5" eb="9">
      <t>カイサイキロク</t>
    </rPh>
    <phoneticPr fontId="3"/>
  </si>
  <si>
    <t>運営規程</t>
  </si>
  <si>
    <t>重要事項説明書、パンフレット等</t>
  </si>
  <si>
    <t>※直近３か月分について、準備してください。</t>
    <phoneticPr fontId="4"/>
  </si>
  <si>
    <r>
      <t>※</t>
    </r>
    <r>
      <rPr>
        <sz val="11"/>
        <rFont val="ＭＳ Ｐゴシック"/>
        <family val="3"/>
        <charset val="128"/>
      </rPr>
      <t>運営指導当日に、必要に応じて上記以外の書類について提示を求めたり、コピーを求めることがありますのでご了承ください。</t>
    </r>
    <rPh sb="1" eb="3">
      <t>ウンエイ</t>
    </rPh>
    <phoneticPr fontId="4"/>
  </si>
  <si>
    <t>１　従業者の勤務の体制及び勤務形態一覧表</t>
    <phoneticPr fontId="44"/>
  </si>
  <si>
    <t>サービス種別</t>
    <rPh sb="4" eb="6">
      <t>シュベツ</t>
    </rPh>
    <phoneticPr fontId="44"/>
  </si>
  <si>
    <t>(</t>
    <phoneticPr fontId="44"/>
  </si>
  <si>
    <t>訪問介護</t>
    <rPh sb="0" eb="2">
      <t>ホウモン</t>
    </rPh>
    <rPh sb="2" eb="4">
      <t>カイゴ</t>
    </rPh>
    <phoneticPr fontId="44"/>
  </si>
  <si>
    <t>）</t>
    <phoneticPr fontId="44"/>
  </si>
  <si>
    <t>令和</t>
    <rPh sb="0" eb="2">
      <t>レイワ</t>
    </rPh>
    <phoneticPr fontId="44"/>
  </si>
  <si>
    <t>)</t>
    <phoneticPr fontId="44"/>
  </si>
  <si>
    <t>年</t>
    <rPh sb="0" eb="1">
      <t>ネン</t>
    </rPh>
    <phoneticPr fontId="44"/>
  </si>
  <si>
    <t>月</t>
    <rPh sb="0" eb="1">
      <t>ゲツ</t>
    </rPh>
    <phoneticPr fontId="44"/>
  </si>
  <si>
    <t>事業所名</t>
    <rPh sb="0" eb="3">
      <t>ジギョウショ</t>
    </rPh>
    <rPh sb="3" eb="4">
      <t>メイ</t>
    </rPh>
    <phoneticPr fontId="44"/>
  </si>
  <si>
    <t>(1)</t>
    <phoneticPr fontId="44"/>
  </si>
  <si>
    <t>４週</t>
  </si>
  <si>
    <t>※【記載例】・【記入方法】を確認した後に資料作成してください。</t>
    <rPh sb="2" eb="5">
      <t>キサイレイ</t>
    </rPh>
    <rPh sb="8" eb="12">
      <t>キニュウホウホウ</t>
    </rPh>
    <rPh sb="14" eb="16">
      <t>カクニン</t>
    </rPh>
    <rPh sb="18" eb="19">
      <t>ゴ</t>
    </rPh>
    <rPh sb="20" eb="24">
      <t>シリョウサクセイ</t>
    </rPh>
    <phoneticPr fontId="3"/>
  </si>
  <si>
    <t>(2)</t>
    <phoneticPr fontId="44"/>
  </si>
  <si>
    <t>実績</t>
  </si>
  <si>
    <t>(3)事業所における常勤の従業者が勤務すべき時間数</t>
    <rPh sb="3" eb="6">
      <t>ジギョウショ</t>
    </rPh>
    <rPh sb="10" eb="12">
      <t>ジョウキン</t>
    </rPh>
    <rPh sb="13" eb="16">
      <t>ジュウギョウシャ</t>
    </rPh>
    <rPh sb="17" eb="19">
      <t>キンム</t>
    </rPh>
    <rPh sb="22" eb="24">
      <t>ジカン</t>
    </rPh>
    <rPh sb="24" eb="25">
      <t>スウ</t>
    </rPh>
    <phoneticPr fontId="44"/>
  </si>
  <si>
    <t>時間/週</t>
    <rPh sb="0" eb="2">
      <t>ジカン</t>
    </rPh>
    <rPh sb="3" eb="4">
      <t>シュウ</t>
    </rPh>
    <phoneticPr fontId="44"/>
  </si>
  <si>
    <t>時間/月</t>
    <rPh sb="0" eb="2">
      <t>ジカン</t>
    </rPh>
    <rPh sb="3" eb="4">
      <t>ツキ</t>
    </rPh>
    <phoneticPr fontId="44"/>
  </si>
  <si>
    <t>当月の日数</t>
    <rPh sb="0" eb="2">
      <t>トウゲツ</t>
    </rPh>
    <rPh sb="3" eb="5">
      <t>ニッスウ</t>
    </rPh>
    <phoneticPr fontId="44"/>
  </si>
  <si>
    <t>日</t>
    <rPh sb="0" eb="1">
      <t>ニチ</t>
    </rPh>
    <phoneticPr fontId="44"/>
  </si>
  <si>
    <t>No</t>
    <phoneticPr fontId="44"/>
  </si>
  <si>
    <t>(4) 
職種</t>
    <phoneticPr fontId="3"/>
  </si>
  <si>
    <t>(5)
勤務
形態</t>
    <phoneticPr fontId="3"/>
  </si>
  <si>
    <t>(6)
資格</t>
    <rPh sb="4" eb="6">
      <t>シカク</t>
    </rPh>
    <phoneticPr fontId="44"/>
  </si>
  <si>
    <t>(7) 氏　名</t>
    <phoneticPr fontId="3"/>
  </si>
  <si>
    <t>(8)</t>
    <phoneticPr fontId="44"/>
  </si>
  <si>
    <r>
      <t xml:space="preserve">(10)
</t>
    </r>
    <r>
      <rPr>
        <sz val="11"/>
        <rFont val="HGSｺﾞｼｯｸM"/>
        <family val="3"/>
        <charset val="128"/>
      </rPr>
      <t>週平均
勤務時間数</t>
    </r>
    <rPh sb="6" eb="8">
      <t>ヘイキン</t>
    </rPh>
    <rPh sb="9" eb="11">
      <t>キンム</t>
    </rPh>
    <rPh sb="11" eb="13">
      <t>ジカン</t>
    </rPh>
    <rPh sb="13" eb="14">
      <t>スウ</t>
    </rPh>
    <phoneticPr fontId="3"/>
  </si>
  <si>
    <t>(11) 兼務状況
（兼務先／兼務する職務の内容）等</t>
    <rPh sb="5" eb="7">
      <t>ケンム</t>
    </rPh>
    <rPh sb="7" eb="9">
      <t>ジョウキョウ</t>
    </rPh>
    <rPh sb="11" eb="13">
      <t>ケンム</t>
    </rPh>
    <rPh sb="13" eb="14">
      <t>サキ</t>
    </rPh>
    <rPh sb="15" eb="17">
      <t>ケンム</t>
    </rPh>
    <rPh sb="19" eb="21">
      <t>ショクム</t>
    </rPh>
    <rPh sb="22" eb="24">
      <t>ナイヨウ</t>
    </rPh>
    <rPh sb="25" eb="26">
      <t>トウ</t>
    </rPh>
    <phoneticPr fontId="3"/>
  </si>
  <si>
    <t>1週目</t>
    <rPh sb="1" eb="2">
      <t>シュウ</t>
    </rPh>
    <rPh sb="2" eb="3">
      <t>メ</t>
    </rPh>
    <phoneticPr fontId="44"/>
  </si>
  <si>
    <t>2週目</t>
    <rPh sb="1" eb="2">
      <t>シュウ</t>
    </rPh>
    <rPh sb="2" eb="3">
      <t>メ</t>
    </rPh>
    <phoneticPr fontId="44"/>
  </si>
  <si>
    <t>3週目</t>
    <rPh sb="1" eb="2">
      <t>シュウ</t>
    </rPh>
    <rPh sb="2" eb="3">
      <t>メ</t>
    </rPh>
    <phoneticPr fontId="44"/>
  </si>
  <si>
    <t>4週目</t>
    <rPh sb="1" eb="2">
      <t>シュウ</t>
    </rPh>
    <rPh sb="2" eb="3">
      <t>メ</t>
    </rPh>
    <phoneticPr fontId="44"/>
  </si>
  <si>
    <t>5週目</t>
    <rPh sb="1" eb="2">
      <t>シュウ</t>
    </rPh>
    <rPh sb="2" eb="3">
      <t>メ</t>
    </rPh>
    <phoneticPr fontId="44"/>
  </si>
  <si>
    <t>(12)サービス提供責任者の配置基準（前３か月の利用者数）</t>
    <rPh sb="8" eb="10">
      <t>テイキョウ</t>
    </rPh>
    <rPh sb="10" eb="13">
      <t>セキニンシャ</t>
    </rPh>
    <rPh sb="14" eb="16">
      <t>ハイチ</t>
    </rPh>
    <rPh sb="16" eb="18">
      <t>キジュン</t>
    </rPh>
    <rPh sb="19" eb="20">
      <t>ゼン</t>
    </rPh>
    <rPh sb="22" eb="23">
      <t>ゲツ</t>
    </rPh>
    <rPh sb="24" eb="27">
      <t>リヨウシャ</t>
    </rPh>
    <rPh sb="27" eb="28">
      <t>スウ</t>
    </rPh>
    <phoneticPr fontId="44"/>
  </si>
  <si>
    <t>(13)【任意入力】人員基準の確認（訪問介護員）</t>
    <rPh sb="5" eb="7">
      <t>ニンイ</t>
    </rPh>
    <rPh sb="7" eb="9">
      <t>ニュウリョク</t>
    </rPh>
    <rPh sb="10" eb="12">
      <t>ジンイン</t>
    </rPh>
    <rPh sb="12" eb="14">
      <t>キジュン</t>
    </rPh>
    <rPh sb="15" eb="17">
      <t>カクニン</t>
    </rPh>
    <rPh sb="18" eb="20">
      <t>ホウモン</t>
    </rPh>
    <rPh sb="20" eb="23">
      <t>カイゴイン</t>
    </rPh>
    <phoneticPr fontId="44"/>
  </si>
  <si>
    <t>（勤務形態の記号）</t>
    <rPh sb="1" eb="3">
      <t>キンム</t>
    </rPh>
    <rPh sb="3" eb="5">
      <t>ケイタイ</t>
    </rPh>
    <rPh sb="6" eb="8">
      <t>キゴウ</t>
    </rPh>
    <phoneticPr fontId="44"/>
  </si>
  <si>
    <t>(新規申請の場合は推定数）</t>
    <rPh sb="1" eb="3">
      <t>シンキ</t>
    </rPh>
    <rPh sb="3" eb="5">
      <t>シンセイ</t>
    </rPh>
    <rPh sb="6" eb="8">
      <t>バアイ</t>
    </rPh>
    <rPh sb="9" eb="12">
      <t>スイテイスウ</t>
    </rPh>
    <phoneticPr fontId="44"/>
  </si>
  <si>
    <t>（人）</t>
    <rPh sb="1" eb="2">
      <t>ニン</t>
    </rPh>
    <phoneticPr fontId="44"/>
  </si>
  <si>
    <t>勤務形態</t>
    <rPh sb="0" eb="2">
      <t>キンム</t>
    </rPh>
    <rPh sb="2" eb="4">
      <t>ケイタイ</t>
    </rPh>
    <phoneticPr fontId="44"/>
  </si>
  <si>
    <t>勤務時間数合計</t>
    <rPh sb="0" eb="2">
      <t>キンム</t>
    </rPh>
    <rPh sb="2" eb="5">
      <t>ジカンスウ</t>
    </rPh>
    <rPh sb="5" eb="7">
      <t>ゴウケイ</t>
    </rPh>
    <phoneticPr fontId="44"/>
  </si>
  <si>
    <t>常勤換算の対象時間数</t>
    <rPh sb="0" eb="2">
      <t>ジョウキン</t>
    </rPh>
    <rPh sb="2" eb="4">
      <t>カンサン</t>
    </rPh>
    <rPh sb="5" eb="7">
      <t>タイショウ</t>
    </rPh>
    <rPh sb="7" eb="9">
      <t>ジカン</t>
    </rPh>
    <rPh sb="9" eb="10">
      <t>スウ</t>
    </rPh>
    <phoneticPr fontId="44"/>
  </si>
  <si>
    <t>常勤換算方法対象外の</t>
    <rPh sb="0" eb="2">
      <t>ジョウキン</t>
    </rPh>
    <rPh sb="2" eb="4">
      <t>カンサン</t>
    </rPh>
    <rPh sb="4" eb="6">
      <t>ホウホウ</t>
    </rPh>
    <rPh sb="6" eb="9">
      <t>タイショウガイ</t>
    </rPh>
    <phoneticPr fontId="44"/>
  </si>
  <si>
    <t>記号</t>
    <rPh sb="0" eb="2">
      <t>キゴウ</t>
    </rPh>
    <phoneticPr fontId="44"/>
  </si>
  <si>
    <t>区分</t>
    <rPh sb="0" eb="2">
      <t>クブン</t>
    </rPh>
    <phoneticPr fontId="44"/>
  </si>
  <si>
    <t>合計</t>
    <rPh sb="0" eb="2">
      <t>ゴウケイ</t>
    </rPh>
    <phoneticPr fontId="44"/>
  </si>
  <si>
    <t>当月合計</t>
    <rPh sb="0" eb="2">
      <t>トウゲツ</t>
    </rPh>
    <rPh sb="2" eb="4">
      <t>ゴウケイ</t>
    </rPh>
    <phoneticPr fontId="44"/>
  </si>
  <si>
    <t>週平均</t>
    <rPh sb="0" eb="3">
      <t>シュウヘイキン</t>
    </rPh>
    <phoneticPr fontId="44"/>
  </si>
  <si>
    <t>常勤の従業者の人数</t>
    <rPh sb="0" eb="2">
      <t>ジョウキン</t>
    </rPh>
    <rPh sb="3" eb="6">
      <t>ジュウギョウシャ</t>
    </rPh>
    <rPh sb="7" eb="9">
      <t>ニンズウ</t>
    </rPh>
    <phoneticPr fontId="44"/>
  </si>
  <si>
    <t>A</t>
    <phoneticPr fontId="44"/>
  </si>
  <si>
    <t>常勤で専従</t>
    <rPh sb="0" eb="2">
      <t>ジョウキン</t>
    </rPh>
    <rPh sb="3" eb="5">
      <t>センジュウ</t>
    </rPh>
    <phoneticPr fontId="44"/>
  </si>
  <si>
    <t>要介護者</t>
    <rPh sb="0" eb="1">
      <t>ヨウ</t>
    </rPh>
    <rPh sb="1" eb="3">
      <t>カイゴ</t>
    </rPh>
    <rPh sb="3" eb="4">
      <t>シャ</t>
    </rPh>
    <phoneticPr fontId="44"/>
  </si>
  <si>
    <t>B</t>
    <phoneticPr fontId="44"/>
  </si>
  <si>
    <t>常勤で兼務</t>
    <rPh sb="0" eb="2">
      <t>ジョウキン</t>
    </rPh>
    <rPh sb="3" eb="5">
      <t>ケンム</t>
    </rPh>
    <phoneticPr fontId="44"/>
  </si>
  <si>
    <t>要支援者等</t>
    <rPh sb="0" eb="3">
      <t>ヨウシエン</t>
    </rPh>
    <rPh sb="3" eb="4">
      <t>シャ</t>
    </rPh>
    <rPh sb="4" eb="5">
      <t>トウ</t>
    </rPh>
    <phoneticPr fontId="44"/>
  </si>
  <si>
    <t>C</t>
    <phoneticPr fontId="44"/>
  </si>
  <si>
    <t>非常勤で専従</t>
    <rPh sb="0" eb="3">
      <t>ヒジョウキン</t>
    </rPh>
    <rPh sb="4" eb="6">
      <t>センジュウ</t>
    </rPh>
    <phoneticPr fontId="44"/>
  </si>
  <si>
    <t>通院等</t>
    <rPh sb="0" eb="2">
      <t>ツウイン</t>
    </rPh>
    <rPh sb="2" eb="3">
      <t>トウ</t>
    </rPh>
    <phoneticPr fontId="44"/>
  </si>
  <si>
    <t>-</t>
    <phoneticPr fontId="44"/>
  </si>
  <si>
    <t>D</t>
    <phoneticPr fontId="44"/>
  </si>
  <si>
    <t>非常勤で兼務</t>
    <rPh sb="0" eb="3">
      <t>ヒジョウキン</t>
    </rPh>
    <rPh sb="4" eb="6">
      <t>ケンム</t>
    </rPh>
    <phoneticPr fontId="44"/>
  </si>
  <si>
    <t>（平均利用者数）</t>
    <rPh sb="1" eb="3">
      <t>ヘイキン</t>
    </rPh>
    <rPh sb="3" eb="6">
      <t>リヨウシャ</t>
    </rPh>
    <rPh sb="6" eb="7">
      <t>スウ</t>
    </rPh>
    <phoneticPr fontId="44"/>
  </si>
  <si>
    <t>■ 常勤換算方法による人数</t>
    <rPh sb="2" eb="4">
      <t>ジョウキン</t>
    </rPh>
    <rPh sb="4" eb="6">
      <t>カンサン</t>
    </rPh>
    <rPh sb="6" eb="8">
      <t>ホウホウ</t>
    </rPh>
    <rPh sb="11" eb="13">
      <t>ニンズウ</t>
    </rPh>
    <phoneticPr fontId="44"/>
  </si>
  <si>
    <t>基準：</t>
    <rPh sb="0" eb="2">
      <t>キジュン</t>
    </rPh>
    <phoneticPr fontId="44"/>
  </si>
  <si>
    <t>週</t>
  </si>
  <si>
    <t>サービス提供責任者</t>
    <phoneticPr fontId="44"/>
  </si>
  <si>
    <t>常勤換算の</t>
    <rPh sb="0" eb="2">
      <t>ジョウキン</t>
    </rPh>
    <rPh sb="2" eb="4">
      <t>カンサン</t>
    </rPh>
    <phoneticPr fontId="44"/>
  </si>
  <si>
    <t>常勤の従業者が</t>
    <rPh sb="0" eb="2">
      <t>ジョウキン</t>
    </rPh>
    <rPh sb="3" eb="6">
      <t>ジュウギョウシャ</t>
    </rPh>
    <phoneticPr fontId="44"/>
  </si>
  <si>
    <t>平均利用者数</t>
    <rPh sb="0" eb="2">
      <t>ヘイキン</t>
    </rPh>
    <rPh sb="2" eb="5">
      <t>リヨウシャ</t>
    </rPh>
    <rPh sb="5" eb="6">
      <t>スウ</t>
    </rPh>
    <phoneticPr fontId="44"/>
  </si>
  <si>
    <t>（※）</t>
    <phoneticPr fontId="44"/>
  </si>
  <si>
    <t>の必要配置人数</t>
    <rPh sb="1" eb="3">
      <t>ヒツヨウ</t>
    </rPh>
    <rPh sb="3" eb="5">
      <t>ハイチ</t>
    </rPh>
    <rPh sb="5" eb="7">
      <t>ニンズウ</t>
    </rPh>
    <phoneticPr fontId="44"/>
  </si>
  <si>
    <t>常勤換算後の人数</t>
    <rPh sb="0" eb="2">
      <t>ジョウキン</t>
    </rPh>
    <rPh sb="2" eb="4">
      <t>カンサン</t>
    </rPh>
    <rPh sb="4" eb="5">
      <t>ゴ</t>
    </rPh>
    <rPh sb="6" eb="8">
      <t>ニンズウ</t>
    </rPh>
    <phoneticPr fontId="44"/>
  </si>
  <si>
    <t>÷</t>
    <phoneticPr fontId="44"/>
  </si>
  <si>
    <t>＝</t>
    <phoneticPr fontId="44"/>
  </si>
  <si>
    <t>⇒</t>
    <phoneticPr fontId="44"/>
  </si>
  <si>
    <t>（小数点第1位に切り上げ）</t>
    <rPh sb="1" eb="4">
      <t>ショウスウテン</t>
    </rPh>
    <rPh sb="4" eb="5">
      <t>ダイ</t>
    </rPh>
    <rPh sb="6" eb="7">
      <t>イ</t>
    </rPh>
    <rPh sb="8" eb="9">
      <t>キ</t>
    </rPh>
    <rPh sb="10" eb="11">
      <t>ア</t>
    </rPh>
    <phoneticPr fontId="44"/>
  </si>
  <si>
    <t>（小数点第2位以下切り捨て）</t>
    <rPh sb="1" eb="4">
      <t>ショウスウテン</t>
    </rPh>
    <rPh sb="4" eb="5">
      <t>ダイ</t>
    </rPh>
    <rPh sb="6" eb="7">
      <t>イ</t>
    </rPh>
    <rPh sb="7" eb="9">
      <t>イカ</t>
    </rPh>
    <rPh sb="9" eb="10">
      <t>キ</t>
    </rPh>
    <rPh sb="11" eb="12">
      <t>ス</t>
    </rPh>
    <phoneticPr fontId="44"/>
  </si>
  <si>
    <t>（※）以下の要件を全て満たす場合、利用者の数が50人または</t>
    <rPh sb="3" eb="5">
      <t>イカ</t>
    </rPh>
    <rPh sb="6" eb="8">
      <t>ヨウケン</t>
    </rPh>
    <rPh sb="9" eb="10">
      <t>スベ</t>
    </rPh>
    <rPh sb="11" eb="12">
      <t>ミ</t>
    </rPh>
    <rPh sb="14" eb="16">
      <t>バアイ</t>
    </rPh>
    <rPh sb="17" eb="20">
      <t>リヨウシャ</t>
    </rPh>
    <rPh sb="21" eb="22">
      <t>カズ</t>
    </rPh>
    <rPh sb="25" eb="26">
      <t>ニン</t>
    </rPh>
    <phoneticPr fontId="44"/>
  </si>
  <si>
    <t>■ 訪問介護員等の常勤換算方法による人数</t>
    <rPh sb="2" eb="4">
      <t>ホウモン</t>
    </rPh>
    <rPh sb="4" eb="7">
      <t>カイゴイン</t>
    </rPh>
    <rPh sb="7" eb="8">
      <t>トウ</t>
    </rPh>
    <rPh sb="9" eb="11">
      <t>ジョウキン</t>
    </rPh>
    <rPh sb="11" eb="13">
      <t>カンサン</t>
    </rPh>
    <rPh sb="13" eb="15">
      <t>ホウホウ</t>
    </rPh>
    <rPh sb="18" eb="20">
      <t>ニンズウ</t>
    </rPh>
    <phoneticPr fontId="44"/>
  </si>
  <si>
    <t>その端数を増すごとに１人以上で可</t>
  </si>
  <si>
    <t>　　・常勤のサービス提供責任者を３人以上配置</t>
    <rPh sb="3" eb="5">
      <t>ジョウキン</t>
    </rPh>
    <rPh sb="10" eb="12">
      <t>テイキョウ</t>
    </rPh>
    <rPh sb="12" eb="15">
      <t>セキニンシャ</t>
    </rPh>
    <rPh sb="17" eb="18">
      <t>ニン</t>
    </rPh>
    <rPh sb="18" eb="20">
      <t>イジョウ</t>
    </rPh>
    <rPh sb="20" eb="22">
      <t>ハイチ</t>
    </rPh>
    <phoneticPr fontId="44"/>
  </si>
  <si>
    <t>常勤の従業者の人数</t>
  </si>
  <si>
    <t>常勤換算方法による人数</t>
    <rPh sb="0" eb="2">
      <t>ジョウキン</t>
    </rPh>
    <rPh sb="2" eb="4">
      <t>カンサン</t>
    </rPh>
    <rPh sb="4" eb="6">
      <t>ホウホウ</t>
    </rPh>
    <rPh sb="9" eb="11">
      <t>ニンズウ</t>
    </rPh>
    <phoneticPr fontId="44"/>
  </si>
  <si>
    <t>　　・サービス提供責任者の業務に主として従事する者を1人以上配置</t>
    <rPh sb="7" eb="9">
      <t>テイキョウ</t>
    </rPh>
    <rPh sb="9" eb="12">
      <t>セキニンシャ</t>
    </rPh>
    <rPh sb="13" eb="15">
      <t>ギョウム</t>
    </rPh>
    <rPh sb="16" eb="17">
      <t>オモ</t>
    </rPh>
    <rPh sb="20" eb="22">
      <t>ジュウジ</t>
    </rPh>
    <rPh sb="24" eb="25">
      <t>モノ</t>
    </rPh>
    <rPh sb="27" eb="28">
      <t>ニン</t>
    </rPh>
    <rPh sb="28" eb="30">
      <t>イジョウ</t>
    </rPh>
    <rPh sb="30" eb="32">
      <t>ハイチ</t>
    </rPh>
    <phoneticPr fontId="44"/>
  </si>
  <si>
    <t>＋</t>
    <phoneticPr fontId="44"/>
  </si>
  <si>
    <t>　　・サービス提供責任者が行う業務が効率的に行われている</t>
    <rPh sb="7" eb="9">
      <t>テイキョウ</t>
    </rPh>
    <rPh sb="9" eb="12">
      <t>セキニンシャ</t>
    </rPh>
    <rPh sb="13" eb="14">
      <t>オコナ</t>
    </rPh>
    <rPh sb="15" eb="17">
      <t>ギョウム</t>
    </rPh>
    <rPh sb="18" eb="21">
      <t>コウリツテキ</t>
    </rPh>
    <rPh sb="22" eb="23">
      <t>オコナ</t>
    </rPh>
    <phoneticPr fontId="44"/>
  </si>
  <si>
    <t>（参考様式1）</t>
    <rPh sb="1" eb="3">
      <t>サンコウ</t>
    </rPh>
    <rPh sb="3" eb="5">
      <t>ヨウシキ</t>
    </rPh>
    <phoneticPr fontId="3"/>
  </si>
  <si>
    <t>従業者の勤務の体制及び勤務形態一覧表</t>
    <phoneticPr fontId="44"/>
  </si>
  <si>
    <t>管理者</t>
    <rPh sb="0" eb="3">
      <t>カンリシャ</t>
    </rPh>
    <phoneticPr fontId="44"/>
  </si>
  <si>
    <t>A</t>
  </si>
  <si>
    <t>ー</t>
  </si>
  <si>
    <t>厚労　太郎</t>
    <rPh sb="0" eb="2">
      <t>コウロウ</t>
    </rPh>
    <rPh sb="3" eb="5">
      <t>タロウ</t>
    </rPh>
    <phoneticPr fontId="44"/>
  </si>
  <si>
    <t>訪問介護員</t>
    <rPh sb="0" eb="2">
      <t>ホウモン</t>
    </rPh>
    <rPh sb="2" eb="5">
      <t>カイゴイン</t>
    </rPh>
    <phoneticPr fontId="44"/>
  </si>
  <si>
    <t>介護福祉士</t>
    <rPh sb="0" eb="2">
      <t>カイゴ</t>
    </rPh>
    <rPh sb="2" eb="5">
      <t>フクシシ</t>
    </rPh>
    <phoneticPr fontId="44"/>
  </si>
  <si>
    <t>○○　A郞</t>
    <rPh sb="4" eb="5">
      <t>ロウ</t>
    </rPh>
    <phoneticPr fontId="44"/>
  </si>
  <si>
    <t>サービス提供責任者</t>
    <rPh sb="4" eb="6">
      <t>テイキョウ</t>
    </rPh>
    <rPh sb="6" eb="9">
      <t>セキニンシャ</t>
    </rPh>
    <phoneticPr fontId="44"/>
  </si>
  <si>
    <t>実務者研修修了者</t>
    <rPh sb="5" eb="7">
      <t>シュウリョウ</t>
    </rPh>
    <phoneticPr fontId="44"/>
  </si>
  <si>
    <t>○○　B子</t>
    <rPh sb="4" eb="5">
      <t>コ</t>
    </rPh>
    <phoneticPr fontId="44"/>
  </si>
  <si>
    <t>C</t>
  </si>
  <si>
    <t>介護職員初任者研修修了者</t>
    <rPh sb="0" eb="2">
      <t>カイゴ</t>
    </rPh>
    <rPh sb="2" eb="4">
      <t>ショクイン</t>
    </rPh>
    <rPh sb="4" eb="7">
      <t>ショニンシャ</t>
    </rPh>
    <rPh sb="7" eb="9">
      <t>ケンシュウ</t>
    </rPh>
    <rPh sb="9" eb="12">
      <t>シュウリョウシャ</t>
    </rPh>
    <phoneticPr fontId="44"/>
  </si>
  <si>
    <t>○○　C子</t>
    <rPh sb="4" eb="5">
      <t>コ</t>
    </rPh>
    <phoneticPr fontId="44"/>
  </si>
  <si>
    <t>○○　D子</t>
    <rPh sb="4" eb="5">
      <t>コ</t>
    </rPh>
    <phoneticPr fontId="44"/>
  </si>
  <si>
    <t>○○　E子</t>
    <rPh sb="4" eb="5">
      <t>コ</t>
    </rPh>
    <phoneticPr fontId="44"/>
  </si>
  <si>
    <t>○○　F子</t>
    <rPh sb="4" eb="5">
      <t>コ</t>
    </rPh>
    <phoneticPr fontId="44"/>
  </si>
  <si>
    <t>○○　G子</t>
    <rPh sb="4" eb="5">
      <t>コ</t>
    </rPh>
    <phoneticPr fontId="44"/>
  </si>
  <si>
    <t>○○　H子</t>
    <rPh sb="4" eb="5">
      <t>コ</t>
    </rPh>
    <phoneticPr fontId="44"/>
  </si>
  <si>
    <t>≪提出不要≫</t>
    <rPh sb="1" eb="3">
      <t>テイシュツ</t>
    </rPh>
    <rPh sb="3" eb="5">
      <t>フヨウ</t>
    </rPh>
    <phoneticPr fontId="44"/>
  </si>
  <si>
    <t>従業者の勤務の体制及び勤務形態一覧表　記入方法　（訪問介護）</t>
    <rPh sb="0" eb="3">
      <t>ジュウギョウシャ</t>
    </rPh>
    <rPh sb="4" eb="6">
      <t>キンム</t>
    </rPh>
    <rPh sb="7" eb="9">
      <t>タイセイ</t>
    </rPh>
    <rPh sb="9" eb="10">
      <t>オヨ</t>
    </rPh>
    <rPh sb="11" eb="13">
      <t>キンム</t>
    </rPh>
    <rPh sb="13" eb="15">
      <t>ケイタイ</t>
    </rPh>
    <rPh sb="15" eb="18">
      <t>イチランヒョウ</t>
    </rPh>
    <rPh sb="19" eb="21">
      <t>キニュウ</t>
    </rPh>
    <rPh sb="21" eb="23">
      <t>ホウホウ</t>
    </rPh>
    <rPh sb="25" eb="27">
      <t>ホウモン</t>
    </rPh>
    <rPh sb="27" eb="29">
      <t>カイゴ</t>
    </rPh>
    <phoneticPr fontId="3"/>
  </si>
  <si>
    <t>・・・直接入力する必要がある箇所です。</t>
    <rPh sb="3" eb="5">
      <t>チョクセツ</t>
    </rPh>
    <rPh sb="5" eb="7">
      <t>ニュウリョク</t>
    </rPh>
    <rPh sb="9" eb="11">
      <t>ヒツヨウ</t>
    </rPh>
    <rPh sb="14" eb="16">
      <t>カショ</t>
    </rPh>
    <phoneticPr fontId="44"/>
  </si>
  <si>
    <t>下記の記入方法に従って、入力してください。</t>
    <rPh sb="0" eb="2">
      <t>カキ</t>
    </rPh>
    <rPh sb="3" eb="5">
      <t>キニュウ</t>
    </rPh>
    <rPh sb="5" eb="7">
      <t>ホウホウ</t>
    </rPh>
    <rPh sb="8" eb="9">
      <t>シタガ</t>
    </rPh>
    <rPh sb="12" eb="14">
      <t>ニュウリョク</t>
    </rPh>
    <phoneticPr fontId="44"/>
  </si>
  <si>
    <t>・・・プルダウンから選択して入力する必要がある箇所です。</t>
    <rPh sb="10" eb="12">
      <t>センタク</t>
    </rPh>
    <rPh sb="14" eb="16">
      <t>ニュウリョク</t>
    </rPh>
    <rPh sb="18" eb="20">
      <t>ヒツヨウ</t>
    </rPh>
    <rPh sb="23" eb="25">
      <t>カショ</t>
    </rPh>
    <phoneticPr fontId="44"/>
  </si>
  <si>
    <t>　・最初に「年月欄」「サービス種別」「事業所名」を入力してください。</t>
    <rPh sb="2" eb="4">
      <t>サイショ</t>
    </rPh>
    <rPh sb="6" eb="8">
      <t>ネンゲツ</t>
    </rPh>
    <rPh sb="8" eb="9">
      <t>ラン</t>
    </rPh>
    <rPh sb="15" eb="17">
      <t>シュベツ</t>
    </rPh>
    <rPh sb="19" eb="22">
      <t>ジギョウショ</t>
    </rPh>
    <rPh sb="22" eb="23">
      <t>メイ</t>
    </rPh>
    <rPh sb="25" eb="27">
      <t>ニュウリョク</t>
    </rPh>
    <phoneticPr fontId="44"/>
  </si>
  <si>
    <t>　(1) 「４週」を選択してください。</t>
    <rPh sb="7" eb="8">
      <t>シュウ</t>
    </rPh>
    <rPh sb="10" eb="12">
      <t>センタク</t>
    </rPh>
    <phoneticPr fontId="44"/>
  </si>
  <si>
    <t>　(2) 「実績」を選択してください。</t>
    <rPh sb="6" eb="8">
      <t>ジッセキ</t>
    </rPh>
    <rPh sb="10" eb="12">
      <t>センタク</t>
    </rPh>
    <phoneticPr fontId="44"/>
  </si>
  <si>
    <t>　(3) 事業所における常勤の従業者が勤務すべき時間数を入力してください。</t>
    <rPh sb="5" eb="8">
      <t>ジギョウショ</t>
    </rPh>
    <rPh sb="12" eb="14">
      <t>ジョウキン</t>
    </rPh>
    <rPh sb="15" eb="18">
      <t>ジュウギョウシャ</t>
    </rPh>
    <rPh sb="19" eb="21">
      <t>キンム</t>
    </rPh>
    <rPh sb="24" eb="26">
      <t>ジカン</t>
    </rPh>
    <rPh sb="26" eb="27">
      <t>スウ</t>
    </rPh>
    <rPh sb="28" eb="30">
      <t>ニュウリョク</t>
    </rPh>
    <phoneticPr fontId="44"/>
  </si>
  <si>
    <t>　(4) 従業者の職種について、下記のうち該当する職種をプルダウンより選択してください。（直接入力も可能です。）</t>
    <rPh sb="5" eb="8">
      <t>ジュウギョウシャ</t>
    </rPh>
    <rPh sb="9" eb="11">
      <t>ショクシュ</t>
    </rPh>
    <rPh sb="16" eb="18">
      <t>カキ</t>
    </rPh>
    <rPh sb="21" eb="23">
      <t>ガイトウ</t>
    </rPh>
    <rPh sb="25" eb="27">
      <t>ショクシュ</t>
    </rPh>
    <rPh sb="35" eb="37">
      <t>センタク</t>
    </rPh>
    <rPh sb="45" eb="47">
      <t>チョクセツ</t>
    </rPh>
    <rPh sb="47" eb="49">
      <t>ニュウリョク</t>
    </rPh>
    <rPh sb="50" eb="52">
      <t>カノウ</t>
    </rPh>
    <phoneticPr fontId="44"/>
  </si>
  <si>
    <t xml:space="preserve"> 　　 記入の順序は、職種ごとにまとめてください。</t>
    <rPh sb="4" eb="6">
      <t>キニュウ</t>
    </rPh>
    <rPh sb="7" eb="9">
      <t>ジュンジョ</t>
    </rPh>
    <rPh sb="11" eb="13">
      <t>ショクシュ</t>
    </rPh>
    <phoneticPr fontId="44"/>
  </si>
  <si>
    <t>職種名</t>
    <rPh sb="0" eb="2">
      <t>ショクシュ</t>
    </rPh>
    <rPh sb="2" eb="3">
      <t>メイ</t>
    </rPh>
    <phoneticPr fontId="44"/>
  </si>
  <si>
    <t>訪問介護員</t>
    <rPh sb="0" eb="2">
      <t>ホウモン</t>
    </rPh>
    <rPh sb="2" eb="4">
      <t>カイゴ</t>
    </rPh>
    <rPh sb="4" eb="5">
      <t>イン</t>
    </rPh>
    <phoneticPr fontId="44"/>
  </si>
  <si>
    <t>※サービス提供責任者は介護訪問員から選任しますが、この場合は「サービス提供責任者」として1行にまとめて記入してください。</t>
    <rPh sb="5" eb="7">
      <t>テイキョウ</t>
    </rPh>
    <rPh sb="7" eb="10">
      <t>セキニンシャ</t>
    </rPh>
    <rPh sb="11" eb="13">
      <t>カイゴ</t>
    </rPh>
    <rPh sb="13" eb="15">
      <t>ホウモン</t>
    </rPh>
    <rPh sb="15" eb="16">
      <t>イン</t>
    </rPh>
    <rPh sb="18" eb="20">
      <t>センニン</t>
    </rPh>
    <rPh sb="27" eb="29">
      <t>バアイ</t>
    </rPh>
    <rPh sb="35" eb="37">
      <t>テイキョウ</t>
    </rPh>
    <rPh sb="37" eb="40">
      <t>セキニンシャ</t>
    </rPh>
    <rPh sb="45" eb="46">
      <t>ギョウ</t>
    </rPh>
    <rPh sb="51" eb="53">
      <t>キニュウ</t>
    </rPh>
    <phoneticPr fontId="44"/>
  </si>
  <si>
    <t>　(5) 従業者の勤務形態について、下記のうち該当する区分の記号をプルダウンより選択してください。</t>
    <rPh sb="5" eb="8">
      <t>ジュウギョウシャ</t>
    </rPh>
    <rPh sb="9" eb="11">
      <t>キンム</t>
    </rPh>
    <rPh sb="11" eb="13">
      <t>ケイタイ</t>
    </rPh>
    <rPh sb="18" eb="20">
      <t>カキ</t>
    </rPh>
    <rPh sb="23" eb="25">
      <t>ガイトウ</t>
    </rPh>
    <rPh sb="27" eb="29">
      <t>クブン</t>
    </rPh>
    <rPh sb="30" eb="32">
      <t>キゴウ</t>
    </rPh>
    <rPh sb="40" eb="42">
      <t>センタク</t>
    </rPh>
    <phoneticPr fontId="3"/>
  </si>
  <si>
    <t xml:space="preserve"> 　　 記入の順序は、各職種の中で勤務形態の区分ごとにまとめてください。</t>
    <rPh sb="4" eb="6">
      <t>キニュウ</t>
    </rPh>
    <rPh sb="7" eb="9">
      <t>ジュンジョ</t>
    </rPh>
    <rPh sb="11" eb="12">
      <t>カク</t>
    </rPh>
    <rPh sb="12" eb="14">
      <t>ショクシュ</t>
    </rPh>
    <rPh sb="15" eb="16">
      <t>ナカ</t>
    </rPh>
    <rPh sb="17" eb="19">
      <t>キンム</t>
    </rPh>
    <rPh sb="19" eb="21">
      <t>ケイタイ</t>
    </rPh>
    <rPh sb="22" eb="24">
      <t>クブン</t>
    </rPh>
    <phoneticPr fontId="44"/>
  </si>
  <si>
    <t>（注）常勤・非常勤の区分について</t>
    <rPh sb="1" eb="2">
      <t>チュウ</t>
    </rPh>
    <rPh sb="3" eb="5">
      <t>ジョウキン</t>
    </rPh>
    <rPh sb="6" eb="9">
      <t>ヒジョウキン</t>
    </rPh>
    <rPh sb="10" eb="12">
      <t>クブン</t>
    </rPh>
    <phoneticPr fontId="44"/>
  </si>
  <si>
    <r>
      <t>　　　当該事業所における勤務時間が、当該事業所において定められている常勤の従業者が勤務すべき時間数に達していることをいいます。</t>
    </r>
    <r>
      <rPr>
        <u/>
        <sz val="12"/>
        <rFont val="HGSｺﾞｼｯｸE"/>
        <family val="3"/>
        <charset val="128"/>
      </rPr>
      <t>雇用の形態は考慮しません</t>
    </r>
    <r>
      <rPr>
        <sz val="12"/>
        <rFont val="HGSｺﾞｼｯｸM"/>
        <family val="3"/>
        <charset val="128"/>
      </rPr>
      <t>。</t>
    </r>
    <rPh sb="3" eb="5">
      <t>トウガイ</t>
    </rPh>
    <rPh sb="5" eb="8">
      <t>ジギョウショ</t>
    </rPh>
    <rPh sb="12" eb="14">
      <t>キンム</t>
    </rPh>
    <rPh sb="14" eb="16">
      <t>ジカン</t>
    </rPh>
    <rPh sb="18" eb="20">
      <t>トウガイ</t>
    </rPh>
    <rPh sb="20" eb="23">
      <t>ジギョウショ</t>
    </rPh>
    <rPh sb="27" eb="28">
      <t>サダ</t>
    </rPh>
    <rPh sb="34" eb="36">
      <t>ジョウキン</t>
    </rPh>
    <rPh sb="37" eb="40">
      <t>ジュウギョウシャ</t>
    </rPh>
    <rPh sb="41" eb="43">
      <t>キンム</t>
    </rPh>
    <rPh sb="46" eb="49">
      <t>ジカンスウ</t>
    </rPh>
    <rPh sb="50" eb="51">
      <t>タッ</t>
    </rPh>
    <rPh sb="63" eb="65">
      <t>コヨウ</t>
    </rPh>
    <rPh sb="66" eb="68">
      <t>ケイタイ</t>
    </rPh>
    <rPh sb="69" eb="71">
      <t>コウリョ</t>
    </rPh>
    <phoneticPr fontId="44"/>
  </si>
  <si>
    <t>　　（例えば、常勤者は週に40時間勤務することとされた事業所であれば、非正規雇用であっても、週40時間勤務する従業者は常勤扱いとなります。）</t>
    <rPh sb="3" eb="4">
      <t>タト</t>
    </rPh>
    <rPh sb="7" eb="10">
      <t>ジョウキンシャ</t>
    </rPh>
    <rPh sb="11" eb="12">
      <t>シュウ</t>
    </rPh>
    <rPh sb="15" eb="17">
      <t>ジカン</t>
    </rPh>
    <rPh sb="17" eb="19">
      <t>キンム</t>
    </rPh>
    <rPh sb="27" eb="30">
      <t>ジギョウショ</t>
    </rPh>
    <rPh sb="35" eb="38">
      <t>ヒセイキ</t>
    </rPh>
    <rPh sb="38" eb="40">
      <t>コヨウ</t>
    </rPh>
    <rPh sb="46" eb="47">
      <t>シュウ</t>
    </rPh>
    <rPh sb="49" eb="51">
      <t>ジカン</t>
    </rPh>
    <rPh sb="51" eb="53">
      <t>キンム</t>
    </rPh>
    <rPh sb="55" eb="58">
      <t>ジュウギョウシャ</t>
    </rPh>
    <rPh sb="59" eb="61">
      <t>ジョウキン</t>
    </rPh>
    <rPh sb="61" eb="62">
      <t>アツカ</t>
    </rPh>
    <phoneticPr fontId="44"/>
  </si>
  <si>
    <t>　(6) 従業者の保有する資格について、該当する資格名称をプルダウンより選択してください。（直接入力も可能です。）</t>
    <rPh sb="5" eb="8">
      <t>ジュウギョウシャ</t>
    </rPh>
    <rPh sb="9" eb="11">
      <t>ホユウ</t>
    </rPh>
    <rPh sb="13" eb="15">
      <t>シカク</t>
    </rPh>
    <rPh sb="20" eb="22">
      <t>ガイトウ</t>
    </rPh>
    <rPh sb="24" eb="26">
      <t>シカク</t>
    </rPh>
    <rPh sb="26" eb="28">
      <t>メイショウ</t>
    </rPh>
    <rPh sb="36" eb="38">
      <t>センタク</t>
    </rPh>
    <phoneticPr fontId="44"/>
  </si>
  <si>
    <t xml:space="preserve"> 　　 保有資格を全て記入するのではなく、人員基準上、求められる資格等を入力してください。</t>
    <rPh sb="4" eb="6">
      <t>ホユウ</t>
    </rPh>
    <rPh sb="6" eb="8">
      <t>シカク</t>
    </rPh>
    <rPh sb="9" eb="10">
      <t>スベ</t>
    </rPh>
    <rPh sb="11" eb="13">
      <t>キニュウ</t>
    </rPh>
    <rPh sb="21" eb="23">
      <t>ジンイン</t>
    </rPh>
    <rPh sb="23" eb="25">
      <t>キジュン</t>
    </rPh>
    <rPh sb="25" eb="26">
      <t>ジョウ</t>
    </rPh>
    <rPh sb="27" eb="28">
      <t>モト</t>
    </rPh>
    <rPh sb="32" eb="34">
      <t>シカク</t>
    </rPh>
    <rPh sb="34" eb="35">
      <t>トウ</t>
    </rPh>
    <rPh sb="36" eb="38">
      <t>ニュウリョク</t>
    </rPh>
    <phoneticPr fontId="44"/>
  </si>
  <si>
    <r>
      <t xml:space="preserve">       ※資格及び研修に関して、</t>
    </r>
    <r>
      <rPr>
        <b/>
        <u/>
        <sz val="12"/>
        <rFont val="HGSｺﾞｼｯｸM"/>
        <family val="3"/>
        <charset val="128"/>
      </rPr>
      <t>必要に応じて、</t>
    </r>
    <r>
      <rPr>
        <b/>
        <sz val="12"/>
        <rFont val="HGSｺﾞｼｯｸM"/>
        <family val="3"/>
        <charset val="128"/>
      </rPr>
      <t>資格証又は研修修了証等の写しを運営指導の際に確認します。。</t>
    </r>
    <rPh sb="8" eb="10">
      <t>シカク</t>
    </rPh>
    <rPh sb="10" eb="11">
      <t>オヨ</t>
    </rPh>
    <rPh sb="12" eb="14">
      <t>ケンシュウ</t>
    </rPh>
    <rPh sb="15" eb="16">
      <t>カン</t>
    </rPh>
    <rPh sb="19" eb="21">
      <t>ヒツヨウ</t>
    </rPh>
    <rPh sb="22" eb="23">
      <t>オウ</t>
    </rPh>
    <rPh sb="26" eb="29">
      <t>シカクショウ</t>
    </rPh>
    <rPh sb="29" eb="30">
      <t>マタ</t>
    </rPh>
    <rPh sb="31" eb="33">
      <t>ケンシュウ</t>
    </rPh>
    <rPh sb="33" eb="35">
      <t>シュウリョウ</t>
    </rPh>
    <rPh sb="35" eb="37">
      <t>ショウトウ</t>
    </rPh>
    <rPh sb="38" eb="39">
      <t>ウツ</t>
    </rPh>
    <rPh sb="41" eb="43">
      <t>ウンエイ</t>
    </rPh>
    <rPh sb="43" eb="45">
      <t>シドウ</t>
    </rPh>
    <phoneticPr fontId="44"/>
  </si>
  <si>
    <t>　(7) 従業者の氏名を記入してください。</t>
    <rPh sb="5" eb="8">
      <t>ジュウギョウシャ</t>
    </rPh>
    <rPh sb="9" eb="11">
      <t>シメイ</t>
    </rPh>
    <rPh sb="12" eb="14">
      <t>キニュウ</t>
    </rPh>
    <phoneticPr fontId="44"/>
  </si>
  <si>
    <t>　(8) 事業に係る従業者（管理者を含む。）の4週分の勤務時間を入力してください。</t>
    <rPh sb="5" eb="7">
      <t>ジギョウ</t>
    </rPh>
    <rPh sb="8" eb="9">
      <t>カカ</t>
    </rPh>
    <rPh sb="10" eb="13">
      <t>ジュウギョウシャ</t>
    </rPh>
    <rPh sb="14" eb="17">
      <t>カンリシャ</t>
    </rPh>
    <rPh sb="18" eb="19">
      <t>フク</t>
    </rPh>
    <rPh sb="24" eb="25">
      <t>シュウ</t>
    </rPh>
    <rPh sb="25" eb="26">
      <t>ブン</t>
    </rPh>
    <rPh sb="27" eb="29">
      <t>キンム</t>
    </rPh>
    <rPh sb="29" eb="31">
      <t>ジカン</t>
    </rPh>
    <rPh sb="32" eb="34">
      <t>ニュウリョク</t>
    </rPh>
    <phoneticPr fontId="44"/>
  </si>
  <si>
    <t>　(9) 従業者ごとに、合計勤務時間数が自動計算されますので、誤りがないか確認してください。</t>
    <rPh sb="5" eb="8">
      <t>ジュウギョウシャ</t>
    </rPh>
    <rPh sb="12" eb="14">
      <t>ゴウケイ</t>
    </rPh>
    <rPh sb="14" eb="16">
      <t>キンム</t>
    </rPh>
    <rPh sb="16" eb="19">
      <t>ジカンスウ</t>
    </rPh>
    <rPh sb="20" eb="22">
      <t>ジドウ</t>
    </rPh>
    <rPh sb="22" eb="24">
      <t>ケイサン</t>
    </rPh>
    <rPh sb="31" eb="32">
      <t>アヤマ</t>
    </rPh>
    <rPh sb="37" eb="39">
      <t>カクニン</t>
    </rPh>
    <phoneticPr fontId="44"/>
  </si>
  <si>
    <t xml:space="preserve"> 　　 ※ 入力することができる時間数は、当該事業所において常勤の従業者が勤務すべき勤務時間数を上限とします。</t>
    <rPh sb="6" eb="8">
      <t>ニュウリョク</t>
    </rPh>
    <rPh sb="16" eb="18">
      <t>ジカン</t>
    </rPh>
    <rPh sb="18" eb="19">
      <t>スウ</t>
    </rPh>
    <rPh sb="21" eb="23">
      <t>トウガイ</t>
    </rPh>
    <rPh sb="23" eb="26">
      <t>ジギョウショ</t>
    </rPh>
    <rPh sb="30" eb="32">
      <t>ジョウキン</t>
    </rPh>
    <rPh sb="33" eb="36">
      <t>ジュウギョウシャ</t>
    </rPh>
    <rPh sb="37" eb="39">
      <t>キンム</t>
    </rPh>
    <rPh sb="42" eb="44">
      <t>キンム</t>
    </rPh>
    <rPh sb="44" eb="46">
      <t>ジカン</t>
    </rPh>
    <rPh sb="46" eb="47">
      <t>スウ</t>
    </rPh>
    <rPh sb="48" eb="50">
      <t>ジョウゲン</t>
    </rPh>
    <phoneticPr fontId="44"/>
  </si>
  <si>
    <t>　(10) 従業者ごとに、週平均の勤務時間数が自動計算されますので、誤りがないか確認してください。</t>
    <rPh sb="6" eb="9">
      <t>ジュウギョウシャ</t>
    </rPh>
    <rPh sb="13" eb="16">
      <t>シュウヘイキン</t>
    </rPh>
    <rPh sb="17" eb="19">
      <t>キンム</t>
    </rPh>
    <rPh sb="19" eb="22">
      <t>ジカンスウ</t>
    </rPh>
    <rPh sb="23" eb="25">
      <t>ジドウ</t>
    </rPh>
    <rPh sb="25" eb="27">
      <t>ケイサン</t>
    </rPh>
    <rPh sb="34" eb="35">
      <t>アヤマ</t>
    </rPh>
    <rPh sb="40" eb="42">
      <t>カクニン</t>
    </rPh>
    <phoneticPr fontId="44"/>
  </si>
  <si>
    <t>　(11) 申請する事業所以外の事業所・施設との兼務がある場合は、兼務先の事業所・施設の名称、兼務する職務の内容について記入してください。</t>
    <rPh sb="6" eb="8">
      <t>シンセイ</t>
    </rPh>
    <rPh sb="10" eb="13">
      <t>ジギョウショ</t>
    </rPh>
    <rPh sb="13" eb="15">
      <t>イガイ</t>
    </rPh>
    <rPh sb="16" eb="19">
      <t>ジギョウショ</t>
    </rPh>
    <rPh sb="20" eb="22">
      <t>シセツ</t>
    </rPh>
    <rPh sb="24" eb="26">
      <t>ケンム</t>
    </rPh>
    <rPh sb="29" eb="31">
      <t>バアイ</t>
    </rPh>
    <rPh sb="33" eb="35">
      <t>ケンム</t>
    </rPh>
    <rPh sb="35" eb="36">
      <t>サキ</t>
    </rPh>
    <rPh sb="37" eb="40">
      <t>ジギョウショ</t>
    </rPh>
    <rPh sb="41" eb="43">
      <t>シセツ</t>
    </rPh>
    <rPh sb="44" eb="46">
      <t>メイショウ</t>
    </rPh>
    <rPh sb="47" eb="49">
      <t>ケンム</t>
    </rPh>
    <rPh sb="51" eb="53">
      <t>ショクム</t>
    </rPh>
    <rPh sb="54" eb="56">
      <t>ナイヨウ</t>
    </rPh>
    <rPh sb="60" eb="62">
      <t>キニュウ</t>
    </rPh>
    <phoneticPr fontId="44"/>
  </si>
  <si>
    <t>　　　 同一事業所内の兼務についても兼務する職務の内容を記入してください。</t>
    <rPh sb="4" eb="6">
      <t>ドウイツ</t>
    </rPh>
    <rPh sb="6" eb="9">
      <t>ジギョウショ</t>
    </rPh>
    <rPh sb="9" eb="10">
      <t>ナイ</t>
    </rPh>
    <rPh sb="11" eb="13">
      <t>ケンム</t>
    </rPh>
    <rPh sb="18" eb="20">
      <t>ケンム</t>
    </rPh>
    <rPh sb="22" eb="24">
      <t>ショクム</t>
    </rPh>
    <rPh sb="25" eb="27">
      <t>ナイヨウ</t>
    </rPh>
    <rPh sb="28" eb="30">
      <t>キニュウ</t>
    </rPh>
    <phoneticPr fontId="44"/>
  </si>
  <si>
    <t>　　　 その他、特記事項欄としてもご活用ください。</t>
    <rPh sb="6" eb="7">
      <t>タ</t>
    </rPh>
    <rPh sb="8" eb="10">
      <t>トッキ</t>
    </rPh>
    <rPh sb="10" eb="12">
      <t>ジコウ</t>
    </rPh>
    <rPh sb="12" eb="13">
      <t>ラン</t>
    </rPh>
    <rPh sb="18" eb="20">
      <t>カツヨウ</t>
    </rPh>
    <phoneticPr fontId="3"/>
  </si>
  <si>
    <t>　(12)前3か月の利用者数をそれぞれの欄に入力してください。新規または再開の場合は、推定数とします。</t>
    <rPh sb="5" eb="6">
      <t>ゼン</t>
    </rPh>
    <rPh sb="8" eb="9">
      <t>ゲツ</t>
    </rPh>
    <rPh sb="10" eb="13">
      <t>リヨウシャ</t>
    </rPh>
    <rPh sb="13" eb="14">
      <t>スウ</t>
    </rPh>
    <rPh sb="20" eb="21">
      <t>ラン</t>
    </rPh>
    <rPh sb="22" eb="24">
      <t>ニュウリョク</t>
    </rPh>
    <rPh sb="31" eb="33">
      <t>シンキ</t>
    </rPh>
    <rPh sb="36" eb="38">
      <t>サイカイ</t>
    </rPh>
    <rPh sb="39" eb="41">
      <t>バアイ</t>
    </rPh>
    <rPh sb="43" eb="45">
      <t>スイテイ</t>
    </rPh>
    <rPh sb="45" eb="46">
      <t>スウ</t>
    </rPh>
    <phoneticPr fontId="44"/>
  </si>
  <si>
    <t>　　　 当該指定訪問介護事業所が提供する指定訪問介護のうち、通院等乗降介助に該当するもののみを利用した者の当該月における利用者の数については、0.1人として計算してください。</t>
    <rPh sb="4" eb="6">
      <t>トウガイ</t>
    </rPh>
    <rPh sb="6" eb="8">
      <t>シテイ</t>
    </rPh>
    <rPh sb="8" eb="10">
      <t>ホウモン</t>
    </rPh>
    <rPh sb="10" eb="12">
      <t>カイゴ</t>
    </rPh>
    <rPh sb="12" eb="15">
      <t>ジギョウショ</t>
    </rPh>
    <rPh sb="16" eb="18">
      <t>テイキョウ</t>
    </rPh>
    <rPh sb="20" eb="22">
      <t>シテイ</t>
    </rPh>
    <rPh sb="22" eb="24">
      <t>ホウモン</t>
    </rPh>
    <rPh sb="24" eb="26">
      <t>カイゴ</t>
    </rPh>
    <rPh sb="30" eb="32">
      <t>ツウイン</t>
    </rPh>
    <rPh sb="32" eb="33">
      <t>トウ</t>
    </rPh>
    <rPh sb="33" eb="35">
      <t>ジョウコウ</t>
    </rPh>
    <rPh sb="35" eb="37">
      <t>カイジョ</t>
    </rPh>
    <rPh sb="38" eb="40">
      <t>ガイトウ</t>
    </rPh>
    <rPh sb="47" eb="49">
      <t>リヨウ</t>
    </rPh>
    <rPh sb="51" eb="52">
      <t>モノ</t>
    </rPh>
    <rPh sb="53" eb="55">
      <t>トウガイ</t>
    </rPh>
    <rPh sb="55" eb="56">
      <t>ツキ</t>
    </rPh>
    <rPh sb="60" eb="63">
      <t>リヨウシャ</t>
    </rPh>
    <rPh sb="64" eb="65">
      <t>カズ</t>
    </rPh>
    <rPh sb="74" eb="75">
      <t>ニン</t>
    </rPh>
    <rPh sb="78" eb="80">
      <t>ケイサン</t>
    </rPh>
    <phoneticPr fontId="44"/>
  </si>
  <si>
    <t>　(13)【任意入力】 訪問介護員について、各欄に該当する数字を入力し、常勤換算後の人数を算出してください。</t>
    <rPh sb="6" eb="8">
      <t>ニンイ</t>
    </rPh>
    <rPh sb="8" eb="10">
      <t>ニュウリョク</t>
    </rPh>
    <rPh sb="12" eb="14">
      <t>ホウモン</t>
    </rPh>
    <rPh sb="14" eb="16">
      <t>カイゴ</t>
    </rPh>
    <rPh sb="16" eb="17">
      <t>イン</t>
    </rPh>
    <rPh sb="22" eb="23">
      <t>カク</t>
    </rPh>
    <rPh sb="23" eb="24">
      <t>ラン</t>
    </rPh>
    <rPh sb="25" eb="27">
      <t>ガイトウ</t>
    </rPh>
    <rPh sb="29" eb="31">
      <t>スウジ</t>
    </rPh>
    <rPh sb="32" eb="34">
      <t>ニュウリョク</t>
    </rPh>
    <rPh sb="36" eb="38">
      <t>ジョウキン</t>
    </rPh>
    <rPh sb="38" eb="40">
      <t>カンサン</t>
    </rPh>
    <rPh sb="40" eb="41">
      <t>ゴ</t>
    </rPh>
    <rPh sb="42" eb="44">
      <t>ニンズウ</t>
    </rPh>
    <rPh sb="45" eb="47">
      <t>サンシュツ</t>
    </rPh>
    <phoneticPr fontId="44"/>
  </si>
  <si>
    <t>　　　　○ 常勤換算方法とは、非常勤の従業者について「事業所の従業者の勤務延時間数を当該事業所において常勤の従業者が勤務すべき時間数で除することにより、</t>
    <phoneticPr fontId="44"/>
  </si>
  <si>
    <t>　　　　　常勤の従業者の員数に換算する方法」であるため、常勤の従業者については常勤換算方法によらず、実人数で計算する。</t>
    <phoneticPr fontId="44"/>
  </si>
  <si>
    <r>
      <t>　　　　　したがって、勤務形態「</t>
    </r>
    <r>
      <rPr>
        <sz val="11"/>
        <color rgb="FF000000"/>
        <rFont val="Calibri"/>
        <family val="2"/>
      </rPr>
      <t>A</t>
    </r>
    <r>
      <rPr>
        <sz val="11"/>
        <color rgb="FF000000"/>
        <rFont val="ＭＳ Ｐゴシック"/>
        <family val="3"/>
        <charset val="128"/>
        <scheme val="minor"/>
      </rPr>
      <t>：常勤で専従」及び「</t>
    </r>
    <r>
      <rPr>
        <sz val="11"/>
        <color rgb="FF000000"/>
        <rFont val="Calibri"/>
        <family val="2"/>
      </rPr>
      <t>B</t>
    </r>
    <r>
      <rPr>
        <sz val="11"/>
        <color rgb="FF000000"/>
        <rFont val="ＭＳ Ｐゴシック"/>
        <family val="3"/>
        <charset val="128"/>
        <scheme val="minor"/>
      </rPr>
      <t>：常勤で兼務」については、実態に応じて「常勤換算の対象時間数」及び「常勤換算方法対象外の常勤の従業者の人数」を確認し、</t>
    </r>
    <phoneticPr fontId="44"/>
  </si>
  <si>
    <t>　　　　　手入力すること。</t>
    <phoneticPr fontId="44"/>
  </si>
  <si>
    <t>　　　　○ 職員が育児・介護休業法による短時間勤務制度等を利用する場合、週30時間以上の勤務で、常勤換算方法での計算にあたり、常勤の従業者が勤務すべき時間数を満たしたものとし、</t>
    <rPh sb="6" eb="8">
      <t>ショクイン</t>
    </rPh>
    <rPh sb="9" eb="11">
      <t>イクジ</t>
    </rPh>
    <rPh sb="12" eb="14">
      <t>カイゴ</t>
    </rPh>
    <rPh sb="14" eb="16">
      <t>キュウギョウ</t>
    </rPh>
    <rPh sb="16" eb="17">
      <t>ホウ</t>
    </rPh>
    <rPh sb="20" eb="23">
      <t>タンジカン</t>
    </rPh>
    <rPh sb="23" eb="25">
      <t>キンム</t>
    </rPh>
    <rPh sb="25" eb="27">
      <t>セイド</t>
    </rPh>
    <rPh sb="27" eb="28">
      <t>トウ</t>
    </rPh>
    <rPh sb="29" eb="31">
      <t>リヨウ</t>
    </rPh>
    <rPh sb="33" eb="35">
      <t>バアイ</t>
    </rPh>
    <rPh sb="36" eb="37">
      <t>シュウ</t>
    </rPh>
    <rPh sb="39" eb="41">
      <t>ジカン</t>
    </rPh>
    <rPh sb="41" eb="43">
      <t>イジョウ</t>
    </rPh>
    <rPh sb="44" eb="46">
      <t>キンム</t>
    </rPh>
    <rPh sb="48" eb="50">
      <t>ジョウキン</t>
    </rPh>
    <rPh sb="50" eb="52">
      <t>カンサン</t>
    </rPh>
    <rPh sb="52" eb="54">
      <t>ホウホウ</t>
    </rPh>
    <rPh sb="56" eb="58">
      <t>ケイサン</t>
    </rPh>
    <rPh sb="63" eb="65">
      <t>ジョウキン</t>
    </rPh>
    <rPh sb="66" eb="69">
      <t>ジュウギョウシャ</t>
    </rPh>
    <rPh sb="70" eb="72">
      <t>キンム</t>
    </rPh>
    <rPh sb="75" eb="78">
      <t>ジカンスウ</t>
    </rPh>
    <rPh sb="79" eb="80">
      <t>ミ</t>
    </rPh>
    <phoneticPr fontId="44"/>
  </si>
  <si>
    <t>　　　　　１（常勤）として取り扱うことが可能です。この場合、勤務形態の記号は「A」または「B」とし、人員基準の確認の表においては、「常勤換算方法対象外の常勤の従業者の人数」の欄に</t>
    <rPh sb="7" eb="9">
      <t>ジョウキン</t>
    </rPh>
    <rPh sb="13" eb="14">
      <t>ト</t>
    </rPh>
    <rPh sb="15" eb="16">
      <t>アツカ</t>
    </rPh>
    <rPh sb="20" eb="22">
      <t>カノウ</t>
    </rPh>
    <rPh sb="27" eb="29">
      <t>バアイ</t>
    </rPh>
    <rPh sb="30" eb="32">
      <t>キンム</t>
    </rPh>
    <rPh sb="32" eb="34">
      <t>ケイタイ</t>
    </rPh>
    <rPh sb="35" eb="37">
      <t>キゴウ</t>
    </rPh>
    <rPh sb="50" eb="52">
      <t>ジンイン</t>
    </rPh>
    <rPh sb="52" eb="54">
      <t>キジュン</t>
    </rPh>
    <rPh sb="55" eb="57">
      <t>カクニン</t>
    </rPh>
    <rPh sb="58" eb="59">
      <t>ヒョウ</t>
    </rPh>
    <rPh sb="66" eb="68">
      <t>ジョウキン</t>
    </rPh>
    <rPh sb="68" eb="70">
      <t>カンサン</t>
    </rPh>
    <rPh sb="70" eb="72">
      <t>ホウホウ</t>
    </rPh>
    <rPh sb="72" eb="75">
      <t>タイショウガイ</t>
    </rPh>
    <rPh sb="76" eb="78">
      <t>ジョウキン</t>
    </rPh>
    <rPh sb="79" eb="82">
      <t>ジュウギョウシャ</t>
    </rPh>
    <rPh sb="83" eb="85">
      <t>ニンズウ</t>
    </rPh>
    <rPh sb="87" eb="88">
      <t>ラン</t>
    </rPh>
    <phoneticPr fontId="44"/>
  </si>
  <si>
    <t>　　　　　１（人）として入力してください。また、「(11)兼務状況等」の欄に「短時間勤務制度利用」と記入してください。</t>
    <rPh sb="7" eb="8">
      <t>ニン</t>
    </rPh>
    <rPh sb="12" eb="14">
      <t>ニュウリョク</t>
    </rPh>
    <rPh sb="29" eb="31">
      <t>ケンム</t>
    </rPh>
    <rPh sb="31" eb="33">
      <t>ジョウキョウ</t>
    </rPh>
    <rPh sb="33" eb="34">
      <t>トウ</t>
    </rPh>
    <rPh sb="36" eb="37">
      <t>ラン</t>
    </rPh>
    <rPh sb="39" eb="42">
      <t>タンジカン</t>
    </rPh>
    <rPh sb="42" eb="44">
      <t>キンム</t>
    </rPh>
    <rPh sb="44" eb="46">
      <t>セイド</t>
    </rPh>
    <rPh sb="46" eb="48">
      <t>リヨウ</t>
    </rPh>
    <rPh sb="50" eb="52">
      <t>キニュウ</t>
    </rPh>
    <phoneticPr fontId="44"/>
  </si>
  <si>
    <t>≪提出不要≫</t>
  </si>
  <si>
    <t>１．サービス種別</t>
    <rPh sb="6" eb="8">
      <t>シュベツ</t>
    </rPh>
    <phoneticPr fontId="44"/>
  </si>
  <si>
    <t>サービス種別名</t>
    <rPh sb="4" eb="6">
      <t>シュベツ</t>
    </rPh>
    <rPh sb="6" eb="7">
      <t>メイ</t>
    </rPh>
    <phoneticPr fontId="44"/>
  </si>
  <si>
    <t>２．職種名・資格名称</t>
    <rPh sb="2" eb="4">
      <t>ショクシュ</t>
    </rPh>
    <rPh sb="4" eb="5">
      <t>メイ</t>
    </rPh>
    <rPh sb="6" eb="8">
      <t>シカク</t>
    </rPh>
    <rPh sb="8" eb="10">
      <t>メイショウ</t>
    </rPh>
    <phoneticPr fontId="44"/>
  </si>
  <si>
    <t>ー</t>
    <phoneticPr fontId="44"/>
  </si>
  <si>
    <t>資格</t>
    <rPh sb="0" eb="2">
      <t>シカク</t>
    </rPh>
    <phoneticPr fontId="44"/>
  </si>
  <si>
    <t>看護師</t>
    <phoneticPr fontId="44"/>
  </si>
  <si>
    <t>看護師</t>
    <rPh sb="0" eb="3">
      <t>カンゴシ</t>
    </rPh>
    <phoneticPr fontId="44"/>
  </si>
  <si>
    <t>准看護師</t>
    <phoneticPr fontId="44"/>
  </si>
  <si>
    <t>准看護師</t>
    <rPh sb="0" eb="4">
      <t>ジュンカンゴシ</t>
    </rPh>
    <phoneticPr fontId="44"/>
  </si>
  <si>
    <t>実務者研修修了者</t>
    <rPh sb="0" eb="3">
      <t>ジツムシャ</t>
    </rPh>
    <rPh sb="3" eb="5">
      <t>ケンシュウ</t>
    </rPh>
    <rPh sb="5" eb="8">
      <t>シュウリョウシャ</t>
    </rPh>
    <phoneticPr fontId="44"/>
  </si>
  <si>
    <t>旧介護職員基礎研修課程修了者</t>
    <phoneticPr fontId="44"/>
  </si>
  <si>
    <t>旧ホームヘルパー1級課程修了者</t>
    <rPh sb="0" eb="1">
      <t>キュウ</t>
    </rPh>
    <rPh sb="9" eb="10">
      <t>キュウ</t>
    </rPh>
    <rPh sb="10" eb="12">
      <t>カテイ</t>
    </rPh>
    <rPh sb="12" eb="15">
      <t>シュウリョウシャ</t>
    </rPh>
    <phoneticPr fontId="44"/>
  </si>
  <si>
    <t>生活援助従事者研修修了者</t>
    <rPh sb="0" eb="2">
      <t>セイカツ</t>
    </rPh>
    <rPh sb="2" eb="4">
      <t>エンジョ</t>
    </rPh>
    <rPh sb="4" eb="7">
      <t>ジュウジシャ</t>
    </rPh>
    <rPh sb="7" eb="9">
      <t>ケンシュウ</t>
    </rPh>
    <rPh sb="9" eb="12">
      <t>シュウリョウシャ</t>
    </rPh>
    <phoneticPr fontId="44"/>
  </si>
  <si>
    <t>共生型訪問介護のサービス提供責任者</t>
    <rPh sb="0" eb="2">
      <t>キョウセイ</t>
    </rPh>
    <rPh sb="2" eb="3">
      <t>ガタ</t>
    </rPh>
    <rPh sb="3" eb="5">
      <t>ホウモン</t>
    </rPh>
    <rPh sb="5" eb="7">
      <t>カイゴ</t>
    </rPh>
    <rPh sb="12" eb="14">
      <t>テイキョウ</t>
    </rPh>
    <rPh sb="14" eb="17">
      <t>セキニンシャ</t>
    </rPh>
    <phoneticPr fontId="44"/>
  </si>
  <si>
    <t>旧介護職員基礎研修課程修了者</t>
    <rPh sb="0" eb="1">
      <t>キュウ</t>
    </rPh>
    <rPh sb="1" eb="3">
      <t>カイゴ</t>
    </rPh>
    <rPh sb="3" eb="5">
      <t>ショクイン</t>
    </rPh>
    <rPh sb="5" eb="7">
      <t>キソ</t>
    </rPh>
    <rPh sb="7" eb="9">
      <t>ケンシュウ</t>
    </rPh>
    <rPh sb="9" eb="11">
      <t>カテイ</t>
    </rPh>
    <rPh sb="11" eb="14">
      <t>シュウリョウシャ</t>
    </rPh>
    <phoneticPr fontId="44"/>
  </si>
  <si>
    <t>旧ホームヘルパー2級課程修了者</t>
    <rPh sb="0" eb="1">
      <t>キュウ</t>
    </rPh>
    <rPh sb="9" eb="10">
      <t>キュウ</t>
    </rPh>
    <rPh sb="10" eb="12">
      <t>カテイ</t>
    </rPh>
    <rPh sb="12" eb="15">
      <t>シュウリョウシャ</t>
    </rPh>
    <phoneticPr fontId="44"/>
  </si>
  <si>
    <t>認知症介護基礎研修修了者</t>
    <rPh sb="0" eb="9">
      <t>ニンチショウカイゴキソケンシュウ</t>
    </rPh>
    <rPh sb="9" eb="12">
      <t>シュウリョウシャ</t>
    </rPh>
    <phoneticPr fontId="44"/>
  </si>
  <si>
    <t>※ INDIRECT関数使用のため、以下のとおりセルに「名前の定義」をしています。</t>
    <rPh sb="10" eb="12">
      <t>カンスウ</t>
    </rPh>
    <rPh sb="12" eb="14">
      <t>シヨウ</t>
    </rPh>
    <rPh sb="18" eb="20">
      <t>イカ</t>
    </rPh>
    <rPh sb="28" eb="30">
      <t>ナマエ</t>
    </rPh>
    <rPh sb="31" eb="33">
      <t>テイギ</t>
    </rPh>
    <phoneticPr fontId="44"/>
  </si>
  <si>
    <t>　13行目・・・「職種」</t>
    <rPh sb="3" eb="5">
      <t>ギョウメ</t>
    </rPh>
    <rPh sb="9" eb="11">
      <t>ショクシュ</t>
    </rPh>
    <phoneticPr fontId="44"/>
  </si>
  <si>
    <t>　C列・・・「管理者」</t>
    <rPh sb="2" eb="3">
      <t>レツ</t>
    </rPh>
    <rPh sb="7" eb="10">
      <t>カンリシャ</t>
    </rPh>
    <phoneticPr fontId="44"/>
  </si>
  <si>
    <t>　D列・・・「サービス提供責任者」</t>
    <rPh sb="2" eb="3">
      <t>レツ</t>
    </rPh>
    <rPh sb="11" eb="13">
      <t>テイキョウ</t>
    </rPh>
    <rPh sb="13" eb="16">
      <t>セキニンシャ</t>
    </rPh>
    <phoneticPr fontId="44"/>
  </si>
  <si>
    <t>　E列・・・「訪問介護員」</t>
    <rPh sb="2" eb="3">
      <t>レツ</t>
    </rPh>
    <rPh sb="7" eb="9">
      <t>ホウモン</t>
    </rPh>
    <rPh sb="9" eb="12">
      <t>カイゴイン</t>
    </rPh>
    <phoneticPr fontId="44"/>
  </si>
  <si>
    <t>※自治体の条例により定められた資格等、自治体独自の資格を追加する必要がある場合は、上表の空欄に資格名称を追加してください。</t>
    <rPh sb="1" eb="4">
      <t>ジチタイ</t>
    </rPh>
    <rPh sb="5" eb="7">
      <t>ジョウレイ</t>
    </rPh>
    <rPh sb="10" eb="11">
      <t>サダ</t>
    </rPh>
    <rPh sb="15" eb="17">
      <t>シカク</t>
    </rPh>
    <rPh sb="17" eb="18">
      <t>トウ</t>
    </rPh>
    <rPh sb="19" eb="22">
      <t>ジチタイ</t>
    </rPh>
    <rPh sb="22" eb="24">
      <t>ドクジ</t>
    </rPh>
    <rPh sb="25" eb="27">
      <t>シカク</t>
    </rPh>
    <rPh sb="28" eb="30">
      <t>ツイカ</t>
    </rPh>
    <rPh sb="32" eb="34">
      <t>ヒツヨウ</t>
    </rPh>
    <rPh sb="37" eb="39">
      <t>バアイ</t>
    </rPh>
    <rPh sb="41" eb="43">
      <t>ジョウヒョウ</t>
    </rPh>
    <rPh sb="44" eb="46">
      <t>クウラン</t>
    </rPh>
    <rPh sb="47" eb="49">
      <t>シカク</t>
    </rPh>
    <rPh sb="49" eb="51">
      <t>メイショウ</t>
    </rPh>
    <rPh sb="52" eb="54">
      <t>ツイカ</t>
    </rPh>
    <phoneticPr fontId="44"/>
  </si>
  <si>
    <t>　行が足りない場合は、適宜追加してください。</t>
    <rPh sb="1" eb="2">
      <t>ギョウ</t>
    </rPh>
    <rPh sb="3" eb="4">
      <t>タ</t>
    </rPh>
    <rPh sb="7" eb="9">
      <t>バアイ</t>
    </rPh>
    <rPh sb="11" eb="13">
      <t>テキギ</t>
    </rPh>
    <rPh sb="13" eb="15">
      <t>ツイカ</t>
    </rPh>
    <phoneticPr fontId="44"/>
  </si>
  <si>
    <t>※職種を追加したい場合は、13行目に職種名を追加し、それぞれの列に必要資格を入力してください。</t>
    <rPh sb="1" eb="3">
      <t>ショクシュ</t>
    </rPh>
    <rPh sb="4" eb="6">
      <t>ツイカ</t>
    </rPh>
    <rPh sb="9" eb="11">
      <t>バアイ</t>
    </rPh>
    <rPh sb="15" eb="17">
      <t>ギョウメ</t>
    </rPh>
    <rPh sb="18" eb="20">
      <t>ショクシュ</t>
    </rPh>
    <rPh sb="20" eb="21">
      <t>メイ</t>
    </rPh>
    <rPh sb="22" eb="24">
      <t>ツイカ</t>
    </rPh>
    <rPh sb="31" eb="32">
      <t>レツ</t>
    </rPh>
    <rPh sb="33" eb="35">
      <t>ヒツヨウ</t>
    </rPh>
    <rPh sb="35" eb="37">
      <t>シカク</t>
    </rPh>
    <rPh sb="38" eb="40">
      <t>ニュウリョク</t>
    </rPh>
    <phoneticPr fontId="44"/>
  </si>
  <si>
    <t>　その後、以下の手順で必要資格について「名前の定義」をします。</t>
    <rPh sb="3" eb="4">
      <t>ゴ</t>
    </rPh>
    <rPh sb="5" eb="7">
      <t>イカ</t>
    </rPh>
    <rPh sb="8" eb="10">
      <t>テジュン</t>
    </rPh>
    <rPh sb="11" eb="13">
      <t>ヒツヨウ</t>
    </rPh>
    <rPh sb="13" eb="15">
      <t>シカク</t>
    </rPh>
    <rPh sb="20" eb="22">
      <t>ナマエ</t>
    </rPh>
    <rPh sb="23" eb="25">
      <t>テイギ</t>
    </rPh>
    <phoneticPr fontId="44"/>
  </si>
  <si>
    <t>　・「数式」タブ　⇒　「名前の定義」を選択</t>
    <rPh sb="3" eb="5">
      <t>スウシキ</t>
    </rPh>
    <rPh sb="12" eb="14">
      <t>ナマエ</t>
    </rPh>
    <rPh sb="15" eb="17">
      <t>テイギ</t>
    </rPh>
    <rPh sb="19" eb="21">
      <t>センタク</t>
    </rPh>
    <phoneticPr fontId="44"/>
  </si>
  <si>
    <t>　・「名前」に職種名を入力</t>
    <rPh sb="3" eb="5">
      <t>ナマエ</t>
    </rPh>
    <rPh sb="7" eb="9">
      <t>ショクシュ</t>
    </rPh>
    <rPh sb="9" eb="10">
      <t>メイ</t>
    </rPh>
    <rPh sb="11" eb="13">
      <t>ニュウリョク</t>
    </rPh>
    <phoneticPr fontId="44"/>
  </si>
  <si>
    <t>　・「参照範囲」にその職種の必要資格を範囲設定する　⇒　OKボタン</t>
    <rPh sb="3" eb="5">
      <t>サンショウ</t>
    </rPh>
    <rPh sb="5" eb="7">
      <t>ハンイ</t>
    </rPh>
    <rPh sb="11" eb="13">
      <t>ショクシュ</t>
    </rPh>
    <rPh sb="14" eb="16">
      <t>ヒツヨウ</t>
    </rPh>
    <rPh sb="16" eb="18">
      <t>シカク</t>
    </rPh>
    <rPh sb="19" eb="21">
      <t>ハンイ</t>
    </rPh>
    <rPh sb="21" eb="23">
      <t>セッテイ</t>
    </rPh>
    <phoneticPr fontId="44"/>
  </si>
  <si>
    <t>　編集したい場合は、「数式」タブ　⇒　「名前の管理」で編集してください。</t>
    <rPh sb="1" eb="3">
      <t>ヘンシュウ</t>
    </rPh>
    <rPh sb="6" eb="8">
      <t>バアイ</t>
    </rPh>
    <rPh sb="11" eb="13">
      <t>スウシキ</t>
    </rPh>
    <rPh sb="20" eb="22">
      <t>ナマエ</t>
    </rPh>
    <rPh sb="23" eb="25">
      <t>カンリ</t>
    </rPh>
    <rPh sb="27" eb="29">
      <t>ヘンシュウ</t>
    </rPh>
    <phoneticPr fontId="44"/>
  </si>
  <si>
    <t>２  　事故発生件数および苦情受付件数</t>
    <phoneticPr fontId="3"/>
  </si>
  <si>
    <t>事故発生件数</t>
    <rPh sb="0" eb="2">
      <t>ジコ</t>
    </rPh>
    <rPh sb="2" eb="4">
      <t>ハッセイ</t>
    </rPh>
    <rPh sb="4" eb="6">
      <t>ケンスウ</t>
    </rPh>
    <phoneticPr fontId="3"/>
  </si>
  <si>
    <t>内容</t>
    <rPh sb="0" eb="2">
      <t>ナイヨウ</t>
    </rPh>
    <phoneticPr fontId="3"/>
  </si>
  <si>
    <t>左記の「内容」のうち、市町等に報告した件数</t>
    <rPh sb="0" eb="2">
      <t>サキ</t>
    </rPh>
    <rPh sb="4" eb="6">
      <t>ナイヨウ</t>
    </rPh>
    <rPh sb="11" eb="12">
      <t>シ</t>
    </rPh>
    <rPh sb="12" eb="13">
      <t>チョウ</t>
    </rPh>
    <rPh sb="13" eb="14">
      <t>トウ</t>
    </rPh>
    <rPh sb="15" eb="17">
      <t>ホウコク</t>
    </rPh>
    <rPh sb="19" eb="21">
      <t>ケンスウ</t>
    </rPh>
    <phoneticPr fontId="3"/>
  </si>
  <si>
    <t>左記の「内容」のうち、損害賠償を行った件数</t>
    <rPh sb="0" eb="2">
      <t>サキ</t>
    </rPh>
    <rPh sb="4" eb="6">
      <t>ナイヨウ</t>
    </rPh>
    <rPh sb="11" eb="13">
      <t>ソンガイ</t>
    </rPh>
    <rPh sb="13" eb="15">
      <t>バイショウ</t>
    </rPh>
    <rPh sb="16" eb="17">
      <t>オコナ</t>
    </rPh>
    <rPh sb="19" eb="21">
      <t>ケンスウ</t>
    </rPh>
    <phoneticPr fontId="3"/>
  </si>
  <si>
    <t>「その他」の事故の場合の具体的な内容を記載してください。</t>
    <rPh sb="3" eb="4">
      <t>タ</t>
    </rPh>
    <rPh sb="6" eb="8">
      <t>ジコ</t>
    </rPh>
    <rPh sb="9" eb="11">
      <t>バアイ</t>
    </rPh>
    <rPh sb="12" eb="15">
      <t>グタイテキ</t>
    </rPh>
    <rPh sb="16" eb="18">
      <t>ナイヨウ</t>
    </rPh>
    <rPh sb="19" eb="21">
      <t>キサイ</t>
    </rPh>
    <phoneticPr fontId="3"/>
  </si>
  <si>
    <t>死亡</t>
    <rPh sb="0" eb="2">
      <t>シボウ</t>
    </rPh>
    <phoneticPr fontId="3"/>
  </si>
  <si>
    <t>骨折</t>
    <rPh sb="0" eb="2">
      <t>コッセツ</t>
    </rPh>
    <phoneticPr fontId="3"/>
  </si>
  <si>
    <t>打撲・裂傷</t>
    <rPh sb="0" eb="2">
      <t>ダボク</t>
    </rPh>
    <rPh sb="3" eb="5">
      <t>レッショウ</t>
    </rPh>
    <phoneticPr fontId="3"/>
  </si>
  <si>
    <t>その他</t>
    <rPh sb="2" eb="3">
      <t>タ</t>
    </rPh>
    <phoneticPr fontId="3"/>
  </si>
  <si>
    <t>合計</t>
    <rPh sb="0" eb="2">
      <t>ゴウケイ</t>
    </rPh>
    <phoneticPr fontId="3"/>
  </si>
  <si>
    <t>歩行中の転倒</t>
    <rPh sb="0" eb="3">
      <t>ホコウチュウ</t>
    </rPh>
    <rPh sb="4" eb="6">
      <t>テントウ</t>
    </rPh>
    <phoneticPr fontId="3"/>
  </si>
  <si>
    <t>前年度</t>
    <rPh sb="0" eb="1">
      <t>ゼン</t>
    </rPh>
    <rPh sb="1" eb="3">
      <t>ネンド</t>
    </rPh>
    <phoneticPr fontId="3"/>
  </si>
  <si>
    <t>（参考：今年度中）</t>
    <rPh sb="1" eb="3">
      <t>サンコウ</t>
    </rPh>
    <rPh sb="4" eb="5">
      <t>イマ</t>
    </rPh>
    <rPh sb="5" eb="7">
      <t>ネンド</t>
    </rPh>
    <rPh sb="7" eb="8">
      <t>チュウ</t>
    </rPh>
    <phoneticPr fontId="3"/>
  </si>
  <si>
    <t>ベッド、イスからの転倒</t>
    <rPh sb="9" eb="11">
      <t>テントウ</t>
    </rPh>
    <phoneticPr fontId="3"/>
  </si>
  <si>
    <t>介護中の過失</t>
    <rPh sb="0" eb="2">
      <t>カイゴ</t>
    </rPh>
    <rPh sb="2" eb="3">
      <t>チュウ</t>
    </rPh>
    <rPh sb="4" eb="6">
      <t>カシツ</t>
    </rPh>
    <phoneticPr fontId="3"/>
  </si>
  <si>
    <t>誤嚥による窒息</t>
    <rPh sb="0" eb="1">
      <t>ゴ</t>
    </rPh>
    <rPh sb="1" eb="2">
      <t>エンゲ</t>
    </rPh>
    <rPh sb="5" eb="7">
      <t>チッソク</t>
    </rPh>
    <phoneticPr fontId="3"/>
  </si>
  <si>
    <t>床ずれ</t>
    <rPh sb="0" eb="1">
      <t>トコ</t>
    </rPh>
    <phoneticPr fontId="3"/>
  </si>
  <si>
    <t>薬に関わる事故</t>
    <rPh sb="0" eb="1">
      <t>クスリ</t>
    </rPh>
    <rPh sb="2" eb="3">
      <t>カカ</t>
    </rPh>
    <rPh sb="5" eb="7">
      <t>ジコ</t>
    </rPh>
    <phoneticPr fontId="3"/>
  </si>
  <si>
    <t>無断外出</t>
    <rPh sb="0" eb="2">
      <t>ムダン</t>
    </rPh>
    <rPh sb="2" eb="4">
      <t>ガイシュツ</t>
    </rPh>
    <phoneticPr fontId="3"/>
  </si>
  <si>
    <t>原因不明心停止</t>
    <rPh sb="0" eb="2">
      <t>ゲンイン</t>
    </rPh>
    <rPh sb="2" eb="4">
      <t>フメイ</t>
    </rPh>
    <rPh sb="4" eb="5">
      <t>シン</t>
    </rPh>
    <rPh sb="5" eb="7">
      <t>テイシ</t>
    </rPh>
    <phoneticPr fontId="3"/>
  </si>
  <si>
    <t>苦情受付件数
（前年度）</t>
    <rPh sb="0" eb="2">
      <t>クジョウ</t>
    </rPh>
    <rPh sb="2" eb="4">
      <t>ウケツケ</t>
    </rPh>
    <rPh sb="4" eb="6">
      <t>ケンスウ</t>
    </rPh>
    <rPh sb="8" eb="11">
      <t>ゼンネンド</t>
    </rPh>
    <phoneticPr fontId="3"/>
  </si>
  <si>
    <t>件</t>
    <rPh sb="0" eb="1">
      <t>ケン</t>
    </rPh>
    <phoneticPr fontId="3"/>
  </si>
  <si>
    <t>左記のうち県、市町等、国保連に報告した件数</t>
    <rPh sb="0" eb="2">
      <t>サキ</t>
    </rPh>
    <rPh sb="5" eb="6">
      <t>ケン</t>
    </rPh>
    <rPh sb="7" eb="8">
      <t>シ</t>
    </rPh>
    <rPh sb="8" eb="9">
      <t>チョウ</t>
    </rPh>
    <rPh sb="9" eb="10">
      <t>トウ</t>
    </rPh>
    <rPh sb="11" eb="13">
      <t>コクホ</t>
    </rPh>
    <rPh sb="13" eb="14">
      <t>レン</t>
    </rPh>
    <rPh sb="15" eb="17">
      <t>ホウコク</t>
    </rPh>
    <rPh sb="19" eb="21">
      <t>ケンスウ</t>
    </rPh>
    <phoneticPr fontId="3"/>
  </si>
  <si>
    <t>＜苦情の内容を具体的に記載してください。＞</t>
    <rPh sb="1" eb="3">
      <t>クジョウ</t>
    </rPh>
    <rPh sb="4" eb="6">
      <t>ナイヨウ</t>
    </rPh>
    <rPh sb="7" eb="10">
      <t>グタイテキ</t>
    </rPh>
    <rPh sb="11" eb="13">
      <t>キサイ</t>
    </rPh>
    <phoneticPr fontId="3"/>
  </si>
  <si>
    <t>３　事業所・施設の運営の状況</t>
    <rPh sb="2" eb="5">
      <t>ジギョウショ</t>
    </rPh>
    <rPh sb="6" eb="8">
      <t>シセツ</t>
    </rPh>
    <rPh sb="9" eb="11">
      <t>ウンエイ</t>
    </rPh>
    <rPh sb="12" eb="14">
      <t>ジョウキョウ</t>
    </rPh>
    <phoneticPr fontId="3"/>
  </si>
  <si>
    <r>
      <t>（１）法人および事業所（サービスごと）における収支状況</t>
    </r>
    <r>
      <rPr>
        <sz val="11"/>
        <rFont val="ＭＳ Ｐゴシック"/>
        <family val="3"/>
        <charset val="128"/>
      </rPr>
      <t>（前年度）</t>
    </r>
    <rPh sb="3" eb="5">
      <t>ホウジン</t>
    </rPh>
    <rPh sb="8" eb="11">
      <t>ジギョウショ</t>
    </rPh>
    <rPh sb="23" eb="25">
      <t>シュウシ</t>
    </rPh>
    <rPh sb="25" eb="27">
      <t>ジョウキョウ</t>
    </rPh>
    <rPh sb="28" eb="29">
      <t>ゼン</t>
    </rPh>
    <phoneticPr fontId="3"/>
  </si>
  <si>
    <t>○事業所（サービス）ごとの収支が管理されているか</t>
    <rPh sb="1" eb="4">
      <t>ジギョウショ</t>
    </rPh>
    <rPh sb="13" eb="15">
      <t>シュウシ</t>
    </rPh>
    <rPh sb="16" eb="18">
      <t>カンリ</t>
    </rPh>
    <phoneticPr fontId="3"/>
  </si>
  <si>
    <t>はい　・　いいえ</t>
    <phoneticPr fontId="3"/>
  </si>
  <si>
    <t>【収支の状況】</t>
    <rPh sb="1" eb="3">
      <t>シュウシ</t>
    </rPh>
    <rPh sb="4" eb="6">
      <t>ジョウキョウ</t>
    </rPh>
    <phoneticPr fontId="3"/>
  </si>
  <si>
    <t>（単位：千円）</t>
    <rPh sb="1" eb="3">
      <t>タンイ</t>
    </rPh>
    <rPh sb="4" eb="6">
      <t>センエン</t>
    </rPh>
    <phoneticPr fontId="3"/>
  </si>
  <si>
    <t>「はい」の場合のみ、当該事業所（サービス）分を記入</t>
    <rPh sb="5" eb="7">
      <t>バアイ</t>
    </rPh>
    <rPh sb="10" eb="12">
      <t>トウガイ</t>
    </rPh>
    <rPh sb="12" eb="15">
      <t>ジギョウショ</t>
    </rPh>
    <rPh sb="21" eb="22">
      <t>ブン</t>
    </rPh>
    <rPh sb="23" eb="25">
      <t>キニュウ</t>
    </rPh>
    <phoneticPr fontId="3"/>
  </si>
  <si>
    <t>法人全体</t>
    <rPh sb="0" eb="2">
      <t>ホウジン</t>
    </rPh>
    <rPh sb="2" eb="4">
      <t>ゼンタイ</t>
    </rPh>
    <phoneticPr fontId="3"/>
  </si>
  <si>
    <t>当該事業所（サービス）分</t>
    <rPh sb="0" eb="2">
      <t>トウガイ</t>
    </rPh>
    <rPh sb="2" eb="5">
      <t>ジギョウショ</t>
    </rPh>
    <rPh sb="11" eb="12">
      <t>ブン</t>
    </rPh>
    <phoneticPr fontId="3"/>
  </si>
  <si>
    <r>
      <t xml:space="preserve">売上高
</t>
    </r>
    <r>
      <rPr>
        <sz val="8"/>
        <rFont val="ＭＳ Ｐゴシック"/>
        <family val="3"/>
        <charset val="128"/>
      </rPr>
      <t>（介護報酬等）</t>
    </r>
    <rPh sb="0" eb="2">
      <t>ウリアゲ</t>
    </rPh>
    <rPh sb="2" eb="3">
      <t>ダカ</t>
    </rPh>
    <rPh sb="5" eb="7">
      <t>カイゴ</t>
    </rPh>
    <rPh sb="7" eb="10">
      <t>ホウシュウトウ</t>
    </rPh>
    <phoneticPr fontId="3"/>
  </si>
  <si>
    <r>
      <t xml:space="preserve">人件費
</t>
    </r>
    <r>
      <rPr>
        <sz val="8"/>
        <rFont val="ＭＳ Ｐゴシック"/>
        <family val="3"/>
        <charset val="128"/>
      </rPr>
      <t>（法定福利費等含む）</t>
    </r>
    <rPh sb="0" eb="3">
      <t>ジンケンヒ</t>
    </rPh>
    <rPh sb="5" eb="7">
      <t>ホウテイ</t>
    </rPh>
    <rPh sb="7" eb="9">
      <t>フクリ</t>
    </rPh>
    <rPh sb="9" eb="10">
      <t>ヒ</t>
    </rPh>
    <rPh sb="10" eb="11">
      <t>トウ</t>
    </rPh>
    <rPh sb="11" eb="12">
      <t>フク</t>
    </rPh>
    <phoneticPr fontId="3"/>
  </si>
  <si>
    <r>
      <t xml:space="preserve">経常利益（損失）
</t>
    </r>
    <r>
      <rPr>
        <sz val="8"/>
        <rFont val="ＭＳ Ｐゴシック"/>
        <family val="3"/>
        <charset val="128"/>
      </rPr>
      <t>（社会福祉法人は経常収支差額）</t>
    </r>
    <rPh sb="0" eb="2">
      <t>ケイジョウ</t>
    </rPh>
    <rPh sb="2" eb="4">
      <t>リエキ</t>
    </rPh>
    <rPh sb="5" eb="7">
      <t>ソンシツ</t>
    </rPh>
    <rPh sb="10" eb="12">
      <t>シャカイ</t>
    </rPh>
    <rPh sb="12" eb="14">
      <t>フクシ</t>
    </rPh>
    <rPh sb="14" eb="16">
      <t>ホウジン</t>
    </rPh>
    <rPh sb="17" eb="19">
      <t>ケイジョウ</t>
    </rPh>
    <rPh sb="19" eb="21">
      <t>シュウシ</t>
    </rPh>
    <rPh sb="21" eb="23">
      <t>サガク</t>
    </rPh>
    <phoneticPr fontId="3"/>
  </si>
  <si>
    <r>
      <t>（２）介護職員に対する処遇の状況（</t>
    </r>
    <r>
      <rPr>
        <sz val="11"/>
        <rFont val="ＭＳ Ｐゴシック"/>
        <family val="3"/>
        <charset val="128"/>
      </rPr>
      <t>運営指導直近時点）</t>
    </r>
    <rPh sb="3" eb="5">
      <t>カイゴ</t>
    </rPh>
    <rPh sb="5" eb="7">
      <t>ショクイン</t>
    </rPh>
    <rPh sb="8" eb="9">
      <t>タイ</t>
    </rPh>
    <rPh sb="11" eb="13">
      <t>ショグウ</t>
    </rPh>
    <rPh sb="14" eb="16">
      <t>ジョウキョウ</t>
    </rPh>
    <rPh sb="17" eb="19">
      <t>ウンエイ</t>
    </rPh>
    <rPh sb="19" eb="21">
      <t>シドウ</t>
    </rPh>
    <rPh sb="21" eb="23">
      <t>チョッキン</t>
    </rPh>
    <rPh sb="23" eb="25">
      <t>ジテン</t>
    </rPh>
    <phoneticPr fontId="3"/>
  </si>
  <si>
    <t>○給与表等が明記された給与規程が整備されているか</t>
    <rPh sb="1" eb="3">
      <t>キュウヨ</t>
    </rPh>
    <rPh sb="3" eb="5">
      <t>ヒョウトウ</t>
    </rPh>
    <rPh sb="6" eb="8">
      <t>メイキ</t>
    </rPh>
    <rPh sb="11" eb="13">
      <t>キュウヨ</t>
    </rPh>
    <rPh sb="13" eb="15">
      <t>キテイ</t>
    </rPh>
    <rPh sb="16" eb="18">
      <t>セイビ</t>
    </rPh>
    <phoneticPr fontId="3"/>
  </si>
  <si>
    <t>【給与規程に基づく標準的な賃金】（決まって支給する手当を含む）</t>
    <rPh sb="1" eb="3">
      <t>キュウヨ</t>
    </rPh>
    <rPh sb="3" eb="5">
      <t>キテイ</t>
    </rPh>
    <rPh sb="6" eb="7">
      <t>モト</t>
    </rPh>
    <rPh sb="9" eb="12">
      <t>ヒョウジュンテキ</t>
    </rPh>
    <rPh sb="13" eb="15">
      <t>チンギン</t>
    </rPh>
    <rPh sb="17" eb="18">
      <t>キ</t>
    </rPh>
    <rPh sb="21" eb="23">
      <t>シキュウ</t>
    </rPh>
    <rPh sb="25" eb="27">
      <t>テアテ</t>
    </rPh>
    <rPh sb="28" eb="29">
      <t>フク</t>
    </rPh>
    <phoneticPr fontId="3"/>
  </si>
  <si>
    <t>「はい」の場合のみ、記入</t>
    <rPh sb="5" eb="7">
      <t>バアイ</t>
    </rPh>
    <rPh sb="10" eb="12">
      <t>キニュウ</t>
    </rPh>
    <phoneticPr fontId="3"/>
  </si>
  <si>
    <t>金額（月額・円）</t>
    <rPh sb="0" eb="2">
      <t>キンガク</t>
    </rPh>
    <rPh sb="3" eb="5">
      <t>ゲツガク</t>
    </rPh>
    <rPh sb="6" eb="7">
      <t>エン</t>
    </rPh>
    <phoneticPr fontId="3"/>
  </si>
  <si>
    <t>大学卒</t>
    <rPh sb="0" eb="3">
      <t>ダイガクソツ</t>
    </rPh>
    <phoneticPr fontId="3"/>
  </si>
  <si>
    <t>初任給</t>
    <rPh sb="0" eb="3">
      <t>ショニンキュウ</t>
    </rPh>
    <phoneticPr fontId="3"/>
  </si>
  <si>
    <t>勤続１０年目</t>
    <rPh sb="0" eb="2">
      <t>キンゾク</t>
    </rPh>
    <rPh sb="4" eb="6">
      <t>ネンメ</t>
    </rPh>
    <phoneticPr fontId="3"/>
  </si>
  <si>
    <t>専門校・高校卒</t>
    <rPh sb="0" eb="2">
      <t>センモン</t>
    </rPh>
    <rPh sb="2" eb="3">
      <t>コウ</t>
    </rPh>
    <rPh sb="4" eb="7">
      <t>コウコウソツ</t>
    </rPh>
    <phoneticPr fontId="3"/>
  </si>
  <si>
    <r>
      <rPr>
        <sz val="11"/>
        <rFont val="ＭＳ Ｐゴシック"/>
        <family val="3"/>
        <charset val="128"/>
      </rPr>
      <t>常勤介護職員の１人当たり賃金
（月額・円）</t>
    </r>
    <r>
      <rPr>
        <sz val="8"/>
        <rFont val="ＭＳ Ｐゴシック"/>
        <family val="3"/>
        <charset val="128"/>
      </rPr>
      <t>（賞与等含む）</t>
    </r>
    <rPh sb="0" eb="2">
      <t>ジョウキン</t>
    </rPh>
    <rPh sb="2" eb="4">
      <t>カイゴ</t>
    </rPh>
    <rPh sb="4" eb="6">
      <t>ショクイン</t>
    </rPh>
    <rPh sb="8" eb="9">
      <t>ニン</t>
    </rPh>
    <rPh sb="9" eb="10">
      <t>ア</t>
    </rPh>
    <rPh sb="12" eb="14">
      <t>チンギン</t>
    </rPh>
    <rPh sb="16" eb="18">
      <t>ゲツガク</t>
    </rPh>
    <rPh sb="19" eb="20">
      <t>エン</t>
    </rPh>
    <rPh sb="22" eb="25">
      <t>ショウヨトウ</t>
    </rPh>
    <rPh sb="25" eb="26">
      <t>フク</t>
    </rPh>
    <phoneticPr fontId="3"/>
  </si>
  <si>
    <r>
      <t>すべての事業所が記入
※１人当たり賃金/月＝（前年度の賃金総額）÷（常勤換算後の年間の介護職員数</t>
    </r>
    <r>
      <rPr>
        <sz val="11"/>
        <rFont val="ＭＳ Ｐゴシック"/>
        <family val="3"/>
        <charset val="128"/>
      </rPr>
      <t>×勤務月数）</t>
    </r>
    <rPh sb="4" eb="7">
      <t>ジギョウショ</t>
    </rPh>
    <rPh sb="8" eb="10">
      <t>キニュウ</t>
    </rPh>
    <rPh sb="13" eb="14">
      <t>ニン</t>
    </rPh>
    <rPh sb="14" eb="15">
      <t>ア</t>
    </rPh>
    <rPh sb="17" eb="19">
      <t>チンギン</t>
    </rPh>
    <rPh sb="20" eb="21">
      <t>ツキ</t>
    </rPh>
    <rPh sb="23" eb="26">
      <t>ゼンネンド</t>
    </rPh>
    <rPh sb="27" eb="29">
      <t>チンギン</t>
    </rPh>
    <rPh sb="29" eb="31">
      <t>ソウガク</t>
    </rPh>
    <rPh sb="34" eb="36">
      <t>ジョウキン</t>
    </rPh>
    <rPh sb="36" eb="38">
      <t>カンサン</t>
    </rPh>
    <rPh sb="38" eb="39">
      <t>ゴ</t>
    </rPh>
    <rPh sb="40" eb="42">
      <t>ネンカン</t>
    </rPh>
    <rPh sb="43" eb="45">
      <t>カイゴ</t>
    </rPh>
    <rPh sb="45" eb="47">
      <t>ショクイン</t>
    </rPh>
    <rPh sb="47" eb="48">
      <t>スウ</t>
    </rPh>
    <rPh sb="49" eb="51">
      <t>キンム</t>
    </rPh>
    <rPh sb="51" eb="53">
      <t>ツキスウ</t>
    </rPh>
    <phoneticPr fontId="3"/>
  </si>
  <si>
    <r>
      <rPr>
        <sz val="11"/>
        <rFont val="ＭＳ Ｐゴシック"/>
        <family val="3"/>
        <charset val="128"/>
      </rPr>
      <t>非常勤介護職員の１人当たり賃金
（月額・円）</t>
    </r>
    <r>
      <rPr>
        <sz val="8"/>
        <rFont val="ＭＳ Ｐゴシック"/>
        <family val="3"/>
        <charset val="128"/>
      </rPr>
      <t>（賞与等含む）</t>
    </r>
    <rPh sb="0" eb="1">
      <t>ヒ</t>
    </rPh>
    <rPh sb="1" eb="3">
      <t>ジョウキン</t>
    </rPh>
    <rPh sb="3" eb="5">
      <t>カイゴ</t>
    </rPh>
    <rPh sb="5" eb="7">
      <t>ショクイン</t>
    </rPh>
    <rPh sb="9" eb="10">
      <t>ニン</t>
    </rPh>
    <rPh sb="10" eb="11">
      <t>ア</t>
    </rPh>
    <rPh sb="13" eb="15">
      <t>チンギン</t>
    </rPh>
    <rPh sb="17" eb="19">
      <t>ゲツガク</t>
    </rPh>
    <rPh sb="20" eb="21">
      <t>エン</t>
    </rPh>
    <rPh sb="23" eb="26">
      <t>ショウヨトウ</t>
    </rPh>
    <rPh sb="26" eb="27">
      <t>フク</t>
    </rPh>
    <phoneticPr fontId="3"/>
  </si>
  <si>
    <t>（例①）9,000,000円（賃金総額）÷36人月（3人の常勤職員が12ヵ月勤務）＝250,000円／人月</t>
    <rPh sb="1" eb="2">
      <t>レイ</t>
    </rPh>
    <rPh sb="13" eb="14">
      <t>エン</t>
    </rPh>
    <rPh sb="15" eb="17">
      <t>チンギン</t>
    </rPh>
    <rPh sb="17" eb="19">
      <t>ソウガク</t>
    </rPh>
    <rPh sb="23" eb="24">
      <t>ニン</t>
    </rPh>
    <rPh sb="24" eb="25">
      <t>ツキ</t>
    </rPh>
    <rPh sb="27" eb="28">
      <t>ニン</t>
    </rPh>
    <rPh sb="29" eb="31">
      <t>ジョウキン</t>
    </rPh>
    <rPh sb="31" eb="33">
      <t>ショクイン</t>
    </rPh>
    <rPh sb="37" eb="38">
      <t>ゲツ</t>
    </rPh>
    <rPh sb="38" eb="40">
      <t>キンム</t>
    </rPh>
    <rPh sb="45" eb="50">
      <t>０００エン</t>
    </rPh>
    <rPh sb="51" eb="52">
      <t>ニン</t>
    </rPh>
    <rPh sb="52" eb="53">
      <t>ツキ</t>
    </rPh>
    <phoneticPr fontId="3"/>
  </si>
  <si>
    <r>
      <rPr>
        <sz val="11"/>
        <rFont val="ＭＳ Ｐゴシック"/>
        <family val="3"/>
        <charset val="128"/>
      </rPr>
      <t>（例②）4,200,000円（賃金総額）÷24人月（4人の非常勤職員</t>
    </r>
    <r>
      <rPr>
        <sz val="10"/>
        <rFont val="ＭＳ Ｐゴシック"/>
        <family val="3"/>
        <charset val="128"/>
      </rPr>
      <t>（常勤換算0.5×4人）</t>
    </r>
    <r>
      <rPr>
        <sz val="11"/>
        <rFont val="ＭＳ Ｐゴシック"/>
        <family val="3"/>
        <charset val="128"/>
      </rPr>
      <t>が12ヵ月勤務）＝175,000円／人月</t>
    </r>
    <rPh sb="29" eb="30">
      <t>ヒ</t>
    </rPh>
    <phoneticPr fontId="3"/>
  </si>
  <si>
    <t>（３）職員への研修実施状況</t>
    <rPh sb="3" eb="5">
      <t>ショクイン</t>
    </rPh>
    <rPh sb="7" eb="9">
      <t>ケンシュウ</t>
    </rPh>
    <rPh sb="9" eb="11">
      <t>ジッシ</t>
    </rPh>
    <rPh sb="11" eb="13">
      <t>ジョウキョウ</t>
    </rPh>
    <phoneticPr fontId="3"/>
  </si>
  <si>
    <t>○職員向けの具体的な研修計画を策定しているか</t>
    <rPh sb="1" eb="3">
      <t>ショクイン</t>
    </rPh>
    <rPh sb="3" eb="4">
      <t>ム</t>
    </rPh>
    <rPh sb="6" eb="9">
      <t>グタイテキ</t>
    </rPh>
    <rPh sb="10" eb="12">
      <t>ケンシュウ</t>
    </rPh>
    <rPh sb="12" eb="14">
      <t>ケイカク</t>
    </rPh>
    <rPh sb="15" eb="17">
      <t>サクテイ</t>
    </rPh>
    <phoneticPr fontId="3"/>
  </si>
  <si>
    <t>　自己点検シート（訪問介護）</t>
    <rPh sb="1" eb="3">
      <t>ジコ</t>
    </rPh>
    <rPh sb="3" eb="5">
      <t>テンケン</t>
    </rPh>
    <rPh sb="9" eb="11">
      <t>ホウモン</t>
    </rPh>
    <rPh sb="11" eb="13">
      <t>カイゴ</t>
    </rPh>
    <phoneticPr fontId="3"/>
  </si>
  <si>
    <t>法　人　名</t>
    <rPh sb="0" eb="1">
      <t>ホウ</t>
    </rPh>
    <rPh sb="2" eb="3">
      <t>ヒト</t>
    </rPh>
    <rPh sb="4" eb="5">
      <t>メイ</t>
    </rPh>
    <phoneticPr fontId="3"/>
  </si>
  <si>
    <t>施設・事業所名</t>
    <rPh sb="0" eb="2">
      <t>シセツ</t>
    </rPh>
    <rPh sb="3" eb="6">
      <t>ジギョウショ</t>
    </rPh>
    <rPh sb="6" eb="7">
      <t>メイ</t>
    </rPh>
    <phoneticPr fontId="3"/>
  </si>
  <si>
    <t>サービス種別</t>
    <rPh sb="4" eb="6">
      <t>シュベツ</t>
    </rPh>
    <phoneticPr fontId="3"/>
  </si>
  <si>
    <t>住　　　所</t>
    <rPh sb="0" eb="1">
      <t>ジュウ</t>
    </rPh>
    <rPh sb="4" eb="5">
      <t>ショ</t>
    </rPh>
    <phoneticPr fontId="3"/>
  </si>
  <si>
    <t>管　理　者</t>
    <rPh sb="0" eb="1">
      <t>カン</t>
    </rPh>
    <rPh sb="2" eb="3">
      <t>リ</t>
    </rPh>
    <rPh sb="4" eb="5">
      <t>モノ</t>
    </rPh>
    <phoneticPr fontId="3"/>
  </si>
  <si>
    <t>記入担当者</t>
    <rPh sb="0" eb="2">
      <t>キニュウ</t>
    </rPh>
    <rPh sb="2" eb="5">
      <t>タントウシャ</t>
    </rPh>
    <phoneticPr fontId="3"/>
  </si>
  <si>
    <t>点検項目</t>
    <rPh sb="0" eb="2">
      <t>テンケン</t>
    </rPh>
    <rPh sb="2" eb="4">
      <t>コウモク</t>
    </rPh>
    <phoneticPr fontId="3"/>
  </si>
  <si>
    <t>確認事項</t>
    <rPh sb="0" eb="2">
      <t>カクニン</t>
    </rPh>
    <rPh sb="2" eb="4">
      <t>ジコウ</t>
    </rPh>
    <phoneticPr fontId="3"/>
  </si>
  <si>
    <t>根拠条文</t>
    <rPh sb="0" eb="2">
      <t>コンキョ</t>
    </rPh>
    <rPh sb="2" eb="4">
      <t>ジョウブン</t>
    </rPh>
    <phoneticPr fontId="3"/>
  </si>
  <si>
    <t>点検結果</t>
    <rPh sb="0" eb="2">
      <t>テンケン</t>
    </rPh>
    <rPh sb="2" eb="4">
      <t>ケッカ</t>
    </rPh>
    <phoneticPr fontId="3"/>
  </si>
  <si>
    <t>確認書類等</t>
    <rPh sb="0" eb="2">
      <t>カクニン</t>
    </rPh>
    <rPh sb="2" eb="4">
      <t>ショルイ</t>
    </rPh>
    <rPh sb="4" eb="5">
      <t>トウ</t>
    </rPh>
    <phoneticPr fontId="3"/>
  </si>
  <si>
    <t>適</t>
    <rPh sb="0" eb="1">
      <t>テキ</t>
    </rPh>
    <phoneticPr fontId="3"/>
  </si>
  <si>
    <t>不適</t>
    <rPh sb="0" eb="2">
      <t>フテキ</t>
    </rPh>
    <phoneticPr fontId="3"/>
  </si>
  <si>
    <t>事例
なし</t>
    <rPh sb="0" eb="2">
      <t>ジレイ</t>
    </rPh>
    <phoneticPr fontId="3"/>
  </si>
  <si>
    <t>Ⅰ　人員基準</t>
    <rPh sb="2" eb="4">
      <t>ジンイン</t>
    </rPh>
    <rPh sb="4" eb="6">
      <t>キジュン</t>
    </rPh>
    <phoneticPr fontId="3"/>
  </si>
  <si>
    <t>訪問介護員等の員数</t>
    <rPh sb="0" eb="2">
      <t>ホウモン</t>
    </rPh>
    <rPh sb="2" eb="4">
      <t>カイゴ</t>
    </rPh>
    <rPh sb="4" eb="5">
      <t>イン</t>
    </rPh>
    <rPh sb="5" eb="6">
      <t>トウ</t>
    </rPh>
    <rPh sb="7" eb="9">
      <t>インスウ</t>
    </rPh>
    <phoneticPr fontId="3"/>
  </si>
  <si>
    <t>　訪問介護員等の員数は、常勤換算方法で2.5人以上となっていますか。</t>
    <rPh sb="1" eb="3">
      <t>ホウモン</t>
    </rPh>
    <rPh sb="3" eb="5">
      <t>カイゴ</t>
    </rPh>
    <rPh sb="5" eb="6">
      <t>イン</t>
    </rPh>
    <rPh sb="6" eb="7">
      <t>トウ</t>
    </rPh>
    <rPh sb="8" eb="10">
      <t>インスウ</t>
    </rPh>
    <rPh sb="12" eb="14">
      <t>ジョウキン</t>
    </rPh>
    <rPh sb="14" eb="16">
      <t>カンサン</t>
    </rPh>
    <rPh sb="16" eb="18">
      <t>ホウホウ</t>
    </rPh>
    <rPh sb="22" eb="23">
      <t>ニン</t>
    </rPh>
    <rPh sb="23" eb="25">
      <t>イジョウ</t>
    </rPh>
    <phoneticPr fontId="3"/>
  </si>
  <si>
    <t>基準第5条</t>
    <rPh sb="2" eb="3">
      <t>ダイ</t>
    </rPh>
    <rPh sb="4" eb="5">
      <t>ジョウ</t>
    </rPh>
    <phoneticPr fontId="3"/>
  </si>
  <si>
    <t>□</t>
    <phoneticPr fontId="3"/>
  </si>
  <si>
    <t>勤務実績表/
出勤簿、タイムカード
勤務体制一覧表
従業員の資格証</t>
    <rPh sb="0" eb="2">
      <t>キンム</t>
    </rPh>
    <rPh sb="2" eb="4">
      <t>ジッセキ</t>
    </rPh>
    <rPh sb="4" eb="5">
      <t>ヒョウ</t>
    </rPh>
    <rPh sb="7" eb="9">
      <t>シュッキン</t>
    </rPh>
    <rPh sb="9" eb="10">
      <t>ボ</t>
    </rPh>
    <rPh sb="18" eb="20">
      <t>キンム</t>
    </rPh>
    <rPh sb="20" eb="22">
      <t>タイセイ</t>
    </rPh>
    <rPh sb="22" eb="24">
      <t>イチラン</t>
    </rPh>
    <rPh sb="24" eb="25">
      <t>ヒョウ</t>
    </rPh>
    <rPh sb="26" eb="29">
      <t>ジュウギョウイン</t>
    </rPh>
    <rPh sb="30" eb="32">
      <t>シカク</t>
    </rPh>
    <rPh sb="32" eb="33">
      <t>ショウ</t>
    </rPh>
    <phoneticPr fontId="3"/>
  </si>
  <si>
    <t>→</t>
    <phoneticPr fontId="3"/>
  </si>
  <si>
    <t>下記の数値を記載してください。</t>
    <rPh sb="0" eb="2">
      <t>カキ</t>
    </rPh>
    <rPh sb="3" eb="5">
      <t>スウチ</t>
    </rPh>
    <rPh sb="6" eb="8">
      <t>キサイ</t>
    </rPh>
    <phoneticPr fontId="3"/>
  </si>
  <si>
    <t>①</t>
    <phoneticPr fontId="3"/>
  </si>
  <si>
    <t>常勤専従職員の人数</t>
    <rPh sb="0" eb="2">
      <t>ジョウキン</t>
    </rPh>
    <rPh sb="2" eb="4">
      <t>センジュウ</t>
    </rPh>
    <rPh sb="4" eb="6">
      <t>ショクイン</t>
    </rPh>
    <rPh sb="7" eb="9">
      <t>ニンズウ</t>
    </rPh>
    <phoneticPr fontId="3"/>
  </si>
  <si>
    <t>（　　　　　人）</t>
    <rPh sb="6" eb="7">
      <t>ニン</t>
    </rPh>
    <phoneticPr fontId="3"/>
  </si>
  <si>
    <t>②</t>
    <phoneticPr fontId="3"/>
  </si>
  <si>
    <t>常勤職員の１か月の通常勤務すべき時間</t>
    <rPh sb="0" eb="2">
      <t>ジョウキン</t>
    </rPh>
    <rPh sb="2" eb="4">
      <t>ショクイン</t>
    </rPh>
    <rPh sb="7" eb="8">
      <t>ゲツ</t>
    </rPh>
    <rPh sb="9" eb="11">
      <t>ツウジョウ</t>
    </rPh>
    <rPh sb="11" eb="13">
      <t>キンム</t>
    </rPh>
    <rPh sb="16" eb="18">
      <t>ジカン</t>
    </rPh>
    <phoneticPr fontId="3"/>
  </si>
  <si>
    <t>（　　　　時間）</t>
    <rPh sb="5" eb="7">
      <t>ジカン</t>
    </rPh>
    <phoneticPr fontId="3"/>
  </si>
  <si>
    <t>③</t>
    <phoneticPr fontId="3"/>
  </si>
  <si>
    <t>非常勤・非専従訪問介護員の１か月間の
勤務時間合計</t>
    <rPh sb="0" eb="3">
      <t>ヒジョウキン</t>
    </rPh>
    <rPh sb="4" eb="5">
      <t>ヒ</t>
    </rPh>
    <rPh sb="5" eb="7">
      <t>センジュウ</t>
    </rPh>
    <rPh sb="7" eb="9">
      <t>ホウモン</t>
    </rPh>
    <rPh sb="9" eb="11">
      <t>カイゴ</t>
    </rPh>
    <rPh sb="11" eb="12">
      <t>イン</t>
    </rPh>
    <rPh sb="15" eb="16">
      <t>ゲツ</t>
    </rPh>
    <rPh sb="16" eb="17">
      <t>カン</t>
    </rPh>
    <rPh sb="19" eb="21">
      <t>キンム</t>
    </rPh>
    <rPh sb="21" eb="23">
      <t>ジカン</t>
    </rPh>
    <rPh sb="23" eb="25">
      <t>ゴウケイ</t>
    </rPh>
    <phoneticPr fontId="3"/>
  </si>
  <si>
    <t>④</t>
    <phoneticPr fontId="3"/>
  </si>
  <si>
    <t>①＋③÷②の値（小数点以下第２位切り捨て）</t>
    <rPh sb="6" eb="7">
      <t>アタイ</t>
    </rPh>
    <rPh sb="8" eb="11">
      <t>ショウスウテン</t>
    </rPh>
    <rPh sb="11" eb="13">
      <t>イカ</t>
    </rPh>
    <rPh sb="13" eb="14">
      <t>ダイ</t>
    </rPh>
    <rPh sb="15" eb="16">
      <t>イ</t>
    </rPh>
    <rPh sb="16" eb="17">
      <t>キ</t>
    </rPh>
    <rPh sb="18" eb="19">
      <t>ス</t>
    </rPh>
    <phoneticPr fontId="3"/>
  </si>
  <si>
    <t>　必要な資格は有していますか。</t>
    <rPh sb="1" eb="3">
      <t>ヒツヨウ</t>
    </rPh>
    <rPh sb="4" eb="6">
      <t>シカク</t>
    </rPh>
    <rPh sb="7" eb="8">
      <t>ユウ</t>
    </rPh>
    <phoneticPr fontId="3"/>
  </si>
  <si>
    <t>サービス提供責任者</t>
    <rPh sb="4" eb="6">
      <t>テイキョウ</t>
    </rPh>
    <rPh sb="6" eb="9">
      <t>セキニンシャ</t>
    </rPh>
    <phoneticPr fontId="3"/>
  </si>
  <si>
    <t>　サービス提供責任者は常勤の訪問介護員等であって専ら指定訪問介護の職務に従事しているものを配置していますか(当該指定訪問介護事業所の管理者との兼務可）。</t>
    <rPh sb="5" eb="7">
      <t>テイキョウ</t>
    </rPh>
    <rPh sb="7" eb="10">
      <t>セキニンシャ</t>
    </rPh>
    <rPh sb="11" eb="13">
      <t>ジョウキン</t>
    </rPh>
    <rPh sb="14" eb="16">
      <t>ホウモン</t>
    </rPh>
    <rPh sb="16" eb="18">
      <t>カイゴ</t>
    </rPh>
    <rPh sb="18" eb="19">
      <t>イン</t>
    </rPh>
    <rPh sb="19" eb="20">
      <t>トウ</t>
    </rPh>
    <rPh sb="24" eb="25">
      <t>モッパ</t>
    </rPh>
    <rPh sb="26" eb="28">
      <t>シテイ</t>
    </rPh>
    <rPh sb="28" eb="30">
      <t>ホウモン</t>
    </rPh>
    <rPh sb="30" eb="32">
      <t>カイゴ</t>
    </rPh>
    <rPh sb="33" eb="35">
      <t>ショクム</t>
    </rPh>
    <rPh sb="36" eb="38">
      <t>ジュウジ</t>
    </rPh>
    <rPh sb="45" eb="47">
      <t>ハイチ</t>
    </rPh>
    <rPh sb="54" eb="56">
      <t>トウガイ</t>
    </rPh>
    <rPh sb="56" eb="58">
      <t>シテイ</t>
    </rPh>
    <rPh sb="58" eb="60">
      <t>ホウモン</t>
    </rPh>
    <rPh sb="60" eb="62">
      <t>カイゴ</t>
    </rPh>
    <rPh sb="62" eb="65">
      <t>ジギョウショ</t>
    </rPh>
    <rPh sb="66" eb="69">
      <t>カンリシャ</t>
    </rPh>
    <rPh sb="71" eb="73">
      <t>ケンム</t>
    </rPh>
    <rPh sb="73" eb="74">
      <t>カ</t>
    </rPh>
    <phoneticPr fontId="3"/>
  </si>
  <si>
    <t>　サービス提供責任者の配置人数は適切ですか。</t>
    <rPh sb="5" eb="7">
      <t>テイキョウ</t>
    </rPh>
    <rPh sb="7" eb="10">
      <t>セキニンシャ</t>
    </rPh>
    <rPh sb="11" eb="13">
      <t>ハイチ</t>
    </rPh>
    <rPh sb="13" eb="15">
      <t>ニンズウ</t>
    </rPh>
    <rPh sb="16" eb="18">
      <t>テキセツ</t>
    </rPh>
    <phoneticPr fontId="3"/>
  </si>
  <si>
    <t>　（次の（１）or（２）のどちらかで確認する）</t>
    <rPh sb="2" eb="3">
      <t>ツギ</t>
    </rPh>
    <rPh sb="18" eb="20">
      <t>カクニン</t>
    </rPh>
    <phoneticPr fontId="3"/>
  </si>
  <si>
    <t>（１）常勤換算方法を採用していない事業所</t>
    <rPh sb="3" eb="5">
      <t>ジョウキン</t>
    </rPh>
    <rPh sb="5" eb="7">
      <t>カンサン</t>
    </rPh>
    <rPh sb="7" eb="9">
      <t>ホウホウ</t>
    </rPh>
    <rPh sb="10" eb="12">
      <t>サイヨウ</t>
    </rPh>
    <rPh sb="17" eb="20">
      <t>ジギョウショ</t>
    </rPh>
    <phoneticPr fontId="3"/>
  </si>
  <si>
    <t>※</t>
    <phoneticPr fontId="3"/>
  </si>
  <si>
    <t>サービス提供責任者が全員常勤である事業所</t>
    <rPh sb="4" eb="6">
      <t>テイキョウ</t>
    </rPh>
    <rPh sb="6" eb="9">
      <t>セキニンシャ</t>
    </rPh>
    <rPh sb="10" eb="12">
      <t>ゼンイン</t>
    </rPh>
    <rPh sb="12" eb="14">
      <t>ジョウキン</t>
    </rPh>
    <rPh sb="17" eb="19">
      <t>ジギョウ</t>
    </rPh>
    <rPh sb="19" eb="20">
      <t>ショ</t>
    </rPh>
    <phoneticPr fontId="3"/>
  </si>
  <si>
    <t>当事業所のサービス提供責任者の人数</t>
    <rPh sb="0" eb="1">
      <t>トウ</t>
    </rPh>
    <rPh sb="1" eb="4">
      <t>ジギョウショ</t>
    </rPh>
    <rPh sb="9" eb="11">
      <t>テイキョウ</t>
    </rPh>
    <rPh sb="11" eb="14">
      <t>セキニンシャ</t>
    </rPh>
    <rPh sb="15" eb="16">
      <t>ニン</t>
    </rPh>
    <rPh sb="16" eb="17">
      <t>カズ</t>
    </rPh>
    <phoneticPr fontId="3"/>
  </si>
  <si>
    <t>（　　　　　人）</t>
    <rPh sb="3" eb="5">
      <t>ジョウキン</t>
    </rPh>
    <rPh sb="5" eb="7">
      <t>カンサンホウホウサイヨウジギョウショ</t>
    </rPh>
    <phoneticPr fontId="3"/>
  </si>
  <si>
    <t>次の②の数値以上の整数値が必要人数です。</t>
    <rPh sb="0" eb="1">
      <t>ツギ</t>
    </rPh>
    <rPh sb="4" eb="6">
      <t>スウチ</t>
    </rPh>
    <rPh sb="6" eb="8">
      <t>イジョウ</t>
    </rPh>
    <rPh sb="9" eb="12">
      <t>セイスウチ</t>
    </rPh>
    <rPh sb="13" eb="15">
      <t>ヒツヨウ</t>
    </rPh>
    <rPh sb="15" eb="17">
      <t>ニンズウ</t>
    </rPh>
    <phoneticPr fontId="3"/>
  </si>
  <si>
    <t>前３か月の１月当たり平均利用者数</t>
    <rPh sb="0" eb="1">
      <t>マエ</t>
    </rPh>
    <rPh sb="3" eb="4">
      <t>ゲツ</t>
    </rPh>
    <rPh sb="6" eb="8">
      <t>ツキア</t>
    </rPh>
    <rPh sb="10" eb="12">
      <t>ヘイキン</t>
    </rPh>
    <rPh sb="12" eb="14">
      <t>リヨウ</t>
    </rPh>
    <rPh sb="14" eb="15">
      <t>シャ</t>
    </rPh>
    <rPh sb="15" eb="16">
      <t>スウ</t>
    </rPh>
    <phoneticPr fontId="3"/>
  </si>
  <si>
    <t>利用者台帳</t>
    <rPh sb="0" eb="3">
      <t>リヨウシャ</t>
    </rPh>
    <rPh sb="3" eb="5">
      <t>ダイチョウ</t>
    </rPh>
    <phoneticPr fontId="3"/>
  </si>
  <si>
    <t>介護給付費請求書</t>
    <rPh sb="0" eb="2">
      <t>カイゴ</t>
    </rPh>
    <rPh sb="2" eb="4">
      <t>キュウフ</t>
    </rPh>
    <rPh sb="4" eb="5">
      <t>ヒ</t>
    </rPh>
    <rPh sb="5" eb="7">
      <t>セイキュウ</t>
    </rPh>
    <rPh sb="7" eb="8">
      <t>ショ</t>
    </rPh>
    <phoneticPr fontId="3"/>
  </si>
  <si>
    <t>(注)</t>
    <rPh sb="1" eb="2">
      <t>チュウ</t>
    </rPh>
    <phoneticPr fontId="3"/>
  </si>
  <si>
    <t>通院等乗降介助のみの利用者は、月毎に
0.1人として計算する。</t>
    <rPh sb="22" eb="23">
      <t>ニン</t>
    </rPh>
    <rPh sb="26" eb="28">
      <t>ケイサン</t>
    </rPh>
    <phoneticPr fontId="3"/>
  </si>
  <si>
    <t>①÷40＝　（　　　　　人）</t>
    <rPh sb="12" eb="13">
      <t>ニン</t>
    </rPh>
    <phoneticPr fontId="3"/>
  </si>
  <si>
    <t>（２）常勤換算方法を採用している事業所</t>
    <rPh sb="3" eb="5">
      <t>ジョウキン</t>
    </rPh>
    <rPh sb="5" eb="7">
      <t>カンサン</t>
    </rPh>
    <rPh sb="7" eb="9">
      <t>ホウホウ</t>
    </rPh>
    <rPh sb="10" eb="12">
      <t>サイヨウ</t>
    </rPh>
    <rPh sb="16" eb="19">
      <t>ジギョウショ</t>
    </rPh>
    <phoneticPr fontId="3"/>
  </si>
  <si>
    <t>非常勤のサービス提供責任者がいる事業所</t>
    <rPh sb="0" eb="3">
      <t>ヒジョウキン</t>
    </rPh>
    <rPh sb="8" eb="10">
      <t>テイキョウ</t>
    </rPh>
    <rPh sb="10" eb="13">
      <t>セキニンシャ</t>
    </rPh>
    <rPh sb="16" eb="18">
      <t>ジギョウ</t>
    </rPh>
    <rPh sb="18" eb="19">
      <t>ショ</t>
    </rPh>
    <phoneticPr fontId="3"/>
  </si>
  <si>
    <t>（常　勤　　　　人）（実人数）</t>
    <rPh sb="1" eb="2">
      <t>ツネ</t>
    </rPh>
    <rPh sb="3" eb="4">
      <t>ツトム</t>
    </rPh>
    <rPh sb="8" eb="9">
      <t>ニン</t>
    </rPh>
    <rPh sb="11" eb="12">
      <t>ジツ</t>
    </rPh>
    <rPh sb="12" eb="14">
      <t>ニンズウ</t>
    </rPh>
    <phoneticPr fontId="3"/>
  </si>
  <si>
    <t>（非常勤　　　　人）（常勤換算）</t>
    <rPh sb="1" eb="2">
      <t>ヒ</t>
    </rPh>
    <rPh sb="2" eb="4">
      <t>ジョウキン</t>
    </rPh>
    <rPh sb="8" eb="9">
      <t>ニン</t>
    </rPh>
    <rPh sb="11" eb="13">
      <t>ジョウキン</t>
    </rPh>
    <rPh sb="13" eb="15">
      <t>カンサン</t>
    </rPh>
    <phoneticPr fontId="3"/>
  </si>
  <si>
    <t>非常勤職員の場合、各々の勤務時間が当該事業所の就業規則等の規定による常勤の訪問介護員等が勤務すべき時間数の１/２以上に達していなければなりません。</t>
    <rPh sb="0" eb="3">
      <t>ヒジョウキン</t>
    </rPh>
    <rPh sb="3" eb="5">
      <t>ショクイン</t>
    </rPh>
    <rPh sb="6" eb="8">
      <t>バアイ</t>
    </rPh>
    <rPh sb="9" eb="11">
      <t>オノオノ</t>
    </rPh>
    <rPh sb="12" eb="14">
      <t>キンム</t>
    </rPh>
    <rPh sb="14" eb="16">
      <t>ジカン</t>
    </rPh>
    <rPh sb="17" eb="19">
      <t>トウガイ</t>
    </rPh>
    <rPh sb="19" eb="22">
      <t>ジギョウショ</t>
    </rPh>
    <rPh sb="23" eb="25">
      <t>シュウギョウ</t>
    </rPh>
    <rPh sb="25" eb="27">
      <t>キソク</t>
    </rPh>
    <rPh sb="27" eb="28">
      <t>トウ</t>
    </rPh>
    <rPh sb="29" eb="31">
      <t>キテイ</t>
    </rPh>
    <rPh sb="34" eb="36">
      <t>ジョウキン</t>
    </rPh>
    <rPh sb="37" eb="39">
      <t>ホウモン</t>
    </rPh>
    <rPh sb="39" eb="41">
      <t>カイゴ</t>
    </rPh>
    <rPh sb="41" eb="42">
      <t>イン</t>
    </rPh>
    <rPh sb="42" eb="43">
      <t>トウ</t>
    </rPh>
    <rPh sb="44" eb="46">
      <t>キンム</t>
    </rPh>
    <rPh sb="49" eb="51">
      <t>ジカン</t>
    </rPh>
    <rPh sb="51" eb="52">
      <t>スウ</t>
    </rPh>
    <rPh sb="56" eb="58">
      <t>イジョウ</t>
    </rPh>
    <rPh sb="59" eb="60">
      <t>タッ</t>
    </rPh>
    <phoneticPr fontId="3"/>
  </si>
  <si>
    <t>◆サービス提供責任者の必要総数</t>
    <rPh sb="5" eb="7">
      <t>テイキョウ</t>
    </rPh>
    <rPh sb="7" eb="10">
      <t>セキニンシャ</t>
    </rPh>
    <rPh sb="11" eb="13">
      <t>ヒツヨウ</t>
    </rPh>
    <rPh sb="13" eb="15">
      <t>ソウスウ</t>
    </rPh>
    <phoneticPr fontId="3"/>
  </si>
  <si>
    <t>次の②の数値以上の整数値（　　　　　人）(A)</t>
    <rPh sb="0" eb="1">
      <t>ツギ</t>
    </rPh>
    <rPh sb="4" eb="6">
      <t>スウチ</t>
    </rPh>
    <rPh sb="6" eb="8">
      <t>イジョウ</t>
    </rPh>
    <rPh sb="9" eb="12">
      <t>セイスウチ</t>
    </rPh>
    <phoneticPr fontId="3"/>
  </si>
  <si>
    <t>（小数点第２位以下切り上げ）</t>
    <rPh sb="1" eb="4">
      <t>ショウスウテン</t>
    </rPh>
    <rPh sb="4" eb="5">
      <t>ダイ</t>
    </rPh>
    <rPh sb="6" eb="7">
      <t>イ</t>
    </rPh>
    <rPh sb="7" eb="9">
      <t>イカ</t>
    </rPh>
    <rPh sb="9" eb="10">
      <t>キ</t>
    </rPh>
    <rPh sb="11" eb="12">
      <t>ア</t>
    </rPh>
    <phoneticPr fontId="3"/>
  </si>
  <si>
    <t>◆必要総数(A)のうち「常勤者」の必要数(B)</t>
    <rPh sb="1" eb="3">
      <t>ヒツヨウ</t>
    </rPh>
    <rPh sb="3" eb="5">
      <t>ソウスウ</t>
    </rPh>
    <rPh sb="12" eb="15">
      <t>ジョウキンシャ</t>
    </rPh>
    <rPh sb="17" eb="20">
      <t>ヒツヨウスウ</t>
    </rPh>
    <phoneticPr fontId="3"/>
  </si>
  <si>
    <t>◆「常勤換算」によることができる非常勤者数</t>
    <rPh sb="2" eb="4">
      <t>ジョウキン</t>
    </rPh>
    <rPh sb="4" eb="6">
      <t>カンサン</t>
    </rPh>
    <rPh sb="16" eb="19">
      <t>ヒジョウキン</t>
    </rPh>
    <rPh sb="19" eb="20">
      <t>シャ</t>
    </rPh>
    <rPh sb="20" eb="21">
      <t>スウ</t>
    </rPh>
    <phoneticPr fontId="3"/>
  </si>
  <si>
    <t>常勤数が上表の(B)を満たしていること</t>
    <rPh sb="0" eb="2">
      <t>ジョウキン</t>
    </rPh>
    <rPh sb="2" eb="3">
      <t>スウ</t>
    </rPh>
    <rPh sb="4" eb="5">
      <t>ウエ</t>
    </rPh>
    <rPh sb="5" eb="6">
      <t>ヒョウ</t>
    </rPh>
    <rPh sb="11" eb="12">
      <t>ミ</t>
    </rPh>
    <phoneticPr fontId="3"/>
  </si>
  <si>
    <r>
      <t>（A　　　）－（B　　　）＝</t>
    </r>
    <r>
      <rPr>
        <u/>
        <sz val="11"/>
        <color indexed="8"/>
        <rFont val="ＭＳ 明朝"/>
        <family val="1"/>
        <charset val="128"/>
      </rPr>
      <t>（　　　）</t>
    </r>
    <phoneticPr fontId="3"/>
  </si>
  <si>
    <t>特定事業所加算Ⅰ・Ⅱ適用時の注意点</t>
    <rPh sb="0" eb="2">
      <t>トクテイ</t>
    </rPh>
    <rPh sb="2" eb="5">
      <t>ジギョウショ</t>
    </rPh>
    <rPh sb="5" eb="7">
      <t>カサン</t>
    </rPh>
    <rPh sb="10" eb="12">
      <t>テキヨウ</t>
    </rPh>
    <rPh sb="12" eb="13">
      <t>ジ</t>
    </rPh>
    <rPh sb="14" eb="17">
      <t>チュウイテン</t>
    </rPh>
    <phoneticPr fontId="3"/>
  </si>
  <si>
    <t>　当該事業所のサービス提供責任者の必要総数</t>
    <rPh sb="1" eb="3">
      <t>トウガイ</t>
    </rPh>
    <rPh sb="3" eb="6">
      <t>ジギョウショ</t>
    </rPh>
    <rPh sb="11" eb="13">
      <t>テイキョウ</t>
    </rPh>
    <rPh sb="13" eb="16">
      <t>セキニンシャ</t>
    </rPh>
    <rPh sb="17" eb="19">
      <t>ヒツヨウ</t>
    </rPh>
    <rPh sb="19" eb="21">
      <t>ソウスウ</t>
    </rPh>
    <phoneticPr fontId="3"/>
  </si>
  <si>
    <t>　(A)が２で、かつ特定事業所加算ⅠまたはⅡを適用しているとき（加算Ⅱは、人材要件のサービス提供責任者要件採用時のみ）は、表下段の「必要な常勤数(B)」は２となる（常勤のサービス提供責任者が２人必要）。</t>
    <rPh sb="10" eb="12">
      <t>トクテイ</t>
    </rPh>
    <rPh sb="12" eb="15">
      <t>ジギョウショ</t>
    </rPh>
    <rPh sb="15" eb="17">
      <t>カサン</t>
    </rPh>
    <rPh sb="23" eb="25">
      <t>テキヨウ</t>
    </rPh>
    <rPh sb="32" eb="34">
      <t>カサン</t>
    </rPh>
    <rPh sb="37" eb="39">
      <t>ジンザイ</t>
    </rPh>
    <rPh sb="39" eb="41">
      <t>ヨウケン</t>
    </rPh>
    <rPh sb="46" eb="48">
      <t>テイキョウ</t>
    </rPh>
    <rPh sb="48" eb="51">
      <t>セキニンシャ</t>
    </rPh>
    <rPh sb="51" eb="53">
      <t>ヨウケン</t>
    </rPh>
    <rPh sb="53" eb="56">
      <t>サイヨウジ</t>
    </rPh>
    <rPh sb="61" eb="62">
      <t>ヒョウ</t>
    </rPh>
    <rPh sb="62" eb="64">
      <t>ゲダン</t>
    </rPh>
    <rPh sb="66" eb="68">
      <t>ヒツヨウ</t>
    </rPh>
    <rPh sb="69" eb="71">
      <t>ジョウキン</t>
    </rPh>
    <rPh sb="71" eb="72">
      <t>スウ</t>
    </rPh>
    <rPh sb="82" eb="84">
      <t>ジョウキン</t>
    </rPh>
    <rPh sb="89" eb="91">
      <t>テイキョウ</t>
    </rPh>
    <rPh sb="91" eb="94">
      <t>セキニンシャ</t>
    </rPh>
    <rPh sb="96" eb="97">
      <t>ニン</t>
    </rPh>
    <rPh sb="97" eb="99">
      <t>ヒツヨウ</t>
    </rPh>
    <phoneticPr fontId="3"/>
  </si>
  <si>
    <t>　サービス提供責任者は下記の資格要件を満たしていますか。</t>
    <rPh sb="5" eb="7">
      <t>テイキョウ</t>
    </rPh>
    <rPh sb="7" eb="10">
      <t>セキニンシャ</t>
    </rPh>
    <rPh sb="11" eb="13">
      <t>カキ</t>
    </rPh>
    <rPh sb="14" eb="16">
      <t>シカク</t>
    </rPh>
    <rPh sb="16" eb="18">
      <t>ヨウケン</t>
    </rPh>
    <rPh sb="19" eb="20">
      <t>ミ</t>
    </rPh>
    <phoneticPr fontId="3"/>
  </si>
  <si>
    <t>H24.3.13厚労告第118号</t>
    <rPh sb="8" eb="10">
      <t>コウロウ</t>
    </rPh>
    <rPh sb="10" eb="11">
      <t>コク</t>
    </rPh>
    <rPh sb="11" eb="12">
      <t>ダイ</t>
    </rPh>
    <rPh sb="15" eb="16">
      <t>ゴウ</t>
    </rPh>
    <phoneticPr fontId="3"/>
  </si>
  <si>
    <t>資格証</t>
    <rPh sb="0" eb="2">
      <t>シカク</t>
    </rPh>
    <rPh sb="2" eb="3">
      <t>ショウ</t>
    </rPh>
    <phoneticPr fontId="3"/>
  </si>
  <si>
    <t>サービス提供責任者になれる資格要件</t>
    <rPh sb="4" eb="6">
      <t>テイキョウ</t>
    </rPh>
    <rPh sb="6" eb="9">
      <t>セキニンシャ</t>
    </rPh>
    <rPh sb="13" eb="15">
      <t>シカク</t>
    </rPh>
    <rPh sb="15" eb="17">
      <t>ヨウケン</t>
    </rPh>
    <phoneticPr fontId="3"/>
  </si>
  <si>
    <t>介護福祉士</t>
    <rPh sb="0" eb="2">
      <t>カイゴ</t>
    </rPh>
    <rPh sb="2" eb="5">
      <t>フクシシ</t>
    </rPh>
    <phoneticPr fontId="3"/>
  </si>
  <si>
    <t>介護職員基礎研修課程修了者またはヘルパー
１級課程修了者（看護師等を含む）</t>
    <rPh sb="0" eb="2">
      <t>カイゴ</t>
    </rPh>
    <rPh sb="2" eb="4">
      <t>ショクイン</t>
    </rPh>
    <rPh sb="4" eb="6">
      <t>キソ</t>
    </rPh>
    <rPh sb="6" eb="8">
      <t>ケンシュウ</t>
    </rPh>
    <rPh sb="8" eb="10">
      <t>カテイ</t>
    </rPh>
    <rPh sb="10" eb="13">
      <t>シュウリョウシャ</t>
    </rPh>
    <rPh sb="22" eb="23">
      <t>キュウ</t>
    </rPh>
    <rPh sb="23" eb="25">
      <t>カテイ</t>
    </rPh>
    <rPh sb="25" eb="28">
      <t>シュウリョウシャ</t>
    </rPh>
    <rPh sb="29" eb="32">
      <t>カンゴシ</t>
    </rPh>
    <rPh sb="32" eb="33">
      <t>トウ</t>
    </rPh>
    <rPh sb="34" eb="35">
      <t>フク</t>
    </rPh>
    <phoneticPr fontId="3"/>
  </si>
  <si>
    <t>介護職員初任者研修修了者で３年以上介護等の
業務に従事　→平成31年度以降、廃止</t>
    <rPh sb="0" eb="2">
      <t>カイゴ</t>
    </rPh>
    <rPh sb="2" eb="4">
      <t>ショクイン</t>
    </rPh>
    <rPh sb="4" eb="7">
      <t>ショニンシャ</t>
    </rPh>
    <rPh sb="7" eb="9">
      <t>ケンシュウ</t>
    </rPh>
    <rPh sb="9" eb="12">
      <t>シュウリョウシャ</t>
    </rPh>
    <rPh sb="14" eb="17">
      <t>ネンイジョウ</t>
    </rPh>
    <rPh sb="17" eb="19">
      <t>カイゴ</t>
    </rPh>
    <rPh sb="19" eb="20">
      <t>トウ</t>
    </rPh>
    <rPh sb="22" eb="24">
      <t>ギョウム</t>
    </rPh>
    <rPh sb="25" eb="27">
      <t>ジュウジ</t>
    </rPh>
    <rPh sb="29" eb="31">
      <t>ヘイセイ</t>
    </rPh>
    <rPh sb="33" eb="34">
      <t>ネン</t>
    </rPh>
    <rPh sb="34" eb="35">
      <t>ド</t>
    </rPh>
    <rPh sb="35" eb="37">
      <t>イコウ</t>
    </rPh>
    <rPh sb="38" eb="40">
      <t>ハイシ</t>
    </rPh>
    <phoneticPr fontId="3"/>
  </si>
  <si>
    <t>管理者</t>
    <rPh sb="0" eb="3">
      <t>カンリシャ</t>
    </rPh>
    <phoneticPr fontId="3"/>
  </si>
  <si>
    <t>　管理者は常勤職員を配置していますか。</t>
    <rPh sb="1" eb="4">
      <t>カンリシャ</t>
    </rPh>
    <rPh sb="5" eb="7">
      <t>ジョウキン</t>
    </rPh>
    <rPh sb="7" eb="9">
      <t>ショクイン</t>
    </rPh>
    <rPh sb="10" eb="12">
      <t>ハイチ</t>
    </rPh>
    <phoneticPr fontId="3"/>
  </si>
  <si>
    <t>基準第6条</t>
    <rPh sb="2" eb="3">
      <t>ダイ</t>
    </rPh>
    <rPh sb="4" eb="5">
      <t>ジョウ</t>
    </rPh>
    <phoneticPr fontId="3"/>
  </si>
  <si>
    <t>　管理者が他の職種等を兼務している場合、兼務形態は適切ですか。</t>
    <rPh sb="1" eb="4">
      <t>カンリシャ</t>
    </rPh>
    <rPh sb="5" eb="6">
      <t>タ</t>
    </rPh>
    <rPh sb="7" eb="9">
      <t>ショクシュ</t>
    </rPh>
    <rPh sb="9" eb="10">
      <t>トウ</t>
    </rPh>
    <rPh sb="11" eb="13">
      <t>ケンム</t>
    </rPh>
    <rPh sb="17" eb="19">
      <t>バアイ</t>
    </rPh>
    <rPh sb="20" eb="22">
      <t>ケンム</t>
    </rPh>
    <rPh sb="22" eb="24">
      <t>ケイタイ</t>
    </rPh>
    <rPh sb="25" eb="27">
      <t>テキセツ</t>
    </rPh>
    <phoneticPr fontId="3"/>
  </si>
  <si>
    <t>管理者の雇用形態が分かる文書
管理者の勤務実績表/出勤簿、タイムカード</t>
    <rPh sb="0" eb="3">
      <t>カンリシャ</t>
    </rPh>
    <rPh sb="4" eb="6">
      <t>コヨウ</t>
    </rPh>
    <rPh sb="6" eb="8">
      <t>ケイタイ</t>
    </rPh>
    <rPh sb="9" eb="10">
      <t>ワ</t>
    </rPh>
    <rPh sb="12" eb="14">
      <t>ブンショ</t>
    </rPh>
    <rPh sb="15" eb="18">
      <t>カンリシャ</t>
    </rPh>
    <rPh sb="19" eb="21">
      <t>キンム</t>
    </rPh>
    <rPh sb="21" eb="23">
      <t>ジッセキ</t>
    </rPh>
    <rPh sb="23" eb="24">
      <t>ヒョウ</t>
    </rPh>
    <rPh sb="25" eb="27">
      <t>シュッキン</t>
    </rPh>
    <rPh sb="27" eb="28">
      <t>ボ</t>
    </rPh>
    <phoneticPr fontId="3"/>
  </si>
  <si>
    <t>・</t>
    <phoneticPr fontId="3"/>
  </si>
  <si>
    <t>兼務の有無　（　□有　・　□無　）</t>
    <rPh sb="0" eb="2">
      <t>ケンム</t>
    </rPh>
    <rPh sb="3" eb="5">
      <t>ウム</t>
    </rPh>
    <rPh sb="9" eb="10">
      <t>アリ</t>
    </rPh>
    <rPh sb="14" eb="15">
      <t>ナシ</t>
    </rPh>
    <phoneticPr fontId="3"/>
  </si>
  <si>
    <t>当該事業所内で他職種と兼務している場合は
その職種名</t>
    <rPh sb="0" eb="2">
      <t>トウガイ</t>
    </rPh>
    <rPh sb="2" eb="5">
      <t>ジギョウショ</t>
    </rPh>
    <rPh sb="5" eb="6">
      <t>ナイ</t>
    </rPh>
    <rPh sb="7" eb="8">
      <t>タ</t>
    </rPh>
    <rPh sb="8" eb="10">
      <t>ショクシュ</t>
    </rPh>
    <rPh sb="11" eb="13">
      <t>ケンム</t>
    </rPh>
    <rPh sb="17" eb="19">
      <t>バアイ</t>
    </rPh>
    <rPh sb="23" eb="25">
      <t>ショクシュ</t>
    </rPh>
    <rPh sb="25" eb="26">
      <t>メイ</t>
    </rPh>
    <phoneticPr fontId="3"/>
  </si>
  <si>
    <t>（　　　　　　　　　　　　　　　　　　　）</t>
    <phoneticPr fontId="3"/>
  </si>
  <si>
    <t>他事業所と兼務している場合は事業所名、職種名、兼務事業所における１週間当たりの勤務時間数</t>
    <rPh sb="0" eb="4">
      <t>タジギョウショ</t>
    </rPh>
    <rPh sb="5" eb="7">
      <t>ケンム</t>
    </rPh>
    <rPh sb="11" eb="13">
      <t>バアイ</t>
    </rPh>
    <rPh sb="14" eb="17">
      <t>ジギョウショ</t>
    </rPh>
    <rPh sb="17" eb="18">
      <t>メイ</t>
    </rPh>
    <rPh sb="19" eb="21">
      <t>ショクシュ</t>
    </rPh>
    <rPh sb="21" eb="22">
      <t>メイ</t>
    </rPh>
    <rPh sb="23" eb="25">
      <t>ケンム</t>
    </rPh>
    <rPh sb="25" eb="28">
      <t>ジギョウショ</t>
    </rPh>
    <rPh sb="33" eb="35">
      <t>シュウカン</t>
    </rPh>
    <rPh sb="35" eb="36">
      <t>ア</t>
    </rPh>
    <rPh sb="39" eb="41">
      <t>キンム</t>
    </rPh>
    <rPh sb="41" eb="43">
      <t>ジカン</t>
    </rPh>
    <rPh sb="43" eb="44">
      <t>スウ</t>
    </rPh>
    <phoneticPr fontId="3"/>
  </si>
  <si>
    <t>事業所名：（　　　　　　　　　　　　）</t>
    <rPh sb="0" eb="3">
      <t>ジギョウショ</t>
    </rPh>
    <rPh sb="3" eb="4">
      <t>メイ</t>
    </rPh>
    <phoneticPr fontId="3"/>
  </si>
  <si>
    <t>職種名　：（　　　　　　　　　　　　）</t>
    <rPh sb="0" eb="2">
      <t>ショクシュ</t>
    </rPh>
    <rPh sb="2" eb="3">
      <t>メイ</t>
    </rPh>
    <phoneticPr fontId="3"/>
  </si>
  <si>
    <t>勤務時間：（　　　　　　　　　　　　）</t>
    <rPh sb="0" eb="2">
      <t>キンム</t>
    </rPh>
    <rPh sb="2" eb="4">
      <t>ジカン</t>
    </rPh>
    <phoneticPr fontId="3"/>
  </si>
  <si>
    <t>Ⅱ　運営基準</t>
    <rPh sb="2" eb="4">
      <t>ウンエイ</t>
    </rPh>
    <rPh sb="4" eb="6">
      <t>キジュン</t>
    </rPh>
    <phoneticPr fontId="3"/>
  </si>
  <si>
    <t>内容および手続の説明および同意</t>
    <rPh sb="0" eb="2">
      <t>ナイヨウ</t>
    </rPh>
    <rPh sb="5" eb="7">
      <t>テツヅキ</t>
    </rPh>
    <rPh sb="8" eb="10">
      <t>セツメイ</t>
    </rPh>
    <rPh sb="13" eb="15">
      <t>ドウイ</t>
    </rPh>
    <phoneticPr fontId="3"/>
  </si>
  <si>
    <t>　事業所の概要、重要事項について記した文書を利用申込者またはその家族に対し、交付して説明を行い、利用申込者の同意を得ていますか。</t>
    <rPh sb="1" eb="4">
      <t>ジギョウショ</t>
    </rPh>
    <rPh sb="5" eb="7">
      <t>ガイヨウ</t>
    </rPh>
    <rPh sb="8" eb="10">
      <t>ジュウヨウ</t>
    </rPh>
    <rPh sb="10" eb="12">
      <t>ジコウ</t>
    </rPh>
    <rPh sb="16" eb="17">
      <t>シル</t>
    </rPh>
    <rPh sb="19" eb="21">
      <t>ブンショ</t>
    </rPh>
    <rPh sb="22" eb="24">
      <t>リヨウ</t>
    </rPh>
    <rPh sb="24" eb="26">
      <t>モウシコミ</t>
    </rPh>
    <rPh sb="26" eb="27">
      <t>シャ</t>
    </rPh>
    <rPh sb="32" eb="34">
      <t>カゾク</t>
    </rPh>
    <rPh sb="35" eb="36">
      <t>タイ</t>
    </rPh>
    <rPh sb="38" eb="40">
      <t>コウフ</t>
    </rPh>
    <rPh sb="42" eb="44">
      <t>セツメイ</t>
    </rPh>
    <rPh sb="45" eb="46">
      <t>オコナ</t>
    </rPh>
    <rPh sb="48" eb="50">
      <t>リヨウ</t>
    </rPh>
    <rPh sb="50" eb="52">
      <t>モウシコミ</t>
    </rPh>
    <rPh sb="52" eb="53">
      <t>シャ</t>
    </rPh>
    <rPh sb="54" eb="56">
      <t>ドウイ</t>
    </rPh>
    <rPh sb="57" eb="58">
      <t>エ</t>
    </rPh>
    <phoneticPr fontId="3"/>
  </si>
  <si>
    <t>基準第8条</t>
    <rPh sb="2" eb="3">
      <t>ダイ</t>
    </rPh>
    <rPh sb="4" eb="5">
      <t>ジョウ</t>
    </rPh>
    <phoneticPr fontId="3"/>
  </si>
  <si>
    <t>重要事項説明書、利用契約書（利用者または家族の署名、捺印）</t>
    <rPh sb="0" eb="2">
      <t>ジュウヨウ</t>
    </rPh>
    <rPh sb="2" eb="4">
      <t>ジコウ</t>
    </rPh>
    <rPh sb="4" eb="7">
      <t>セツメイショ</t>
    </rPh>
    <rPh sb="8" eb="10">
      <t>リヨウ</t>
    </rPh>
    <rPh sb="10" eb="13">
      <t>ケイヤクショ</t>
    </rPh>
    <rPh sb="14" eb="17">
      <t>リヨウシャ</t>
    </rPh>
    <rPh sb="20" eb="22">
      <t>カゾク</t>
    </rPh>
    <rPh sb="23" eb="25">
      <t>ショメイ</t>
    </rPh>
    <rPh sb="26" eb="28">
      <t>ナツイン</t>
    </rPh>
    <phoneticPr fontId="3"/>
  </si>
  <si>
    <t>運営規程の概要、勤務体制、事故発生時の対応、苦情処理の体制、提供するサービスの第三者評価の実施状況（実施の有無、実施した直近の年月日、実施した評価機関の名称、評価結果の開示状況）等</t>
    <rPh sb="0" eb="2">
      <t>ウンエイ</t>
    </rPh>
    <rPh sb="2" eb="4">
      <t>キテイ</t>
    </rPh>
    <rPh sb="5" eb="7">
      <t>ガイヨウ</t>
    </rPh>
    <rPh sb="8" eb="10">
      <t>キンム</t>
    </rPh>
    <rPh sb="10" eb="12">
      <t>タイセイ</t>
    </rPh>
    <rPh sb="13" eb="15">
      <t>ジコ</t>
    </rPh>
    <rPh sb="15" eb="17">
      <t>ハッセイ</t>
    </rPh>
    <rPh sb="17" eb="18">
      <t>ジ</t>
    </rPh>
    <rPh sb="19" eb="21">
      <t>タイオウ</t>
    </rPh>
    <rPh sb="22" eb="24">
      <t>クジョウ</t>
    </rPh>
    <rPh sb="24" eb="26">
      <t>ショリ</t>
    </rPh>
    <rPh sb="27" eb="29">
      <t>タイセイ</t>
    </rPh>
    <rPh sb="30" eb="32">
      <t>テイキョウ</t>
    </rPh>
    <rPh sb="39" eb="42">
      <t>ダイサンシャ</t>
    </rPh>
    <rPh sb="42" eb="44">
      <t>ヒョウカ</t>
    </rPh>
    <rPh sb="45" eb="47">
      <t>ジッシ</t>
    </rPh>
    <rPh sb="47" eb="49">
      <t>ジョウキョウ</t>
    </rPh>
    <rPh sb="50" eb="52">
      <t>ジッシ</t>
    </rPh>
    <rPh sb="53" eb="55">
      <t>ウム</t>
    </rPh>
    <rPh sb="56" eb="58">
      <t>ジッシ</t>
    </rPh>
    <rPh sb="60" eb="62">
      <t>チョッキン</t>
    </rPh>
    <rPh sb="63" eb="66">
      <t>ネンガッピ</t>
    </rPh>
    <rPh sb="67" eb="69">
      <t>ジッシ</t>
    </rPh>
    <rPh sb="71" eb="73">
      <t>ヒョウカ</t>
    </rPh>
    <rPh sb="73" eb="75">
      <t>キカン</t>
    </rPh>
    <rPh sb="76" eb="78">
      <t>メイショウ</t>
    </rPh>
    <rPh sb="79" eb="81">
      <t>ヒョウカ</t>
    </rPh>
    <rPh sb="81" eb="83">
      <t>ケッカ</t>
    </rPh>
    <rPh sb="84" eb="86">
      <t>カイジ</t>
    </rPh>
    <rPh sb="86" eb="88">
      <t>ジョウキョウ</t>
    </rPh>
    <rPh sb="89" eb="90">
      <t>トウ</t>
    </rPh>
    <phoneticPr fontId="3"/>
  </si>
  <si>
    <t>受給資格等の確認</t>
    <rPh sb="0" eb="2">
      <t>ジュキュウ</t>
    </rPh>
    <rPh sb="2" eb="4">
      <t>シカク</t>
    </rPh>
    <rPh sb="4" eb="5">
      <t>トウ</t>
    </rPh>
    <rPh sb="6" eb="8">
      <t>カクニン</t>
    </rPh>
    <phoneticPr fontId="3"/>
  </si>
  <si>
    <t>　被保険者証等の確認を行っていますか。</t>
    <rPh sb="1" eb="5">
      <t>ヒホケンシャ</t>
    </rPh>
    <rPh sb="5" eb="6">
      <t>ショウ</t>
    </rPh>
    <rPh sb="6" eb="7">
      <t>トウ</t>
    </rPh>
    <rPh sb="8" eb="10">
      <t>カクニン</t>
    </rPh>
    <rPh sb="11" eb="12">
      <t>オコナ</t>
    </rPh>
    <phoneticPr fontId="3"/>
  </si>
  <si>
    <t>基準第11条</t>
    <rPh sb="0" eb="2">
      <t>キジュン</t>
    </rPh>
    <rPh sb="2" eb="3">
      <t>ダイ</t>
    </rPh>
    <rPh sb="5" eb="6">
      <t>ジョウ</t>
    </rPh>
    <phoneticPr fontId="3"/>
  </si>
  <si>
    <t>介護保険番号、有効期限等を確認している記録等</t>
    <rPh sb="0" eb="2">
      <t>カイゴ</t>
    </rPh>
    <rPh sb="2" eb="4">
      <t>ホケン</t>
    </rPh>
    <rPh sb="4" eb="6">
      <t>バンゴウ</t>
    </rPh>
    <rPh sb="7" eb="9">
      <t>ユウコウ</t>
    </rPh>
    <rPh sb="9" eb="11">
      <t>キゲン</t>
    </rPh>
    <rPh sb="11" eb="12">
      <t>トウ</t>
    </rPh>
    <rPh sb="13" eb="15">
      <t>カクニン</t>
    </rPh>
    <rPh sb="19" eb="21">
      <t>キロク</t>
    </rPh>
    <rPh sb="21" eb="22">
      <t>トウ</t>
    </rPh>
    <phoneticPr fontId="3"/>
  </si>
  <si>
    <t>心身の状況等の把握</t>
    <rPh sb="0" eb="2">
      <t>シンシン</t>
    </rPh>
    <rPh sb="3" eb="5">
      <t>ジョウキョウ</t>
    </rPh>
    <rPh sb="5" eb="6">
      <t>トウ</t>
    </rPh>
    <rPh sb="7" eb="9">
      <t>ハアク</t>
    </rPh>
    <phoneticPr fontId="3"/>
  </si>
  <si>
    <t>　サービス担当者会議等を通じて利用者の心身の状況等の把握に努めていますか。</t>
    <rPh sb="5" eb="8">
      <t>タントウシャ</t>
    </rPh>
    <rPh sb="8" eb="10">
      <t>カイギ</t>
    </rPh>
    <rPh sb="10" eb="11">
      <t>トウ</t>
    </rPh>
    <rPh sb="12" eb="13">
      <t>ツウ</t>
    </rPh>
    <rPh sb="15" eb="18">
      <t>リヨウシャ</t>
    </rPh>
    <rPh sb="19" eb="21">
      <t>シンシン</t>
    </rPh>
    <rPh sb="22" eb="24">
      <t>ジョウキョウ</t>
    </rPh>
    <rPh sb="24" eb="25">
      <t>トウ</t>
    </rPh>
    <rPh sb="26" eb="28">
      <t>ハアク</t>
    </rPh>
    <rPh sb="29" eb="30">
      <t>ツト</t>
    </rPh>
    <phoneticPr fontId="3"/>
  </si>
  <si>
    <t>基準第13条</t>
    <rPh sb="0" eb="2">
      <t>キジュン</t>
    </rPh>
    <rPh sb="2" eb="3">
      <t>ダイ</t>
    </rPh>
    <rPh sb="5" eb="6">
      <t>ジョウ</t>
    </rPh>
    <phoneticPr fontId="3"/>
  </si>
  <si>
    <t>サービス担当者会議の記録</t>
    <rPh sb="4" eb="7">
      <t>タントウシャ</t>
    </rPh>
    <rPh sb="7" eb="9">
      <t>カイギ</t>
    </rPh>
    <rPh sb="10" eb="12">
      <t>キロク</t>
    </rPh>
    <phoneticPr fontId="3"/>
  </si>
  <si>
    <t>居宅介護支援事業者等との連携</t>
    <rPh sb="0" eb="2">
      <t>キョタク</t>
    </rPh>
    <rPh sb="2" eb="4">
      <t>カイゴ</t>
    </rPh>
    <rPh sb="4" eb="6">
      <t>シエン</t>
    </rPh>
    <rPh sb="6" eb="9">
      <t>ジギョウシャ</t>
    </rPh>
    <rPh sb="9" eb="10">
      <t>トウ</t>
    </rPh>
    <rPh sb="12" eb="14">
      <t>レンケイ</t>
    </rPh>
    <phoneticPr fontId="3"/>
  </si>
  <si>
    <t>　介護サービスを提供する場合または提供の終了に際し、居宅介護支援事業者その他保健医療サービスまたは福祉サービスを提供する者と密接な連携に努めていますか。</t>
    <rPh sb="1" eb="3">
      <t>カイゴ</t>
    </rPh>
    <rPh sb="8" eb="10">
      <t>テイキョウ</t>
    </rPh>
    <rPh sb="12" eb="14">
      <t>バアイ</t>
    </rPh>
    <rPh sb="17" eb="19">
      <t>テイキョウ</t>
    </rPh>
    <rPh sb="20" eb="22">
      <t>シュウリョウ</t>
    </rPh>
    <rPh sb="23" eb="24">
      <t>サイ</t>
    </rPh>
    <rPh sb="26" eb="28">
      <t>キョタク</t>
    </rPh>
    <rPh sb="28" eb="30">
      <t>カイゴ</t>
    </rPh>
    <rPh sb="30" eb="32">
      <t>シエン</t>
    </rPh>
    <rPh sb="32" eb="35">
      <t>ジギョウシャ</t>
    </rPh>
    <rPh sb="37" eb="38">
      <t>タ</t>
    </rPh>
    <rPh sb="38" eb="40">
      <t>ホケン</t>
    </rPh>
    <rPh sb="40" eb="42">
      <t>イリョウ</t>
    </rPh>
    <rPh sb="49" eb="51">
      <t>フクシ</t>
    </rPh>
    <rPh sb="56" eb="58">
      <t>テイキョウ</t>
    </rPh>
    <rPh sb="60" eb="61">
      <t>モノ</t>
    </rPh>
    <rPh sb="62" eb="64">
      <t>ミッセツ</t>
    </rPh>
    <rPh sb="65" eb="67">
      <t>レンケイ</t>
    </rPh>
    <rPh sb="68" eb="69">
      <t>ツト</t>
    </rPh>
    <phoneticPr fontId="3"/>
  </si>
  <si>
    <t>基準第14条</t>
    <rPh sb="0" eb="2">
      <t>キジュン</t>
    </rPh>
    <rPh sb="2" eb="3">
      <t>ダイ</t>
    </rPh>
    <rPh sb="5" eb="6">
      <t>ジョウ</t>
    </rPh>
    <phoneticPr fontId="3"/>
  </si>
  <si>
    <t>居宅サービス計画に沿ったサービスの提供</t>
    <rPh sb="0" eb="2">
      <t>キョタク</t>
    </rPh>
    <rPh sb="6" eb="8">
      <t>ケイカク</t>
    </rPh>
    <rPh sb="9" eb="10">
      <t>ソ</t>
    </rPh>
    <rPh sb="17" eb="19">
      <t>テイキョウ</t>
    </rPh>
    <phoneticPr fontId="3"/>
  </si>
  <si>
    <t>　居宅サービス計画が作成されている場合は、当該計画に沿ったサービスを提供していますか。</t>
    <rPh sb="1" eb="3">
      <t>キョタク</t>
    </rPh>
    <rPh sb="7" eb="9">
      <t>ケイカク</t>
    </rPh>
    <rPh sb="10" eb="12">
      <t>サクセイ</t>
    </rPh>
    <rPh sb="17" eb="19">
      <t>バアイ</t>
    </rPh>
    <rPh sb="21" eb="23">
      <t>トウガイ</t>
    </rPh>
    <rPh sb="23" eb="25">
      <t>ケイカク</t>
    </rPh>
    <rPh sb="26" eb="27">
      <t>ソ</t>
    </rPh>
    <rPh sb="34" eb="36">
      <t>テイキョウ</t>
    </rPh>
    <phoneticPr fontId="3"/>
  </si>
  <si>
    <t>基準第16条</t>
    <rPh sb="0" eb="2">
      <t>キジュン</t>
    </rPh>
    <rPh sb="2" eb="3">
      <t>ダイ</t>
    </rPh>
    <rPh sb="5" eb="6">
      <t>ジョウ</t>
    </rPh>
    <phoneticPr fontId="3"/>
  </si>
  <si>
    <t>居宅サービス計画書</t>
    <rPh sb="0" eb="2">
      <t>キョタク</t>
    </rPh>
    <rPh sb="6" eb="8">
      <t>ケイカク</t>
    </rPh>
    <rPh sb="8" eb="9">
      <t>ショ</t>
    </rPh>
    <phoneticPr fontId="3"/>
  </si>
  <si>
    <t>サービスの提供の記録</t>
    <rPh sb="5" eb="7">
      <t>テイキョウ</t>
    </rPh>
    <rPh sb="8" eb="10">
      <t>キロク</t>
    </rPh>
    <phoneticPr fontId="3"/>
  </si>
  <si>
    <t>　訪問介護計画にある目標を達成するための具体的なサービスの内容が記載されていますか。</t>
    <rPh sb="1" eb="3">
      <t>ホウモン</t>
    </rPh>
    <rPh sb="3" eb="5">
      <t>カイゴ</t>
    </rPh>
    <rPh sb="5" eb="7">
      <t>ケイカク</t>
    </rPh>
    <rPh sb="10" eb="12">
      <t>モクヒョウ</t>
    </rPh>
    <rPh sb="13" eb="15">
      <t>タッセイ</t>
    </rPh>
    <rPh sb="20" eb="23">
      <t>グタイテキ</t>
    </rPh>
    <rPh sb="29" eb="31">
      <t>ナイヨウ</t>
    </rPh>
    <rPh sb="32" eb="34">
      <t>キサイ</t>
    </rPh>
    <phoneticPr fontId="3"/>
  </si>
  <si>
    <t>基準第19条</t>
    <rPh sb="2" eb="3">
      <t>ダイ</t>
    </rPh>
    <rPh sb="5" eb="6">
      <t>ジョウ</t>
    </rPh>
    <phoneticPr fontId="3"/>
  </si>
  <si>
    <t>サービス提供記録</t>
    <rPh sb="4" eb="6">
      <t>テイキョウ</t>
    </rPh>
    <rPh sb="6" eb="8">
      <t>キロク</t>
    </rPh>
    <phoneticPr fontId="3"/>
  </si>
  <si>
    <t>　介護サービスを提供した際は、提供日、提供した具体的なサービスの内容、利用者の心身の状況その他必要な事項を書面に記録していますか。</t>
    <rPh sb="1" eb="3">
      <t>カイゴ</t>
    </rPh>
    <rPh sb="8" eb="10">
      <t>テイキョウ</t>
    </rPh>
    <rPh sb="12" eb="13">
      <t>サイ</t>
    </rPh>
    <rPh sb="15" eb="17">
      <t>テイキョウ</t>
    </rPh>
    <rPh sb="17" eb="18">
      <t>ビ</t>
    </rPh>
    <rPh sb="19" eb="21">
      <t>テイキョウ</t>
    </rPh>
    <rPh sb="23" eb="26">
      <t>グタイテキ</t>
    </rPh>
    <rPh sb="32" eb="34">
      <t>ナイヨウ</t>
    </rPh>
    <rPh sb="35" eb="38">
      <t>リヨウシャ</t>
    </rPh>
    <rPh sb="39" eb="41">
      <t>シンシン</t>
    </rPh>
    <rPh sb="42" eb="44">
      <t>ジョウキョウ</t>
    </rPh>
    <rPh sb="46" eb="47">
      <t>タ</t>
    </rPh>
    <rPh sb="47" eb="49">
      <t>ヒツヨウ</t>
    </rPh>
    <rPh sb="50" eb="52">
      <t>ジコウ</t>
    </rPh>
    <rPh sb="53" eb="55">
      <t>ショメン</t>
    </rPh>
    <rPh sb="56" eb="58">
      <t>キロク</t>
    </rPh>
    <phoneticPr fontId="3"/>
  </si>
  <si>
    <t>利用料等の受領</t>
    <rPh sb="0" eb="3">
      <t>リヨウリョウ</t>
    </rPh>
    <rPh sb="3" eb="4">
      <t>トウ</t>
    </rPh>
    <rPh sb="5" eb="7">
      <t>ジュリョウ</t>
    </rPh>
    <phoneticPr fontId="3"/>
  </si>
  <si>
    <t>　法定代理受領サービスの場合、利用者から利用者負担分の支払いを受けていますか。</t>
    <rPh sb="1" eb="3">
      <t>ホウテイ</t>
    </rPh>
    <rPh sb="3" eb="5">
      <t>ダイリ</t>
    </rPh>
    <rPh sb="5" eb="7">
      <t>ジュリョウ</t>
    </rPh>
    <rPh sb="12" eb="14">
      <t>バアイ</t>
    </rPh>
    <rPh sb="15" eb="18">
      <t>リヨウシャ</t>
    </rPh>
    <rPh sb="20" eb="23">
      <t>リヨウシャ</t>
    </rPh>
    <rPh sb="23" eb="25">
      <t>フタン</t>
    </rPh>
    <rPh sb="25" eb="26">
      <t>ブン</t>
    </rPh>
    <rPh sb="27" eb="29">
      <t>シハラ</t>
    </rPh>
    <rPh sb="31" eb="32">
      <t>ウ</t>
    </rPh>
    <phoneticPr fontId="3"/>
  </si>
  <si>
    <t>基準第20条</t>
    <rPh sb="2" eb="3">
      <t>ダイ</t>
    </rPh>
    <rPh sb="5" eb="6">
      <t>ジョウ</t>
    </rPh>
    <phoneticPr fontId="3"/>
  </si>
  <si>
    <t>請求書
領収証</t>
    <rPh sb="0" eb="3">
      <t>セイキュウショ</t>
    </rPh>
    <rPh sb="4" eb="7">
      <t>リョウシュウショウ</t>
    </rPh>
    <phoneticPr fontId="3"/>
  </si>
  <si>
    <t>　法定代理受領サービスである場合と、そうでない場合との間に差額を設けていませんか。</t>
    <rPh sb="1" eb="3">
      <t>ホウテイ</t>
    </rPh>
    <rPh sb="3" eb="5">
      <t>ダイリ</t>
    </rPh>
    <rPh sb="5" eb="7">
      <t>ジュリョウ</t>
    </rPh>
    <rPh sb="14" eb="16">
      <t>バアイ</t>
    </rPh>
    <rPh sb="23" eb="25">
      <t>バアイ</t>
    </rPh>
    <rPh sb="27" eb="28">
      <t>アイダ</t>
    </rPh>
    <rPh sb="29" eb="31">
      <t>サガク</t>
    </rPh>
    <rPh sb="32" eb="33">
      <t>モウ</t>
    </rPh>
    <phoneticPr fontId="3"/>
  </si>
  <si>
    <t>　サービス提供回数と介護給付費請求額および利用者負担額請求額との整合性は取れていますか。</t>
    <rPh sb="5" eb="7">
      <t>テイキョウ</t>
    </rPh>
    <rPh sb="7" eb="9">
      <t>カイスウ</t>
    </rPh>
    <rPh sb="10" eb="12">
      <t>カイゴ</t>
    </rPh>
    <rPh sb="12" eb="14">
      <t>キュウフ</t>
    </rPh>
    <rPh sb="14" eb="15">
      <t>ヒ</t>
    </rPh>
    <rPh sb="15" eb="17">
      <t>セイキュウ</t>
    </rPh>
    <rPh sb="17" eb="18">
      <t>ガク</t>
    </rPh>
    <rPh sb="21" eb="24">
      <t>リヨウシャ</t>
    </rPh>
    <rPh sb="24" eb="26">
      <t>フタン</t>
    </rPh>
    <rPh sb="26" eb="27">
      <t>ガク</t>
    </rPh>
    <rPh sb="27" eb="29">
      <t>セイキュウ</t>
    </rPh>
    <rPh sb="29" eb="30">
      <t>ガク</t>
    </rPh>
    <rPh sb="32" eb="35">
      <t>セイゴウセイ</t>
    </rPh>
    <rPh sb="36" eb="37">
      <t>ト</t>
    </rPh>
    <phoneticPr fontId="3"/>
  </si>
  <si>
    <t>サービス提供票
介護給付費明細書、領収証控え、サービス提供記録</t>
    <rPh sb="4" eb="6">
      <t>テイキョウ</t>
    </rPh>
    <rPh sb="6" eb="7">
      <t>ヒョウ</t>
    </rPh>
    <rPh sb="8" eb="10">
      <t>カイゴ</t>
    </rPh>
    <rPh sb="10" eb="12">
      <t>キュウフ</t>
    </rPh>
    <rPh sb="12" eb="13">
      <t>ヒ</t>
    </rPh>
    <rPh sb="13" eb="16">
      <t>メイサイショ</t>
    </rPh>
    <rPh sb="17" eb="20">
      <t>リョウシュウショウ</t>
    </rPh>
    <rPh sb="20" eb="21">
      <t>ヒカ</t>
    </rPh>
    <rPh sb="27" eb="29">
      <t>テイキョウ</t>
    </rPh>
    <rPh sb="29" eb="31">
      <t>キロク</t>
    </rPh>
    <phoneticPr fontId="3"/>
  </si>
  <si>
    <t>介護報酬請求確認表（別紙）</t>
    <rPh sb="0" eb="2">
      <t>カイゴ</t>
    </rPh>
    <rPh sb="2" eb="4">
      <t>ホウシュウ</t>
    </rPh>
    <rPh sb="4" eb="6">
      <t>セイキュウ</t>
    </rPh>
    <rPh sb="6" eb="8">
      <t>カクニン</t>
    </rPh>
    <rPh sb="8" eb="9">
      <t>ヒョウ</t>
    </rPh>
    <rPh sb="10" eb="12">
      <t>ベッシ</t>
    </rPh>
    <phoneticPr fontId="3"/>
  </si>
  <si>
    <t>　中山間地域等に居住する利用者に対し、通常の事業実施地域を越えて指定訪問介護を行った場合に交通費（実費相当額）の支払いを受けていませんか。</t>
    <rPh sb="1" eb="2">
      <t>チュウ</t>
    </rPh>
    <rPh sb="2" eb="4">
      <t>サンカン</t>
    </rPh>
    <rPh sb="4" eb="6">
      <t>チイキ</t>
    </rPh>
    <rPh sb="6" eb="7">
      <t>トウ</t>
    </rPh>
    <rPh sb="8" eb="10">
      <t>キョジュウ</t>
    </rPh>
    <rPh sb="12" eb="15">
      <t>リヨウシャ</t>
    </rPh>
    <rPh sb="16" eb="17">
      <t>タイ</t>
    </rPh>
    <rPh sb="19" eb="21">
      <t>ツウジョウ</t>
    </rPh>
    <rPh sb="22" eb="24">
      <t>ジギョウ</t>
    </rPh>
    <rPh sb="24" eb="26">
      <t>ジッシ</t>
    </rPh>
    <rPh sb="26" eb="28">
      <t>チイキ</t>
    </rPh>
    <rPh sb="29" eb="30">
      <t>コ</t>
    </rPh>
    <rPh sb="32" eb="34">
      <t>シテイ</t>
    </rPh>
    <rPh sb="34" eb="36">
      <t>ホウモン</t>
    </rPh>
    <rPh sb="36" eb="38">
      <t>カイゴ</t>
    </rPh>
    <rPh sb="39" eb="40">
      <t>オコナ</t>
    </rPh>
    <rPh sb="42" eb="44">
      <t>バアイ</t>
    </rPh>
    <rPh sb="45" eb="48">
      <t>コウツウヒ</t>
    </rPh>
    <rPh sb="49" eb="51">
      <t>ジッピ</t>
    </rPh>
    <rPh sb="51" eb="53">
      <t>ソウトウ</t>
    </rPh>
    <rPh sb="53" eb="54">
      <t>ガク</t>
    </rPh>
    <rPh sb="56" eb="58">
      <t>シハラ</t>
    </rPh>
    <rPh sb="60" eb="61">
      <t>ウ</t>
    </rPh>
    <phoneticPr fontId="3"/>
  </si>
  <si>
    <t>重要事項説明書、運営規程</t>
    <rPh sb="0" eb="2">
      <t>ジュウヨウ</t>
    </rPh>
    <rPh sb="2" eb="4">
      <t>ジコウ</t>
    </rPh>
    <rPh sb="4" eb="7">
      <t>セツメイショ</t>
    </rPh>
    <rPh sb="8" eb="10">
      <t>ウンエイ</t>
    </rPh>
    <rPh sb="10" eb="12">
      <t>キテイ</t>
    </rPh>
    <phoneticPr fontId="3"/>
  </si>
  <si>
    <t>交通費は受領不可、所定単位数の５％に相当する単位数を加算</t>
    <rPh sb="0" eb="3">
      <t>コウツウヒ</t>
    </rPh>
    <rPh sb="4" eb="6">
      <t>ジュリョウ</t>
    </rPh>
    <rPh sb="6" eb="8">
      <t>フカ</t>
    </rPh>
    <rPh sb="9" eb="11">
      <t>ショテイ</t>
    </rPh>
    <rPh sb="11" eb="14">
      <t>タンイスウ</t>
    </rPh>
    <rPh sb="18" eb="20">
      <t>ソウトウ</t>
    </rPh>
    <rPh sb="22" eb="25">
      <t>タンイスウ</t>
    </rPh>
    <rPh sb="26" eb="28">
      <t>カサン</t>
    </rPh>
    <phoneticPr fontId="3"/>
  </si>
  <si>
    <t>福井県内は全域が中山間地域等に該当</t>
    <rPh sb="0" eb="2">
      <t>フクイ</t>
    </rPh>
    <rPh sb="2" eb="4">
      <t>ケンナイ</t>
    </rPh>
    <rPh sb="5" eb="7">
      <t>ゼンイキ</t>
    </rPh>
    <rPh sb="8" eb="9">
      <t>チュウ</t>
    </rPh>
    <rPh sb="9" eb="11">
      <t>サンカン</t>
    </rPh>
    <rPh sb="11" eb="13">
      <t>チイキ</t>
    </rPh>
    <rPh sb="13" eb="14">
      <t>トウ</t>
    </rPh>
    <rPh sb="15" eb="17">
      <t>ガイトウ</t>
    </rPh>
    <phoneticPr fontId="3"/>
  </si>
  <si>
    <t>　サービスの提供に要した費用について支払いを受ける際、利用者に対し領収証を交付していますか。</t>
    <rPh sb="6" eb="8">
      <t>テイキョウ</t>
    </rPh>
    <rPh sb="9" eb="10">
      <t>ヨウ</t>
    </rPh>
    <rPh sb="12" eb="14">
      <t>ヒヨウ</t>
    </rPh>
    <rPh sb="18" eb="20">
      <t>シハラ</t>
    </rPh>
    <rPh sb="22" eb="23">
      <t>ウ</t>
    </rPh>
    <rPh sb="25" eb="26">
      <t>サイ</t>
    </rPh>
    <rPh sb="27" eb="30">
      <t>リヨウシャ</t>
    </rPh>
    <rPh sb="31" eb="32">
      <t>タイ</t>
    </rPh>
    <rPh sb="33" eb="36">
      <t>リョウシュウショウ</t>
    </rPh>
    <rPh sb="37" eb="39">
      <t>コウフ</t>
    </rPh>
    <phoneticPr fontId="3"/>
  </si>
  <si>
    <t>法41条(8)</t>
    <rPh sb="0" eb="1">
      <t>ホウ</t>
    </rPh>
    <rPh sb="3" eb="4">
      <t>ジョウ</t>
    </rPh>
    <phoneticPr fontId="3"/>
  </si>
  <si>
    <t>　医療費控除の記載は適切ですか。</t>
    <rPh sb="1" eb="4">
      <t>イリョウヒ</t>
    </rPh>
    <rPh sb="4" eb="6">
      <t>コウジョ</t>
    </rPh>
    <rPh sb="7" eb="9">
      <t>キサイ</t>
    </rPh>
    <rPh sb="10" eb="12">
      <t>テキセツ</t>
    </rPh>
    <phoneticPr fontId="3"/>
  </si>
  <si>
    <t>指定訪問介護の具体的取扱方針</t>
    <rPh sb="0" eb="6">
      <t>シテイホウモンカイゴ</t>
    </rPh>
    <rPh sb="7" eb="14">
      <t>グタイテキトリアツカイホウシン</t>
    </rPh>
    <phoneticPr fontId="3"/>
  </si>
  <si>
    <t>　サービス提供に当たって、当該利用者または他の利用者等の生命または身体を保護するため緊急やむを得ない場合を除き、身体的拘束等を行っていませんか。</t>
    <phoneticPr fontId="3"/>
  </si>
  <si>
    <t>基準第23条</t>
    <rPh sb="0" eb="3">
      <t>キジュンダイ</t>
    </rPh>
    <rPh sb="5" eb="6">
      <t>ジョウ</t>
    </rPh>
    <phoneticPr fontId="3"/>
  </si>
  <si>
    <t>委員会記録</t>
    <rPh sb="0" eb="3">
      <t>イインカイ</t>
    </rPh>
    <rPh sb="3" eb="5">
      <t>キロク</t>
    </rPh>
    <phoneticPr fontId="3"/>
  </si>
  <si>
    <t>　上記の身体的拘束等を行う場合には、その態様および時間、その際の利用者への心身の状況ならびに緊急やむを得ない理由を記録していますか。</t>
    <phoneticPr fontId="3"/>
  </si>
  <si>
    <t>身体的拘束に関する説明書・経過観察記録</t>
    <rPh sb="0" eb="2">
      <t>シンタイ</t>
    </rPh>
    <rPh sb="2" eb="3">
      <t>テキ</t>
    </rPh>
    <rPh sb="3" eb="5">
      <t>コウソク</t>
    </rPh>
    <rPh sb="6" eb="7">
      <t>カン</t>
    </rPh>
    <rPh sb="9" eb="12">
      <t>セツメイショ</t>
    </rPh>
    <rPh sb="13" eb="15">
      <t>ケイカ</t>
    </rPh>
    <rPh sb="15" eb="17">
      <t>カンサツ</t>
    </rPh>
    <rPh sb="17" eb="19">
      <t>キロク</t>
    </rPh>
    <phoneticPr fontId="3"/>
  </si>
  <si>
    <t>訪問介護計画の作成</t>
    <rPh sb="0" eb="2">
      <t>ホウモン</t>
    </rPh>
    <rPh sb="2" eb="4">
      <t>カイゴ</t>
    </rPh>
    <rPh sb="4" eb="6">
      <t>ケイカク</t>
    </rPh>
    <rPh sb="7" eb="9">
      <t>サクセイ</t>
    </rPh>
    <phoneticPr fontId="3"/>
  </si>
  <si>
    <t>　サービス提供責任者は、利用者の日常生活全般の状況および希望を踏まえて、訪問介護の目標、当該目標を達成するための具体的なサービスの内容等を記載した訪問介護計画を作成していますか。</t>
    <rPh sb="5" eb="7">
      <t>テイキョウ</t>
    </rPh>
    <rPh sb="7" eb="10">
      <t>セキニンシャ</t>
    </rPh>
    <rPh sb="73" eb="75">
      <t>ホウモン</t>
    </rPh>
    <rPh sb="75" eb="77">
      <t>カイゴ</t>
    </rPh>
    <rPh sb="77" eb="79">
      <t>ケイカク</t>
    </rPh>
    <rPh sb="80" eb="82">
      <t>サクセイ</t>
    </rPh>
    <phoneticPr fontId="3"/>
  </si>
  <si>
    <t>基準第24条</t>
    <rPh sb="2" eb="3">
      <t>ダイ</t>
    </rPh>
    <rPh sb="5" eb="6">
      <t>ジョウ</t>
    </rPh>
    <phoneticPr fontId="3"/>
  </si>
  <si>
    <t>訪問介護計画書
アセスメントシート</t>
    <rPh sb="0" eb="2">
      <t>ホウモン</t>
    </rPh>
    <rPh sb="2" eb="4">
      <t>カイゴ</t>
    </rPh>
    <rPh sb="4" eb="6">
      <t>ケイカク</t>
    </rPh>
    <rPh sb="6" eb="7">
      <t>ショ</t>
    </rPh>
    <phoneticPr fontId="3"/>
  </si>
  <si>
    <t>訪問介護計画は、援助の方向性や目標、担当する訪問介護員等の氏名、サービスの具体的内容、所要時間、日程等を明らかにする。</t>
    <rPh sb="52" eb="53">
      <t>アキ</t>
    </rPh>
    <phoneticPr fontId="3"/>
  </si>
  <si>
    <t>解釈通知第３の１(3)ス(ｱ)</t>
    <rPh sb="0" eb="2">
      <t>カイシャク</t>
    </rPh>
    <rPh sb="2" eb="4">
      <t>ツウチ</t>
    </rPh>
    <rPh sb="4" eb="5">
      <t>ダイ</t>
    </rPh>
    <phoneticPr fontId="3"/>
  </si>
  <si>
    <t>　訪問介護計画は居宅サービス計画に沿った内容とな
っていますか。また必要に応じて変更していますか。</t>
    <rPh sb="1" eb="3">
      <t>ホウモン</t>
    </rPh>
    <rPh sb="3" eb="5">
      <t>カイゴ</t>
    </rPh>
    <rPh sb="5" eb="7">
      <t>ケイカク</t>
    </rPh>
    <rPh sb="8" eb="10">
      <t>キョタク</t>
    </rPh>
    <rPh sb="14" eb="16">
      <t>ケイカク</t>
    </rPh>
    <rPh sb="17" eb="18">
      <t>ソ</t>
    </rPh>
    <rPh sb="20" eb="22">
      <t>ナイヨウ</t>
    </rPh>
    <rPh sb="34" eb="36">
      <t>ヒツヨウ</t>
    </rPh>
    <rPh sb="37" eb="38">
      <t>オウ</t>
    </rPh>
    <rPh sb="40" eb="42">
      <t>ヘンコウ</t>
    </rPh>
    <phoneticPr fontId="3"/>
  </si>
  <si>
    <t>居宅サービス計画</t>
    <rPh sb="0" eb="2">
      <t>キョタク</t>
    </rPh>
    <rPh sb="6" eb="8">
      <t>ケイカク</t>
    </rPh>
    <phoneticPr fontId="3"/>
  </si>
  <si>
    <t>　訪問介護計画の内容について利用者およびその家族に説明を行い、利用者から同意を得ていますか。</t>
    <rPh sb="1" eb="3">
      <t>ホウモン</t>
    </rPh>
    <rPh sb="3" eb="5">
      <t>カイゴ</t>
    </rPh>
    <rPh sb="5" eb="7">
      <t>ケイカク</t>
    </rPh>
    <rPh sb="8" eb="10">
      <t>ナイヨウ</t>
    </rPh>
    <rPh sb="14" eb="17">
      <t>リヨウシャ</t>
    </rPh>
    <rPh sb="22" eb="24">
      <t>カゾク</t>
    </rPh>
    <rPh sb="25" eb="27">
      <t>セツメイ</t>
    </rPh>
    <rPh sb="28" eb="29">
      <t>オコナ</t>
    </rPh>
    <rPh sb="31" eb="34">
      <t>リヨウシャ</t>
    </rPh>
    <rPh sb="36" eb="38">
      <t>ドウイ</t>
    </rPh>
    <rPh sb="39" eb="40">
      <t>エ</t>
    </rPh>
    <phoneticPr fontId="3"/>
  </si>
  <si>
    <t>訪問介護の実施状況や評価についても説明を行うこと。</t>
    <rPh sb="5" eb="7">
      <t>ジッシ</t>
    </rPh>
    <rPh sb="7" eb="9">
      <t>ジョウキョウ</t>
    </rPh>
    <rPh sb="10" eb="12">
      <t>ヒョウカ</t>
    </rPh>
    <rPh sb="17" eb="19">
      <t>セツメイ</t>
    </rPh>
    <rPh sb="20" eb="21">
      <t>オコナ</t>
    </rPh>
    <phoneticPr fontId="3"/>
  </si>
  <si>
    <t>解釈通知第３の１(3)ス(ｳ)</t>
    <rPh sb="0" eb="2">
      <t>カイシャク</t>
    </rPh>
    <rPh sb="2" eb="4">
      <t>ツウチ</t>
    </rPh>
    <rPh sb="4" eb="5">
      <t>ダイ</t>
    </rPh>
    <phoneticPr fontId="3"/>
  </si>
  <si>
    <t>説明の記録</t>
    <rPh sb="0" eb="2">
      <t>セツメイ</t>
    </rPh>
    <rPh sb="3" eb="5">
      <t>キロク</t>
    </rPh>
    <phoneticPr fontId="3"/>
  </si>
  <si>
    <t>　訪問介護計画を利用者に交付していますか。</t>
    <rPh sb="1" eb="3">
      <t>ホウモン</t>
    </rPh>
    <rPh sb="3" eb="5">
      <t>カイゴ</t>
    </rPh>
    <rPh sb="5" eb="7">
      <t>ケイカク</t>
    </rPh>
    <rPh sb="8" eb="11">
      <t>リヨウシャ</t>
    </rPh>
    <rPh sb="12" eb="14">
      <t>コウフ</t>
    </rPh>
    <phoneticPr fontId="3"/>
  </si>
  <si>
    <t>　訪問介護計画の作成後、計画の実施状況の把握を行い、必要に応じて訪問介護計画の変更を行っていますか。</t>
    <rPh sb="1" eb="3">
      <t>ホウモン</t>
    </rPh>
    <rPh sb="3" eb="5">
      <t>カイゴ</t>
    </rPh>
    <rPh sb="5" eb="7">
      <t>ケイカク</t>
    </rPh>
    <rPh sb="8" eb="10">
      <t>サクセイ</t>
    </rPh>
    <rPh sb="10" eb="11">
      <t>ゴ</t>
    </rPh>
    <rPh sb="12" eb="14">
      <t>ケイカク</t>
    </rPh>
    <rPh sb="15" eb="17">
      <t>ジッシ</t>
    </rPh>
    <rPh sb="17" eb="19">
      <t>ジョウキョウ</t>
    </rPh>
    <rPh sb="20" eb="22">
      <t>ハアク</t>
    </rPh>
    <rPh sb="23" eb="24">
      <t>オコナ</t>
    </rPh>
    <rPh sb="26" eb="28">
      <t>ヒツヨウ</t>
    </rPh>
    <rPh sb="29" eb="30">
      <t>オウ</t>
    </rPh>
    <rPh sb="32" eb="34">
      <t>ホウモン</t>
    </rPh>
    <rPh sb="34" eb="36">
      <t>カイゴ</t>
    </rPh>
    <rPh sb="36" eb="38">
      <t>ケイカク</t>
    </rPh>
    <rPh sb="39" eb="41">
      <t>ヘンコウ</t>
    </rPh>
    <rPh sb="42" eb="43">
      <t>オコナ</t>
    </rPh>
    <phoneticPr fontId="3"/>
  </si>
  <si>
    <t>モニタリングシート</t>
    <phoneticPr fontId="3"/>
  </si>
  <si>
    <t>緊急時等の対応</t>
    <rPh sb="0" eb="3">
      <t>キンキュウジ</t>
    </rPh>
    <rPh sb="3" eb="4">
      <t>トウ</t>
    </rPh>
    <rPh sb="5" eb="7">
      <t>タイオウ</t>
    </rPh>
    <phoneticPr fontId="3"/>
  </si>
  <si>
    <t>　緊急時対応マニュアル等が整備されていますか。</t>
    <rPh sb="1" eb="4">
      <t>キンキュウジ</t>
    </rPh>
    <rPh sb="4" eb="6">
      <t>タイオウ</t>
    </rPh>
    <rPh sb="11" eb="12">
      <t>トウ</t>
    </rPh>
    <rPh sb="13" eb="15">
      <t>セイビ</t>
    </rPh>
    <phoneticPr fontId="3"/>
  </si>
  <si>
    <t>基準第27条</t>
    <rPh sb="0" eb="2">
      <t>キジュン</t>
    </rPh>
    <rPh sb="2" eb="3">
      <t>ダイ</t>
    </rPh>
    <rPh sb="5" eb="6">
      <t>ジョウ</t>
    </rPh>
    <phoneticPr fontId="3"/>
  </si>
  <si>
    <t>緊急時対応マニュアル
サービス提供記録</t>
    <rPh sb="0" eb="3">
      <t>キンキュウジ</t>
    </rPh>
    <rPh sb="3" eb="5">
      <t>タイオウ</t>
    </rPh>
    <rPh sb="15" eb="17">
      <t>テイキョウ</t>
    </rPh>
    <rPh sb="17" eb="19">
      <t>キロク</t>
    </rPh>
    <phoneticPr fontId="3"/>
  </si>
  <si>
    <t>　利用者の病状の急変など、緊急時には主治医への連絡など必要な措置を講じていますか。</t>
    <rPh sb="1" eb="4">
      <t>リヨウシャ</t>
    </rPh>
    <rPh sb="5" eb="7">
      <t>ビョウジョウ</t>
    </rPh>
    <rPh sb="8" eb="10">
      <t>キュウヘン</t>
    </rPh>
    <rPh sb="13" eb="16">
      <t>キンキュウジ</t>
    </rPh>
    <rPh sb="18" eb="21">
      <t>シュジイ</t>
    </rPh>
    <rPh sb="23" eb="25">
      <t>レンラク</t>
    </rPh>
    <rPh sb="27" eb="29">
      <t>ヒツヨウ</t>
    </rPh>
    <rPh sb="30" eb="32">
      <t>ソチ</t>
    </rPh>
    <rPh sb="33" eb="34">
      <t>コウ</t>
    </rPh>
    <phoneticPr fontId="3"/>
  </si>
  <si>
    <t>運営規程</t>
    <rPh sb="0" eb="2">
      <t>ウンエイ</t>
    </rPh>
    <rPh sb="2" eb="4">
      <t>キテイ</t>
    </rPh>
    <phoneticPr fontId="3"/>
  </si>
  <si>
    <t>　以下の事項を運営規程に定めていますか。</t>
    <rPh sb="1" eb="3">
      <t>イカ</t>
    </rPh>
    <rPh sb="4" eb="6">
      <t>ジコウ</t>
    </rPh>
    <rPh sb="7" eb="9">
      <t>ウンエイ</t>
    </rPh>
    <rPh sb="9" eb="11">
      <t>キテイ</t>
    </rPh>
    <rPh sb="12" eb="13">
      <t>サダ</t>
    </rPh>
    <phoneticPr fontId="3"/>
  </si>
  <si>
    <t>基準第29条</t>
    <rPh sb="0" eb="2">
      <t>キジュン</t>
    </rPh>
    <rPh sb="2" eb="3">
      <t>ダイ</t>
    </rPh>
    <rPh sb="5" eb="6">
      <t>ジョウ</t>
    </rPh>
    <phoneticPr fontId="3"/>
  </si>
  <si>
    <t>事業の目的および運営の方針</t>
    <rPh sb="0" eb="2">
      <t>ジギョウ</t>
    </rPh>
    <rPh sb="3" eb="5">
      <t>モクテキ</t>
    </rPh>
    <rPh sb="8" eb="10">
      <t>ウンエイ</t>
    </rPh>
    <rPh sb="11" eb="13">
      <t>ホウシン</t>
    </rPh>
    <phoneticPr fontId="3"/>
  </si>
  <si>
    <t>従業者の職種、員数および職務内容</t>
    <rPh sb="0" eb="3">
      <t>ジュウギョウシャ</t>
    </rPh>
    <rPh sb="4" eb="6">
      <t>ショクシュ</t>
    </rPh>
    <rPh sb="7" eb="9">
      <t>インスウ</t>
    </rPh>
    <rPh sb="12" eb="14">
      <t>ショクム</t>
    </rPh>
    <rPh sb="14" eb="16">
      <t>ナイヨウ</t>
    </rPh>
    <phoneticPr fontId="3"/>
  </si>
  <si>
    <t>営業日および営業時間</t>
    <rPh sb="0" eb="3">
      <t>エイギョウビ</t>
    </rPh>
    <rPh sb="6" eb="8">
      <t>エイギョウ</t>
    </rPh>
    <rPh sb="8" eb="10">
      <t>ジカン</t>
    </rPh>
    <phoneticPr fontId="3"/>
  </si>
  <si>
    <t>サービスの内容および利用料その他費用の額</t>
    <rPh sb="5" eb="7">
      <t>ナイヨウ</t>
    </rPh>
    <rPh sb="10" eb="13">
      <t>リヨウリョウ</t>
    </rPh>
    <rPh sb="15" eb="16">
      <t>タ</t>
    </rPh>
    <rPh sb="16" eb="18">
      <t>ヒヨウ</t>
    </rPh>
    <rPh sb="19" eb="20">
      <t>ガク</t>
    </rPh>
    <phoneticPr fontId="3"/>
  </si>
  <si>
    <t>通常の事業の実施地域</t>
    <rPh sb="0" eb="2">
      <t>ツウジョウ</t>
    </rPh>
    <rPh sb="3" eb="5">
      <t>ジギョウ</t>
    </rPh>
    <rPh sb="6" eb="8">
      <t>ジッシ</t>
    </rPh>
    <rPh sb="8" eb="10">
      <t>チイキ</t>
    </rPh>
    <phoneticPr fontId="3"/>
  </si>
  <si>
    <t>緊急時等における対応方法</t>
    <rPh sb="0" eb="3">
      <t>キンキュウジ</t>
    </rPh>
    <rPh sb="3" eb="4">
      <t>トウ</t>
    </rPh>
    <rPh sb="8" eb="10">
      <t>タイオウ</t>
    </rPh>
    <rPh sb="10" eb="12">
      <t>ホウホウ</t>
    </rPh>
    <phoneticPr fontId="3"/>
  </si>
  <si>
    <t>虐待防止のための措置に関する事項</t>
    <rPh sb="0" eb="2">
      <t>ギャクタイ</t>
    </rPh>
    <rPh sb="2" eb="4">
      <t>ボウシ</t>
    </rPh>
    <rPh sb="8" eb="10">
      <t>ソチ</t>
    </rPh>
    <rPh sb="11" eb="12">
      <t>カン</t>
    </rPh>
    <rPh sb="14" eb="16">
      <t>ジコウ</t>
    </rPh>
    <phoneticPr fontId="3"/>
  </si>
  <si>
    <t>その他運営に関する重要事項</t>
    <rPh sb="2" eb="3">
      <t>タ</t>
    </rPh>
    <rPh sb="3" eb="5">
      <t>ウンエイ</t>
    </rPh>
    <rPh sb="6" eb="7">
      <t>カン</t>
    </rPh>
    <rPh sb="9" eb="11">
      <t>ジュウヨウ</t>
    </rPh>
    <rPh sb="11" eb="13">
      <t>ジコウ</t>
    </rPh>
    <phoneticPr fontId="3"/>
  </si>
  <si>
    <t>勤務体制の確保等</t>
    <rPh sb="0" eb="2">
      <t>キンム</t>
    </rPh>
    <rPh sb="2" eb="4">
      <t>タイセイ</t>
    </rPh>
    <rPh sb="5" eb="7">
      <t>カクホ</t>
    </rPh>
    <rPh sb="7" eb="8">
      <t>トウ</t>
    </rPh>
    <phoneticPr fontId="3"/>
  </si>
  <si>
    <t>　当該事業所の訪問介護員等によってサービスを提供していますか。</t>
    <rPh sb="1" eb="3">
      <t>トウガイ</t>
    </rPh>
    <rPh sb="3" eb="6">
      <t>ジギョウショ</t>
    </rPh>
    <rPh sb="7" eb="9">
      <t>ホウモン</t>
    </rPh>
    <rPh sb="9" eb="11">
      <t>カイゴ</t>
    </rPh>
    <rPh sb="11" eb="12">
      <t>イン</t>
    </rPh>
    <rPh sb="12" eb="13">
      <t>トウ</t>
    </rPh>
    <rPh sb="22" eb="24">
      <t>テイキョウ</t>
    </rPh>
    <phoneticPr fontId="3"/>
  </si>
  <si>
    <t>基準第30条</t>
    <rPh sb="0" eb="2">
      <t>キジュン</t>
    </rPh>
    <rPh sb="2" eb="3">
      <t>ダイ</t>
    </rPh>
    <rPh sb="5" eb="6">
      <t>ジョウ</t>
    </rPh>
    <phoneticPr fontId="3"/>
  </si>
  <si>
    <t>雇用の形態（常勤・非常勤）が分かる文書</t>
    <rPh sb="0" eb="2">
      <t>コヨウ</t>
    </rPh>
    <rPh sb="3" eb="5">
      <t>ケイタイ</t>
    </rPh>
    <rPh sb="6" eb="8">
      <t>ジョウキン</t>
    </rPh>
    <rPh sb="9" eb="12">
      <t>ヒジョウキン</t>
    </rPh>
    <rPh sb="14" eb="15">
      <t>ワ</t>
    </rPh>
    <rPh sb="17" eb="19">
      <t>ブンショ</t>
    </rPh>
    <phoneticPr fontId="3"/>
  </si>
  <si>
    <t>　訪問介護員等に対して研修の機会を確保していますか。</t>
    <rPh sb="1" eb="3">
      <t>ホウモン</t>
    </rPh>
    <rPh sb="3" eb="5">
      <t>カイゴ</t>
    </rPh>
    <rPh sb="5" eb="6">
      <t>イン</t>
    </rPh>
    <rPh sb="6" eb="7">
      <t>トウ</t>
    </rPh>
    <rPh sb="8" eb="9">
      <t>タイ</t>
    </rPh>
    <rPh sb="11" eb="13">
      <t>ケンシュウ</t>
    </rPh>
    <rPh sb="14" eb="16">
      <t>キカイ</t>
    </rPh>
    <rPh sb="17" eb="19">
      <t>カクホ</t>
    </rPh>
    <phoneticPr fontId="3"/>
  </si>
  <si>
    <t>研修計画、記録</t>
    <rPh sb="0" eb="2">
      <t>ケンシュウ</t>
    </rPh>
    <rPh sb="2" eb="4">
      <t>ケイカク</t>
    </rPh>
    <rPh sb="5" eb="7">
      <t>キロク</t>
    </rPh>
    <phoneticPr fontId="3"/>
  </si>
  <si>
    <t>　セクシュアルハラスメントやパワーハラスメントにより訪問介護員等の就業環境が害されることを防止するための方針の明確化等の必要な措置を講じていますか。（セクシュアルハラスメントについては、上司や同僚に限らず、利用者やその家族等から受けるものも含まれることに留意してください。）</t>
    <rPh sb="26" eb="28">
      <t>ホウモン</t>
    </rPh>
    <rPh sb="28" eb="30">
      <t>カイゴ</t>
    </rPh>
    <rPh sb="30" eb="31">
      <t>イン</t>
    </rPh>
    <rPh sb="31" eb="32">
      <t>トウ</t>
    </rPh>
    <rPh sb="33" eb="35">
      <t>シュウギョウ</t>
    </rPh>
    <rPh sb="35" eb="37">
      <t>カンキョウ</t>
    </rPh>
    <rPh sb="38" eb="39">
      <t>ガイ</t>
    </rPh>
    <rPh sb="45" eb="47">
      <t>ボウシ</t>
    </rPh>
    <rPh sb="52" eb="54">
      <t>ホウシン</t>
    </rPh>
    <rPh sb="55" eb="58">
      <t>メイカクカ</t>
    </rPh>
    <rPh sb="58" eb="59">
      <t>トウ</t>
    </rPh>
    <rPh sb="60" eb="62">
      <t>ヒツヨウ</t>
    </rPh>
    <rPh sb="63" eb="65">
      <t>ソチ</t>
    </rPh>
    <rPh sb="66" eb="67">
      <t>コウ</t>
    </rPh>
    <rPh sb="93" eb="95">
      <t>ジョウシ</t>
    </rPh>
    <rPh sb="96" eb="98">
      <t>ドウリョウ</t>
    </rPh>
    <rPh sb="99" eb="100">
      <t>カギ</t>
    </rPh>
    <rPh sb="103" eb="106">
      <t>リヨウシャ</t>
    </rPh>
    <rPh sb="109" eb="111">
      <t>カゾク</t>
    </rPh>
    <rPh sb="111" eb="112">
      <t>トウ</t>
    </rPh>
    <rPh sb="114" eb="115">
      <t>ウ</t>
    </rPh>
    <rPh sb="120" eb="121">
      <t>フク</t>
    </rPh>
    <rPh sb="127" eb="129">
      <t>リュウイ</t>
    </rPh>
    <phoneticPr fontId="3"/>
  </si>
  <si>
    <t>Ｈ11老企25号第3の一の3(21)④</t>
    <rPh sb="3" eb="4">
      <t>ロウ</t>
    </rPh>
    <rPh sb="4" eb="5">
      <t>キ</t>
    </rPh>
    <rPh sb="7" eb="8">
      <t>ゴウ</t>
    </rPh>
    <rPh sb="8" eb="9">
      <t>ダイ</t>
    </rPh>
    <rPh sb="11" eb="12">
      <t>イチ</t>
    </rPh>
    <phoneticPr fontId="3"/>
  </si>
  <si>
    <t>事業主が講ずべき措置</t>
    <rPh sb="0" eb="3">
      <t>ジギョウヌシ</t>
    </rPh>
    <rPh sb="4" eb="5">
      <t>コウ</t>
    </rPh>
    <rPh sb="8" eb="10">
      <t>ソチ</t>
    </rPh>
    <phoneticPr fontId="3"/>
  </si>
  <si>
    <t>職場におけるハラスメントの内容および職場におけるハラスメントを行ってはならない旨の方針を明確化し、従業者に周知・啓発すること。</t>
    <rPh sb="0" eb="2">
      <t>ショクバ</t>
    </rPh>
    <rPh sb="13" eb="15">
      <t>ナイヨウ</t>
    </rPh>
    <rPh sb="18" eb="20">
      <t>ショクバ</t>
    </rPh>
    <rPh sb="31" eb="32">
      <t>オコナ</t>
    </rPh>
    <rPh sb="39" eb="40">
      <t>ムネ</t>
    </rPh>
    <rPh sb="41" eb="43">
      <t>ホウシン</t>
    </rPh>
    <rPh sb="44" eb="47">
      <t>メイカクカ</t>
    </rPh>
    <rPh sb="49" eb="52">
      <t>ジュウギョウシャ</t>
    </rPh>
    <rPh sb="53" eb="55">
      <t>シュウチ</t>
    </rPh>
    <rPh sb="56" eb="58">
      <t>ケイハツ</t>
    </rPh>
    <phoneticPr fontId="3"/>
  </si>
  <si>
    <t>ハラスメントの相談に対応する担当者を決め、従業者に周知すること。</t>
    <rPh sb="7" eb="9">
      <t>ソウダン</t>
    </rPh>
    <rPh sb="10" eb="12">
      <t>タイオウ</t>
    </rPh>
    <rPh sb="14" eb="17">
      <t>タントウシャ</t>
    </rPh>
    <rPh sb="18" eb="19">
      <t>キ</t>
    </rPh>
    <rPh sb="21" eb="24">
      <t>ジュウギョウシャ</t>
    </rPh>
    <rPh sb="25" eb="27">
      <t>シュウチ</t>
    </rPh>
    <phoneticPr fontId="3"/>
  </si>
  <si>
    <t>業務継続計画の策定等</t>
    <rPh sb="0" eb="2">
      <t>ギョウム</t>
    </rPh>
    <rPh sb="2" eb="4">
      <t>ケイゾク</t>
    </rPh>
    <rPh sb="4" eb="6">
      <t>ケイカク</t>
    </rPh>
    <rPh sb="7" eb="9">
      <t>サクテイ</t>
    </rPh>
    <rPh sb="9" eb="10">
      <t>トウ</t>
    </rPh>
    <phoneticPr fontId="3"/>
  </si>
  <si>
    <t>　感染症や非常災害の発生時において、以下の事項を記載した業務継続計画を策定していますか。
(感染症および災害の業務継続計画を一体的に作成することも可能)</t>
    <rPh sb="1" eb="4">
      <t>カンセンショウ</t>
    </rPh>
    <rPh sb="5" eb="7">
      <t>ヒジョウ</t>
    </rPh>
    <rPh sb="7" eb="9">
      <t>サイガイ</t>
    </rPh>
    <rPh sb="10" eb="12">
      <t>ハッセイ</t>
    </rPh>
    <rPh sb="12" eb="13">
      <t>ジ</t>
    </rPh>
    <rPh sb="18" eb="20">
      <t>イカ</t>
    </rPh>
    <rPh sb="21" eb="23">
      <t>ジコウ</t>
    </rPh>
    <rPh sb="24" eb="26">
      <t>キサイ</t>
    </rPh>
    <rPh sb="28" eb="30">
      <t>ギョウム</t>
    </rPh>
    <rPh sb="30" eb="32">
      <t>ケイゾク</t>
    </rPh>
    <rPh sb="32" eb="34">
      <t>ケイカク</t>
    </rPh>
    <rPh sb="35" eb="37">
      <t>サクテイ</t>
    </rPh>
    <rPh sb="46" eb="49">
      <t>カンセンショウ</t>
    </rPh>
    <rPh sb="52" eb="54">
      <t>サイガイ</t>
    </rPh>
    <rPh sb="55" eb="57">
      <t>ギョウム</t>
    </rPh>
    <rPh sb="57" eb="59">
      <t>ケイゾク</t>
    </rPh>
    <rPh sb="59" eb="61">
      <t>ケイカク</t>
    </rPh>
    <rPh sb="62" eb="65">
      <t>イッタイテキ</t>
    </rPh>
    <rPh sb="66" eb="68">
      <t>サクセイ</t>
    </rPh>
    <rPh sb="73" eb="75">
      <t>カノウ</t>
    </rPh>
    <phoneticPr fontId="3"/>
  </si>
  <si>
    <t>基準第30条の2</t>
    <rPh sb="0" eb="3">
      <t>キジュンダイ</t>
    </rPh>
    <rPh sb="5" eb="6">
      <t>ジョウ</t>
    </rPh>
    <phoneticPr fontId="3"/>
  </si>
  <si>
    <t>業務継続計画</t>
    <rPh sb="0" eb="6">
      <t>ギョウムケイゾクケイカク</t>
    </rPh>
    <phoneticPr fontId="3"/>
  </si>
  <si>
    <t>感染症に係る業務継続計画</t>
    <rPh sb="0" eb="3">
      <t>カンセンショウ</t>
    </rPh>
    <rPh sb="4" eb="5">
      <t>カカ</t>
    </rPh>
    <rPh sb="6" eb="8">
      <t>ギョウム</t>
    </rPh>
    <rPh sb="8" eb="10">
      <t>ケイゾク</t>
    </rPh>
    <rPh sb="10" eb="12">
      <t>ケイカク</t>
    </rPh>
    <phoneticPr fontId="3"/>
  </si>
  <si>
    <t>平時からの備え(体制構築・整備、感染症防止に向けた取組の実施、備蓄品の確保等)</t>
    <rPh sb="0" eb="2">
      <t>ヘイジ</t>
    </rPh>
    <rPh sb="5" eb="6">
      <t>ソナ</t>
    </rPh>
    <rPh sb="8" eb="10">
      <t>タイセイ</t>
    </rPh>
    <rPh sb="10" eb="12">
      <t>コウチク</t>
    </rPh>
    <rPh sb="13" eb="15">
      <t>セイビ</t>
    </rPh>
    <rPh sb="16" eb="19">
      <t>カンセンショウ</t>
    </rPh>
    <rPh sb="19" eb="21">
      <t>ボウシ</t>
    </rPh>
    <rPh sb="22" eb="23">
      <t>ム</t>
    </rPh>
    <rPh sb="25" eb="27">
      <t>トリクミ</t>
    </rPh>
    <rPh sb="28" eb="30">
      <t>ジッシ</t>
    </rPh>
    <rPh sb="31" eb="33">
      <t>ビチク</t>
    </rPh>
    <rPh sb="33" eb="34">
      <t>ヒン</t>
    </rPh>
    <rPh sb="35" eb="37">
      <t>カクホ</t>
    </rPh>
    <rPh sb="37" eb="38">
      <t>トウ</t>
    </rPh>
    <phoneticPr fontId="3"/>
  </si>
  <si>
    <t>初動対応</t>
    <rPh sb="0" eb="2">
      <t>ショドウ</t>
    </rPh>
    <rPh sb="2" eb="4">
      <t>タイオウ</t>
    </rPh>
    <phoneticPr fontId="3"/>
  </si>
  <si>
    <t>感染拡大防止体制の確立(保健所との連携、濃厚接触者への対応、関係者との情報共有等)</t>
    <rPh sb="0" eb="2">
      <t>カンセン</t>
    </rPh>
    <rPh sb="2" eb="4">
      <t>カクダイ</t>
    </rPh>
    <rPh sb="4" eb="6">
      <t>ボウシ</t>
    </rPh>
    <rPh sb="6" eb="8">
      <t>タイセイ</t>
    </rPh>
    <rPh sb="9" eb="11">
      <t>カクリツ</t>
    </rPh>
    <rPh sb="12" eb="15">
      <t>ホケンジョ</t>
    </rPh>
    <rPh sb="17" eb="19">
      <t>レンケイ</t>
    </rPh>
    <rPh sb="20" eb="22">
      <t>ノウコウ</t>
    </rPh>
    <rPh sb="22" eb="25">
      <t>セッショクシャ</t>
    </rPh>
    <rPh sb="27" eb="29">
      <t>タイオウ</t>
    </rPh>
    <rPh sb="30" eb="33">
      <t>カンケイシャ</t>
    </rPh>
    <rPh sb="35" eb="37">
      <t>ジョウホウ</t>
    </rPh>
    <rPh sb="37" eb="39">
      <t>キョウユウ</t>
    </rPh>
    <rPh sb="39" eb="40">
      <t>トウ</t>
    </rPh>
    <phoneticPr fontId="3"/>
  </si>
  <si>
    <t>災害に係る業務継続計画</t>
    <rPh sb="0" eb="2">
      <t>サイガイ</t>
    </rPh>
    <rPh sb="3" eb="4">
      <t>カカ</t>
    </rPh>
    <rPh sb="5" eb="7">
      <t>ギョウム</t>
    </rPh>
    <rPh sb="7" eb="9">
      <t>ケイゾク</t>
    </rPh>
    <rPh sb="9" eb="11">
      <t>ケイカク</t>
    </rPh>
    <phoneticPr fontId="3"/>
  </si>
  <si>
    <t>平常時の対応(建物・設備の安全対策、電気・水道等のライフラインが停止した場合の対策、必需品の備蓄等)</t>
    <rPh sb="0" eb="2">
      <t>ヘイジョウ</t>
    </rPh>
    <rPh sb="2" eb="3">
      <t>ジ</t>
    </rPh>
    <rPh sb="4" eb="6">
      <t>タイオウ</t>
    </rPh>
    <rPh sb="7" eb="9">
      <t>タテモノ</t>
    </rPh>
    <rPh sb="10" eb="12">
      <t>セツビ</t>
    </rPh>
    <rPh sb="13" eb="15">
      <t>アンゼン</t>
    </rPh>
    <rPh sb="15" eb="17">
      <t>タイサク</t>
    </rPh>
    <rPh sb="18" eb="20">
      <t>デンキ</t>
    </rPh>
    <rPh sb="21" eb="23">
      <t>スイドウ</t>
    </rPh>
    <rPh sb="23" eb="24">
      <t>トウ</t>
    </rPh>
    <rPh sb="32" eb="34">
      <t>テイシ</t>
    </rPh>
    <rPh sb="36" eb="38">
      <t>バアイ</t>
    </rPh>
    <rPh sb="39" eb="41">
      <t>タイサク</t>
    </rPh>
    <rPh sb="42" eb="45">
      <t>ヒツジュヒン</t>
    </rPh>
    <rPh sb="46" eb="48">
      <t>ビチク</t>
    </rPh>
    <rPh sb="48" eb="49">
      <t>トウ</t>
    </rPh>
    <phoneticPr fontId="3"/>
  </si>
  <si>
    <t>緊急時の対応(業務継続計画発動基準、対応体制等)</t>
    <rPh sb="0" eb="3">
      <t>キンキュウジ</t>
    </rPh>
    <rPh sb="4" eb="6">
      <t>タイオウ</t>
    </rPh>
    <rPh sb="7" eb="9">
      <t>ギョウム</t>
    </rPh>
    <rPh sb="9" eb="11">
      <t>ケイゾク</t>
    </rPh>
    <rPh sb="11" eb="13">
      <t>ケイカク</t>
    </rPh>
    <rPh sb="13" eb="15">
      <t>ハツドウ</t>
    </rPh>
    <rPh sb="15" eb="17">
      <t>キジュン</t>
    </rPh>
    <rPh sb="18" eb="20">
      <t>タイオウ</t>
    </rPh>
    <rPh sb="20" eb="22">
      <t>タイセイ</t>
    </rPh>
    <rPh sb="22" eb="23">
      <t>トウ</t>
    </rPh>
    <phoneticPr fontId="3"/>
  </si>
  <si>
    <t>他施設および地域との連携</t>
    <rPh sb="0" eb="1">
      <t>ホカ</t>
    </rPh>
    <rPh sb="1" eb="3">
      <t>シセツ</t>
    </rPh>
    <rPh sb="6" eb="8">
      <t>チイキ</t>
    </rPh>
    <rPh sb="10" eb="12">
      <t>レンケイ</t>
    </rPh>
    <phoneticPr fontId="3"/>
  </si>
  <si>
    <t>　訪問介護員等に対し、業務継続計画について周知するとともに、感染症および災害の業務継続計画に係る研修および訓練を定期的(年１回以上)に実施していますか。</t>
    <rPh sb="1" eb="3">
      <t>ホウモン</t>
    </rPh>
    <rPh sb="3" eb="5">
      <t>カイゴ</t>
    </rPh>
    <rPh sb="5" eb="6">
      <t>イン</t>
    </rPh>
    <rPh sb="6" eb="7">
      <t>トウ</t>
    </rPh>
    <rPh sb="8" eb="9">
      <t>タイ</t>
    </rPh>
    <rPh sb="11" eb="13">
      <t>ギョウム</t>
    </rPh>
    <rPh sb="13" eb="15">
      <t>ケイゾク</t>
    </rPh>
    <rPh sb="15" eb="17">
      <t>ケイカク</t>
    </rPh>
    <rPh sb="21" eb="23">
      <t>シュウチ</t>
    </rPh>
    <rPh sb="30" eb="33">
      <t>カンセンショウ</t>
    </rPh>
    <rPh sb="36" eb="38">
      <t>サイガイ</t>
    </rPh>
    <rPh sb="39" eb="45">
      <t>ギョウムケイゾクケイカク</t>
    </rPh>
    <rPh sb="46" eb="47">
      <t>カカ</t>
    </rPh>
    <rPh sb="48" eb="50">
      <t>ケンシュウ</t>
    </rPh>
    <rPh sb="53" eb="55">
      <t>クンレン</t>
    </rPh>
    <rPh sb="56" eb="59">
      <t>テイキテキ</t>
    </rPh>
    <rPh sb="60" eb="61">
      <t>ネン</t>
    </rPh>
    <rPh sb="62" eb="65">
      <t>カイイジョウ</t>
    </rPh>
    <rPh sb="67" eb="69">
      <t>ジッシ</t>
    </rPh>
    <phoneticPr fontId="3"/>
  </si>
  <si>
    <t>Ｈ11老企25号第3の一の3(22)③、④</t>
    <rPh sb="3" eb="4">
      <t>ロウ</t>
    </rPh>
    <rPh sb="4" eb="5">
      <t>キ</t>
    </rPh>
    <rPh sb="7" eb="8">
      <t>ゴウ</t>
    </rPh>
    <rPh sb="8" eb="9">
      <t>ダイ</t>
    </rPh>
    <rPh sb="11" eb="12">
      <t>イチ</t>
    </rPh>
    <phoneticPr fontId="3"/>
  </si>
  <si>
    <t>研修計画、記録
訓練記録</t>
    <rPh sb="0" eb="2">
      <t>ケンシュウ</t>
    </rPh>
    <rPh sb="2" eb="4">
      <t>ケイカク</t>
    </rPh>
    <rPh sb="5" eb="7">
      <t>キロク</t>
    </rPh>
    <rPh sb="8" eb="10">
      <t>クンレン</t>
    </rPh>
    <rPh sb="10" eb="12">
      <t>キロク</t>
    </rPh>
    <phoneticPr fontId="3"/>
  </si>
  <si>
    <t>感染症の業務継続計画に係る研修（訓練）については、感染症の予防およびまん延防止のための研修（訓練）と一体的に実施することも差し支えない</t>
    <rPh sb="0" eb="3">
      <t>カンセンショウ</t>
    </rPh>
    <rPh sb="4" eb="6">
      <t>ギョウム</t>
    </rPh>
    <rPh sb="6" eb="8">
      <t>ケイゾク</t>
    </rPh>
    <rPh sb="8" eb="10">
      <t>ケイカク</t>
    </rPh>
    <rPh sb="11" eb="12">
      <t>カカ</t>
    </rPh>
    <rPh sb="13" eb="15">
      <t>ケンシュウ</t>
    </rPh>
    <rPh sb="16" eb="18">
      <t>クンレン</t>
    </rPh>
    <rPh sb="25" eb="28">
      <t>カンセンショウ</t>
    </rPh>
    <rPh sb="29" eb="31">
      <t>ヨボウ</t>
    </rPh>
    <rPh sb="36" eb="37">
      <t>エン</t>
    </rPh>
    <rPh sb="37" eb="39">
      <t>ボウシ</t>
    </rPh>
    <rPh sb="43" eb="45">
      <t>ケンシュウ</t>
    </rPh>
    <rPh sb="46" eb="48">
      <t>クンレン</t>
    </rPh>
    <rPh sb="50" eb="53">
      <t>イッタイテキ</t>
    </rPh>
    <rPh sb="54" eb="56">
      <t>ジッシ</t>
    </rPh>
    <rPh sb="61" eb="62">
      <t>サ</t>
    </rPh>
    <rPh sb="63" eb="64">
      <t>ツカ</t>
    </rPh>
    <phoneticPr fontId="3"/>
  </si>
  <si>
    <t>業務継続計画の策定、研修および訓練の実施については、他のサービス事業者との連携等により行うことも差し支えない。</t>
    <rPh sb="0" eb="2">
      <t>ギョウム</t>
    </rPh>
    <rPh sb="2" eb="4">
      <t>ケイゾク</t>
    </rPh>
    <rPh sb="4" eb="6">
      <t>ケイカク</t>
    </rPh>
    <rPh sb="7" eb="9">
      <t>サクテイ</t>
    </rPh>
    <rPh sb="10" eb="12">
      <t>ケンシュウ</t>
    </rPh>
    <rPh sb="15" eb="17">
      <t>クンレン</t>
    </rPh>
    <rPh sb="18" eb="20">
      <t>ジッシ</t>
    </rPh>
    <rPh sb="26" eb="27">
      <t>ホカ</t>
    </rPh>
    <rPh sb="32" eb="35">
      <t>ジギョウシャ</t>
    </rPh>
    <rPh sb="37" eb="39">
      <t>レンケイ</t>
    </rPh>
    <rPh sb="39" eb="40">
      <t>トウ</t>
    </rPh>
    <rPh sb="43" eb="44">
      <t>オコナ</t>
    </rPh>
    <rPh sb="48" eb="49">
      <t>サ</t>
    </rPh>
    <rPh sb="50" eb="51">
      <t>ツカ</t>
    </rPh>
    <phoneticPr fontId="3"/>
  </si>
  <si>
    <t>　定期的に業務継続計画の見直しを行い、必要に応じて業務継続計画の変更を行っていますか。</t>
    <rPh sb="1" eb="4">
      <t>テイキテキ</t>
    </rPh>
    <rPh sb="5" eb="7">
      <t>ギョウム</t>
    </rPh>
    <rPh sb="7" eb="9">
      <t>ケイゾク</t>
    </rPh>
    <rPh sb="9" eb="11">
      <t>ケイカク</t>
    </rPh>
    <rPh sb="12" eb="14">
      <t>ミナオ</t>
    </rPh>
    <rPh sb="16" eb="17">
      <t>オコナ</t>
    </rPh>
    <rPh sb="19" eb="21">
      <t>ヒツヨウ</t>
    </rPh>
    <rPh sb="22" eb="23">
      <t>オウ</t>
    </rPh>
    <rPh sb="25" eb="27">
      <t>ギョウム</t>
    </rPh>
    <rPh sb="27" eb="29">
      <t>ケイゾク</t>
    </rPh>
    <rPh sb="29" eb="31">
      <t>ケイカク</t>
    </rPh>
    <rPh sb="32" eb="34">
      <t>ヘンコウ</t>
    </rPh>
    <rPh sb="35" eb="36">
      <t>オコナ</t>
    </rPh>
    <phoneticPr fontId="3"/>
  </si>
  <si>
    <t>衛生管理等</t>
    <rPh sb="0" eb="2">
      <t>エイセイ</t>
    </rPh>
    <rPh sb="2" eb="5">
      <t>カンリトウ</t>
    </rPh>
    <phoneticPr fontId="3"/>
  </si>
  <si>
    <t>　事業所において感染症が発生し、またはまん延しないように、以下のに掲げる措置を実施していますか。</t>
    <rPh sb="1" eb="4">
      <t>ジギョウショ</t>
    </rPh>
    <rPh sb="8" eb="11">
      <t>カンセンショウ</t>
    </rPh>
    <rPh sb="12" eb="14">
      <t>ハッセイ</t>
    </rPh>
    <rPh sb="21" eb="22">
      <t>エン</t>
    </rPh>
    <rPh sb="29" eb="31">
      <t>イカ</t>
    </rPh>
    <rPh sb="33" eb="34">
      <t>カカ</t>
    </rPh>
    <rPh sb="36" eb="38">
      <t>ソチ</t>
    </rPh>
    <rPh sb="39" eb="41">
      <t>ジッシ</t>
    </rPh>
    <phoneticPr fontId="3"/>
  </si>
  <si>
    <t>基準31条</t>
    <rPh sb="0" eb="2">
      <t>キジュン</t>
    </rPh>
    <rPh sb="4" eb="5">
      <t>ジョウ</t>
    </rPh>
    <phoneticPr fontId="3"/>
  </si>
  <si>
    <t>事業所における感染症の予防およびまん延防止のための対策を検討する委員会をおおむね６月に１回以上開催するとともに、その結果について、訪問介護員等に周知徹底を図っていますか。</t>
    <rPh sb="0" eb="3">
      <t>ジギョウショ</t>
    </rPh>
    <rPh sb="7" eb="10">
      <t>カンセンショウ</t>
    </rPh>
    <rPh sb="11" eb="13">
      <t>ヨボウ</t>
    </rPh>
    <rPh sb="18" eb="19">
      <t>エン</t>
    </rPh>
    <rPh sb="19" eb="21">
      <t>ボウシ</t>
    </rPh>
    <rPh sb="25" eb="27">
      <t>タイサク</t>
    </rPh>
    <rPh sb="28" eb="30">
      <t>ケントウ</t>
    </rPh>
    <rPh sb="32" eb="35">
      <t>イインカイ</t>
    </rPh>
    <rPh sb="41" eb="42">
      <t>ツキ</t>
    </rPh>
    <rPh sb="44" eb="45">
      <t>カイ</t>
    </rPh>
    <rPh sb="45" eb="47">
      <t>イジョウ</t>
    </rPh>
    <rPh sb="47" eb="49">
      <t>カイサイ</t>
    </rPh>
    <rPh sb="58" eb="60">
      <t>ケッカ</t>
    </rPh>
    <rPh sb="65" eb="67">
      <t>ホウモン</t>
    </rPh>
    <rPh sb="67" eb="69">
      <t>カイゴ</t>
    </rPh>
    <rPh sb="69" eb="70">
      <t>イン</t>
    </rPh>
    <rPh sb="70" eb="71">
      <t>トウ</t>
    </rPh>
    <rPh sb="72" eb="74">
      <t>シュウチ</t>
    </rPh>
    <rPh sb="74" eb="76">
      <t>テッテイ</t>
    </rPh>
    <rPh sb="77" eb="78">
      <t>ハカ</t>
    </rPh>
    <phoneticPr fontId="3"/>
  </si>
  <si>
    <t>構成メンバーの責任および役割分担を明確にするとともに、専任の感染対策を担当する者を決めていますか。</t>
    <rPh sb="0" eb="2">
      <t>コウセイ</t>
    </rPh>
    <rPh sb="7" eb="9">
      <t>セキニン</t>
    </rPh>
    <rPh sb="12" eb="14">
      <t>ヤクワリ</t>
    </rPh>
    <rPh sb="14" eb="16">
      <t>ブンタン</t>
    </rPh>
    <rPh sb="17" eb="19">
      <t>メイカク</t>
    </rPh>
    <rPh sb="27" eb="29">
      <t>センニン</t>
    </rPh>
    <rPh sb="30" eb="32">
      <t>カンセン</t>
    </rPh>
    <rPh sb="32" eb="34">
      <t>タイサク</t>
    </rPh>
    <rPh sb="35" eb="37">
      <t>タントウ</t>
    </rPh>
    <rPh sb="39" eb="40">
      <t>モノ</t>
    </rPh>
    <rPh sb="41" eb="42">
      <t>キ</t>
    </rPh>
    <phoneticPr fontId="3"/>
  </si>
  <si>
    <t>担当者の選定　　：　□有　・　□無</t>
    <rPh sb="0" eb="3">
      <t>タントウシャ</t>
    </rPh>
    <rPh sb="4" eb="6">
      <t>センテイ</t>
    </rPh>
    <rPh sb="11" eb="12">
      <t>アリ</t>
    </rPh>
    <rPh sb="16" eb="17">
      <t>ナシ</t>
    </rPh>
    <phoneticPr fontId="3"/>
  </si>
  <si>
    <t>「感染症の予防およびまん延防止のための指針」を整備していますか。</t>
    <rPh sb="1" eb="4">
      <t>カンセンショウ</t>
    </rPh>
    <rPh sb="5" eb="7">
      <t>ヨボウ</t>
    </rPh>
    <rPh sb="12" eb="13">
      <t>エン</t>
    </rPh>
    <rPh sb="13" eb="15">
      <t>ボウシ</t>
    </rPh>
    <rPh sb="19" eb="21">
      <t>シシン</t>
    </rPh>
    <rPh sb="23" eb="25">
      <t>セイビ</t>
    </rPh>
    <phoneticPr fontId="3"/>
  </si>
  <si>
    <t>感染症の予防およびまん延防止のための指針</t>
    <rPh sb="0" eb="3">
      <t>カンセンショウ</t>
    </rPh>
    <rPh sb="4" eb="6">
      <t>ヨボウ</t>
    </rPh>
    <phoneticPr fontId="3"/>
  </si>
  <si>
    <t>事業所において、訪問介護員等に対し、感染症およびまん延防止のための研修および訓練を定期的（年１回以上）に実施していますか。</t>
    <rPh sb="0" eb="3">
      <t>ジギョウショ</t>
    </rPh>
    <rPh sb="8" eb="10">
      <t>ホウモン</t>
    </rPh>
    <rPh sb="10" eb="12">
      <t>カイゴ</t>
    </rPh>
    <rPh sb="12" eb="13">
      <t>イン</t>
    </rPh>
    <rPh sb="13" eb="14">
      <t>トウ</t>
    </rPh>
    <rPh sb="15" eb="16">
      <t>タイ</t>
    </rPh>
    <rPh sb="18" eb="21">
      <t>カンセンショウ</t>
    </rPh>
    <rPh sb="26" eb="27">
      <t>エン</t>
    </rPh>
    <rPh sb="27" eb="29">
      <t>ボウシ</t>
    </rPh>
    <rPh sb="33" eb="35">
      <t>ケンシュウ</t>
    </rPh>
    <rPh sb="38" eb="40">
      <t>クンレン</t>
    </rPh>
    <rPh sb="41" eb="44">
      <t>テイキテキ</t>
    </rPh>
    <rPh sb="45" eb="46">
      <t>ネン</t>
    </rPh>
    <rPh sb="47" eb="50">
      <t>カイイジョウ</t>
    </rPh>
    <rPh sb="52" eb="54">
      <t>ジッシ</t>
    </rPh>
    <phoneticPr fontId="3"/>
  </si>
  <si>
    <t>掲示</t>
    <rPh sb="0" eb="2">
      <t>ケイジ</t>
    </rPh>
    <phoneticPr fontId="3"/>
  </si>
  <si>
    <t>　重要事項をウェブサイトに掲載していますか。</t>
    <rPh sb="1" eb="5">
      <t>ジュウヨウジコウ</t>
    </rPh>
    <rPh sb="13" eb="15">
      <t>ケイサイ</t>
    </rPh>
    <phoneticPr fontId="3"/>
  </si>
  <si>
    <t>基準第32条</t>
    <rPh sb="0" eb="3">
      <t>キジュンダイ</t>
    </rPh>
    <rPh sb="5" eb="6">
      <t>ジョウ</t>
    </rPh>
    <phoneticPr fontId="3"/>
  </si>
  <si>
    <t>ホームページ、情報公表システム</t>
    <rPh sb="7" eb="11">
      <t>ジョウホウコウヒョウ</t>
    </rPh>
    <phoneticPr fontId="3"/>
  </si>
  <si>
    <t>秘密保持等</t>
    <rPh sb="0" eb="2">
      <t>ヒミツ</t>
    </rPh>
    <rPh sb="2" eb="4">
      <t>ホジ</t>
    </rPh>
    <rPh sb="4" eb="5">
      <t>トウ</t>
    </rPh>
    <phoneticPr fontId="3"/>
  </si>
  <si>
    <t>　従業者および従業者であった者が、正当な理由なく、業務上知り得た利用者またはその家族の秘密を漏らすことのないよう必要な措置を講じていますか。</t>
    <rPh sb="1" eb="4">
      <t>ジュウギョウシャ</t>
    </rPh>
    <rPh sb="7" eb="10">
      <t>ジュウギョウシャ</t>
    </rPh>
    <rPh sb="14" eb="15">
      <t>モノ</t>
    </rPh>
    <rPh sb="17" eb="19">
      <t>セイトウ</t>
    </rPh>
    <rPh sb="20" eb="22">
      <t>リユウ</t>
    </rPh>
    <rPh sb="25" eb="28">
      <t>ギョウムジョウ</t>
    </rPh>
    <rPh sb="28" eb="29">
      <t>シ</t>
    </rPh>
    <rPh sb="30" eb="31">
      <t>エ</t>
    </rPh>
    <rPh sb="32" eb="35">
      <t>リヨウシャ</t>
    </rPh>
    <rPh sb="40" eb="42">
      <t>カゾク</t>
    </rPh>
    <rPh sb="43" eb="45">
      <t>ヒミツ</t>
    </rPh>
    <rPh sb="46" eb="47">
      <t>モ</t>
    </rPh>
    <rPh sb="56" eb="58">
      <t>ヒツヨウ</t>
    </rPh>
    <rPh sb="59" eb="61">
      <t>ソチ</t>
    </rPh>
    <rPh sb="62" eb="63">
      <t>コウ</t>
    </rPh>
    <phoneticPr fontId="3"/>
  </si>
  <si>
    <t>基準第33条</t>
    <rPh sb="0" eb="2">
      <t>キジュン</t>
    </rPh>
    <rPh sb="2" eb="3">
      <t>ダイ</t>
    </rPh>
    <rPh sb="5" eb="6">
      <t>ジョウ</t>
    </rPh>
    <phoneticPr fontId="3"/>
  </si>
  <si>
    <t>秘密保持誓約書</t>
    <rPh sb="0" eb="2">
      <t>ヒミツ</t>
    </rPh>
    <rPh sb="2" eb="4">
      <t>ホジ</t>
    </rPh>
    <rPh sb="4" eb="7">
      <t>セイヤクショ</t>
    </rPh>
    <phoneticPr fontId="3"/>
  </si>
  <si>
    <t>　サービス担当者会議等において利用者もしくはその家族の個人情報を用いる場合の同意を書面により得ていますか（サービス提供開始時における包括的な同意で可）。</t>
    <rPh sb="5" eb="8">
      <t>タントウシャ</t>
    </rPh>
    <rPh sb="8" eb="10">
      <t>カイギ</t>
    </rPh>
    <rPh sb="10" eb="11">
      <t>トウ</t>
    </rPh>
    <rPh sb="15" eb="18">
      <t>リヨウシャ</t>
    </rPh>
    <rPh sb="24" eb="26">
      <t>カゾク</t>
    </rPh>
    <rPh sb="27" eb="29">
      <t>コジン</t>
    </rPh>
    <rPh sb="29" eb="31">
      <t>ジョウホウ</t>
    </rPh>
    <rPh sb="32" eb="33">
      <t>モチ</t>
    </rPh>
    <rPh sb="35" eb="37">
      <t>バアイ</t>
    </rPh>
    <rPh sb="38" eb="40">
      <t>ドウイ</t>
    </rPh>
    <rPh sb="41" eb="43">
      <t>ショメン</t>
    </rPh>
    <rPh sb="46" eb="47">
      <t>エ</t>
    </rPh>
    <rPh sb="57" eb="59">
      <t>テイキョウ</t>
    </rPh>
    <rPh sb="59" eb="61">
      <t>カイシ</t>
    </rPh>
    <rPh sb="61" eb="62">
      <t>ジ</t>
    </rPh>
    <rPh sb="66" eb="69">
      <t>ホウカツテキ</t>
    </rPh>
    <rPh sb="70" eb="72">
      <t>ドウイ</t>
    </rPh>
    <rPh sb="73" eb="74">
      <t>カ</t>
    </rPh>
    <phoneticPr fontId="3"/>
  </si>
  <si>
    <t>個人情報同意書</t>
    <rPh sb="0" eb="2">
      <t>コジン</t>
    </rPh>
    <rPh sb="2" eb="4">
      <t>ジョウホウ</t>
    </rPh>
    <rPh sb="4" eb="7">
      <t>ドウイショ</t>
    </rPh>
    <phoneticPr fontId="3"/>
  </si>
  <si>
    <t>広告</t>
    <rPh sb="0" eb="2">
      <t>コウコク</t>
    </rPh>
    <phoneticPr fontId="3"/>
  </si>
  <si>
    <t>　虚偽または誇大な広告をしていませんか。</t>
    <rPh sb="1" eb="3">
      <t>キョギ</t>
    </rPh>
    <rPh sb="6" eb="8">
      <t>コダイ</t>
    </rPh>
    <rPh sb="9" eb="11">
      <t>コウコク</t>
    </rPh>
    <phoneticPr fontId="3"/>
  </si>
  <si>
    <t>基準第34条</t>
    <rPh sb="0" eb="2">
      <t>キジュン</t>
    </rPh>
    <rPh sb="2" eb="3">
      <t>ダイ</t>
    </rPh>
    <rPh sb="5" eb="6">
      <t>ジョウ</t>
    </rPh>
    <phoneticPr fontId="3"/>
  </si>
  <si>
    <t>パンフレット/チラシ</t>
    <phoneticPr fontId="3"/>
  </si>
  <si>
    <t>苦情処理</t>
    <rPh sb="0" eb="2">
      <t>クジョウ</t>
    </rPh>
    <rPh sb="2" eb="4">
      <t>ショリ</t>
    </rPh>
    <phoneticPr fontId="3"/>
  </si>
  <si>
    <t>　利用者およびその家族からの苦情を受け付けるための仕組みを設けていますか。</t>
    <rPh sb="1" eb="4">
      <t>リヨウシャ</t>
    </rPh>
    <rPh sb="9" eb="11">
      <t>カゾク</t>
    </rPh>
    <rPh sb="14" eb="16">
      <t>クジョウ</t>
    </rPh>
    <rPh sb="17" eb="18">
      <t>ウ</t>
    </rPh>
    <rPh sb="19" eb="20">
      <t>ツ</t>
    </rPh>
    <rPh sb="25" eb="27">
      <t>シク</t>
    </rPh>
    <rPh sb="29" eb="30">
      <t>モウ</t>
    </rPh>
    <phoneticPr fontId="3"/>
  </si>
  <si>
    <t>基準第36条
H12.6.7社援第1352号「社会福祉事業の経営者による福祉サービスに関する苦情解決の仕組みの指針について」</t>
    <rPh sb="2" eb="3">
      <t>ダイ</t>
    </rPh>
    <rPh sb="5" eb="6">
      <t>ジョウ</t>
    </rPh>
    <rPh sb="15" eb="16">
      <t>シャ</t>
    </rPh>
    <rPh sb="16" eb="17">
      <t>エン</t>
    </rPh>
    <rPh sb="17" eb="18">
      <t>ダイ</t>
    </rPh>
    <rPh sb="22" eb="23">
      <t>ゴウ</t>
    </rPh>
    <rPh sb="24" eb="26">
      <t>シャカイ</t>
    </rPh>
    <rPh sb="26" eb="28">
      <t>フクシ</t>
    </rPh>
    <rPh sb="28" eb="30">
      <t>ジギョウ</t>
    </rPh>
    <rPh sb="31" eb="34">
      <t>ケイエイシャ</t>
    </rPh>
    <rPh sb="37" eb="39">
      <t>フクシ</t>
    </rPh>
    <rPh sb="44" eb="45">
      <t>カン</t>
    </rPh>
    <rPh sb="47" eb="49">
      <t>クジョウ</t>
    </rPh>
    <rPh sb="49" eb="51">
      <t>カイケツ</t>
    </rPh>
    <rPh sb="52" eb="54">
      <t>シク</t>
    </rPh>
    <rPh sb="56" eb="58">
      <t>シシン</t>
    </rPh>
    <phoneticPr fontId="3"/>
  </si>
  <si>
    <t>苦情の受付簿
苦情者への対応記録
苦情対応マニュアル</t>
    <rPh sb="0" eb="2">
      <t>クジョウ</t>
    </rPh>
    <rPh sb="3" eb="5">
      <t>ウケツケ</t>
    </rPh>
    <rPh sb="5" eb="6">
      <t>ボ</t>
    </rPh>
    <rPh sb="7" eb="9">
      <t>クジョウ</t>
    </rPh>
    <rPh sb="9" eb="10">
      <t>シャ</t>
    </rPh>
    <rPh sb="12" eb="14">
      <t>タイオウ</t>
    </rPh>
    <rPh sb="14" eb="16">
      <t>キロク</t>
    </rPh>
    <rPh sb="17" eb="19">
      <t>クジョウ</t>
    </rPh>
    <rPh sb="19" eb="21">
      <t>タイオウ</t>
    </rPh>
    <phoneticPr fontId="3"/>
  </si>
  <si>
    <t>苦情件数　　　　　：　月　　　　　件程度</t>
    <rPh sb="0" eb="2">
      <t>クジョウ</t>
    </rPh>
    <rPh sb="2" eb="4">
      <t>ケンスウ</t>
    </rPh>
    <rPh sb="11" eb="12">
      <t>ツキ</t>
    </rPh>
    <rPh sb="17" eb="18">
      <t>ケン</t>
    </rPh>
    <rPh sb="18" eb="20">
      <t>テイド</t>
    </rPh>
    <phoneticPr fontId="3"/>
  </si>
  <si>
    <t>苦情相談窓口の設置：　□有　・　□無</t>
    <rPh sb="0" eb="2">
      <t>クジョウ</t>
    </rPh>
    <rPh sb="2" eb="4">
      <t>ソウダン</t>
    </rPh>
    <rPh sb="4" eb="6">
      <t>マドグチ</t>
    </rPh>
    <rPh sb="7" eb="9">
      <t>セッチ</t>
    </rPh>
    <rPh sb="12" eb="13">
      <t>アリ</t>
    </rPh>
    <rPh sb="17" eb="18">
      <t>ナシ</t>
    </rPh>
    <phoneticPr fontId="3"/>
  </si>
  <si>
    <t>苦情窓口担当者　　：</t>
    <rPh sb="0" eb="2">
      <t>クジョウ</t>
    </rPh>
    <rPh sb="2" eb="4">
      <t>マドグチ</t>
    </rPh>
    <rPh sb="4" eb="7">
      <t>タントウシャ</t>
    </rPh>
    <phoneticPr fontId="3"/>
  </si>
  <si>
    <t>第三者委員の設置　：　□有　・　□無</t>
    <rPh sb="0" eb="3">
      <t>ダイサンシャ</t>
    </rPh>
    <rPh sb="3" eb="5">
      <t>イイン</t>
    </rPh>
    <rPh sb="6" eb="8">
      <t>セッチ</t>
    </rPh>
    <rPh sb="12" eb="13">
      <t>アリ</t>
    </rPh>
    <rPh sb="17" eb="18">
      <t>ナシ</t>
    </rPh>
    <phoneticPr fontId="3"/>
  </si>
  <si>
    <t>　苦情の内容を踏まえたサービスの質の向上の取り組みを行っていますか。</t>
    <rPh sb="1" eb="3">
      <t>クジョウ</t>
    </rPh>
    <rPh sb="4" eb="6">
      <t>ナイヨウ</t>
    </rPh>
    <rPh sb="7" eb="8">
      <t>フ</t>
    </rPh>
    <rPh sb="16" eb="17">
      <t>シツ</t>
    </rPh>
    <rPh sb="18" eb="20">
      <t>コウジョウ</t>
    </rPh>
    <rPh sb="21" eb="22">
      <t>ト</t>
    </rPh>
    <rPh sb="23" eb="24">
      <t>ク</t>
    </rPh>
    <rPh sb="26" eb="27">
      <t>オコナ</t>
    </rPh>
    <phoneticPr fontId="3"/>
  </si>
  <si>
    <t>　苦情相談等の内容を記録・保存していますか。</t>
    <rPh sb="1" eb="3">
      <t>クジョウ</t>
    </rPh>
    <rPh sb="3" eb="5">
      <t>ソウダン</t>
    </rPh>
    <rPh sb="5" eb="6">
      <t>トウ</t>
    </rPh>
    <rPh sb="7" eb="9">
      <t>ナイヨウ</t>
    </rPh>
    <rPh sb="10" eb="12">
      <t>キロク</t>
    </rPh>
    <rPh sb="13" eb="15">
      <t>ホゾン</t>
    </rPh>
    <phoneticPr fontId="3"/>
  </si>
  <si>
    <t>事故発生時の対応</t>
    <rPh sb="0" eb="2">
      <t>ジコ</t>
    </rPh>
    <rPh sb="2" eb="4">
      <t>ハッセイ</t>
    </rPh>
    <rPh sb="4" eb="5">
      <t>ジ</t>
    </rPh>
    <rPh sb="6" eb="8">
      <t>タイオウ</t>
    </rPh>
    <phoneticPr fontId="3"/>
  </si>
  <si>
    <t>　事故が発生した場合は、市町村、当該利用者の家族、当該利用者に係る居宅介護支援事業者等に連絡を行うとともに、必要な措置を講じていますか。また、事故の状況や処置について記録していますか。</t>
    <rPh sb="1" eb="3">
      <t>ジコ</t>
    </rPh>
    <rPh sb="4" eb="6">
      <t>ハッセイ</t>
    </rPh>
    <rPh sb="8" eb="10">
      <t>バアイ</t>
    </rPh>
    <rPh sb="12" eb="15">
      <t>シチョウソン</t>
    </rPh>
    <rPh sb="16" eb="18">
      <t>トウガイ</t>
    </rPh>
    <rPh sb="18" eb="21">
      <t>リヨウシャ</t>
    </rPh>
    <rPh sb="22" eb="24">
      <t>カゾク</t>
    </rPh>
    <rPh sb="25" eb="27">
      <t>トウガイ</t>
    </rPh>
    <rPh sb="27" eb="30">
      <t>リヨウシャ</t>
    </rPh>
    <rPh sb="31" eb="32">
      <t>カカ</t>
    </rPh>
    <rPh sb="33" eb="35">
      <t>キョタク</t>
    </rPh>
    <rPh sb="35" eb="37">
      <t>カイゴ</t>
    </rPh>
    <rPh sb="37" eb="39">
      <t>シエン</t>
    </rPh>
    <rPh sb="39" eb="42">
      <t>ジギョウシャ</t>
    </rPh>
    <rPh sb="42" eb="43">
      <t>トウ</t>
    </rPh>
    <rPh sb="44" eb="46">
      <t>レンラク</t>
    </rPh>
    <rPh sb="47" eb="48">
      <t>オコナ</t>
    </rPh>
    <rPh sb="54" eb="56">
      <t>ヒツヨウ</t>
    </rPh>
    <rPh sb="57" eb="59">
      <t>ソチ</t>
    </rPh>
    <rPh sb="60" eb="61">
      <t>コウ</t>
    </rPh>
    <rPh sb="71" eb="73">
      <t>ジコ</t>
    </rPh>
    <rPh sb="74" eb="76">
      <t>ジョウキョウ</t>
    </rPh>
    <rPh sb="77" eb="79">
      <t>ショチ</t>
    </rPh>
    <rPh sb="83" eb="85">
      <t>キロク</t>
    </rPh>
    <phoneticPr fontId="3"/>
  </si>
  <si>
    <t>基準第37条
介護事故発生時における報告取扱要領</t>
    <rPh sb="2" eb="3">
      <t>ダイ</t>
    </rPh>
    <rPh sb="5" eb="6">
      <t>ジョウ</t>
    </rPh>
    <rPh sb="8" eb="10">
      <t>カイゴ</t>
    </rPh>
    <rPh sb="10" eb="12">
      <t>ジコ</t>
    </rPh>
    <rPh sb="12" eb="14">
      <t>ハッセイ</t>
    </rPh>
    <rPh sb="14" eb="15">
      <t>ジ</t>
    </rPh>
    <rPh sb="19" eb="21">
      <t>ホウコク</t>
    </rPh>
    <rPh sb="21" eb="23">
      <t>トリアツカイ</t>
    </rPh>
    <rPh sb="23" eb="25">
      <t>ヨウリョウ</t>
    </rPh>
    <phoneticPr fontId="3"/>
  </si>
  <si>
    <t>事故対応マニュアル
市町村、家族、介護支援専門員への報告記録
ヒヤリハット記録</t>
    <rPh sb="0" eb="2">
      <t>ジコ</t>
    </rPh>
    <rPh sb="2" eb="4">
      <t>タイオウ</t>
    </rPh>
    <rPh sb="10" eb="13">
      <t>シチョウソン</t>
    </rPh>
    <rPh sb="14" eb="16">
      <t>カゾク</t>
    </rPh>
    <rPh sb="17" eb="19">
      <t>カイゴ</t>
    </rPh>
    <rPh sb="19" eb="21">
      <t>シエン</t>
    </rPh>
    <rPh sb="21" eb="24">
      <t>センモンイン</t>
    </rPh>
    <rPh sb="26" eb="28">
      <t>ホウコク</t>
    </rPh>
    <rPh sb="28" eb="30">
      <t>キロク</t>
    </rPh>
    <rPh sb="37" eb="39">
      <t>キロク</t>
    </rPh>
    <phoneticPr fontId="3"/>
  </si>
  <si>
    <t>介護サービス提供中に利用者が死亡または負傷し、検査または治療のために保険医療機関を受診した場合は市町等に報告していますか。</t>
    <rPh sb="0" eb="2">
      <t>カイゴ</t>
    </rPh>
    <rPh sb="6" eb="9">
      <t>テイキョウチュウ</t>
    </rPh>
    <rPh sb="10" eb="13">
      <t>リヨウシャ</t>
    </rPh>
    <rPh sb="14" eb="16">
      <t>シボウ</t>
    </rPh>
    <rPh sb="19" eb="21">
      <t>フショウ</t>
    </rPh>
    <rPh sb="23" eb="25">
      <t>ケンサ</t>
    </rPh>
    <rPh sb="28" eb="30">
      <t>チリョウ</t>
    </rPh>
    <rPh sb="34" eb="36">
      <t>ホケン</t>
    </rPh>
    <rPh sb="36" eb="38">
      <t>イリョウ</t>
    </rPh>
    <rPh sb="38" eb="40">
      <t>キカン</t>
    </rPh>
    <rPh sb="41" eb="43">
      <t>ジュシン</t>
    </rPh>
    <rPh sb="45" eb="47">
      <t>バアイ</t>
    </rPh>
    <rPh sb="48" eb="49">
      <t>シ</t>
    </rPh>
    <rPh sb="49" eb="50">
      <t>マチ</t>
    </rPh>
    <rPh sb="50" eb="51">
      <t>トウ</t>
    </rPh>
    <rPh sb="52" eb="54">
      <t>ホウコク</t>
    </rPh>
    <phoneticPr fontId="3"/>
  </si>
  <si>
    <t>事故事例の有無　：　□有　・　□無</t>
    <rPh sb="0" eb="2">
      <t>ジコ</t>
    </rPh>
    <rPh sb="2" eb="4">
      <t>ジレイ</t>
    </rPh>
    <rPh sb="5" eb="7">
      <t>ウム</t>
    </rPh>
    <rPh sb="11" eb="12">
      <t>アリ</t>
    </rPh>
    <rPh sb="16" eb="17">
      <t>ナシ</t>
    </rPh>
    <phoneticPr fontId="3"/>
  </si>
  <si>
    <t>　賠償すべき事故が発生した場合は損害賠償を速やかに行っていますか。</t>
    <rPh sb="1" eb="3">
      <t>バイショウ</t>
    </rPh>
    <rPh sb="6" eb="8">
      <t>ジコ</t>
    </rPh>
    <rPh sb="9" eb="11">
      <t>ハッセイ</t>
    </rPh>
    <rPh sb="13" eb="15">
      <t>バアイ</t>
    </rPh>
    <rPh sb="16" eb="18">
      <t>ソンガイ</t>
    </rPh>
    <rPh sb="18" eb="20">
      <t>バイショウ</t>
    </rPh>
    <rPh sb="21" eb="22">
      <t>スミ</t>
    </rPh>
    <rPh sb="25" eb="26">
      <t>オコナ</t>
    </rPh>
    <phoneticPr fontId="3"/>
  </si>
  <si>
    <t>損害賠償保険への加入：　□有　・　□無</t>
    <rPh sb="0" eb="2">
      <t>ソンガイ</t>
    </rPh>
    <rPh sb="2" eb="4">
      <t>バイショウ</t>
    </rPh>
    <rPh sb="4" eb="6">
      <t>ホケン</t>
    </rPh>
    <rPh sb="8" eb="10">
      <t>カニュウ</t>
    </rPh>
    <rPh sb="13" eb="14">
      <t>アリ</t>
    </rPh>
    <rPh sb="18" eb="19">
      <t>ナシ</t>
    </rPh>
    <phoneticPr fontId="3"/>
  </si>
  <si>
    <t>　事故が生じた際には、原因を解明し、再発生を防ぐための対策を講じていますか。</t>
    <rPh sb="1" eb="3">
      <t>ジコ</t>
    </rPh>
    <rPh sb="4" eb="5">
      <t>ショウ</t>
    </rPh>
    <rPh sb="7" eb="8">
      <t>サイ</t>
    </rPh>
    <rPh sb="11" eb="13">
      <t>ゲンイン</t>
    </rPh>
    <rPh sb="14" eb="16">
      <t>カイメイ</t>
    </rPh>
    <rPh sb="18" eb="21">
      <t>サイハッセイ</t>
    </rPh>
    <rPh sb="22" eb="23">
      <t>フセ</t>
    </rPh>
    <rPh sb="27" eb="29">
      <t>タイサク</t>
    </rPh>
    <rPh sb="30" eb="31">
      <t>コウ</t>
    </rPh>
    <phoneticPr fontId="3"/>
  </si>
  <si>
    <t>再発防止策の検討の記録</t>
    <rPh sb="0" eb="2">
      <t>サイハツ</t>
    </rPh>
    <rPh sb="2" eb="4">
      <t>ボウシ</t>
    </rPh>
    <rPh sb="4" eb="5">
      <t>サク</t>
    </rPh>
    <rPh sb="6" eb="8">
      <t>ケントウ</t>
    </rPh>
    <rPh sb="9" eb="11">
      <t>キロク</t>
    </rPh>
    <phoneticPr fontId="3"/>
  </si>
  <si>
    <t>虐待の防止</t>
    <rPh sb="0" eb="2">
      <t>ギャクタイ</t>
    </rPh>
    <rPh sb="3" eb="5">
      <t>ボウシ</t>
    </rPh>
    <phoneticPr fontId="3"/>
  </si>
  <si>
    <t>　事業所における虐待の防止のための対策を検討する委員会を定期的に開催するとともに、その結果について、訪問介護員等に周知徹底を図っていますか。</t>
    <rPh sb="1" eb="4">
      <t>ジギョウショ</t>
    </rPh>
    <rPh sb="8" eb="10">
      <t>ギャクタイ</t>
    </rPh>
    <rPh sb="11" eb="13">
      <t>ボウシ</t>
    </rPh>
    <rPh sb="17" eb="19">
      <t>タイサク</t>
    </rPh>
    <rPh sb="20" eb="22">
      <t>ケントウ</t>
    </rPh>
    <rPh sb="24" eb="27">
      <t>イインカイ</t>
    </rPh>
    <rPh sb="28" eb="31">
      <t>テイキテキ</t>
    </rPh>
    <rPh sb="32" eb="34">
      <t>カイサイ</t>
    </rPh>
    <rPh sb="43" eb="45">
      <t>ケッカ</t>
    </rPh>
    <rPh sb="50" eb="52">
      <t>ホウモン</t>
    </rPh>
    <rPh sb="52" eb="54">
      <t>カイゴ</t>
    </rPh>
    <rPh sb="54" eb="55">
      <t>イン</t>
    </rPh>
    <rPh sb="55" eb="56">
      <t>トウ</t>
    </rPh>
    <rPh sb="57" eb="59">
      <t>シュウチ</t>
    </rPh>
    <rPh sb="59" eb="61">
      <t>テッテイ</t>
    </rPh>
    <rPh sb="62" eb="63">
      <t>ハカ</t>
    </rPh>
    <phoneticPr fontId="3"/>
  </si>
  <si>
    <t>基準37条の2</t>
    <rPh sb="0" eb="2">
      <t>キジュン</t>
    </rPh>
    <rPh sb="4" eb="5">
      <t>ジョウ</t>
    </rPh>
    <phoneticPr fontId="3"/>
  </si>
  <si>
    <t>構成メンバーの責任および役割分担を明確にするとともに、専任の対策を担当する者を決めていますか。</t>
    <phoneticPr fontId="3"/>
  </si>
  <si>
    <t>担当者(責任者)の選定　　：　□有　・　□無</t>
    <rPh sb="0" eb="3">
      <t>タントウシャ</t>
    </rPh>
    <rPh sb="4" eb="7">
      <t>セキニンシャ</t>
    </rPh>
    <rPh sb="9" eb="11">
      <t>センテイ</t>
    </rPh>
    <rPh sb="16" eb="17">
      <t>アリ</t>
    </rPh>
    <rPh sb="21" eb="22">
      <t>ナシ</t>
    </rPh>
    <phoneticPr fontId="3"/>
  </si>
  <si>
    <t>虐待防止検討委員会は、他の会議体を設置している場合、これと一体的に設置・運営することとして差し支えない。</t>
    <rPh sb="0" eb="2">
      <t>ギャクタイ</t>
    </rPh>
    <rPh sb="2" eb="4">
      <t>ボウシ</t>
    </rPh>
    <rPh sb="4" eb="6">
      <t>ケントウ</t>
    </rPh>
    <rPh sb="6" eb="9">
      <t>イインカイ</t>
    </rPh>
    <rPh sb="11" eb="12">
      <t>ホカ</t>
    </rPh>
    <rPh sb="13" eb="16">
      <t>カイギタイ</t>
    </rPh>
    <rPh sb="17" eb="19">
      <t>セッチ</t>
    </rPh>
    <rPh sb="23" eb="25">
      <t>バアイ</t>
    </rPh>
    <rPh sb="29" eb="32">
      <t>イッタイテキ</t>
    </rPh>
    <rPh sb="33" eb="35">
      <t>セッチ</t>
    </rPh>
    <rPh sb="36" eb="38">
      <t>ウンエイ</t>
    </rPh>
    <rPh sb="45" eb="46">
      <t>サ</t>
    </rPh>
    <rPh sb="47" eb="48">
      <t>ツカ</t>
    </rPh>
    <phoneticPr fontId="3"/>
  </si>
  <si>
    <t>　次に掲げる内容を盛り込んだ「虐待の防止のための指針」を整備していますか。</t>
    <rPh sb="1" eb="2">
      <t>ツギ</t>
    </rPh>
    <rPh sb="3" eb="4">
      <t>カカ</t>
    </rPh>
    <rPh sb="6" eb="8">
      <t>ナイヨウ</t>
    </rPh>
    <rPh sb="9" eb="10">
      <t>モ</t>
    </rPh>
    <rPh sb="11" eb="12">
      <t>コ</t>
    </rPh>
    <rPh sb="15" eb="17">
      <t>ギャクタイ</t>
    </rPh>
    <rPh sb="18" eb="20">
      <t>ボウシ</t>
    </rPh>
    <rPh sb="24" eb="26">
      <t>シシン</t>
    </rPh>
    <rPh sb="28" eb="30">
      <t>セイビ</t>
    </rPh>
    <phoneticPr fontId="3"/>
  </si>
  <si>
    <t>LL230:U231</t>
    <rPh sb="0" eb="10">
      <t>ジギョウショギャクタイボウシタイサクケントウイインカイテイキテキカイサイケッカホウモンカイゴイントウシュウチテッテイハカ</t>
    </rPh>
    <phoneticPr fontId="3"/>
  </si>
  <si>
    <t>虐待の防止のための指針</t>
    <rPh sb="0" eb="2">
      <t>ギャクタイ</t>
    </rPh>
    <rPh sb="3" eb="5">
      <t>ボウシ</t>
    </rPh>
    <rPh sb="9" eb="11">
      <t>シシン</t>
    </rPh>
    <phoneticPr fontId="3"/>
  </si>
  <si>
    <t>事業所における虐待の防止に関する基本的考え方</t>
    <rPh sb="0" eb="3">
      <t>ジギョウショ</t>
    </rPh>
    <rPh sb="7" eb="9">
      <t>ギャクタイ</t>
    </rPh>
    <rPh sb="10" eb="12">
      <t>ボウシ</t>
    </rPh>
    <rPh sb="13" eb="14">
      <t>カン</t>
    </rPh>
    <rPh sb="16" eb="19">
      <t>キホンテキ</t>
    </rPh>
    <rPh sb="19" eb="20">
      <t>カンガ</t>
    </rPh>
    <rPh sb="21" eb="22">
      <t>カタ</t>
    </rPh>
    <phoneticPr fontId="3"/>
  </si>
  <si>
    <t>虐待防止検討委員会その他事業所内の組織に関する事項</t>
    <rPh sb="0" eb="2">
      <t>ギャクタイ</t>
    </rPh>
    <rPh sb="2" eb="4">
      <t>ボウシ</t>
    </rPh>
    <rPh sb="4" eb="6">
      <t>ケントウ</t>
    </rPh>
    <rPh sb="6" eb="9">
      <t>イインカイ</t>
    </rPh>
    <rPh sb="11" eb="12">
      <t>タ</t>
    </rPh>
    <rPh sb="12" eb="15">
      <t>ジギョウショ</t>
    </rPh>
    <rPh sb="15" eb="16">
      <t>ナイ</t>
    </rPh>
    <rPh sb="17" eb="19">
      <t>ソシキ</t>
    </rPh>
    <rPh sb="20" eb="21">
      <t>カン</t>
    </rPh>
    <rPh sb="23" eb="25">
      <t>ジコウ</t>
    </rPh>
    <phoneticPr fontId="3"/>
  </si>
  <si>
    <t>虐待の防止のための職員研修に関する基本方針</t>
    <rPh sb="0" eb="2">
      <t>ギャクタイ</t>
    </rPh>
    <rPh sb="3" eb="5">
      <t>ボウシ</t>
    </rPh>
    <rPh sb="9" eb="11">
      <t>ショクイン</t>
    </rPh>
    <rPh sb="11" eb="13">
      <t>ケンシュウ</t>
    </rPh>
    <rPh sb="14" eb="15">
      <t>カン</t>
    </rPh>
    <rPh sb="17" eb="19">
      <t>キホン</t>
    </rPh>
    <rPh sb="19" eb="21">
      <t>ホウシン</t>
    </rPh>
    <phoneticPr fontId="3"/>
  </si>
  <si>
    <t>虐待等が発生した場合の対応方法に関する基本方針</t>
    <rPh sb="0" eb="2">
      <t>ギャクタイ</t>
    </rPh>
    <rPh sb="2" eb="3">
      <t>トウ</t>
    </rPh>
    <rPh sb="4" eb="6">
      <t>ハッセイ</t>
    </rPh>
    <rPh sb="8" eb="10">
      <t>バアイ</t>
    </rPh>
    <rPh sb="11" eb="13">
      <t>タイオウ</t>
    </rPh>
    <rPh sb="13" eb="15">
      <t>ホウホウ</t>
    </rPh>
    <rPh sb="16" eb="17">
      <t>カン</t>
    </rPh>
    <rPh sb="19" eb="21">
      <t>キホン</t>
    </rPh>
    <rPh sb="21" eb="23">
      <t>ホウシン</t>
    </rPh>
    <phoneticPr fontId="3"/>
  </si>
  <si>
    <t>虐待等が発生した場合の相談・報告体制に関する事項</t>
    <rPh sb="0" eb="2">
      <t>ギャクタイ</t>
    </rPh>
    <rPh sb="2" eb="3">
      <t>トウ</t>
    </rPh>
    <rPh sb="4" eb="6">
      <t>ハッセイ</t>
    </rPh>
    <rPh sb="8" eb="10">
      <t>バアイ</t>
    </rPh>
    <rPh sb="11" eb="13">
      <t>ソウダン</t>
    </rPh>
    <rPh sb="14" eb="16">
      <t>ホウコク</t>
    </rPh>
    <rPh sb="16" eb="18">
      <t>タイセイ</t>
    </rPh>
    <rPh sb="19" eb="20">
      <t>カン</t>
    </rPh>
    <rPh sb="22" eb="24">
      <t>ジコウ</t>
    </rPh>
    <phoneticPr fontId="3"/>
  </si>
  <si>
    <t>成年後見制度の利用支援に関する事項</t>
    <rPh sb="0" eb="2">
      <t>セイネン</t>
    </rPh>
    <rPh sb="2" eb="4">
      <t>コウケン</t>
    </rPh>
    <rPh sb="4" eb="6">
      <t>セイド</t>
    </rPh>
    <rPh sb="7" eb="9">
      <t>リヨウ</t>
    </rPh>
    <rPh sb="9" eb="11">
      <t>シエン</t>
    </rPh>
    <rPh sb="12" eb="13">
      <t>カン</t>
    </rPh>
    <rPh sb="15" eb="17">
      <t>ジコウ</t>
    </rPh>
    <phoneticPr fontId="3"/>
  </si>
  <si>
    <t>虐待等に係る苦情解決方法に関する事項</t>
    <rPh sb="0" eb="2">
      <t>ギャクタイ</t>
    </rPh>
    <rPh sb="2" eb="3">
      <t>トウ</t>
    </rPh>
    <rPh sb="4" eb="5">
      <t>カカ</t>
    </rPh>
    <rPh sb="6" eb="8">
      <t>クジョウ</t>
    </rPh>
    <rPh sb="8" eb="10">
      <t>カイケツ</t>
    </rPh>
    <rPh sb="10" eb="12">
      <t>ホウホウ</t>
    </rPh>
    <rPh sb="13" eb="14">
      <t>カン</t>
    </rPh>
    <rPh sb="16" eb="18">
      <t>ジコウ</t>
    </rPh>
    <phoneticPr fontId="3"/>
  </si>
  <si>
    <t>利用者等に対する当該指針の閲覧に関する事項</t>
    <rPh sb="0" eb="3">
      <t>リヨウシャ</t>
    </rPh>
    <rPh sb="3" eb="4">
      <t>トウ</t>
    </rPh>
    <rPh sb="5" eb="6">
      <t>タイ</t>
    </rPh>
    <rPh sb="8" eb="10">
      <t>トウガイ</t>
    </rPh>
    <rPh sb="10" eb="12">
      <t>シシン</t>
    </rPh>
    <rPh sb="13" eb="15">
      <t>エツラン</t>
    </rPh>
    <rPh sb="16" eb="17">
      <t>カン</t>
    </rPh>
    <rPh sb="19" eb="21">
      <t>ジコウ</t>
    </rPh>
    <phoneticPr fontId="3"/>
  </si>
  <si>
    <t>その他虐待の防止の推進のために必要な事項</t>
    <rPh sb="2" eb="3">
      <t>ホカ</t>
    </rPh>
    <rPh sb="3" eb="5">
      <t>ギャクタイ</t>
    </rPh>
    <rPh sb="6" eb="8">
      <t>ボウシ</t>
    </rPh>
    <rPh sb="9" eb="11">
      <t>スイシン</t>
    </rPh>
    <rPh sb="15" eb="17">
      <t>ヒツヨウ</t>
    </rPh>
    <rPh sb="18" eb="20">
      <t>ジコウ</t>
    </rPh>
    <phoneticPr fontId="3"/>
  </si>
  <si>
    <t>　訪問介護事業所において、訪問介護員等に対し、虐待の防止のための研修を定期的（年１回以上）に実施するとともに、新規採用時には必ず虐待の防止のための研修を実施していますか。</t>
    <rPh sb="1" eb="3">
      <t>ホウモン</t>
    </rPh>
    <rPh sb="3" eb="5">
      <t>カイゴ</t>
    </rPh>
    <rPh sb="5" eb="8">
      <t>ジギョウショ</t>
    </rPh>
    <rPh sb="13" eb="15">
      <t>ホウモン</t>
    </rPh>
    <rPh sb="15" eb="17">
      <t>カイゴ</t>
    </rPh>
    <rPh sb="17" eb="18">
      <t>イン</t>
    </rPh>
    <rPh sb="18" eb="19">
      <t>トウ</t>
    </rPh>
    <rPh sb="20" eb="21">
      <t>タイ</t>
    </rPh>
    <rPh sb="23" eb="25">
      <t>ギャクタイ</t>
    </rPh>
    <rPh sb="26" eb="28">
      <t>ボウシ</t>
    </rPh>
    <rPh sb="32" eb="34">
      <t>ケンシュウ</t>
    </rPh>
    <rPh sb="35" eb="38">
      <t>テイキテキ</t>
    </rPh>
    <rPh sb="39" eb="40">
      <t>ネン</t>
    </rPh>
    <rPh sb="41" eb="44">
      <t>カイイジョウ</t>
    </rPh>
    <rPh sb="46" eb="48">
      <t>ジッシ</t>
    </rPh>
    <rPh sb="55" eb="57">
      <t>シンキ</t>
    </rPh>
    <rPh sb="57" eb="59">
      <t>サイヨウ</t>
    </rPh>
    <rPh sb="59" eb="60">
      <t>ジ</t>
    </rPh>
    <rPh sb="62" eb="63">
      <t>カナラ</t>
    </rPh>
    <rPh sb="64" eb="66">
      <t>ギャクタイ</t>
    </rPh>
    <rPh sb="67" eb="69">
      <t>ボウシ</t>
    </rPh>
    <rPh sb="73" eb="75">
      <t>ケンシュウ</t>
    </rPh>
    <rPh sb="76" eb="78">
      <t>ジッシ</t>
    </rPh>
    <phoneticPr fontId="3"/>
  </si>
  <si>
    <t>「基準」：指定居宅サービス等の事業の人員、設備および運営に関する基準</t>
    <rPh sb="1" eb="3">
      <t>キジュン</t>
    </rPh>
    <rPh sb="5" eb="7">
      <t>シテイ</t>
    </rPh>
    <rPh sb="7" eb="9">
      <t>キョタク</t>
    </rPh>
    <rPh sb="13" eb="14">
      <t>トウ</t>
    </rPh>
    <rPh sb="15" eb="17">
      <t>ジギョウ</t>
    </rPh>
    <rPh sb="18" eb="20">
      <t>ジンイン</t>
    </rPh>
    <rPh sb="21" eb="23">
      <t>セツビ</t>
    </rPh>
    <rPh sb="26" eb="28">
      <t>ウンエイ</t>
    </rPh>
    <rPh sb="29" eb="30">
      <t>カン</t>
    </rPh>
    <rPh sb="32" eb="34">
      <t>キジュン</t>
    </rPh>
    <phoneticPr fontId="3"/>
  </si>
  <si>
    <t>　　　　　（平成11年厚生省令第37号）</t>
    <rPh sb="11" eb="14">
      <t>コウセイショウ</t>
    </rPh>
    <rPh sb="14" eb="15">
      <t>レイ</t>
    </rPh>
    <rPh sb="15" eb="16">
      <t>ダイ</t>
    </rPh>
    <rPh sb="18" eb="19">
      <t>ゴウ</t>
    </rPh>
    <phoneticPr fontId="3"/>
  </si>
  <si>
    <t>訪問介護費　各種加算等自己点検表</t>
    <rPh sb="6" eb="8">
      <t>カクシュ</t>
    </rPh>
    <rPh sb="8" eb="10">
      <t>カサン</t>
    </rPh>
    <rPh sb="10" eb="11">
      <t>トウ</t>
    </rPh>
    <rPh sb="11" eb="13">
      <t>ジコ</t>
    </rPh>
    <rPh sb="13" eb="16">
      <t>テンケンヒョウ</t>
    </rPh>
    <phoneticPr fontId="3"/>
  </si>
  <si>
    <t>※１　「届出状況」欄には、過去１年間に算定した加算・減算の項目に○を付してください。</t>
    <rPh sb="4" eb="6">
      <t>トドケデ</t>
    </rPh>
    <rPh sb="6" eb="8">
      <t>ジョウキョウ</t>
    </rPh>
    <rPh sb="9" eb="10">
      <t>ラン</t>
    </rPh>
    <rPh sb="13" eb="15">
      <t>カコ</t>
    </rPh>
    <rPh sb="16" eb="18">
      <t>ネンカン</t>
    </rPh>
    <rPh sb="19" eb="21">
      <t>サンテイ</t>
    </rPh>
    <rPh sb="23" eb="25">
      <t>カサン</t>
    </rPh>
    <rPh sb="26" eb="28">
      <t>ゲンサン</t>
    </rPh>
    <rPh sb="29" eb="31">
      <t>コウモク</t>
    </rPh>
    <rPh sb="34" eb="35">
      <t>フ</t>
    </rPh>
    <phoneticPr fontId="3"/>
  </si>
  <si>
    <t>※２　過去１年間に算定実績のある加算・減算の算定について、「点検結果」欄の□にチェックをしてください。</t>
    <rPh sb="3" eb="5">
      <t>カコ</t>
    </rPh>
    <rPh sb="6" eb="8">
      <t>ネンカン</t>
    </rPh>
    <rPh sb="9" eb="11">
      <t>サンテイ</t>
    </rPh>
    <rPh sb="11" eb="13">
      <t>ジッセキ</t>
    </rPh>
    <rPh sb="16" eb="18">
      <t>カサン</t>
    </rPh>
    <rPh sb="19" eb="21">
      <t>ゲンサン</t>
    </rPh>
    <rPh sb="22" eb="24">
      <t>サンテイ</t>
    </rPh>
    <rPh sb="30" eb="32">
      <t>テンケン</t>
    </rPh>
    <rPh sb="32" eb="34">
      <t>ケッカ</t>
    </rPh>
    <rPh sb="35" eb="36">
      <t>ラン</t>
    </rPh>
    <phoneticPr fontId="3"/>
  </si>
  <si>
    <t>届出状況</t>
  </si>
  <si>
    <t>点検事項</t>
    <rPh sb="0" eb="2">
      <t>テンケン</t>
    </rPh>
    <rPh sb="2" eb="4">
      <t>ジコウ</t>
    </rPh>
    <phoneticPr fontId="3"/>
  </si>
  <si>
    <t>指導職員
チェック</t>
    <rPh sb="0" eb="2">
      <t>シドウ</t>
    </rPh>
    <rPh sb="2" eb="4">
      <t>ショクイン</t>
    </rPh>
    <phoneticPr fontId="3"/>
  </si>
  <si>
    <t>頻回の訪問により20分未満の身体介護中心型の算定を行う体制</t>
    <rPh sb="0" eb="2">
      <t>ヒンカイ</t>
    </rPh>
    <rPh sb="3" eb="5">
      <t>ホウモン</t>
    </rPh>
    <rPh sb="10" eb="11">
      <t>フン</t>
    </rPh>
    <rPh sb="11" eb="13">
      <t>ミマン</t>
    </rPh>
    <rPh sb="14" eb="16">
      <t>シンタイ</t>
    </rPh>
    <rPh sb="16" eb="18">
      <t>カイゴ</t>
    </rPh>
    <rPh sb="18" eb="21">
      <t>チュウシンガタ</t>
    </rPh>
    <rPh sb="22" eb="24">
      <t>サンテイ</t>
    </rPh>
    <rPh sb="25" eb="26">
      <t>オコナ</t>
    </rPh>
    <rPh sb="27" eb="29">
      <t>タイセイ</t>
    </rPh>
    <phoneticPr fontId="3"/>
  </si>
  <si>
    <t>１前回提供した訪問介護から２時間以上の間隔が空いている場合</t>
    <rPh sb="1" eb="3">
      <t>ゼンカイ</t>
    </rPh>
    <rPh sb="3" eb="5">
      <t>テイキョウ</t>
    </rPh>
    <rPh sb="7" eb="9">
      <t>ホウモン</t>
    </rPh>
    <rPh sb="9" eb="11">
      <t>カイゴ</t>
    </rPh>
    <rPh sb="14" eb="16">
      <t>ジカン</t>
    </rPh>
    <rPh sb="16" eb="18">
      <t>イジョウ</t>
    </rPh>
    <rPh sb="19" eb="21">
      <t>カンカク</t>
    </rPh>
    <rPh sb="22" eb="23">
      <t>ア</t>
    </rPh>
    <rPh sb="27" eb="29">
      <t>バアイ</t>
    </rPh>
    <phoneticPr fontId="3"/>
  </si>
  <si>
    <t>該当</t>
    <rPh sb="0" eb="2">
      <t>ガイトウ</t>
    </rPh>
    <phoneticPr fontId="3"/>
  </si>
  <si>
    <t>利用者台帳等</t>
    <rPh sb="0" eb="3">
      <t>リヨウシャ</t>
    </rPh>
    <rPh sb="3" eb="5">
      <t>ダイチョウ</t>
    </rPh>
    <rPh sb="5" eb="6">
      <t>トウ</t>
    </rPh>
    <phoneticPr fontId="3"/>
  </si>
  <si>
    <t>２前回提供した訪問介護から２時間以上の間隔が空いていない場合は以下の全ての要件を満たす場合</t>
    <rPh sb="1" eb="3">
      <t>ゼンカイ</t>
    </rPh>
    <rPh sb="3" eb="5">
      <t>テイキョウ</t>
    </rPh>
    <rPh sb="7" eb="9">
      <t>ホウモン</t>
    </rPh>
    <rPh sb="9" eb="11">
      <t>カイゴ</t>
    </rPh>
    <rPh sb="14" eb="18">
      <t>ジカンイジョウ</t>
    </rPh>
    <rPh sb="19" eb="21">
      <t>カンカク</t>
    </rPh>
    <rPh sb="22" eb="23">
      <t>ア</t>
    </rPh>
    <rPh sb="28" eb="30">
      <t>バアイ</t>
    </rPh>
    <rPh sb="31" eb="33">
      <t>イカ</t>
    </rPh>
    <rPh sb="34" eb="35">
      <t>スベ</t>
    </rPh>
    <rPh sb="37" eb="39">
      <t>ヨウケン</t>
    </rPh>
    <rPh sb="40" eb="41">
      <t>ミ</t>
    </rPh>
    <rPh sb="43" eb="45">
      <t>バアイ</t>
    </rPh>
    <phoneticPr fontId="3"/>
  </si>
  <si>
    <t>□</t>
  </si>
  <si>
    <t>①要介護１から要介護２の者であって認知症の利用者、または要介護３から５の者であって障害高齢者の日常生活自立度ランクＢからＣの利用者</t>
    <rPh sb="1" eb="4">
      <t>ヨウカイゴ</t>
    </rPh>
    <rPh sb="7" eb="10">
      <t>ヨウカイゴ</t>
    </rPh>
    <rPh sb="12" eb="13">
      <t>モノ</t>
    </rPh>
    <rPh sb="17" eb="20">
      <t>ニンチショウ</t>
    </rPh>
    <rPh sb="21" eb="24">
      <t>リヨウシャ</t>
    </rPh>
    <phoneticPr fontId="3"/>
  </si>
  <si>
    <t>②サービス担当者会議における、週５日以上の頻回の訪問を含む20分未満のサービス提供の必要性の判断（３月に１回以上の開催・必要性の確認）</t>
    <rPh sb="5" eb="8">
      <t>タントウシャ</t>
    </rPh>
    <rPh sb="8" eb="10">
      <t>カイギ</t>
    </rPh>
    <rPh sb="15" eb="16">
      <t>シュウ</t>
    </rPh>
    <rPh sb="17" eb="18">
      <t>ニチ</t>
    </rPh>
    <rPh sb="18" eb="20">
      <t>イジョウ</t>
    </rPh>
    <rPh sb="21" eb="23">
      <t>ヒンカイ</t>
    </rPh>
    <rPh sb="24" eb="26">
      <t>ホウモン</t>
    </rPh>
    <rPh sb="27" eb="28">
      <t>フク</t>
    </rPh>
    <rPh sb="31" eb="32">
      <t>フン</t>
    </rPh>
    <rPh sb="32" eb="34">
      <t>ミマン</t>
    </rPh>
    <rPh sb="39" eb="41">
      <t>テイキョウ</t>
    </rPh>
    <rPh sb="42" eb="44">
      <t>ヒツヨウ</t>
    </rPh>
    <rPh sb="44" eb="45">
      <t>セイ</t>
    </rPh>
    <rPh sb="46" eb="48">
      <t>ハンダン</t>
    </rPh>
    <rPh sb="50" eb="51">
      <t>ガツ</t>
    </rPh>
    <rPh sb="53" eb="54">
      <t>カイ</t>
    </rPh>
    <rPh sb="54" eb="56">
      <t>イジョウ</t>
    </rPh>
    <rPh sb="57" eb="59">
      <t>カイサイ</t>
    </rPh>
    <rPh sb="60" eb="63">
      <t>ヒツヨウセイ</t>
    </rPh>
    <rPh sb="64" eb="66">
      <t>カクニン</t>
    </rPh>
    <phoneticPr fontId="3"/>
  </si>
  <si>
    <t>会議記録</t>
    <rPh sb="0" eb="2">
      <t>カイギ</t>
    </rPh>
    <rPh sb="2" eb="4">
      <t>キロク</t>
    </rPh>
    <phoneticPr fontId="3"/>
  </si>
  <si>
    <t>③常時利用者または家族からの連絡に対応できる体制がある</t>
    <rPh sb="1" eb="3">
      <t>ジョウジ</t>
    </rPh>
    <rPh sb="3" eb="6">
      <t>リヨウシャ</t>
    </rPh>
    <rPh sb="9" eb="11">
      <t>カゾク</t>
    </rPh>
    <rPh sb="14" eb="16">
      <t>レンラク</t>
    </rPh>
    <rPh sb="17" eb="19">
      <t>タイオウ</t>
    </rPh>
    <rPh sb="22" eb="24">
      <t>タイセイ</t>
    </rPh>
    <phoneticPr fontId="3"/>
  </si>
  <si>
    <t>運営規程、勤務体制一覧表等</t>
    <rPh sb="0" eb="2">
      <t>ウンエイ</t>
    </rPh>
    <rPh sb="2" eb="4">
      <t>キテイ</t>
    </rPh>
    <rPh sb="5" eb="7">
      <t>キンム</t>
    </rPh>
    <rPh sb="7" eb="9">
      <t>タイセイ</t>
    </rPh>
    <rPh sb="9" eb="11">
      <t>イチラン</t>
    </rPh>
    <rPh sb="11" eb="12">
      <t>ヒョウ</t>
    </rPh>
    <rPh sb="12" eb="13">
      <t>トウ</t>
    </rPh>
    <phoneticPr fontId="3"/>
  </si>
  <si>
    <t>④定期巡回・随時対応型訪問介護看護の指定または指定を受けようとする計画の策定
※要介護１または２の利用者に提供する場合は、指定を受けているものに限る</t>
    <rPh sb="1" eb="3">
      <t>テイキ</t>
    </rPh>
    <rPh sb="3" eb="5">
      <t>ジュンカイ</t>
    </rPh>
    <rPh sb="6" eb="8">
      <t>ズイジ</t>
    </rPh>
    <rPh sb="8" eb="10">
      <t>タイオウ</t>
    </rPh>
    <rPh sb="10" eb="11">
      <t>ガタ</t>
    </rPh>
    <rPh sb="11" eb="13">
      <t>ホウモン</t>
    </rPh>
    <rPh sb="13" eb="15">
      <t>カイゴ</t>
    </rPh>
    <rPh sb="15" eb="17">
      <t>カンゴ</t>
    </rPh>
    <rPh sb="18" eb="20">
      <t>シテイ</t>
    </rPh>
    <rPh sb="23" eb="25">
      <t>シテイ</t>
    </rPh>
    <rPh sb="26" eb="27">
      <t>ウ</t>
    </rPh>
    <rPh sb="33" eb="35">
      <t>ケイカク</t>
    </rPh>
    <rPh sb="36" eb="38">
      <t>サクテイ</t>
    </rPh>
    <phoneticPr fontId="3"/>
  </si>
  <si>
    <t>あり</t>
    <phoneticPr fontId="3"/>
  </si>
  <si>
    <t>計画書等</t>
    <rPh sb="0" eb="2">
      <t>ケイカク</t>
    </rPh>
    <rPh sb="2" eb="3">
      <t>ショ</t>
    </rPh>
    <rPh sb="3" eb="4">
      <t>トウ</t>
    </rPh>
    <phoneticPr fontId="3"/>
  </si>
  <si>
    <t>⑤１月当たりの訪問介護費は、定期巡回・随時対応型訪問介護看護費のイ（１）単位数を限度として算定</t>
    <rPh sb="2" eb="3">
      <t>ツキ</t>
    </rPh>
    <rPh sb="3" eb="4">
      <t>ア</t>
    </rPh>
    <rPh sb="7" eb="9">
      <t>ホウモン</t>
    </rPh>
    <rPh sb="9" eb="11">
      <t>カイゴ</t>
    </rPh>
    <rPh sb="11" eb="12">
      <t>ヒ</t>
    </rPh>
    <rPh sb="14" eb="16">
      <t>テイキ</t>
    </rPh>
    <rPh sb="16" eb="18">
      <t>ジュンカイ</t>
    </rPh>
    <rPh sb="19" eb="21">
      <t>ズイジ</t>
    </rPh>
    <rPh sb="21" eb="24">
      <t>タイオウガタ</t>
    </rPh>
    <rPh sb="24" eb="26">
      <t>ホウモン</t>
    </rPh>
    <rPh sb="26" eb="28">
      <t>カイゴ</t>
    </rPh>
    <rPh sb="28" eb="30">
      <t>カンゴ</t>
    </rPh>
    <rPh sb="30" eb="31">
      <t>ヒ</t>
    </rPh>
    <rPh sb="36" eb="39">
      <t>タンイスウ</t>
    </rPh>
    <rPh sb="40" eb="42">
      <t>ゲンド</t>
    </rPh>
    <rPh sb="45" eb="47">
      <t>サンテイ</t>
    </rPh>
    <phoneticPr fontId="3"/>
  </si>
  <si>
    <t>高齢者虐待防止措置未実施減算
【*99/100】</t>
    <rPh sb="0" eb="14">
      <t>コウレイシャギャクタイボウシソチミジッシゲンサン</t>
    </rPh>
    <phoneticPr fontId="3"/>
  </si>
  <si>
    <t>高齢者虐待防止のための対策を検討する委員会を定期的に開催していない</t>
    <rPh sb="0" eb="3">
      <t>コウレイシャ</t>
    </rPh>
    <rPh sb="3" eb="5">
      <t>ギャクタイ</t>
    </rPh>
    <rPh sb="26" eb="28">
      <t>カイサイ</t>
    </rPh>
    <phoneticPr fontId="3"/>
  </si>
  <si>
    <t>該当</t>
    <phoneticPr fontId="4"/>
  </si>
  <si>
    <t>委員会記録</t>
    <rPh sb="0" eb="5">
      <t>イインカイキロク</t>
    </rPh>
    <phoneticPr fontId="3"/>
  </si>
  <si>
    <t>高齢者虐待防止のための指針を整備していない</t>
    <rPh sb="0" eb="3">
      <t>コウレイシャ</t>
    </rPh>
    <rPh sb="3" eb="5">
      <t>ギャクタイ</t>
    </rPh>
    <phoneticPr fontId="3"/>
  </si>
  <si>
    <t>高齢者虐待防止のための研修を定期的に実施していない</t>
    <rPh sb="0" eb="3">
      <t>コウレイシャ</t>
    </rPh>
    <phoneticPr fontId="3"/>
  </si>
  <si>
    <t>研修計画、記録</t>
    <rPh sb="0" eb="4">
      <t>ケンシュウケイカク</t>
    </rPh>
    <rPh sb="5" eb="7">
      <t>キロク</t>
    </rPh>
    <phoneticPr fontId="3"/>
  </si>
  <si>
    <t>高齢者虐待防止措置を適正に実施するための担当者を置いていない</t>
    <rPh sb="0" eb="3">
      <t>コウレイシャ</t>
    </rPh>
    <rPh sb="3" eb="9">
      <t>ギャクタイボウシソチ</t>
    </rPh>
    <rPh sb="10" eb="12">
      <t>テキセイ</t>
    </rPh>
    <rPh sb="24" eb="25">
      <t>オ</t>
    </rPh>
    <phoneticPr fontId="3"/>
  </si>
  <si>
    <t>担当者名</t>
    <rPh sb="0" eb="4">
      <t>タントウシャメイ</t>
    </rPh>
    <phoneticPr fontId="3"/>
  </si>
  <si>
    <t>業務継続計画未策定減算
【*99/100】</t>
    <rPh sb="0" eb="6">
      <t>ギョウムケイゾクケイカク</t>
    </rPh>
    <rPh sb="6" eb="7">
      <t>ミ</t>
    </rPh>
    <rPh sb="7" eb="9">
      <t>サクテイ</t>
    </rPh>
    <rPh sb="9" eb="11">
      <t>ゲンサン</t>
    </rPh>
    <phoneticPr fontId="3"/>
  </si>
  <si>
    <t>感染症や非常災害の発生時において、利用者に対するサービスの提供を継続的に実施するための、および非常時の体制で早期の業務再開を図るための計画（業務継続計画）を策定していない</t>
    <rPh sb="0" eb="3">
      <t>カンセンショウ</t>
    </rPh>
    <rPh sb="4" eb="8">
      <t>ヒジョウサイガイ</t>
    </rPh>
    <rPh sb="9" eb="12">
      <t>ハッセイジ</t>
    </rPh>
    <rPh sb="17" eb="20">
      <t>リヨウシャ</t>
    </rPh>
    <rPh sb="32" eb="35">
      <t>ケイゾクテキ</t>
    </rPh>
    <rPh sb="36" eb="38">
      <t>ジッシ</t>
    </rPh>
    <phoneticPr fontId="3"/>
  </si>
  <si>
    <t>２人の訪問
【*200/100】</t>
    <rPh sb="0" eb="2">
      <t>フタリ</t>
    </rPh>
    <rPh sb="3" eb="5">
      <t>ホウモン</t>
    </rPh>
    <phoneticPr fontId="3"/>
  </si>
  <si>
    <t>利用者または家族の同意</t>
    <rPh sb="0" eb="3">
      <t>リヨウシャ</t>
    </rPh>
    <rPh sb="6" eb="8">
      <t>カゾク</t>
    </rPh>
    <rPh sb="9" eb="11">
      <t>ドウイ</t>
    </rPh>
    <phoneticPr fontId="3"/>
  </si>
  <si>
    <t>夜間加算　【+25/100】</t>
    <rPh sb="0" eb="2">
      <t>ヤカン</t>
    </rPh>
    <rPh sb="2" eb="4">
      <t>カサン</t>
    </rPh>
    <phoneticPr fontId="3"/>
  </si>
  <si>
    <t>18時～22時</t>
    <rPh sb="2" eb="3">
      <t>ジ</t>
    </rPh>
    <rPh sb="6" eb="7">
      <t>ジ</t>
    </rPh>
    <phoneticPr fontId="3"/>
  </si>
  <si>
    <t>サービス提供票</t>
    <rPh sb="4" eb="6">
      <t>テイキョウ</t>
    </rPh>
    <rPh sb="6" eb="7">
      <t>ヒョウ</t>
    </rPh>
    <phoneticPr fontId="3"/>
  </si>
  <si>
    <t>早朝加算　【+25/100】</t>
    <rPh sb="0" eb="2">
      <t>ソウチョウ</t>
    </rPh>
    <rPh sb="2" eb="4">
      <t>カサン</t>
    </rPh>
    <phoneticPr fontId="3"/>
  </si>
  <si>
    <t>６時～８時</t>
    <rPh sb="1" eb="2">
      <t>ジ</t>
    </rPh>
    <rPh sb="4" eb="5">
      <t>ジ</t>
    </rPh>
    <phoneticPr fontId="3"/>
  </si>
  <si>
    <t>深夜加算　【+50/100】</t>
    <rPh sb="0" eb="2">
      <t>シンヤ</t>
    </rPh>
    <rPh sb="2" eb="4">
      <t>カサン</t>
    </rPh>
    <phoneticPr fontId="3"/>
  </si>
  <si>
    <t>22時～６時</t>
    <rPh sb="2" eb="3">
      <t>ジ</t>
    </rPh>
    <rPh sb="5" eb="6">
      <t>ジ</t>
    </rPh>
    <phoneticPr fontId="3"/>
  </si>
  <si>
    <t>特定事業所加算（Ⅰ）</t>
    <rPh sb="0" eb="2">
      <t>トクテイ</t>
    </rPh>
    <rPh sb="2" eb="5">
      <t>ジギョウショ</t>
    </rPh>
    <rPh sb="5" eb="7">
      <t>カサン</t>
    </rPh>
    <phoneticPr fontId="3"/>
  </si>
  <si>
    <t>１計画的な研修計画の作成、実施</t>
    <rPh sb="1" eb="4">
      <t>ケイカクテキ</t>
    </rPh>
    <rPh sb="5" eb="7">
      <t>ケンシュウ</t>
    </rPh>
    <rPh sb="7" eb="9">
      <t>ケイカク</t>
    </rPh>
    <rPh sb="10" eb="12">
      <t>サクセイ</t>
    </rPh>
    <rPh sb="13" eb="15">
      <t>ジッシ</t>
    </rPh>
    <phoneticPr fontId="3"/>
  </si>
  <si>
    <t>研修計画書(事業計画書)</t>
    <rPh sb="0" eb="2">
      <t>ケンシュウ</t>
    </rPh>
    <rPh sb="2" eb="5">
      <t>ケイカクショ</t>
    </rPh>
    <rPh sb="6" eb="8">
      <t>ジギョウ</t>
    </rPh>
    <rPh sb="8" eb="11">
      <t>ケイカクショ</t>
    </rPh>
    <phoneticPr fontId="3"/>
  </si>
  <si>
    <t>【+20/100】</t>
    <phoneticPr fontId="3"/>
  </si>
  <si>
    <t>２利用者情報、留意事項伝達、技術指導等の会議開催</t>
    <rPh sb="1" eb="4">
      <t>リヨウシャ</t>
    </rPh>
    <rPh sb="4" eb="6">
      <t>ジョウホウ</t>
    </rPh>
    <rPh sb="7" eb="9">
      <t>リュウイ</t>
    </rPh>
    <rPh sb="9" eb="11">
      <t>ジコウ</t>
    </rPh>
    <rPh sb="11" eb="13">
      <t>デンタツ</t>
    </rPh>
    <rPh sb="14" eb="16">
      <t>ギジュツ</t>
    </rPh>
    <rPh sb="16" eb="18">
      <t>シドウ</t>
    </rPh>
    <rPh sb="18" eb="19">
      <t>トウ</t>
    </rPh>
    <rPh sb="20" eb="22">
      <t>カイギ</t>
    </rPh>
    <rPh sb="22" eb="24">
      <t>カイサイ</t>
    </rPh>
    <phoneticPr fontId="3"/>
  </si>
  <si>
    <t>定期的に実施</t>
    <rPh sb="0" eb="3">
      <t>テイキテキ</t>
    </rPh>
    <rPh sb="4" eb="6">
      <t>ジッシ</t>
    </rPh>
    <phoneticPr fontId="3"/>
  </si>
  <si>
    <t>３サービス提供責任者による利用者情報等の伝達、報告</t>
    <rPh sb="5" eb="7">
      <t>テイキョウ</t>
    </rPh>
    <rPh sb="7" eb="10">
      <t>セキニンシャ</t>
    </rPh>
    <rPh sb="13" eb="16">
      <t>リヨウシャ</t>
    </rPh>
    <rPh sb="16" eb="18">
      <t>ジョウホウ</t>
    </rPh>
    <rPh sb="18" eb="19">
      <t>トウ</t>
    </rPh>
    <rPh sb="20" eb="22">
      <t>デンタツ</t>
    </rPh>
    <rPh sb="23" eb="25">
      <t>ホウコク</t>
    </rPh>
    <phoneticPr fontId="3"/>
  </si>
  <si>
    <t>文書等により実施</t>
    <rPh sb="0" eb="2">
      <t>ブンショ</t>
    </rPh>
    <rPh sb="2" eb="3">
      <t>トウ</t>
    </rPh>
    <rPh sb="6" eb="8">
      <t>ジッシ</t>
    </rPh>
    <phoneticPr fontId="3"/>
  </si>
  <si>
    <t>留意事項伝達書(ＦＡＸ、メール可)、サービス提供報告書</t>
    <rPh sb="0" eb="2">
      <t>リュウイ</t>
    </rPh>
    <rPh sb="2" eb="4">
      <t>ジコウ</t>
    </rPh>
    <rPh sb="4" eb="6">
      <t>デンタツ</t>
    </rPh>
    <rPh sb="6" eb="7">
      <t>ショ</t>
    </rPh>
    <rPh sb="15" eb="16">
      <t>カ</t>
    </rPh>
    <rPh sb="22" eb="24">
      <t>テイキョウ</t>
    </rPh>
    <rPh sb="24" eb="27">
      <t>ホウコクショ</t>
    </rPh>
    <phoneticPr fontId="3"/>
  </si>
  <si>
    <t>４定期的な健康診断の実施</t>
    <rPh sb="1" eb="4">
      <t>テイキテキ</t>
    </rPh>
    <rPh sb="5" eb="7">
      <t>ケンコウ</t>
    </rPh>
    <rPh sb="7" eb="9">
      <t>シンダン</t>
    </rPh>
    <rPh sb="10" eb="12">
      <t>ジッシ</t>
    </rPh>
    <phoneticPr fontId="3"/>
  </si>
  <si>
    <t>全員に実施</t>
    <rPh sb="0" eb="2">
      <t>ゼンイン</t>
    </rPh>
    <rPh sb="3" eb="5">
      <t>ジッシ</t>
    </rPh>
    <phoneticPr fontId="3"/>
  </si>
  <si>
    <t>健診受診記録等</t>
    <rPh sb="0" eb="2">
      <t>ケンシン</t>
    </rPh>
    <rPh sb="2" eb="4">
      <t>ジュシン</t>
    </rPh>
    <rPh sb="4" eb="6">
      <t>キロク</t>
    </rPh>
    <rPh sb="6" eb="7">
      <t>トウ</t>
    </rPh>
    <phoneticPr fontId="3"/>
  </si>
  <si>
    <t>５緊急時等における対応方法の明示</t>
    <rPh sb="1" eb="4">
      <t>キンキュウジ</t>
    </rPh>
    <rPh sb="4" eb="5">
      <t>トウ</t>
    </rPh>
    <rPh sb="9" eb="11">
      <t>タイオウ</t>
    </rPh>
    <rPh sb="11" eb="13">
      <t>ホウホウ</t>
    </rPh>
    <rPh sb="14" eb="16">
      <t>メイジ</t>
    </rPh>
    <phoneticPr fontId="3"/>
  </si>
  <si>
    <t>重要事項説明書等</t>
    <rPh sb="0" eb="2">
      <t>ジュウヨウ</t>
    </rPh>
    <rPh sb="2" eb="4">
      <t>ジコウ</t>
    </rPh>
    <rPh sb="4" eb="7">
      <t>セツメイショ</t>
    </rPh>
    <rPh sb="7" eb="8">
      <t>トウ</t>
    </rPh>
    <phoneticPr fontId="3"/>
  </si>
  <si>
    <t>６前年度または届出日が属する月の前３月の訪問介護員等総数のうち、介護福祉士の数が３割以上または介護祉士、実務者研修修了者ならびに介護職員基礎研修課程修了者および１級課程修了者の数が５割以上</t>
    <rPh sb="1" eb="4">
      <t>ゼンネンド</t>
    </rPh>
    <rPh sb="7" eb="10">
      <t>トドケデビ</t>
    </rPh>
    <rPh sb="11" eb="12">
      <t>ゾク</t>
    </rPh>
    <rPh sb="14" eb="15">
      <t>ツキ</t>
    </rPh>
    <rPh sb="16" eb="17">
      <t>マエ</t>
    </rPh>
    <rPh sb="18" eb="19">
      <t>ツキ</t>
    </rPh>
    <rPh sb="20" eb="22">
      <t>ホウモン</t>
    </rPh>
    <rPh sb="22" eb="24">
      <t>カイゴ</t>
    </rPh>
    <rPh sb="24" eb="25">
      <t>イン</t>
    </rPh>
    <rPh sb="25" eb="26">
      <t>トウ</t>
    </rPh>
    <rPh sb="26" eb="28">
      <t>ソウスウ</t>
    </rPh>
    <rPh sb="32" eb="34">
      <t>カイゴ</t>
    </rPh>
    <rPh sb="34" eb="37">
      <t>フクシシ</t>
    </rPh>
    <rPh sb="38" eb="39">
      <t>スウ</t>
    </rPh>
    <rPh sb="41" eb="42">
      <t>ワリ</t>
    </rPh>
    <rPh sb="42" eb="44">
      <t>イジョウ</t>
    </rPh>
    <rPh sb="47" eb="49">
      <t>カイゴ</t>
    </rPh>
    <rPh sb="49" eb="50">
      <t>シ</t>
    </rPh>
    <rPh sb="50" eb="51">
      <t>シ</t>
    </rPh>
    <rPh sb="52" eb="55">
      <t>ジツムシャ</t>
    </rPh>
    <rPh sb="55" eb="57">
      <t>ケンシュウ</t>
    </rPh>
    <rPh sb="57" eb="60">
      <t>シュウリョウシャ</t>
    </rPh>
    <rPh sb="64" eb="66">
      <t>カイゴ</t>
    </rPh>
    <rPh sb="66" eb="68">
      <t>ショクイン</t>
    </rPh>
    <rPh sb="68" eb="70">
      <t>キソ</t>
    </rPh>
    <rPh sb="70" eb="72">
      <t>ケンシュウ</t>
    </rPh>
    <rPh sb="72" eb="74">
      <t>カテイ</t>
    </rPh>
    <rPh sb="74" eb="77">
      <t>シュウリョウシャ</t>
    </rPh>
    <rPh sb="81" eb="82">
      <t>キュウ</t>
    </rPh>
    <rPh sb="82" eb="84">
      <t>カテイ</t>
    </rPh>
    <rPh sb="84" eb="86">
      <t>シュウリョウ</t>
    </rPh>
    <rPh sb="86" eb="87">
      <t>シャ</t>
    </rPh>
    <rPh sb="88" eb="89">
      <t>カズ</t>
    </rPh>
    <rPh sb="91" eb="92">
      <t>ワリ</t>
    </rPh>
    <rPh sb="92" eb="94">
      <t>イジョウ</t>
    </rPh>
    <phoneticPr fontId="3"/>
  </si>
  <si>
    <t>職員台帳(履歴書)等</t>
    <rPh sb="0" eb="2">
      <t>ショクイン</t>
    </rPh>
    <rPh sb="2" eb="4">
      <t>ダイチョウ</t>
    </rPh>
    <rPh sb="5" eb="8">
      <t>リレキショ</t>
    </rPh>
    <rPh sb="9" eb="10">
      <t>トウ</t>
    </rPh>
    <phoneticPr fontId="3"/>
  </si>
  <si>
    <t>７すべてのサービス提供責任者が実務経験３年以上の介護福祉士または実務経験５年以上の実務者研修修了者もしくは介護職員基礎研修課程修了者もしくは１級課程修了者
※１を超えるサービス提供責任者が必要の場合は、２人以上が常勤</t>
    <rPh sb="9" eb="11">
      <t>テイキョウ</t>
    </rPh>
    <rPh sb="11" eb="14">
      <t>セキニンシャ</t>
    </rPh>
    <rPh sb="15" eb="17">
      <t>ジツム</t>
    </rPh>
    <rPh sb="17" eb="19">
      <t>ケイケン</t>
    </rPh>
    <rPh sb="20" eb="21">
      <t>ネン</t>
    </rPh>
    <rPh sb="21" eb="23">
      <t>イジョウ</t>
    </rPh>
    <rPh sb="24" eb="26">
      <t>カイゴ</t>
    </rPh>
    <rPh sb="26" eb="29">
      <t>フクシシ</t>
    </rPh>
    <rPh sb="32" eb="34">
      <t>ジツム</t>
    </rPh>
    <rPh sb="34" eb="36">
      <t>ケイケン</t>
    </rPh>
    <rPh sb="37" eb="40">
      <t>ネンイジョウ</t>
    </rPh>
    <rPh sb="41" eb="44">
      <t>ジツムシャ</t>
    </rPh>
    <rPh sb="44" eb="46">
      <t>ケンシュウ</t>
    </rPh>
    <rPh sb="46" eb="49">
      <t>シュウリョウシャ</t>
    </rPh>
    <rPh sb="53" eb="55">
      <t>カイゴ</t>
    </rPh>
    <rPh sb="55" eb="57">
      <t>ショクイン</t>
    </rPh>
    <rPh sb="57" eb="59">
      <t>キソ</t>
    </rPh>
    <rPh sb="59" eb="61">
      <t>ケンシュウ</t>
    </rPh>
    <rPh sb="61" eb="63">
      <t>カテイ</t>
    </rPh>
    <rPh sb="63" eb="65">
      <t>シュウリョウ</t>
    </rPh>
    <rPh sb="65" eb="66">
      <t>シャ</t>
    </rPh>
    <rPh sb="71" eb="72">
      <t>キュウ</t>
    </rPh>
    <rPh sb="72" eb="74">
      <t>カテイ</t>
    </rPh>
    <rPh sb="74" eb="77">
      <t>シュウリョウシャ</t>
    </rPh>
    <rPh sb="81" eb="82">
      <t>コ</t>
    </rPh>
    <rPh sb="88" eb="90">
      <t>テイキョウ</t>
    </rPh>
    <rPh sb="90" eb="93">
      <t>セキニンシャ</t>
    </rPh>
    <rPh sb="94" eb="96">
      <t>ヒツヨウ</t>
    </rPh>
    <rPh sb="97" eb="99">
      <t>バアイ</t>
    </rPh>
    <rPh sb="102" eb="103">
      <t>ニン</t>
    </rPh>
    <rPh sb="103" eb="105">
      <t>イジョウ</t>
    </rPh>
    <rPh sb="106" eb="108">
      <t>ジョウキン</t>
    </rPh>
    <phoneticPr fontId="3"/>
  </si>
  <si>
    <t>　　　　〃</t>
    <phoneticPr fontId="3"/>
  </si>
  <si>
    <t>８または９のいずれかに該当</t>
    <rPh sb="11" eb="13">
      <t>ガイトウ</t>
    </rPh>
    <phoneticPr fontId="3"/>
  </si>
  <si>
    <t>８前年度または算定日が属する月の前３月間の利用者総数のうち要介護４および５の利用者ならびに認知症日常生活自立度Ⅲ以上の利用者ならびにたん吸引等の行為を必要とする利用者の数が２割以上
※「たん吸引等の行為を必要とする利用者」とは、社会福祉士及び介護福祉士法の規定に基づき、たんの吸引等の業務を行うための登録を受けている事業所において、たんの吸引等の行為を必要とする利用者を指す</t>
    <rPh sb="1" eb="4">
      <t>ゼンネンド</t>
    </rPh>
    <rPh sb="19" eb="20">
      <t>カン</t>
    </rPh>
    <rPh sb="45" eb="48">
      <t>ニンチショウ</t>
    </rPh>
    <rPh sb="48" eb="50">
      <t>ニチジョウ</t>
    </rPh>
    <rPh sb="50" eb="52">
      <t>セイカツ</t>
    </rPh>
    <rPh sb="52" eb="54">
      <t>ジリツ</t>
    </rPh>
    <rPh sb="54" eb="55">
      <t>ド</t>
    </rPh>
    <rPh sb="56" eb="58">
      <t>イジョウ</t>
    </rPh>
    <rPh sb="59" eb="62">
      <t>リヨウシャ</t>
    </rPh>
    <rPh sb="68" eb="70">
      <t>キュウイン</t>
    </rPh>
    <rPh sb="70" eb="71">
      <t>トウ</t>
    </rPh>
    <rPh sb="72" eb="74">
      <t>コウイ</t>
    </rPh>
    <rPh sb="75" eb="77">
      <t>ヒツヨウ</t>
    </rPh>
    <rPh sb="80" eb="83">
      <t>リヨウシャ</t>
    </rPh>
    <rPh sb="84" eb="85">
      <t>カズ</t>
    </rPh>
    <rPh sb="87" eb="90">
      <t>ワリイジョウ</t>
    </rPh>
    <rPh sb="95" eb="97">
      <t>キュウイン</t>
    </rPh>
    <rPh sb="97" eb="98">
      <t>トウ</t>
    </rPh>
    <rPh sb="99" eb="101">
      <t>コウイ</t>
    </rPh>
    <rPh sb="102" eb="104">
      <t>ヒツヨウ</t>
    </rPh>
    <rPh sb="107" eb="110">
      <t>リヨウシャ</t>
    </rPh>
    <rPh sb="114" eb="116">
      <t>シャカイ</t>
    </rPh>
    <rPh sb="116" eb="118">
      <t>フクシ</t>
    </rPh>
    <rPh sb="118" eb="119">
      <t>シ</t>
    </rPh>
    <rPh sb="119" eb="120">
      <t>オヨ</t>
    </rPh>
    <rPh sb="121" eb="123">
      <t>カイゴ</t>
    </rPh>
    <rPh sb="123" eb="125">
      <t>フクシ</t>
    </rPh>
    <rPh sb="125" eb="126">
      <t>シ</t>
    </rPh>
    <rPh sb="126" eb="127">
      <t>ホウ</t>
    </rPh>
    <rPh sb="128" eb="130">
      <t>キテイ</t>
    </rPh>
    <rPh sb="131" eb="132">
      <t>モト</t>
    </rPh>
    <rPh sb="138" eb="141">
      <t>キュウイントウ</t>
    </rPh>
    <rPh sb="142" eb="144">
      <t>ギョウム</t>
    </rPh>
    <rPh sb="145" eb="146">
      <t>オコナ</t>
    </rPh>
    <rPh sb="150" eb="152">
      <t>トウロク</t>
    </rPh>
    <rPh sb="153" eb="154">
      <t>ウ</t>
    </rPh>
    <rPh sb="169" eb="171">
      <t>キュウイン</t>
    </rPh>
    <rPh sb="171" eb="172">
      <t>トウ</t>
    </rPh>
    <rPh sb="173" eb="175">
      <t>コウイ</t>
    </rPh>
    <rPh sb="181" eb="184">
      <t>リヨウシャ</t>
    </rPh>
    <rPh sb="185" eb="186">
      <t>サ</t>
    </rPh>
    <phoneticPr fontId="3"/>
  </si>
  <si>
    <t>９10から14のいずれにも該当</t>
    <rPh sb="13" eb="15">
      <t>ガイトウ</t>
    </rPh>
    <phoneticPr fontId="3"/>
  </si>
  <si>
    <t>10病院、診療所または訪問看護ステーションの看護師との連携により、２４時間連絡できる体制を確保し、かつ、必要に応じて訪問介護を行うことができる体制を整備</t>
    <rPh sb="2" eb="4">
      <t>ビョウイン</t>
    </rPh>
    <rPh sb="5" eb="8">
      <t>シンリョウショ</t>
    </rPh>
    <rPh sb="11" eb="15">
      <t>ホウモンカンゴ</t>
    </rPh>
    <rPh sb="22" eb="25">
      <t>カンゴシ</t>
    </rPh>
    <rPh sb="27" eb="29">
      <t>レンケイ</t>
    </rPh>
    <rPh sb="35" eb="39">
      <t>ジカンレンラク</t>
    </rPh>
    <rPh sb="42" eb="44">
      <t>タイセイ</t>
    </rPh>
    <rPh sb="45" eb="47">
      <t>カクホ</t>
    </rPh>
    <rPh sb="52" eb="54">
      <t>ヒツヨウ</t>
    </rPh>
    <phoneticPr fontId="3"/>
  </si>
  <si>
    <t>２４時間連絡体制協定書
２４時間訪問介護体制</t>
    <rPh sb="2" eb="4">
      <t>ジカン</t>
    </rPh>
    <rPh sb="4" eb="6">
      <t>レンラク</t>
    </rPh>
    <rPh sb="6" eb="8">
      <t>タイセイ</t>
    </rPh>
    <rPh sb="8" eb="11">
      <t>キョウテイショ</t>
    </rPh>
    <rPh sb="14" eb="16">
      <t>ジカン</t>
    </rPh>
    <rPh sb="16" eb="22">
      <t>ホウモンカイゴタイセイ</t>
    </rPh>
    <phoneticPr fontId="3"/>
  </si>
  <si>
    <t>11看取り期における対応方針を定め、利用開始の際に、利用者またはその家族等に対して、対応方針の内容を説明し、同意を得ている</t>
    <rPh sb="2" eb="4">
      <t>ミト</t>
    </rPh>
    <rPh sb="10" eb="14">
      <t>タイオウホウシン</t>
    </rPh>
    <rPh sb="15" eb="16">
      <t>サダ</t>
    </rPh>
    <rPh sb="18" eb="22">
      <t>リヨウカイシ</t>
    </rPh>
    <rPh sb="23" eb="24">
      <t>サイ</t>
    </rPh>
    <rPh sb="26" eb="29">
      <t>リヨウシャ</t>
    </rPh>
    <rPh sb="34" eb="37">
      <t>カゾクトウ</t>
    </rPh>
    <rPh sb="38" eb="39">
      <t>タイ</t>
    </rPh>
    <rPh sb="42" eb="46">
      <t>タイオウホウシン</t>
    </rPh>
    <rPh sb="47" eb="49">
      <t>ナイヨウ</t>
    </rPh>
    <rPh sb="50" eb="52">
      <t>セツメイ</t>
    </rPh>
    <rPh sb="54" eb="56">
      <t>ドウイ</t>
    </rPh>
    <rPh sb="57" eb="58">
      <t>エ</t>
    </rPh>
    <phoneticPr fontId="3"/>
  </si>
  <si>
    <t>看取り対応方針</t>
    <rPh sb="0" eb="2">
      <t>ミト</t>
    </rPh>
    <rPh sb="3" eb="7">
      <t>タイオウホウシン</t>
    </rPh>
    <phoneticPr fontId="3"/>
  </si>
  <si>
    <t>12医師、看護職員、訪問介護員等介護支援専門員その他の職種の者による協議の上、事業所における看取りの実績等を踏まえ、適宜、看取りに関する対応方針を見直し</t>
    <rPh sb="2" eb="4">
      <t>イシ</t>
    </rPh>
    <rPh sb="5" eb="9">
      <t>カンゴショクイン</t>
    </rPh>
    <rPh sb="10" eb="16">
      <t>ホウモンカイゴイントウ</t>
    </rPh>
    <rPh sb="16" eb="23">
      <t>カイゴシエンセンモンイン</t>
    </rPh>
    <rPh sb="25" eb="26">
      <t>タ</t>
    </rPh>
    <phoneticPr fontId="3"/>
  </si>
  <si>
    <t>看取り対応方針の見直しの記録</t>
    <rPh sb="0" eb="2">
      <t>ミト</t>
    </rPh>
    <rPh sb="3" eb="7">
      <t>タイオウホウシン</t>
    </rPh>
    <rPh sb="8" eb="10">
      <t>ミナオ</t>
    </rPh>
    <rPh sb="12" eb="14">
      <t>キロク</t>
    </rPh>
    <phoneticPr fontId="3"/>
  </si>
  <si>
    <t>13看取りに関する職員研修を実施</t>
    <rPh sb="2" eb="4">
      <t>ミト</t>
    </rPh>
    <rPh sb="6" eb="7">
      <t>カン</t>
    </rPh>
    <rPh sb="9" eb="13">
      <t>ショクインケンシュウ</t>
    </rPh>
    <rPh sb="14" eb="16">
      <t>ジッシ</t>
    </rPh>
    <phoneticPr fontId="3"/>
  </si>
  <si>
    <t>看取り研修実施記録</t>
    <rPh sb="0" eb="2">
      <t>ミト</t>
    </rPh>
    <rPh sb="3" eb="5">
      <t>ケンシュウ</t>
    </rPh>
    <rPh sb="5" eb="7">
      <t>ジッシ</t>
    </rPh>
    <rPh sb="7" eb="9">
      <t>キロク</t>
    </rPh>
    <phoneticPr fontId="3"/>
  </si>
  <si>
    <t>14前年度または算定日が属する月の前３月間において、医師が一般的に認められている医学的知見に基づき回復の見込みがないと診断した者かつ看取り期における対応方針に基づき、利用者の状態または家族の求め等に応じ、訪問介護員等から介護記録等利用者に関する記録を活用し行われるサービスについての説明を受け、同意した上でサービスを受けている者が１人以上</t>
    <rPh sb="2" eb="21">
      <t>ゼンネンドマタハサンテイビガゾクスルツキノマエ3ツキカン</t>
    </rPh>
    <rPh sb="26" eb="28">
      <t>イシ</t>
    </rPh>
    <rPh sb="29" eb="32">
      <t>イッパンテキ</t>
    </rPh>
    <rPh sb="33" eb="34">
      <t>ミト</t>
    </rPh>
    <rPh sb="40" eb="45">
      <t>イガクテキチケン</t>
    </rPh>
    <rPh sb="46" eb="47">
      <t>モト</t>
    </rPh>
    <rPh sb="49" eb="51">
      <t>カイフク</t>
    </rPh>
    <rPh sb="52" eb="54">
      <t>ミコ</t>
    </rPh>
    <rPh sb="59" eb="61">
      <t>シンダン</t>
    </rPh>
    <rPh sb="63" eb="64">
      <t>モノ</t>
    </rPh>
    <rPh sb="66" eb="68">
      <t>ミト</t>
    </rPh>
    <rPh sb="69" eb="70">
      <t>キ</t>
    </rPh>
    <rPh sb="74" eb="78">
      <t>タイオウホウシン</t>
    </rPh>
    <rPh sb="79" eb="80">
      <t>モト</t>
    </rPh>
    <rPh sb="83" eb="86">
      <t>リヨウシャ</t>
    </rPh>
    <rPh sb="87" eb="89">
      <t>ジョウタイ</t>
    </rPh>
    <rPh sb="92" eb="94">
      <t>カゾク</t>
    </rPh>
    <rPh sb="95" eb="96">
      <t>モト</t>
    </rPh>
    <rPh sb="97" eb="98">
      <t>トウ</t>
    </rPh>
    <rPh sb="99" eb="100">
      <t>オウ</t>
    </rPh>
    <rPh sb="102" eb="104">
      <t>ホウモン</t>
    </rPh>
    <rPh sb="104" eb="106">
      <t>カイゴ</t>
    </rPh>
    <rPh sb="106" eb="107">
      <t>イン</t>
    </rPh>
    <rPh sb="107" eb="108">
      <t>トウ</t>
    </rPh>
    <rPh sb="151" eb="152">
      <t>ウエ</t>
    </rPh>
    <phoneticPr fontId="3"/>
  </si>
  <si>
    <t>医師の診断書
サービス計画書</t>
    <rPh sb="0" eb="2">
      <t>イシ</t>
    </rPh>
    <rPh sb="3" eb="6">
      <t>シンダンショ</t>
    </rPh>
    <rPh sb="11" eb="14">
      <t>ケイカクショ</t>
    </rPh>
    <phoneticPr fontId="3"/>
  </si>
  <si>
    <t>特定事業所加算（Ⅱ）</t>
    <rPh sb="0" eb="2">
      <t>トクテイ</t>
    </rPh>
    <rPh sb="2" eb="5">
      <t>ジギョウショ</t>
    </rPh>
    <rPh sb="5" eb="7">
      <t>カサン</t>
    </rPh>
    <phoneticPr fontId="3"/>
  </si>
  <si>
    <t>１計画的な研修計画の作成、実施</t>
    <rPh sb="10" eb="12">
      <t>サクセイ</t>
    </rPh>
    <phoneticPr fontId="3"/>
  </si>
  <si>
    <t>あり(含予定)</t>
    <rPh sb="3" eb="4">
      <t>フク</t>
    </rPh>
    <rPh sb="4" eb="6">
      <t>ヨテイ</t>
    </rPh>
    <phoneticPr fontId="3"/>
  </si>
  <si>
    <t>【+10/100】</t>
    <phoneticPr fontId="3"/>
  </si>
  <si>
    <t>６または７のいずれかに該当</t>
    <rPh sb="11" eb="13">
      <t>ガイトウ</t>
    </rPh>
    <phoneticPr fontId="3"/>
  </si>
  <si>
    <t>６前年度または届出日が属する月の前３月の訪問介護員等総数のうち、介護福祉士の数が３割以上または介護福祉士、実務者研修修了者ならびに介護職員基礎研修課程修了者および１級課程修了者の数が５割以上</t>
    <rPh sb="1" eb="4">
      <t>ゼンネンド</t>
    </rPh>
    <rPh sb="7" eb="10">
      <t>トドケデビ</t>
    </rPh>
    <rPh sb="11" eb="12">
      <t>ゾク</t>
    </rPh>
    <rPh sb="14" eb="15">
      <t>ツキ</t>
    </rPh>
    <rPh sb="16" eb="17">
      <t>マエ</t>
    </rPh>
    <rPh sb="18" eb="19">
      <t>ツキ</t>
    </rPh>
    <rPh sb="20" eb="22">
      <t>ホウモン</t>
    </rPh>
    <rPh sb="22" eb="24">
      <t>カイゴ</t>
    </rPh>
    <rPh sb="24" eb="25">
      <t>イン</t>
    </rPh>
    <rPh sb="25" eb="26">
      <t>トウ</t>
    </rPh>
    <rPh sb="26" eb="28">
      <t>ソウスウ</t>
    </rPh>
    <rPh sb="32" eb="34">
      <t>カイゴ</t>
    </rPh>
    <rPh sb="34" eb="37">
      <t>フクシシ</t>
    </rPh>
    <rPh sb="38" eb="39">
      <t>スウ</t>
    </rPh>
    <rPh sb="41" eb="42">
      <t>ワリ</t>
    </rPh>
    <rPh sb="42" eb="44">
      <t>イジョウ</t>
    </rPh>
    <rPh sb="47" eb="49">
      <t>カイゴ</t>
    </rPh>
    <rPh sb="49" eb="52">
      <t>フクシシ</t>
    </rPh>
    <rPh sb="53" eb="56">
      <t>ジツムシャ</t>
    </rPh>
    <rPh sb="56" eb="58">
      <t>ケンシュウ</t>
    </rPh>
    <rPh sb="58" eb="61">
      <t>シュウリョウシャ</t>
    </rPh>
    <rPh sb="65" eb="67">
      <t>カイゴ</t>
    </rPh>
    <rPh sb="67" eb="69">
      <t>ショクイン</t>
    </rPh>
    <rPh sb="69" eb="71">
      <t>キソ</t>
    </rPh>
    <rPh sb="71" eb="73">
      <t>ケンシュウ</t>
    </rPh>
    <rPh sb="73" eb="75">
      <t>カテイ</t>
    </rPh>
    <rPh sb="75" eb="78">
      <t>シュウリョウシャ</t>
    </rPh>
    <rPh sb="82" eb="83">
      <t>キュウ</t>
    </rPh>
    <rPh sb="83" eb="85">
      <t>カテイ</t>
    </rPh>
    <rPh sb="85" eb="87">
      <t>シュウリョウ</t>
    </rPh>
    <rPh sb="87" eb="88">
      <t>シャ</t>
    </rPh>
    <rPh sb="89" eb="90">
      <t>カズ</t>
    </rPh>
    <rPh sb="92" eb="93">
      <t>ワリ</t>
    </rPh>
    <rPh sb="93" eb="95">
      <t>イジョウ</t>
    </rPh>
    <phoneticPr fontId="3"/>
  </si>
  <si>
    <t>特定事業所加算（Ⅲ）</t>
    <rPh sb="0" eb="2">
      <t>トクテイ</t>
    </rPh>
    <rPh sb="2" eb="5">
      <t>ジギョウショ</t>
    </rPh>
    <rPh sb="5" eb="7">
      <t>カサン</t>
    </rPh>
    <phoneticPr fontId="3"/>
  </si>
  <si>
    <t>１研修計画の作成、実施</t>
    <rPh sb="1" eb="3">
      <t>ケンシュウ</t>
    </rPh>
    <rPh sb="3" eb="5">
      <t>ケイカク</t>
    </rPh>
    <rPh sb="6" eb="8">
      <t>サクセイ</t>
    </rPh>
    <rPh sb="9" eb="11">
      <t>ジッシ</t>
    </rPh>
    <phoneticPr fontId="3"/>
  </si>
  <si>
    <t>６または７のいずれにも該当</t>
    <rPh sb="11" eb="13">
      <t>ガイトウ</t>
    </rPh>
    <phoneticPr fontId="3"/>
  </si>
  <si>
    <t>６前年度または算定日が属する月の前３月間の利用者総数のうち要介護４および５の利用者ならびに認知症日常生活自立度Ⅲ以上の利用者ならびにたん吸引等の行為を必要とする利用者の数が２割以上
※「たん吸引等の行為を必要とする利用者」とは、社会福祉士及び介護福祉士法の規定に基づき、たんの吸引等の業務を行うための登録を受けている事業所において、たんの吸引等の行為を必要とする利用者を指す</t>
    <rPh sb="1" eb="4">
      <t>ゼンネンド</t>
    </rPh>
    <rPh sb="19" eb="20">
      <t>カン</t>
    </rPh>
    <rPh sb="45" eb="48">
      <t>ニンチショウ</t>
    </rPh>
    <rPh sb="48" eb="50">
      <t>ニチジョウ</t>
    </rPh>
    <rPh sb="50" eb="52">
      <t>セイカツ</t>
    </rPh>
    <rPh sb="52" eb="54">
      <t>ジリツ</t>
    </rPh>
    <rPh sb="54" eb="55">
      <t>ド</t>
    </rPh>
    <rPh sb="56" eb="58">
      <t>イジョウ</t>
    </rPh>
    <rPh sb="59" eb="62">
      <t>リヨウシャ</t>
    </rPh>
    <rPh sb="68" eb="70">
      <t>キュウイン</t>
    </rPh>
    <rPh sb="70" eb="71">
      <t>トウ</t>
    </rPh>
    <rPh sb="72" eb="74">
      <t>コウイ</t>
    </rPh>
    <rPh sb="75" eb="77">
      <t>ヒツヨウ</t>
    </rPh>
    <rPh sb="80" eb="83">
      <t>リヨウシャ</t>
    </rPh>
    <rPh sb="84" eb="85">
      <t>カズ</t>
    </rPh>
    <rPh sb="87" eb="90">
      <t>ワリイジョウ</t>
    </rPh>
    <rPh sb="95" eb="97">
      <t>キュウイン</t>
    </rPh>
    <rPh sb="97" eb="98">
      <t>トウ</t>
    </rPh>
    <rPh sb="99" eb="101">
      <t>コウイ</t>
    </rPh>
    <rPh sb="102" eb="104">
      <t>ヒツヨウ</t>
    </rPh>
    <rPh sb="107" eb="110">
      <t>リヨウシャ</t>
    </rPh>
    <rPh sb="114" eb="116">
      <t>シャカイ</t>
    </rPh>
    <rPh sb="116" eb="118">
      <t>フクシ</t>
    </rPh>
    <rPh sb="118" eb="119">
      <t>シ</t>
    </rPh>
    <rPh sb="119" eb="120">
      <t>オヨ</t>
    </rPh>
    <rPh sb="121" eb="123">
      <t>カイゴ</t>
    </rPh>
    <rPh sb="123" eb="125">
      <t>フクシ</t>
    </rPh>
    <rPh sb="125" eb="126">
      <t>シ</t>
    </rPh>
    <rPh sb="126" eb="127">
      <t>ホウ</t>
    </rPh>
    <rPh sb="128" eb="130">
      <t>キテイ</t>
    </rPh>
    <rPh sb="131" eb="132">
      <t>モト</t>
    </rPh>
    <rPh sb="138" eb="141">
      <t>キュウイントウ</t>
    </rPh>
    <rPh sb="142" eb="144">
      <t>ギョウム</t>
    </rPh>
    <rPh sb="145" eb="146">
      <t>オコナ</t>
    </rPh>
    <rPh sb="150" eb="152">
      <t>トウロク</t>
    </rPh>
    <rPh sb="153" eb="154">
      <t>ウ</t>
    </rPh>
    <rPh sb="169" eb="171">
      <t>キュウイン</t>
    </rPh>
    <rPh sb="171" eb="172">
      <t>トウ</t>
    </rPh>
    <rPh sb="173" eb="175">
      <t>コウイ</t>
    </rPh>
    <rPh sb="181" eb="184">
      <t>リヨウシャ</t>
    </rPh>
    <rPh sb="185" eb="186">
      <t>サ</t>
    </rPh>
    <phoneticPr fontId="3"/>
  </si>
  <si>
    <t>７８から12のいずれにも該当</t>
    <rPh sb="12" eb="14">
      <t>ガイトウ</t>
    </rPh>
    <phoneticPr fontId="3"/>
  </si>
  <si>
    <t>８病院、診療所または訪問看護ステーションの看護師との連携により、２４時間連絡できる体制を確保し、かつ、必要に応じて訪問介護を行うことができる体制を整備</t>
    <rPh sb="1" eb="3">
      <t>ビョウイン</t>
    </rPh>
    <rPh sb="4" eb="7">
      <t>シンリョウショ</t>
    </rPh>
    <rPh sb="10" eb="14">
      <t>ホウモンカンゴ</t>
    </rPh>
    <rPh sb="21" eb="24">
      <t>カンゴシ</t>
    </rPh>
    <rPh sb="26" eb="28">
      <t>レンケイ</t>
    </rPh>
    <rPh sb="34" eb="38">
      <t>ジカンレンラク</t>
    </rPh>
    <rPh sb="41" eb="43">
      <t>タイセイ</t>
    </rPh>
    <rPh sb="44" eb="46">
      <t>カクホ</t>
    </rPh>
    <rPh sb="51" eb="53">
      <t>ヒツヨウ</t>
    </rPh>
    <phoneticPr fontId="3"/>
  </si>
  <si>
    <t>９看取り期における対応方針を定め、利用開始の際に、利用者またはその家族等に対して、対応方針の内容を説明し、同意を得ている</t>
    <rPh sb="1" eb="3">
      <t>ミト</t>
    </rPh>
    <rPh sb="9" eb="13">
      <t>タイオウホウシン</t>
    </rPh>
    <rPh sb="14" eb="15">
      <t>サダ</t>
    </rPh>
    <rPh sb="17" eb="21">
      <t>リヨウカイシ</t>
    </rPh>
    <rPh sb="22" eb="23">
      <t>サイ</t>
    </rPh>
    <rPh sb="25" eb="28">
      <t>リヨウシャ</t>
    </rPh>
    <rPh sb="33" eb="36">
      <t>カゾクトウ</t>
    </rPh>
    <rPh sb="37" eb="38">
      <t>タイ</t>
    </rPh>
    <rPh sb="41" eb="45">
      <t>タイオウホウシン</t>
    </rPh>
    <rPh sb="46" eb="48">
      <t>ナイヨウ</t>
    </rPh>
    <rPh sb="49" eb="51">
      <t>セツメイ</t>
    </rPh>
    <rPh sb="53" eb="55">
      <t>ドウイ</t>
    </rPh>
    <rPh sb="56" eb="57">
      <t>エ</t>
    </rPh>
    <phoneticPr fontId="3"/>
  </si>
  <si>
    <t>10医師、看護職員、訪問介護員等介護支援専門員その他の職種の者による協議の上、事業所における看取りの実績等を踏まえ、適宜、看取りに関する対応方針を見直し</t>
    <rPh sb="2" eb="4">
      <t>イシ</t>
    </rPh>
    <rPh sb="5" eb="9">
      <t>カンゴショクイン</t>
    </rPh>
    <rPh sb="10" eb="16">
      <t>ホウモンカイゴイントウ</t>
    </rPh>
    <rPh sb="16" eb="23">
      <t>カイゴシエンセンモンイン</t>
    </rPh>
    <rPh sb="25" eb="26">
      <t>タ</t>
    </rPh>
    <phoneticPr fontId="3"/>
  </si>
  <si>
    <t>11看取りに関する職員研修を実施</t>
    <rPh sb="2" eb="4">
      <t>ミト</t>
    </rPh>
    <rPh sb="6" eb="7">
      <t>カン</t>
    </rPh>
    <rPh sb="9" eb="13">
      <t>ショクインケンシュウ</t>
    </rPh>
    <rPh sb="14" eb="16">
      <t>ジッシ</t>
    </rPh>
    <phoneticPr fontId="3"/>
  </si>
  <si>
    <t>12前年度または算定日が属する月の前３月間において、医師が一般的に認められている医学的知見に基づき回復の見込みがないと診断した者かつ看取り期における対応方針に基づき、利用者の状態または家族の求め等に応じ、訪問介護員等から介護記録等利用者に関する記録を活用し行われるサービスについての説明を受け、同意した上でサービスを受けている者が１人以上</t>
    <rPh sb="2" eb="21">
      <t>ゼンネンドマタハサンテイビガゾクスルツキノマエ3ツキカン</t>
    </rPh>
    <rPh sb="26" eb="28">
      <t>イシ</t>
    </rPh>
    <rPh sb="29" eb="32">
      <t>イッパンテキ</t>
    </rPh>
    <rPh sb="33" eb="34">
      <t>ミト</t>
    </rPh>
    <rPh sb="40" eb="45">
      <t>イガクテキチケン</t>
    </rPh>
    <rPh sb="46" eb="47">
      <t>モト</t>
    </rPh>
    <rPh sb="49" eb="51">
      <t>カイフク</t>
    </rPh>
    <rPh sb="52" eb="54">
      <t>ミコ</t>
    </rPh>
    <rPh sb="59" eb="61">
      <t>シンダン</t>
    </rPh>
    <rPh sb="63" eb="64">
      <t>モノ</t>
    </rPh>
    <rPh sb="66" eb="68">
      <t>ミト</t>
    </rPh>
    <rPh sb="69" eb="70">
      <t>キ</t>
    </rPh>
    <rPh sb="74" eb="78">
      <t>タイオウホウシン</t>
    </rPh>
    <rPh sb="79" eb="80">
      <t>モト</t>
    </rPh>
    <rPh sb="83" eb="86">
      <t>リヨウシャ</t>
    </rPh>
    <rPh sb="87" eb="89">
      <t>ジョウタイ</t>
    </rPh>
    <rPh sb="92" eb="94">
      <t>カゾク</t>
    </rPh>
    <rPh sb="95" eb="96">
      <t>モト</t>
    </rPh>
    <rPh sb="97" eb="98">
      <t>トウ</t>
    </rPh>
    <rPh sb="99" eb="100">
      <t>オウ</t>
    </rPh>
    <rPh sb="102" eb="104">
      <t>ホウモン</t>
    </rPh>
    <rPh sb="104" eb="106">
      <t>カイゴ</t>
    </rPh>
    <rPh sb="106" eb="107">
      <t>イン</t>
    </rPh>
    <rPh sb="107" eb="108">
      <t>トウ</t>
    </rPh>
    <rPh sb="151" eb="152">
      <t>ウエ</t>
    </rPh>
    <phoneticPr fontId="3"/>
  </si>
  <si>
    <t>13または14のいずれかに該当</t>
    <rPh sb="13" eb="15">
      <t>ガイトウ</t>
    </rPh>
    <phoneticPr fontId="3"/>
  </si>
  <si>
    <t>13サービス提供責任者を常勤により配置し、かつ、基準を上回る数の常勤のサービス提供責任者を１人以上配置</t>
    <rPh sb="6" eb="11">
      <t>テイキョウセキニンシャ</t>
    </rPh>
    <rPh sb="12" eb="14">
      <t>ジョウキン</t>
    </rPh>
    <rPh sb="17" eb="19">
      <t>ハイチ</t>
    </rPh>
    <rPh sb="24" eb="51">
      <t>キジュンヲウワマワルスウノジョウキンノサービステイキョウセキニンシャヲ1ニンイジョウハイチ</t>
    </rPh>
    <phoneticPr fontId="3"/>
  </si>
  <si>
    <t>14前年度または届出日の属する月の前３月の訪問介護員等の総数のうち、勤続年数７年以上の者の占める割合が３割以上</t>
    <rPh sb="2" eb="5">
      <t>ゼンネンド</t>
    </rPh>
    <rPh sb="8" eb="11">
      <t>トドケデビ</t>
    </rPh>
    <rPh sb="12" eb="13">
      <t>ゾク</t>
    </rPh>
    <rPh sb="15" eb="16">
      <t>ツキ</t>
    </rPh>
    <rPh sb="17" eb="18">
      <t>マエ</t>
    </rPh>
    <rPh sb="19" eb="20">
      <t>ツキ</t>
    </rPh>
    <rPh sb="21" eb="23">
      <t>ホウモン</t>
    </rPh>
    <rPh sb="23" eb="25">
      <t>カイゴ</t>
    </rPh>
    <rPh sb="25" eb="26">
      <t>イン</t>
    </rPh>
    <rPh sb="26" eb="27">
      <t>トウ</t>
    </rPh>
    <rPh sb="28" eb="30">
      <t>ソウスウ</t>
    </rPh>
    <rPh sb="34" eb="38">
      <t>キンゾクネンスウ</t>
    </rPh>
    <rPh sb="52" eb="53">
      <t>ワリ</t>
    </rPh>
    <rPh sb="53" eb="55">
      <t>イジョウ</t>
    </rPh>
    <phoneticPr fontId="3"/>
  </si>
  <si>
    <t>特定事業所加算（Ⅳ）</t>
    <rPh sb="0" eb="2">
      <t>トクテイ</t>
    </rPh>
    <rPh sb="2" eb="5">
      <t>ジギョウショ</t>
    </rPh>
    <rPh sb="5" eb="7">
      <t>カサン</t>
    </rPh>
    <phoneticPr fontId="3"/>
  </si>
  <si>
    <t>【+3/100】</t>
    <phoneticPr fontId="3"/>
  </si>
  <si>
    <t>６サービス提供責任者を常勤により配置し、かつ、基準を上回る数の常勤のサービス提供責任者を１人以上配置</t>
    <rPh sb="5" eb="10">
      <t>テイキョウセキニンシャ</t>
    </rPh>
    <rPh sb="11" eb="13">
      <t>ジョウキン</t>
    </rPh>
    <rPh sb="16" eb="18">
      <t>ハイチ</t>
    </rPh>
    <rPh sb="23" eb="50">
      <t>キジュンヲウワマワルスウノジョウキンノサービステイキョウセキニンシャヲ1ニンイジョウハイチ</t>
    </rPh>
    <phoneticPr fontId="3"/>
  </si>
  <si>
    <t>７前年度または届出日の属する月の前３月の訪問介護員等の総数のうち、勤続年数７年以上の者の占める割合が３割以上</t>
    <rPh sb="1" eb="4">
      <t>ゼンネンド</t>
    </rPh>
    <rPh sb="7" eb="10">
      <t>トドケデビ</t>
    </rPh>
    <rPh sb="11" eb="12">
      <t>ゾク</t>
    </rPh>
    <rPh sb="14" eb="15">
      <t>ツキ</t>
    </rPh>
    <rPh sb="16" eb="17">
      <t>マエ</t>
    </rPh>
    <rPh sb="18" eb="19">
      <t>ツキ</t>
    </rPh>
    <rPh sb="20" eb="22">
      <t>ホウモン</t>
    </rPh>
    <rPh sb="22" eb="24">
      <t>カイゴ</t>
    </rPh>
    <rPh sb="24" eb="25">
      <t>イン</t>
    </rPh>
    <rPh sb="25" eb="26">
      <t>トウ</t>
    </rPh>
    <rPh sb="27" eb="29">
      <t>ソウスウ</t>
    </rPh>
    <rPh sb="33" eb="37">
      <t>キンゾクネンスウ</t>
    </rPh>
    <rPh sb="51" eb="52">
      <t>ワリ</t>
    </rPh>
    <rPh sb="52" eb="54">
      <t>イジョウ</t>
    </rPh>
    <phoneticPr fontId="3"/>
  </si>
  <si>
    <t>特定事業所加算（Ⅴ）</t>
    <phoneticPr fontId="3"/>
  </si>
  <si>
    <t xml:space="preserve"> 【+3/100】</t>
    <phoneticPr fontId="3"/>
  </si>
  <si>
    <t>あり</t>
  </si>
  <si>
    <t>７通常の事業の実施地域内であって、中山間地域等に居住する利用者に対して、継続的にサービスを提供</t>
    <rPh sb="1" eb="16">
      <t>ツウジョウノジギョウノシ</t>
    </rPh>
    <rPh sb="17" eb="18">
      <t>チュウ</t>
    </rPh>
    <rPh sb="18" eb="20">
      <t>サンカン</t>
    </rPh>
    <rPh sb="20" eb="22">
      <t>チイキ</t>
    </rPh>
    <rPh sb="22" eb="23">
      <t>トウ</t>
    </rPh>
    <rPh sb="24" eb="26">
      <t>キョジュウ</t>
    </rPh>
    <rPh sb="28" eb="31">
      <t>リヨウシャ</t>
    </rPh>
    <rPh sb="32" eb="33">
      <t>タイ</t>
    </rPh>
    <rPh sb="36" eb="39">
      <t>ケイゾクテキ</t>
    </rPh>
    <rPh sb="45" eb="47">
      <t>テイキョウ</t>
    </rPh>
    <phoneticPr fontId="3"/>
  </si>
  <si>
    <t>８利用者の心身の状況またはその家族等を取り巻く環境の変化に応じ、随時、訪問介護員等、サービス提供責任者その他の関係者が共同し、訪問介護計画の見直しを実施</t>
    <rPh sb="1" eb="4">
      <t>リヨウシャ</t>
    </rPh>
    <rPh sb="17" eb="18">
      <t>トウ</t>
    </rPh>
    <rPh sb="32" eb="34">
      <t>ズイジ</t>
    </rPh>
    <rPh sb="35" eb="41">
      <t>ホウモンカイゴイントウ</t>
    </rPh>
    <rPh sb="46" eb="51">
      <t>テイキョウセキニンシャ</t>
    </rPh>
    <rPh sb="53" eb="54">
      <t>タ</t>
    </rPh>
    <rPh sb="55" eb="58">
      <t>カンケイシャ</t>
    </rPh>
    <rPh sb="59" eb="61">
      <t>キョウドウ</t>
    </rPh>
    <rPh sb="63" eb="65">
      <t>ホウモン</t>
    </rPh>
    <rPh sb="70" eb="72">
      <t>ミナオ</t>
    </rPh>
    <rPh sb="74" eb="76">
      <t>ジッシ</t>
    </rPh>
    <phoneticPr fontId="3"/>
  </si>
  <si>
    <t>サービス提供記録等</t>
    <rPh sb="4" eb="6">
      <t>テイキョウ</t>
    </rPh>
    <rPh sb="6" eb="8">
      <t>キロク</t>
    </rPh>
    <rPh sb="8" eb="9">
      <t>トウ</t>
    </rPh>
    <phoneticPr fontId="3"/>
  </si>
  <si>
    <t>障害福祉制度の居宅介護事業所が、要介護者へホームヘルプサービスを行う場合</t>
    <rPh sb="0" eb="2">
      <t>ショウガイ</t>
    </rPh>
    <rPh sb="1" eb="2">
      <t>ホショウ</t>
    </rPh>
    <rPh sb="2" eb="4">
      <t>フクシ</t>
    </rPh>
    <rPh sb="4" eb="6">
      <t>セイド</t>
    </rPh>
    <rPh sb="7" eb="9">
      <t>キョタク</t>
    </rPh>
    <rPh sb="9" eb="11">
      <t>カイゴ</t>
    </rPh>
    <rPh sb="11" eb="13">
      <t>ジギョウ</t>
    </rPh>
    <rPh sb="13" eb="14">
      <t>ショ</t>
    </rPh>
    <rPh sb="16" eb="17">
      <t>ヨウ</t>
    </rPh>
    <rPh sb="17" eb="19">
      <t>カイゴ</t>
    </rPh>
    <rPh sb="19" eb="20">
      <t>シャ</t>
    </rPh>
    <rPh sb="32" eb="33">
      <t>オコナ</t>
    </rPh>
    <rPh sb="34" eb="36">
      <t>バアイ</t>
    </rPh>
    <phoneticPr fontId="4"/>
  </si>
  <si>
    <t>居宅介護の指定を受けた事業所</t>
    <rPh sb="0" eb="2">
      <t>キョタク</t>
    </rPh>
    <rPh sb="2" eb="4">
      <t>カイゴ</t>
    </rPh>
    <rPh sb="5" eb="7">
      <t>シテイ</t>
    </rPh>
    <rPh sb="8" eb="9">
      <t>ウ</t>
    </rPh>
    <rPh sb="11" eb="14">
      <t>ジギョウショ</t>
    </rPh>
    <phoneticPr fontId="4"/>
  </si>
  <si>
    <t>□</t>
    <phoneticPr fontId="4"/>
  </si>
  <si>
    <t>基本報酬は、訪問介護と同様
ただし、障害者居宅介護従業者基礎研修課程修了者等については、65歳に至るまでに、これらの研修修了者に係る障害福祉事業所において障害福祉サービスを利用していた高齢障害者に対してのみ、サービスを提供できる。この場合には、所定単位数に70/100等を乗じた単位数</t>
    <rPh sb="0" eb="2">
      <t>キホン</t>
    </rPh>
    <rPh sb="2" eb="4">
      <t>ホウシュウ</t>
    </rPh>
    <rPh sb="6" eb="8">
      <t>ホウモン</t>
    </rPh>
    <rPh sb="8" eb="10">
      <t>カイゴ</t>
    </rPh>
    <rPh sb="11" eb="13">
      <t>ドウヨウ</t>
    </rPh>
    <phoneticPr fontId="4"/>
  </si>
  <si>
    <t>障害福祉制度の重度訪問介護事業所が、要介護者へホームヘルプサービスを行う場合</t>
    <rPh sb="0" eb="2">
      <t>ショウガイ</t>
    </rPh>
    <rPh sb="1" eb="2">
      <t>ホショウ</t>
    </rPh>
    <rPh sb="2" eb="4">
      <t>フクシ</t>
    </rPh>
    <rPh sb="4" eb="6">
      <t>セイド</t>
    </rPh>
    <rPh sb="7" eb="9">
      <t>ジュウド</t>
    </rPh>
    <rPh sb="9" eb="11">
      <t>ホウモン</t>
    </rPh>
    <rPh sb="11" eb="13">
      <t>カイゴ</t>
    </rPh>
    <rPh sb="13" eb="15">
      <t>ジギョウ</t>
    </rPh>
    <rPh sb="15" eb="16">
      <t>ショ</t>
    </rPh>
    <rPh sb="18" eb="19">
      <t>ヨウ</t>
    </rPh>
    <rPh sb="19" eb="21">
      <t>カイゴ</t>
    </rPh>
    <rPh sb="21" eb="22">
      <t>シャ</t>
    </rPh>
    <rPh sb="34" eb="35">
      <t>オコナ</t>
    </rPh>
    <rPh sb="36" eb="38">
      <t>バアイ</t>
    </rPh>
    <phoneticPr fontId="4"/>
  </si>
  <si>
    <t>重度訪問介護事業所の指定を受けた事業所</t>
    <rPh sb="0" eb="2">
      <t>ジュウド</t>
    </rPh>
    <rPh sb="2" eb="4">
      <t>ホウモン</t>
    </rPh>
    <rPh sb="4" eb="6">
      <t>カイゴ</t>
    </rPh>
    <rPh sb="6" eb="9">
      <t>ジギョウショ</t>
    </rPh>
    <rPh sb="10" eb="12">
      <t>シテイ</t>
    </rPh>
    <rPh sb="13" eb="14">
      <t>ウ</t>
    </rPh>
    <rPh sb="16" eb="19">
      <t>ジギョウショ</t>
    </rPh>
    <phoneticPr fontId="4"/>
  </si>
  <si>
    <t>所定単位数に93/100を乗じた単位数
ただし、障害者居宅介護従業者基礎研修課程修了者等については、65歳に至るまでに、これらの研修修了者に係る障害福祉事業所において障害福祉サービスを利用していた高齢障害者に対してのみ、サービスを提供できる</t>
    <rPh sb="0" eb="2">
      <t>ショテイ</t>
    </rPh>
    <rPh sb="2" eb="5">
      <t>タンイスウ</t>
    </rPh>
    <phoneticPr fontId="4"/>
  </si>
  <si>
    <t>同一の建物
１、３【*90/100】</t>
    <rPh sb="0" eb="2">
      <t>ドウイツ</t>
    </rPh>
    <rPh sb="3" eb="5">
      <t>タテモノ</t>
    </rPh>
    <phoneticPr fontId="3"/>
  </si>
  <si>
    <t>１事業所と同一の敷地内または隣接する敷地内の建物もしくは同一建物に居住する利用者（２および４除く）</t>
    <rPh sb="1" eb="4">
      <t>ジギョウショ</t>
    </rPh>
    <rPh sb="5" eb="7">
      <t>ドウイツ</t>
    </rPh>
    <rPh sb="8" eb="10">
      <t>シキチ</t>
    </rPh>
    <rPh sb="10" eb="11">
      <t>ナイ</t>
    </rPh>
    <rPh sb="14" eb="16">
      <t>リンセツ</t>
    </rPh>
    <rPh sb="18" eb="20">
      <t>シキチ</t>
    </rPh>
    <rPh sb="20" eb="21">
      <t>ナイ</t>
    </rPh>
    <rPh sb="22" eb="24">
      <t>タテモノ</t>
    </rPh>
    <rPh sb="28" eb="30">
      <t>ドウイツ</t>
    </rPh>
    <rPh sb="30" eb="32">
      <t>タテモノ</t>
    </rPh>
    <rPh sb="33" eb="35">
      <t>キョジュウ</t>
    </rPh>
    <rPh sb="37" eb="40">
      <t>リヨウシャ</t>
    </rPh>
    <rPh sb="46" eb="47">
      <t>ノゾ</t>
    </rPh>
    <phoneticPr fontId="3"/>
  </si>
  <si>
    <t>該当</t>
    <phoneticPr fontId="3"/>
  </si>
  <si>
    <t>２【*85/100】</t>
    <phoneticPr fontId="3"/>
  </si>
  <si>
    <t>２上記の建物のうち、当該建物に居住する利用者（１月あたり50人以上）</t>
    <rPh sb="1" eb="3">
      <t>ジョウキ</t>
    </rPh>
    <rPh sb="4" eb="6">
      <t>タテモノ</t>
    </rPh>
    <rPh sb="10" eb="11">
      <t>トウ</t>
    </rPh>
    <rPh sb="11" eb="12">
      <t>ガイ</t>
    </rPh>
    <rPh sb="12" eb="14">
      <t>タテモノ</t>
    </rPh>
    <rPh sb="15" eb="17">
      <t>キョジュウ</t>
    </rPh>
    <rPh sb="19" eb="22">
      <t>リヨウシャ</t>
    </rPh>
    <rPh sb="24" eb="25">
      <t>ガツ</t>
    </rPh>
    <rPh sb="30" eb="31">
      <t>ニン</t>
    </rPh>
    <rPh sb="31" eb="33">
      <t>イジョウ</t>
    </rPh>
    <phoneticPr fontId="3"/>
  </si>
  <si>
    <t>利用者台帳、サービス提供記録等</t>
    <phoneticPr fontId="3"/>
  </si>
  <si>
    <t>４【*88/100】</t>
    <phoneticPr fontId="3"/>
  </si>
  <si>
    <t>３上記１以外の範囲に所在する建物に居住する利用者（１月あたりの利用者数が20人以上）</t>
    <rPh sb="1" eb="3">
      <t>ジョウキ</t>
    </rPh>
    <rPh sb="4" eb="6">
      <t>イガイ</t>
    </rPh>
    <rPh sb="7" eb="9">
      <t>ハンイ</t>
    </rPh>
    <rPh sb="10" eb="12">
      <t>ショザイ</t>
    </rPh>
    <rPh sb="14" eb="16">
      <t>タテモノ</t>
    </rPh>
    <rPh sb="17" eb="19">
      <t>キョジュウ</t>
    </rPh>
    <rPh sb="21" eb="24">
      <t>リヨウシャ</t>
    </rPh>
    <rPh sb="26" eb="27">
      <t>ガツ</t>
    </rPh>
    <rPh sb="31" eb="34">
      <t>リヨウシャ</t>
    </rPh>
    <rPh sb="34" eb="35">
      <t>カズ</t>
    </rPh>
    <rPh sb="38" eb="39">
      <t>ニン</t>
    </rPh>
    <rPh sb="39" eb="41">
      <t>イジョウ</t>
    </rPh>
    <phoneticPr fontId="4"/>
  </si>
  <si>
    <t>該当</t>
    <rPh sb="0" eb="2">
      <t>ガイトウ</t>
    </rPh>
    <phoneticPr fontId="4"/>
  </si>
  <si>
    <t>利用者台帳、サービス提供記録等</t>
    <rPh sb="0" eb="3">
      <t>リヨウシャ</t>
    </rPh>
    <rPh sb="3" eb="5">
      <t>ダイチョウ</t>
    </rPh>
    <rPh sb="10" eb="12">
      <t>テイキョウ</t>
    </rPh>
    <rPh sb="12" eb="14">
      <t>キロク</t>
    </rPh>
    <rPh sb="14" eb="15">
      <t>トウ</t>
    </rPh>
    <phoneticPr fontId="3"/>
  </si>
  <si>
    <t>４正当な理由なく、前６月間に提供した訪問介護サービスの提供総数のうち、事業所と同一敷地内または隣接する敷地内に所在する建物に居住する者（２に該当する場合を除く）に提供されたものの占める割合が９割以上</t>
    <rPh sb="1" eb="3">
      <t>セイトウ</t>
    </rPh>
    <rPh sb="4" eb="6">
      <t>リユウ</t>
    </rPh>
    <rPh sb="9" eb="10">
      <t>ゼン</t>
    </rPh>
    <rPh sb="11" eb="13">
      <t>ツキカン</t>
    </rPh>
    <rPh sb="14" eb="16">
      <t>テイキョウ</t>
    </rPh>
    <rPh sb="18" eb="22">
      <t>ホウモンカイゴ</t>
    </rPh>
    <rPh sb="27" eb="31">
      <t>テイキョウソウスウ</t>
    </rPh>
    <rPh sb="35" eb="38">
      <t>ジギョウショ</t>
    </rPh>
    <rPh sb="39" eb="44">
      <t>ドウイツシキチナイ</t>
    </rPh>
    <rPh sb="70" eb="72">
      <t>ガイトウ</t>
    </rPh>
    <rPh sb="74" eb="76">
      <t>バアイ</t>
    </rPh>
    <rPh sb="77" eb="78">
      <t>ノゾ</t>
    </rPh>
    <rPh sb="81" eb="83">
      <t>テイキョウ</t>
    </rPh>
    <rPh sb="89" eb="90">
      <t>シ</t>
    </rPh>
    <rPh sb="92" eb="94">
      <t>ワリアイ</t>
    </rPh>
    <rPh sb="96" eb="99">
      <t>ワリイジョウ</t>
    </rPh>
    <phoneticPr fontId="3"/>
  </si>
  <si>
    <t>特別地域訪問介護加算
【+15/100】</t>
    <rPh sb="0" eb="2">
      <t>トクベツ</t>
    </rPh>
    <rPh sb="2" eb="4">
      <t>チイキ</t>
    </rPh>
    <rPh sb="4" eb="6">
      <t>ホウモン</t>
    </rPh>
    <rPh sb="6" eb="8">
      <t>カイゴ</t>
    </rPh>
    <rPh sb="8" eb="10">
      <t>カサン</t>
    </rPh>
    <phoneticPr fontId="3"/>
  </si>
  <si>
    <t>厚生労働大臣の定める地域</t>
    <rPh sb="0" eb="2">
      <t>コウセイ</t>
    </rPh>
    <rPh sb="2" eb="4">
      <t>ロウドウ</t>
    </rPh>
    <rPh sb="4" eb="6">
      <t>ダイジン</t>
    </rPh>
    <rPh sb="7" eb="8">
      <t>サダ</t>
    </rPh>
    <rPh sb="10" eb="12">
      <t>チイキ</t>
    </rPh>
    <phoneticPr fontId="3"/>
  </si>
  <si>
    <t>中山間地域等における小規模事業所加算
【+10/100】</t>
    <rPh sb="0" eb="1">
      <t>ナカ</t>
    </rPh>
    <rPh sb="1" eb="3">
      <t>ヤマアイ</t>
    </rPh>
    <rPh sb="3" eb="6">
      <t>チイキナド</t>
    </rPh>
    <rPh sb="10" eb="13">
      <t>ショウキボ</t>
    </rPh>
    <rPh sb="13" eb="16">
      <t>ジギョウショ</t>
    </rPh>
    <rPh sb="16" eb="18">
      <t>カサン</t>
    </rPh>
    <phoneticPr fontId="3"/>
  </si>
  <si>
    <t>厚生労働大臣の定める地域＋事業者規模要件</t>
    <rPh sb="0" eb="2">
      <t>コウセイ</t>
    </rPh>
    <rPh sb="2" eb="4">
      <t>ロウドウ</t>
    </rPh>
    <rPh sb="4" eb="6">
      <t>ダイジン</t>
    </rPh>
    <rPh sb="7" eb="8">
      <t>サダ</t>
    </rPh>
    <rPh sb="10" eb="12">
      <t>チイキ</t>
    </rPh>
    <rPh sb="13" eb="15">
      <t>ジギョウ</t>
    </rPh>
    <rPh sb="15" eb="16">
      <t>シャ</t>
    </rPh>
    <rPh sb="16" eb="18">
      <t>キボ</t>
    </rPh>
    <rPh sb="18" eb="20">
      <t>ヨウケン</t>
    </rPh>
    <phoneticPr fontId="3"/>
  </si>
  <si>
    <t>中山間地域等に居住する者へのサービス提供加算【+5/100】</t>
    <rPh sb="0" eb="1">
      <t>チュウ</t>
    </rPh>
    <rPh sb="1" eb="3">
      <t>サンカン</t>
    </rPh>
    <rPh sb="3" eb="5">
      <t>チイキ</t>
    </rPh>
    <rPh sb="5" eb="6">
      <t>トウ</t>
    </rPh>
    <rPh sb="7" eb="8">
      <t>イ</t>
    </rPh>
    <rPh sb="8" eb="9">
      <t>ス</t>
    </rPh>
    <rPh sb="11" eb="12">
      <t>モノ</t>
    </rPh>
    <rPh sb="18" eb="20">
      <t>テイキョウ</t>
    </rPh>
    <rPh sb="20" eb="22">
      <t>カサン</t>
    </rPh>
    <phoneticPr fontId="3"/>
  </si>
  <si>
    <t xml:space="preserve">緊急時訪問介護加算
【+100単位/回】
</t>
    <rPh sb="0" eb="2">
      <t>キンキュウ</t>
    </rPh>
    <rPh sb="2" eb="3">
      <t>ジ</t>
    </rPh>
    <rPh sb="3" eb="5">
      <t>ホウモン</t>
    </rPh>
    <rPh sb="5" eb="7">
      <t>カイゴ</t>
    </rPh>
    <rPh sb="7" eb="9">
      <t>カサン</t>
    </rPh>
    <rPh sb="15" eb="17">
      <t>タンイ</t>
    </rPh>
    <rPh sb="18" eb="19">
      <t>カイ</t>
    </rPh>
    <phoneticPr fontId="3"/>
  </si>
  <si>
    <t>ケアマネジャーと連携し、居宅サービス計画に位置づけられていない訪問介護を、利用者等の要請から24時間以内に提供</t>
    <rPh sb="8" eb="10">
      <t>レンケイ</t>
    </rPh>
    <rPh sb="12" eb="14">
      <t>キョタク</t>
    </rPh>
    <rPh sb="18" eb="20">
      <t>ケイカク</t>
    </rPh>
    <rPh sb="21" eb="23">
      <t>イチ</t>
    </rPh>
    <rPh sb="31" eb="33">
      <t>ホウモン</t>
    </rPh>
    <rPh sb="33" eb="35">
      <t>カイゴ</t>
    </rPh>
    <rPh sb="37" eb="40">
      <t>リヨウシャ</t>
    </rPh>
    <rPh sb="40" eb="41">
      <t>トウ</t>
    </rPh>
    <rPh sb="42" eb="44">
      <t>ヨウセイ</t>
    </rPh>
    <rPh sb="48" eb="50">
      <t>ジカン</t>
    </rPh>
    <rPh sb="50" eb="52">
      <t>イナイ</t>
    </rPh>
    <rPh sb="53" eb="55">
      <t>テイキョウ</t>
    </rPh>
    <phoneticPr fontId="3"/>
  </si>
  <si>
    <t>要請に関する記録、サービス提供記録等</t>
    <rPh sb="0" eb="2">
      <t>ヨウセイ</t>
    </rPh>
    <rPh sb="3" eb="4">
      <t>カン</t>
    </rPh>
    <rPh sb="6" eb="8">
      <t>キロク</t>
    </rPh>
    <rPh sb="13" eb="15">
      <t>テイキョウ</t>
    </rPh>
    <rPh sb="15" eb="17">
      <t>キロク</t>
    </rPh>
    <rPh sb="17" eb="18">
      <t>トウ</t>
    </rPh>
    <phoneticPr fontId="3"/>
  </si>
  <si>
    <t>初回加算</t>
    <rPh sb="0" eb="2">
      <t>ショカイ</t>
    </rPh>
    <rPh sb="2" eb="4">
      <t>カサン</t>
    </rPh>
    <phoneticPr fontId="3"/>
  </si>
  <si>
    <t>過去２月の利用実績がない</t>
    <rPh sb="0" eb="2">
      <t>カコ</t>
    </rPh>
    <rPh sb="3" eb="4">
      <t>ツキ</t>
    </rPh>
    <rPh sb="5" eb="7">
      <t>リヨウ</t>
    </rPh>
    <rPh sb="7" eb="9">
      <t>ジッセキ</t>
    </rPh>
    <phoneticPr fontId="3"/>
  </si>
  <si>
    <t>【+200単位/月】</t>
    <rPh sb="5" eb="7">
      <t>タンイ</t>
    </rPh>
    <rPh sb="8" eb="9">
      <t>ツキ</t>
    </rPh>
    <phoneticPr fontId="3"/>
  </si>
  <si>
    <t>サービス提供責任者による訪問介護の提供または同行訪問</t>
    <rPh sb="4" eb="6">
      <t>テイキョウ</t>
    </rPh>
    <rPh sb="6" eb="9">
      <t>セキニンシャ</t>
    </rPh>
    <rPh sb="12" eb="14">
      <t>ホウモン</t>
    </rPh>
    <rPh sb="14" eb="16">
      <t>カイゴ</t>
    </rPh>
    <rPh sb="17" eb="19">
      <t>テイキョウ</t>
    </rPh>
    <rPh sb="22" eb="24">
      <t>ドウコウ</t>
    </rPh>
    <rPh sb="24" eb="26">
      <t>ホウモン</t>
    </rPh>
    <phoneticPr fontId="3"/>
  </si>
  <si>
    <t xml:space="preserve">生活機能向上連携加算（Ⅰ）
【+100単位/月】
</t>
    <rPh sb="0" eb="2">
      <t>セイカツ</t>
    </rPh>
    <rPh sb="2" eb="4">
      <t>キノウ</t>
    </rPh>
    <rPh sb="4" eb="6">
      <t>コウジョウ</t>
    </rPh>
    <rPh sb="6" eb="8">
      <t>レンケイ</t>
    </rPh>
    <rPh sb="8" eb="10">
      <t>カサン</t>
    </rPh>
    <rPh sb="19" eb="21">
      <t>タンイ</t>
    </rPh>
    <rPh sb="22" eb="23">
      <t>ツキ</t>
    </rPh>
    <phoneticPr fontId="3"/>
  </si>
  <si>
    <t>訪問リハビリテーションもしくは通所リハビリテーションを実施している事業所またはリハビリテーションを実施する医療提供施設（原則、許可病床数200床未満）のＰＴ・ＯＴ・ＳＴ・医師からの助言（アセスメント・カンファレンス）を受けることができる体制を構築</t>
    <rPh sb="0" eb="2">
      <t>ホウモン</t>
    </rPh>
    <rPh sb="15" eb="17">
      <t>ツウショ</t>
    </rPh>
    <rPh sb="27" eb="29">
      <t>ジッシ</t>
    </rPh>
    <rPh sb="33" eb="35">
      <t>ジギョウ</t>
    </rPh>
    <rPh sb="35" eb="36">
      <t>ショ</t>
    </rPh>
    <phoneticPr fontId="3"/>
  </si>
  <si>
    <t>当該ＰＴ・ＯＴ・ＳＴ・医師は、通所リハビリテーション等のサービス提供の場において、またはＩＣＴを活用した動画等により、利用者の状態を把握した上で、定期的助言を実施</t>
    <phoneticPr fontId="3"/>
  </si>
  <si>
    <t>利用者のＡＤＬ、ＩＡＤＬに関する利用者の状況につき、理学療法士等とサービス提供責任者が共同して、現在の状況およびその改善可能性の評価を行う（生活機能アセスメント）</t>
    <rPh sb="0" eb="3">
      <t>リヨウシャ</t>
    </rPh>
    <rPh sb="13" eb="14">
      <t>カン</t>
    </rPh>
    <rPh sb="16" eb="19">
      <t>リヨウシャ</t>
    </rPh>
    <rPh sb="20" eb="22">
      <t>ジョウキョウ</t>
    </rPh>
    <rPh sb="26" eb="28">
      <t>リガク</t>
    </rPh>
    <rPh sb="48" eb="50">
      <t>ゲンザイ</t>
    </rPh>
    <phoneticPr fontId="3"/>
  </si>
  <si>
    <t>生活機能の向上を目的とした訪問介護計画の作成</t>
    <rPh sb="0" eb="2">
      <t>セイカツ</t>
    </rPh>
    <rPh sb="2" eb="4">
      <t>キノウ</t>
    </rPh>
    <rPh sb="5" eb="7">
      <t>コウジョウ</t>
    </rPh>
    <rPh sb="8" eb="10">
      <t>モクテキ</t>
    </rPh>
    <rPh sb="13" eb="15">
      <t>ホウモン</t>
    </rPh>
    <rPh sb="15" eb="17">
      <t>カイゴ</t>
    </rPh>
    <rPh sb="17" eb="19">
      <t>ケイカク</t>
    </rPh>
    <rPh sb="20" eb="22">
      <t>サクセイ</t>
    </rPh>
    <phoneticPr fontId="3"/>
  </si>
  <si>
    <t>訪問介護計画（アセスメント結果を含む）</t>
    <phoneticPr fontId="3"/>
  </si>
  <si>
    <t>計画の達成目標（３月および各月の目標）については、介護支援専門員の意見も踏まえ策定するとともに、利用者自身がその達成度合いを客観視でき、意欲の向上に繋がるよう、回数や時間数といった数値を用いて設定</t>
    <rPh sb="48" eb="51">
      <t>リヨウシャ</t>
    </rPh>
    <rPh sb="51" eb="53">
      <t>ジシン</t>
    </rPh>
    <rPh sb="56" eb="58">
      <t>タッセイ</t>
    </rPh>
    <rPh sb="58" eb="60">
      <t>ドア</t>
    </rPh>
    <rPh sb="62" eb="65">
      <t>キャッカンシ</t>
    </rPh>
    <rPh sb="68" eb="70">
      <t>イヨク</t>
    </rPh>
    <rPh sb="71" eb="73">
      <t>コウジョウ</t>
    </rPh>
    <rPh sb="74" eb="75">
      <t>ツナ</t>
    </rPh>
    <rPh sb="80" eb="82">
      <t>カイスウ</t>
    </rPh>
    <rPh sb="83" eb="85">
      <t>ジカン</t>
    </rPh>
    <rPh sb="85" eb="86">
      <t>スウ</t>
    </rPh>
    <rPh sb="90" eb="92">
      <t>スウチ</t>
    </rPh>
    <rPh sb="93" eb="94">
      <t>モチ</t>
    </rPh>
    <rPh sb="96" eb="98">
      <t>セッテイ</t>
    </rPh>
    <phoneticPr fontId="3"/>
  </si>
  <si>
    <t>初回の訪問介護が行われた日の属する月に限り算定（急性増悪等により訪問介護計画を見直した場合を除き、翌月および翌々月は算定不可）</t>
    <rPh sb="0" eb="2">
      <t>ショカイ</t>
    </rPh>
    <rPh sb="3" eb="5">
      <t>ホウモン</t>
    </rPh>
    <rPh sb="5" eb="7">
      <t>カイゴ</t>
    </rPh>
    <rPh sb="8" eb="9">
      <t>オコナ</t>
    </rPh>
    <rPh sb="12" eb="13">
      <t>ヒ</t>
    </rPh>
    <rPh sb="14" eb="15">
      <t>ゾク</t>
    </rPh>
    <rPh sb="17" eb="18">
      <t>ツキ</t>
    </rPh>
    <rPh sb="19" eb="20">
      <t>カギ</t>
    </rPh>
    <rPh sb="21" eb="23">
      <t>サンテイ</t>
    </rPh>
    <rPh sb="24" eb="26">
      <t>キュウセイ</t>
    </rPh>
    <rPh sb="26" eb="28">
      <t>ゾウアク</t>
    </rPh>
    <rPh sb="28" eb="29">
      <t>トウ</t>
    </rPh>
    <rPh sb="32" eb="34">
      <t>ホウモン</t>
    </rPh>
    <rPh sb="34" eb="36">
      <t>カイゴ</t>
    </rPh>
    <rPh sb="36" eb="38">
      <t>ケイカク</t>
    </rPh>
    <rPh sb="39" eb="41">
      <t>ミナオ</t>
    </rPh>
    <rPh sb="43" eb="45">
      <t>バアイ</t>
    </rPh>
    <rPh sb="46" eb="47">
      <t>ノゾ</t>
    </rPh>
    <rPh sb="49" eb="51">
      <t>ヨクゲツ</t>
    </rPh>
    <rPh sb="54" eb="57">
      <t>ヨクヨクゲツ</t>
    </rPh>
    <rPh sb="58" eb="60">
      <t>サンテイ</t>
    </rPh>
    <rPh sb="60" eb="62">
      <t>フカ</t>
    </rPh>
    <phoneticPr fontId="3"/>
  </si>
  <si>
    <t>計画作成から３月経過後、目標の達成度合いにつき、利用者および理学療法士等に報告を実施</t>
    <rPh sb="40" eb="42">
      <t>ジッシ</t>
    </rPh>
    <phoneticPr fontId="3"/>
  </si>
  <si>
    <t>再度理学療法士等の助言に基づき訪問介護計画の見直した場合には、３月経過後も本加算の算定可</t>
    <rPh sb="0" eb="2">
      <t>サイド</t>
    </rPh>
    <rPh sb="2" eb="4">
      <t>リガク</t>
    </rPh>
    <rPh sb="4" eb="7">
      <t>リョウホウシ</t>
    </rPh>
    <rPh sb="7" eb="8">
      <t>トウ</t>
    </rPh>
    <rPh sb="9" eb="11">
      <t>ジョゲン</t>
    </rPh>
    <rPh sb="12" eb="13">
      <t>モト</t>
    </rPh>
    <rPh sb="15" eb="17">
      <t>ホウモン</t>
    </rPh>
    <rPh sb="17" eb="19">
      <t>カイゴ</t>
    </rPh>
    <rPh sb="19" eb="21">
      <t>ケイカク</t>
    </rPh>
    <rPh sb="22" eb="24">
      <t>ミナオ</t>
    </rPh>
    <rPh sb="26" eb="28">
      <t>バアイ</t>
    </rPh>
    <rPh sb="32" eb="33">
      <t>ツキ</t>
    </rPh>
    <rPh sb="33" eb="35">
      <t>ケイカ</t>
    </rPh>
    <rPh sb="35" eb="36">
      <t>ゴ</t>
    </rPh>
    <rPh sb="37" eb="38">
      <t>ホン</t>
    </rPh>
    <rPh sb="38" eb="40">
      <t>カサン</t>
    </rPh>
    <rPh sb="41" eb="43">
      <t>サンテイ</t>
    </rPh>
    <rPh sb="43" eb="44">
      <t>カ</t>
    </rPh>
    <phoneticPr fontId="3"/>
  </si>
  <si>
    <t>３月後算定あり</t>
    <rPh sb="1" eb="2">
      <t>ツキ</t>
    </rPh>
    <rPh sb="2" eb="3">
      <t>ゴ</t>
    </rPh>
    <rPh sb="3" eb="5">
      <t>サンテイ</t>
    </rPh>
    <phoneticPr fontId="3"/>
  </si>
  <si>
    <t>生活機能向上連携加算（Ⅱ）
【+200単位/月】</t>
    <phoneticPr fontId="3"/>
  </si>
  <si>
    <t>１または２のいずれかに該当する者が利用者宅を訪問</t>
    <rPh sb="11" eb="13">
      <t>ガイトウ</t>
    </rPh>
    <rPh sb="15" eb="16">
      <t>モノ</t>
    </rPh>
    <rPh sb="17" eb="20">
      <t>リヨウシャ</t>
    </rPh>
    <rPh sb="20" eb="21">
      <t>タク</t>
    </rPh>
    <rPh sb="22" eb="24">
      <t>ホウモン</t>
    </rPh>
    <phoneticPr fontId="3"/>
  </si>
  <si>
    <t>１訪問・通所リハビリテーション事業所のＰＴ・ＯＴ・ＳＴ</t>
    <rPh sb="1" eb="3">
      <t>ホウモン</t>
    </rPh>
    <rPh sb="4" eb="6">
      <t>ツウショ</t>
    </rPh>
    <rPh sb="15" eb="17">
      <t>ジギョウ</t>
    </rPh>
    <rPh sb="17" eb="18">
      <t>ショ</t>
    </rPh>
    <phoneticPr fontId="3"/>
  </si>
  <si>
    <t>２リハビリテーションを実施する医療提供施設（原則、許可病床数200床未満）のＰＴ・ＯＴ・ＳＴ・医師</t>
    <rPh sb="47" eb="49">
      <t>イシ</t>
    </rPh>
    <phoneticPr fontId="3"/>
  </si>
  <si>
    <t>訪問介護計画（アセスメント結果を含む）</t>
    <rPh sb="13" eb="15">
      <t>ケッカ</t>
    </rPh>
    <rPh sb="16" eb="17">
      <t>フク</t>
    </rPh>
    <phoneticPr fontId="3"/>
  </si>
  <si>
    <t>初回の訪問介護が行われた日の属する月以降３月間</t>
    <phoneticPr fontId="3"/>
  </si>
  <si>
    <t>算定期間中は、各月における目標の達成度合いにつき、利用者および訪問・通所事業所または施設のＰＴ等に報告し、必要に応じて利用者の意向を確認し、当該ＰＴ等から必要な助言を受けた上で、利用者のＡＤＬおよびＩＡＤＬの改善状況および３月の達成目標を踏まえた適切な対応を行う</t>
    <rPh sb="0" eb="2">
      <t>サンテイ</t>
    </rPh>
    <rPh sb="2" eb="5">
      <t>キカンチュウ</t>
    </rPh>
    <rPh sb="7" eb="9">
      <t>カクツキ</t>
    </rPh>
    <rPh sb="13" eb="15">
      <t>モクヒョウ</t>
    </rPh>
    <rPh sb="16" eb="18">
      <t>タッセイ</t>
    </rPh>
    <rPh sb="18" eb="19">
      <t>ド</t>
    </rPh>
    <rPh sb="19" eb="20">
      <t>ア</t>
    </rPh>
    <rPh sb="25" eb="28">
      <t>リヨウシャ</t>
    </rPh>
    <rPh sb="31" eb="33">
      <t>ホウモン</t>
    </rPh>
    <rPh sb="34" eb="36">
      <t>ツウショ</t>
    </rPh>
    <rPh sb="36" eb="38">
      <t>ジギョウ</t>
    </rPh>
    <rPh sb="38" eb="39">
      <t>ショ</t>
    </rPh>
    <rPh sb="42" eb="44">
      <t>シセツ</t>
    </rPh>
    <rPh sb="47" eb="48">
      <t>トウ</t>
    </rPh>
    <rPh sb="49" eb="51">
      <t>ホウコク</t>
    </rPh>
    <rPh sb="53" eb="55">
      <t>ヒツヨウ</t>
    </rPh>
    <rPh sb="56" eb="57">
      <t>オウ</t>
    </rPh>
    <rPh sb="59" eb="62">
      <t>リヨウシャ</t>
    </rPh>
    <rPh sb="63" eb="65">
      <t>イコウ</t>
    </rPh>
    <rPh sb="66" eb="68">
      <t>カクニン</t>
    </rPh>
    <rPh sb="70" eb="72">
      <t>トウガイ</t>
    </rPh>
    <rPh sb="74" eb="75">
      <t>トウ</t>
    </rPh>
    <rPh sb="77" eb="79">
      <t>ヒツヨウ</t>
    </rPh>
    <rPh sb="80" eb="82">
      <t>ジョゲン</t>
    </rPh>
    <rPh sb="83" eb="84">
      <t>ウ</t>
    </rPh>
    <rPh sb="86" eb="87">
      <t>ウエ</t>
    </rPh>
    <rPh sb="89" eb="92">
      <t>リヨウシャ</t>
    </rPh>
    <rPh sb="104" eb="106">
      <t>カイゼン</t>
    </rPh>
    <rPh sb="106" eb="108">
      <t>ジョウキョウ</t>
    </rPh>
    <rPh sb="112" eb="113">
      <t>ツキ</t>
    </rPh>
    <rPh sb="114" eb="116">
      <t>タッセイ</t>
    </rPh>
    <rPh sb="116" eb="118">
      <t>モクヒョウ</t>
    </rPh>
    <rPh sb="119" eb="120">
      <t>フ</t>
    </rPh>
    <rPh sb="123" eb="125">
      <t>テキセツ</t>
    </rPh>
    <rPh sb="126" eb="128">
      <t>タイオウ</t>
    </rPh>
    <rPh sb="129" eb="130">
      <t>オコナ</t>
    </rPh>
    <phoneticPr fontId="3"/>
  </si>
  <si>
    <t>口腔連携強化加算
【+50単位/回】
１月に１回限り</t>
    <rPh sb="0" eb="8">
      <t>コウクウレンケイキョウカカサン</t>
    </rPh>
    <rPh sb="13" eb="15">
      <t>タンイ</t>
    </rPh>
    <rPh sb="16" eb="17">
      <t>カイ</t>
    </rPh>
    <rPh sb="20" eb="21">
      <t>ツキ</t>
    </rPh>
    <rPh sb="23" eb="25">
      <t>カイカギ</t>
    </rPh>
    <phoneticPr fontId="3"/>
  </si>
  <si>
    <t>従業者が口腔の健康状態の評価を実施した場合において、利用者の同意を得て、歯科医療機関および介護支援専門員に対し、当該評価の結果を情報提供</t>
    <rPh sb="0" eb="3">
      <t>ジュウギョウシャ</t>
    </rPh>
    <rPh sb="26" eb="29">
      <t>リヨウシャ</t>
    </rPh>
    <rPh sb="30" eb="32">
      <t>ドウイ</t>
    </rPh>
    <rPh sb="33" eb="34">
      <t>エ</t>
    </rPh>
    <rPh sb="36" eb="42">
      <t>シカイリョウキカン</t>
    </rPh>
    <rPh sb="45" eb="52">
      <t>カイゴシエンセンモンイン</t>
    </rPh>
    <rPh sb="53" eb="54">
      <t>タイ</t>
    </rPh>
    <rPh sb="56" eb="60">
      <t>トウガイヒョウカ</t>
    </rPh>
    <rPh sb="61" eb="63">
      <t>ケッカ</t>
    </rPh>
    <rPh sb="64" eb="68">
      <t>ジョウホウテイキョウ</t>
    </rPh>
    <phoneticPr fontId="3"/>
  </si>
  <si>
    <t>情報提供書</t>
    <rPh sb="0" eb="5">
      <t>ジョウホウテイキョウショ</t>
    </rPh>
    <phoneticPr fontId="3"/>
  </si>
  <si>
    <t>口腔の健康状態に係る評価を行うに当たって、歯科訪問診療料の算定の実績がある歯科医療機関の歯科医師または歯科医師の指示を受けた歯科衛生士が、従業者からの相談等に対応する体制を確保し、その旨を文書で取決め</t>
    <rPh sb="0" eb="2">
      <t>コウクウ</t>
    </rPh>
    <rPh sb="21" eb="23">
      <t>シカ</t>
    </rPh>
    <rPh sb="23" eb="25">
      <t>ホウモン</t>
    </rPh>
    <rPh sb="25" eb="27">
      <t>シンリョウ</t>
    </rPh>
    <rPh sb="27" eb="28">
      <t>リョウ</t>
    </rPh>
    <rPh sb="29" eb="31">
      <t>サンテイ</t>
    </rPh>
    <rPh sb="32" eb="34">
      <t>ジッセキ</t>
    </rPh>
    <rPh sb="37" eb="39">
      <t>シカ</t>
    </rPh>
    <rPh sb="39" eb="41">
      <t>イリョウ</t>
    </rPh>
    <rPh sb="41" eb="43">
      <t>キカン</t>
    </rPh>
    <rPh sb="44" eb="48">
      <t>シカイシ</t>
    </rPh>
    <rPh sb="92" eb="93">
      <t>ムネ</t>
    </rPh>
    <phoneticPr fontId="3"/>
  </si>
  <si>
    <t>取決書</t>
    <rPh sb="0" eb="2">
      <t>トリキ</t>
    </rPh>
    <rPh sb="2" eb="3">
      <t>ショ</t>
    </rPh>
    <phoneticPr fontId="3"/>
  </si>
  <si>
    <t>認知症専門ケア加算（Ⅰ）
【+3単位/日】</t>
    <rPh sb="0" eb="3">
      <t>ニンチショウ</t>
    </rPh>
    <rPh sb="3" eb="5">
      <t>センモン</t>
    </rPh>
    <rPh sb="7" eb="9">
      <t>カサン</t>
    </rPh>
    <rPh sb="16" eb="18">
      <t>タンイ</t>
    </rPh>
    <rPh sb="19" eb="20">
      <t>ヒ</t>
    </rPh>
    <phoneticPr fontId="3"/>
  </si>
  <si>
    <t>利用者総数のうち介護を必要とする認知症者の対象者（日常生活自立度ランクⅡ以上の者である）の割合が５割以上</t>
    <phoneticPr fontId="3"/>
  </si>
  <si>
    <t>認知症介護に係る専門的な研修修了者を、対象者の数が20人未満の場合は１人以上、対象者が20人以上の場合は、１に当該対象者が19名を超えて10またはその端数を増すごとに１を加えた人数を配置し、チームとして専門的な認知症ケアを実施</t>
    <phoneticPr fontId="3"/>
  </si>
  <si>
    <t>該当</t>
  </si>
  <si>
    <t>※専門的な研修…認知症介護実践者リーダー研修</t>
    <phoneticPr fontId="3"/>
  </si>
  <si>
    <t>留意事項の伝達又は技術的指導に係る会議を定期的に実施</t>
    <phoneticPr fontId="3"/>
  </si>
  <si>
    <t>認知症専門ケア加算（Ⅱ）との併算不可</t>
    <rPh sb="0" eb="3">
      <t>ニンチショウ</t>
    </rPh>
    <rPh sb="3" eb="5">
      <t>センモン</t>
    </rPh>
    <rPh sb="7" eb="9">
      <t>カサン</t>
    </rPh>
    <rPh sb="14" eb="15">
      <t>ヘイ</t>
    </rPh>
    <rPh sb="15" eb="16">
      <t>サン</t>
    </rPh>
    <rPh sb="16" eb="18">
      <t>フカ</t>
    </rPh>
    <phoneticPr fontId="3"/>
  </si>
  <si>
    <t>認知症専門ケア加算（Ⅱ）
【+4単位/日】</t>
    <rPh sb="0" eb="3">
      <t>ニンチショウ</t>
    </rPh>
    <rPh sb="3" eb="5">
      <t>センモン</t>
    </rPh>
    <rPh sb="7" eb="9">
      <t>カサン</t>
    </rPh>
    <rPh sb="16" eb="18">
      <t>タンイ</t>
    </rPh>
    <rPh sb="19" eb="20">
      <t>ヒ</t>
    </rPh>
    <phoneticPr fontId="3"/>
  </si>
  <si>
    <t>利用者総数のうち介護を必要とする認知症者の対象者（日常生活自立度ランクⅢ以上の者である）の割合が２割以上</t>
    <phoneticPr fontId="3"/>
  </si>
  <si>
    <t>留意事項の伝達または技術的指導に係る会議を定期的に実施</t>
    <phoneticPr fontId="3"/>
  </si>
  <si>
    <t>認知症介護の指導に係る専門的な研修修了者を１名以上配置し、事業所または施設全体の認知症ケアの指導等を実施</t>
    <phoneticPr fontId="3"/>
  </si>
  <si>
    <t>※専門的な研修…認知症介護指導者研修</t>
    <phoneticPr fontId="3"/>
  </si>
  <si>
    <t>介護職員、看護職員毎の認知症ケアに関する研修計画の作成および研修の実施</t>
    <phoneticPr fontId="3"/>
  </si>
  <si>
    <t>認知症専門ケア加算（Ⅰ）との併算不可</t>
    <rPh sb="0" eb="3">
      <t>ニンチショウ</t>
    </rPh>
    <rPh sb="3" eb="5">
      <t>センモン</t>
    </rPh>
    <rPh sb="7" eb="9">
      <t>カサン</t>
    </rPh>
    <rPh sb="14" eb="15">
      <t>ヘイ</t>
    </rPh>
    <rPh sb="15" eb="16">
      <t>サン</t>
    </rPh>
    <rPh sb="16" eb="18">
      <t>フカ</t>
    </rPh>
    <phoneticPr fontId="3"/>
  </si>
  <si>
    <t>介護職員等処遇改善加算（Ⅰ）
【*245/1000】</t>
    <rPh sb="4" eb="5">
      <t>トウ</t>
    </rPh>
    <phoneticPr fontId="3"/>
  </si>
  <si>
    <t>１賃金改善に関する計画の策定、計画に基づく措置</t>
    <phoneticPr fontId="3"/>
  </si>
  <si>
    <t>賃金改善計画書</t>
    <rPh sb="0" eb="2">
      <t>チンギン</t>
    </rPh>
    <phoneticPr fontId="3"/>
  </si>
  <si>
    <t>賃金改善基準</t>
    <rPh sb="0" eb="6">
      <t>チンギンカイゼンキジュン</t>
    </rPh>
    <phoneticPr fontId="3"/>
  </si>
  <si>
    <t>①仮に介護職員等処遇改善加算（Ⅳ）を算定した場合に算定することが見込まれる額の２分の１以上を基本給または決まって毎月支払われる手当に充当</t>
    <rPh sb="66" eb="68">
      <t>ジュウトウ</t>
    </rPh>
    <phoneticPr fontId="3"/>
  </si>
  <si>
    <t>②介護福祉士であって、経験および技能を有する介護職員と認められる者のうち一人は、賃金改善後の賃金の見込額が年額４４０万円以上</t>
    <phoneticPr fontId="3"/>
  </si>
  <si>
    <t>２介護職員等処遇改善計画書の作成、職員に周知、県に届出</t>
    <rPh sb="1" eb="3">
      <t>カイゴ</t>
    </rPh>
    <rPh sb="3" eb="5">
      <t>ショクイン</t>
    </rPh>
    <rPh sb="5" eb="6">
      <t>トウ</t>
    </rPh>
    <rPh sb="6" eb="8">
      <t>ショグウ</t>
    </rPh>
    <rPh sb="8" eb="10">
      <t>カイゼン</t>
    </rPh>
    <rPh sb="10" eb="12">
      <t>ケイカク</t>
    </rPh>
    <rPh sb="17" eb="19">
      <t>ショクイン</t>
    </rPh>
    <rPh sb="23" eb="24">
      <t>ケン</t>
    </rPh>
    <rPh sb="25" eb="27">
      <t>トドケデ</t>
    </rPh>
    <phoneticPr fontId="3"/>
  </si>
  <si>
    <t>介護職員等処遇改善計画書</t>
    <rPh sb="0" eb="5">
      <t>カイゴショクイントウ</t>
    </rPh>
    <rPh sb="5" eb="7">
      <t>ショグウ</t>
    </rPh>
    <phoneticPr fontId="3"/>
  </si>
  <si>
    <t>３賃金改善の実施</t>
    <phoneticPr fontId="3"/>
  </si>
  <si>
    <t>４事業年度ごとに職員の処遇改善に関する実績を県に報告</t>
    <rPh sb="1" eb="2">
      <t>ギョウ</t>
    </rPh>
    <rPh sb="2" eb="4">
      <t>ネンド</t>
    </rPh>
    <rPh sb="7" eb="9">
      <t>ショクイン</t>
    </rPh>
    <rPh sb="21" eb="22">
      <t>ケン</t>
    </rPh>
    <phoneticPr fontId="3"/>
  </si>
  <si>
    <t>実績報告書</t>
  </si>
  <si>
    <t>５前12月間に法令違反し、罰金以上の刑</t>
    <rPh sb="13" eb="15">
      <t>バッキン</t>
    </rPh>
    <rPh sb="15" eb="17">
      <t>イジョウ</t>
    </rPh>
    <rPh sb="18" eb="19">
      <t>ケイ</t>
    </rPh>
    <phoneticPr fontId="3"/>
  </si>
  <si>
    <t>なし</t>
  </si>
  <si>
    <t>【法令】
・労働基準法
・労働者災害補償保険法
・最低賃金法
・労働安全衛生法
・雇用保険法
・その他労働に関する法令</t>
    <rPh sb="1" eb="3">
      <t>ホウレイ</t>
    </rPh>
    <rPh sb="6" eb="8">
      <t>ロウドウ</t>
    </rPh>
    <rPh sb="8" eb="11">
      <t>キジュンホウ</t>
    </rPh>
    <rPh sb="13" eb="16">
      <t>ロウドウシャ</t>
    </rPh>
    <rPh sb="16" eb="18">
      <t>サイガイ</t>
    </rPh>
    <rPh sb="18" eb="20">
      <t>ホショウ</t>
    </rPh>
    <rPh sb="20" eb="23">
      <t>ホケンホウ</t>
    </rPh>
    <rPh sb="25" eb="27">
      <t>サイテイ</t>
    </rPh>
    <rPh sb="27" eb="29">
      <t>チンギン</t>
    </rPh>
    <rPh sb="29" eb="30">
      <t>ホウ</t>
    </rPh>
    <rPh sb="32" eb="34">
      <t>ロウドウ</t>
    </rPh>
    <rPh sb="34" eb="36">
      <t>アンゼン</t>
    </rPh>
    <rPh sb="36" eb="39">
      <t>エイセイホウ</t>
    </rPh>
    <rPh sb="41" eb="43">
      <t>コヨウ</t>
    </rPh>
    <rPh sb="43" eb="46">
      <t>ホケンホウ</t>
    </rPh>
    <rPh sb="50" eb="51">
      <t>ホカ</t>
    </rPh>
    <rPh sb="51" eb="53">
      <t>ロウドウ</t>
    </rPh>
    <rPh sb="54" eb="55">
      <t>カン</t>
    </rPh>
    <rPh sb="57" eb="59">
      <t>ホウレイ</t>
    </rPh>
    <phoneticPr fontId="3"/>
  </si>
  <si>
    <t>６労働保険料の納付</t>
    <phoneticPr fontId="3"/>
  </si>
  <si>
    <t>適正に納付</t>
  </si>
  <si>
    <t>７①、②、③のいずれにも適合</t>
    <phoneticPr fontId="3"/>
  </si>
  <si>
    <t>①介護職員の任用の際の職責または職務内容等の要件を書面で作成し、全ての介護職員に周知</t>
    <rPh sb="1" eb="3">
      <t>カイゴ</t>
    </rPh>
    <rPh sb="3" eb="5">
      <t>ショクイン</t>
    </rPh>
    <rPh sb="6" eb="8">
      <t>ニンヨウ</t>
    </rPh>
    <phoneticPr fontId="3"/>
  </si>
  <si>
    <t>職責・職務内容を記載した書面</t>
    <rPh sb="0" eb="2">
      <t>ショクセキ</t>
    </rPh>
    <rPh sb="3" eb="5">
      <t>ショクム</t>
    </rPh>
    <rPh sb="5" eb="7">
      <t>ナイヨウ</t>
    </rPh>
    <rPh sb="8" eb="10">
      <t>キサイ</t>
    </rPh>
    <rPh sb="12" eb="14">
      <t>ショメン</t>
    </rPh>
    <phoneticPr fontId="3"/>
  </si>
  <si>
    <t>②介護職員の資質の向上の支援に関する計画の策定、研修の実施または研修の機会を確保し、全ての介護職員に周知</t>
    <rPh sb="1" eb="3">
      <t>カイゴ</t>
    </rPh>
    <rPh sb="3" eb="5">
      <t>ショクイン</t>
    </rPh>
    <phoneticPr fontId="3"/>
  </si>
  <si>
    <t>研修計画書</t>
    <phoneticPr fontId="3"/>
  </si>
  <si>
    <t>③介護職員の経験もしくは資格等に応じて昇給する仕組みまたは一定の基準に基づき定期に昇給を判定する仕組みを書面で作成し、全ての介護職員に周知</t>
    <rPh sb="4" eb="6">
      <t>ケイケン</t>
    </rPh>
    <rPh sb="10" eb="13">
      <t>シカクトウ</t>
    </rPh>
    <rPh sb="14" eb="15">
      <t>オウ</t>
    </rPh>
    <rPh sb="50" eb="52">
      <t>ショメン</t>
    </rPh>
    <rPh sb="53" eb="55">
      <t>サクセイ</t>
    </rPh>
    <phoneticPr fontId="3"/>
  </si>
  <si>
    <t>就業規則等</t>
    <rPh sb="0" eb="2">
      <t>シュウギョウ</t>
    </rPh>
    <rPh sb="2" eb="4">
      <t>キソク</t>
    </rPh>
    <rPh sb="4" eb="5">
      <t>トウ</t>
    </rPh>
    <phoneticPr fontId="3"/>
  </si>
  <si>
    <t>８２の届出に係る計画の期間中に実施する職員の処遇改善の内容（賃金改善を除く）および職員の処遇改善に要する費用の見込額を全ての職員に周知</t>
    <rPh sb="3" eb="5">
      <t>トドケデ</t>
    </rPh>
    <rPh sb="6" eb="7">
      <t>カカ</t>
    </rPh>
    <rPh sb="8" eb="10">
      <t>ケイカク</t>
    </rPh>
    <rPh sb="11" eb="14">
      <t>キカンチュウ</t>
    </rPh>
    <rPh sb="15" eb="17">
      <t>ジッシ</t>
    </rPh>
    <rPh sb="19" eb="21">
      <t>ショクイン</t>
    </rPh>
    <rPh sb="22" eb="24">
      <t>ショグウ</t>
    </rPh>
    <rPh sb="24" eb="26">
      <t>カイゼン</t>
    </rPh>
    <rPh sb="27" eb="29">
      <t>ナイヨウ</t>
    </rPh>
    <rPh sb="30" eb="32">
      <t>チンギン</t>
    </rPh>
    <rPh sb="32" eb="34">
      <t>カイゼン</t>
    </rPh>
    <rPh sb="35" eb="36">
      <t>ノゾ</t>
    </rPh>
    <rPh sb="41" eb="43">
      <t>ショクイン</t>
    </rPh>
    <rPh sb="44" eb="46">
      <t>ショグウ</t>
    </rPh>
    <rPh sb="46" eb="48">
      <t>カイゼン</t>
    </rPh>
    <rPh sb="49" eb="50">
      <t>ヨウ</t>
    </rPh>
    <rPh sb="52" eb="54">
      <t>ヒヨウ</t>
    </rPh>
    <rPh sb="55" eb="57">
      <t>ミコ</t>
    </rPh>
    <rPh sb="57" eb="58">
      <t>ガク</t>
    </rPh>
    <rPh sb="59" eb="60">
      <t>スベ</t>
    </rPh>
    <rPh sb="62" eb="64">
      <t>ショクイン</t>
    </rPh>
    <rPh sb="65" eb="67">
      <t>シュウチ</t>
    </rPh>
    <phoneticPr fontId="3"/>
  </si>
  <si>
    <t>周知方法</t>
    <rPh sb="0" eb="4">
      <t>シュウチホウホウ</t>
    </rPh>
    <phoneticPr fontId="3"/>
  </si>
  <si>
    <t>９８の処遇改善の内容等について、インターネットの利用その他の適切な方法ににより公表</t>
    <rPh sb="3" eb="7">
      <t>ショグウカイゼン</t>
    </rPh>
    <rPh sb="8" eb="11">
      <t>ナイヨウトウ</t>
    </rPh>
    <rPh sb="24" eb="26">
      <t>リヨウ</t>
    </rPh>
    <rPh sb="28" eb="29">
      <t>タ</t>
    </rPh>
    <rPh sb="30" eb="32">
      <t>テキセツ</t>
    </rPh>
    <phoneticPr fontId="3"/>
  </si>
  <si>
    <t>10特定事業所加算（Ⅰ）または（Ⅱ）のいずれかを届出</t>
    <rPh sb="2" eb="9">
      <t>トクテイジギョウショカサン</t>
    </rPh>
    <rPh sb="24" eb="26">
      <t>トドケデ</t>
    </rPh>
    <phoneticPr fontId="3"/>
  </si>
  <si>
    <t>介護職員等処遇改善加算（Ⅱ）
【*224/1000】</t>
    <rPh sb="4" eb="5">
      <t>トウ</t>
    </rPh>
    <phoneticPr fontId="3"/>
  </si>
  <si>
    <t>４事業年度ごとに職員の処遇改善に関する実績を県に報告</t>
    <rPh sb="1" eb="3">
      <t>ジギョウ</t>
    </rPh>
    <rPh sb="3" eb="5">
      <t>ネンド</t>
    </rPh>
    <rPh sb="8" eb="10">
      <t>ショクイン</t>
    </rPh>
    <rPh sb="22" eb="23">
      <t>ケン</t>
    </rPh>
    <phoneticPr fontId="3"/>
  </si>
  <si>
    <t>③介護職員の経験もしくは資格等に応じて昇給する仕組みまたは一定の基準に基づき定期に昇給を判定する仕組みを書面で作成し、全ての介護職員に周知</t>
    <rPh sb="6" eb="8">
      <t>ケイケン</t>
    </rPh>
    <rPh sb="12" eb="15">
      <t>シカクトウ</t>
    </rPh>
    <rPh sb="16" eb="17">
      <t>オウ</t>
    </rPh>
    <rPh sb="52" eb="54">
      <t>ショメン</t>
    </rPh>
    <rPh sb="55" eb="57">
      <t>サクセイ</t>
    </rPh>
    <phoneticPr fontId="3"/>
  </si>
  <si>
    <t>介護職員等処遇改善加算（Ⅲ）
【*182/1000】</t>
    <rPh sb="4" eb="5">
      <t>トウ</t>
    </rPh>
    <phoneticPr fontId="3"/>
  </si>
  <si>
    <t>２介護職員等処遇改善計画書の作成、職員に周知、県に届出</t>
    <rPh sb="0" eb="2">
      <t>カイゴ</t>
    </rPh>
    <rPh sb="2" eb="4">
      <t>ショクイン</t>
    </rPh>
    <rPh sb="4" eb="5">
      <t>トウ</t>
    </rPh>
    <rPh sb="5" eb="7">
      <t>ショグウ</t>
    </rPh>
    <rPh sb="7" eb="9">
      <t>カイゼン</t>
    </rPh>
    <rPh sb="9" eb="11">
      <t>ケイカク</t>
    </rPh>
    <rPh sb="16" eb="18">
      <t>ショクイン</t>
    </rPh>
    <rPh sb="22" eb="23">
      <t>ケン</t>
    </rPh>
    <rPh sb="24" eb="26">
      <t>トドケデ</t>
    </rPh>
    <phoneticPr fontId="3"/>
  </si>
  <si>
    <t>介護職員等処遇改善加算（Ⅳ）
【*145/1000】</t>
    <rPh sb="4" eb="5">
      <t>トウ</t>
    </rPh>
    <phoneticPr fontId="3"/>
  </si>
  <si>
    <t>７①、②のいずれにも適合</t>
    <phoneticPr fontId="3"/>
  </si>
  <si>
    <t>介護職員等処遇改善加算（Ⅴ）（１）
【*221/1000】</t>
    <phoneticPr fontId="3"/>
  </si>
  <si>
    <t>介護職員等処遇改善加算（Ⅴ）（２）
【*208/1000】</t>
    <phoneticPr fontId="3"/>
  </si>
  <si>
    <t>介護職員等処遇改善加算（Ⅴ）（３）
【*200/1000】</t>
    <phoneticPr fontId="3"/>
  </si>
  <si>
    <t>介護職員等処遇改善加算（Ⅴ）（４）
【*187/1000】</t>
    <phoneticPr fontId="3"/>
  </si>
  <si>
    <t>介護職員等処遇改善加算（Ⅴ）（５）
【*184/1000】</t>
    <phoneticPr fontId="3"/>
  </si>
  <si>
    <t>介護職員等処遇改善加算（Ⅴ）（６）
【*163/1000】</t>
    <phoneticPr fontId="3"/>
  </si>
  <si>
    <t>介護職員等処遇改善加算（Ⅴ）（７）
【*163/1000】</t>
    <phoneticPr fontId="3"/>
  </si>
  <si>
    <t>介護職員等処遇改善加算（Ⅴ）（８）
【*158/1000】</t>
    <phoneticPr fontId="3"/>
  </si>
  <si>
    <t>介護職員等処遇改善加算（Ⅴ）（９）
【*142/1000】</t>
    <phoneticPr fontId="3"/>
  </si>
  <si>
    <t>介護職員等処遇改善加算（Ⅴ）（10）
【*139/1000】</t>
    <phoneticPr fontId="3"/>
  </si>
  <si>
    <t>介護職員等処遇改善加算（Ⅴ）（11）
【*121/1000】</t>
    <phoneticPr fontId="3"/>
  </si>
  <si>
    <t>介護職員等処遇改善加算（Ⅴ）（12）
【*118/1000】</t>
    <phoneticPr fontId="3"/>
  </si>
  <si>
    <t>介護職員等処遇改善加算（Ⅴ）（13）
【*100/1000】</t>
    <phoneticPr fontId="3"/>
  </si>
  <si>
    <t>介護職員等処遇改善加算（Ⅴ）（14）
【*76/1000】</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</si>
</sst>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10">
    <numFmt numFmtId="176" formatCode="#,##0_ "/>
    <numFmt numFmtId="177" formatCode="#,##0&quot;円／人月&quot;"/>
    <numFmt numFmtId="178" formatCode="0.0"/>
    <numFmt numFmtId="179" formatCode="#,##0.0#"/>
    <numFmt numFmtId="180" formatCode="0&quot;月&quot;"/>
    <numFmt numFmtId="181" formatCode="#,##0&quot;人&quot;"/>
    <numFmt numFmtId="182" formatCode="#,##0.##"/>
    <numFmt numFmtId="183" formatCode="#,##0.0;[Red]\-#,##0.0"/>
    <numFmt numFmtId="184" formatCode="0.0&quot;人以上&quot;"/>
    <numFmt numFmtId="185" formatCode="#,##0.0&quot;人&quot;"/>
  </numFmts>
  <fonts count="63" x14ac:knownFonts="1">
    <font>
      <sz val="11"/>
      <name val="ＭＳ Ｐゴシック"/>
      <family val="3"/>
      <charset val="128"/>
    </font>
    <font>
      <sz val="11"/>
      <color theme="1"/>
      <name val="ＭＳ Ｐゴシック"/>
      <family val="2"/>
      <charset val="128"/>
      <scheme val="minor"/>
    </font>
    <font>
      <sz val="11"/>
      <name val="ＭＳ Ｐゴシック"/>
      <family val="3"/>
      <charset val="128"/>
    </font>
    <font>
      <sz val="6"/>
      <name val="ＭＳ Ｐゴシック"/>
      <family val="3"/>
      <charset val="128"/>
    </font>
    <font>
      <sz val="11"/>
      <name val="ＭＳ ゴシック"/>
      <family val="3"/>
      <charset val="128"/>
    </font>
    <font>
      <sz val="10"/>
      <name val="ＭＳ Ｐゴシック"/>
      <family val="3"/>
      <charset val="128"/>
    </font>
    <font>
      <sz val="14"/>
      <name val="ＭＳ Ｐゴシック"/>
      <family val="3"/>
      <charset val="128"/>
    </font>
    <font>
      <sz val="12"/>
      <name val="ＭＳ Ｐゴシック"/>
      <family val="3"/>
      <charset val="128"/>
    </font>
    <font>
      <sz val="9"/>
      <name val="ＭＳ Ｐゴシック"/>
      <family val="3"/>
      <charset val="128"/>
    </font>
    <font>
      <sz val="20"/>
      <name val="ＭＳ Ｐゴシック"/>
      <family val="3"/>
      <charset val="128"/>
    </font>
    <font>
      <sz val="8"/>
      <name val="ＭＳ Ｐゴシック"/>
      <family val="3"/>
      <charset val="128"/>
    </font>
    <font>
      <b/>
      <sz val="11"/>
      <name val="ＭＳ Ｐゴシック"/>
      <family val="3"/>
      <charset val="128"/>
    </font>
    <font>
      <sz val="11"/>
      <name val="ＭＳ Ｐゴシック"/>
      <family val="3"/>
      <charset val="128"/>
    </font>
    <font>
      <sz val="11"/>
      <color indexed="8"/>
      <name val="ＭＳ Ｐゴシック"/>
      <family val="3"/>
      <charset val="128"/>
    </font>
    <font>
      <b/>
      <sz val="10"/>
      <color indexed="8"/>
      <name val="ＭＳ Ｐゴシック"/>
      <family val="3"/>
      <charset val="128"/>
    </font>
    <font>
      <sz val="10"/>
      <color indexed="8"/>
      <name val="ＭＳ Ｐゴシック"/>
      <family val="3"/>
      <charset val="128"/>
    </font>
    <font>
      <sz val="8"/>
      <color indexed="8"/>
      <name val="ＭＳ Ｐゴシック"/>
      <family val="3"/>
      <charset val="128"/>
    </font>
    <font>
      <b/>
      <sz val="20"/>
      <color indexed="8"/>
      <name val="ＭＳ ゴシック"/>
      <family val="3"/>
      <charset val="128"/>
    </font>
    <font>
      <sz val="11"/>
      <color indexed="8"/>
      <name val="ＭＳ ゴシック"/>
      <family val="3"/>
      <charset val="128"/>
    </font>
    <font>
      <sz val="13"/>
      <name val="ＭＳ Ｐゴシック"/>
      <family val="3"/>
      <charset val="128"/>
    </font>
    <font>
      <sz val="8"/>
      <name val="ＭＳ ゴシック"/>
      <family val="3"/>
      <charset val="128"/>
    </font>
    <font>
      <sz val="9"/>
      <name val="ＭＳ Ｐ明朝"/>
      <family val="1"/>
      <charset val="128"/>
    </font>
    <font>
      <sz val="11"/>
      <name val="ＭＳ 明朝"/>
      <family val="1"/>
      <charset val="128"/>
    </font>
    <font>
      <sz val="11"/>
      <name val="ＭＳ Ｐ明朝"/>
      <family val="1"/>
      <charset val="128"/>
    </font>
    <font>
      <sz val="10"/>
      <name val="ＭＳ ゴシック"/>
      <family val="3"/>
      <charset val="128"/>
    </font>
    <font>
      <u/>
      <sz val="11"/>
      <color indexed="8"/>
      <name val="ＭＳ 明朝"/>
      <family val="1"/>
      <charset val="128"/>
    </font>
    <font>
      <sz val="9"/>
      <name val="ＭＳ 明朝"/>
      <family val="1"/>
      <charset val="128"/>
    </font>
    <font>
      <sz val="8"/>
      <name val="ＭＳ Ｐ明朝"/>
      <family val="1"/>
      <charset val="128"/>
    </font>
    <font>
      <strike/>
      <sz val="9"/>
      <name val="ＭＳ Ｐ明朝"/>
      <family val="1"/>
      <charset val="128"/>
    </font>
    <font>
      <b/>
      <sz val="16"/>
      <name val="HGSｺﾞｼｯｸM"/>
      <family val="3"/>
      <charset val="128"/>
    </font>
    <font>
      <sz val="11"/>
      <color theme="1"/>
      <name val="ＭＳ Ｐゴシック"/>
      <family val="3"/>
      <charset val="128"/>
      <scheme val="minor"/>
    </font>
    <font>
      <sz val="11"/>
      <color rgb="FFFF0000"/>
      <name val="ＭＳ ゴシック"/>
      <family val="3"/>
      <charset val="128"/>
    </font>
    <font>
      <sz val="11"/>
      <color theme="1"/>
      <name val="ＭＳ Ｐ明朝"/>
      <family val="1"/>
      <charset val="128"/>
    </font>
    <font>
      <sz val="12"/>
      <color theme="1"/>
      <name val="ＭＳ ゴシック"/>
      <family val="3"/>
      <charset val="128"/>
    </font>
    <font>
      <sz val="9"/>
      <color theme="1"/>
      <name val="ＭＳ Ｐ明朝"/>
      <family val="1"/>
      <charset val="128"/>
    </font>
    <font>
      <sz val="10"/>
      <color theme="1"/>
      <name val="ＭＳ Ｐ明朝"/>
      <family val="1"/>
      <charset val="128"/>
    </font>
    <font>
      <sz val="6"/>
      <color theme="1"/>
      <name val="ＭＳ Ｐ明朝"/>
      <family val="1"/>
      <charset val="128"/>
    </font>
    <font>
      <sz val="11"/>
      <color theme="1"/>
      <name val="ＭＳ ゴシック"/>
      <family val="3"/>
      <charset val="128"/>
    </font>
    <font>
      <sz val="11"/>
      <color theme="1"/>
      <name val="ＭＳ 明朝"/>
      <family val="1"/>
      <charset val="128"/>
    </font>
    <font>
      <sz val="11"/>
      <color rgb="FFFF0000"/>
      <name val="ＭＳ Ｐゴシック"/>
      <family val="3"/>
      <charset val="128"/>
    </font>
    <font>
      <sz val="7"/>
      <color theme="1"/>
      <name val="ＭＳ Ｐ明朝"/>
      <family val="1"/>
      <charset val="128"/>
    </font>
    <font>
      <u/>
      <sz val="11"/>
      <color theme="1"/>
      <name val="ＭＳ 明朝"/>
      <family val="1"/>
      <charset val="128"/>
    </font>
    <font>
      <sz val="10"/>
      <color theme="1"/>
      <name val="ＭＳ 明朝"/>
      <family val="1"/>
      <charset val="128"/>
    </font>
    <font>
      <sz val="16"/>
      <name val="HGSｺﾞｼｯｸM"/>
      <family val="3"/>
      <charset val="128"/>
    </font>
    <font>
      <sz val="6"/>
      <name val="ＭＳ Ｐゴシック"/>
      <family val="2"/>
      <charset val="128"/>
      <scheme val="minor"/>
    </font>
    <font>
      <b/>
      <sz val="14"/>
      <name val="HGSｺﾞｼｯｸM"/>
      <family val="3"/>
      <charset val="128"/>
    </font>
    <font>
      <sz val="14"/>
      <name val="HGSｺﾞｼｯｸM"/>
      <family val="3"/>
      <charset val="128"/>
    </font>
    <font>
      <sz val="12"/>
      <name val="HGSｺﾞｼｯｸM"/>
      <family val="3"/>
      <charset val="128"/>
    </font>
    <font>
      <sz val="11"/>
      <name val="HGSｺﾞｼｯｸM"/>
      <family val="3"/>
      <charset val="128"/>
    </font>
    <font>
      <b/>
      <sz val="12"/>
      <name val="HGSｺﾞｼｯｸM"/>
      <family val="3"/>
      <charset val="128"/>
    </font>
    <font>
      <sz val="10"/>
      <name val="HGSｺﾞｼｯｸM"/>
      <family val="3"/>
      <charset val="128"/>
    </font>
    <font>
      <sz val="14"/>
      <color rgb="FFFF0000"/>
      <name val="HGSｺﾞｼｯｸM"/>
      <family val="3"/>
      <charset val="128"/>
    </font>
    <font>
      <b/>
      <sz val="12"/>
      <color rgb="FFFF0000"/>
      <name val="HGSｺﾞｼｯｸM"/>
      <family val="3"/>
      <charset val="128"/>
    </font>
    <font>
      <sz val="12"/>
      <name val="HGSｺﾞｼｯｸE"/>
      <family val="3"/>
      <charset val="128"/>
    </font>
    <font>
      <u/>
      <sz val="12"/>
      <name val="HGSｺﾞｼｯｸE"/>
      <family val="3"/>
      <charset val="128"/>
    </font>
    <font>
      <b/>
      <u/>
      <sz val="12"/>
      <name val="HGSｺﾞｼｯｸM"/>
      <family val="3"/>
      <charset val="128"/>
    </font>
    <font>
      <sz val="11"/>
      <name val="ＭＳ Ｐゴシック"/>
      <family val="2"/>
      <charset val="128"/>
      <scheme val="minor"/>
    </font>
    <font>
      <sz val="12"/>
      <color rgb="FFFF0000"/>
      <name val="HGSｺﾞｼｯｸM"/>
      <family val="3"/>
      <charset val="128"/>
    </font>
    <font>
      <sz val="11"/>
      <color rgb="FF000000"/>
      <name val="ＭＳ Ｐゴシック"/>
      <family val="3"/>
      <charset val="128"/>
      <scheme val="minor"/>
    </font>
    <font>
      <sz val="11"/>
      <color rgb="FF000000"/>
      <name val="Calibri"/>
      <family val="2"/>
    </font>
    <font>
      <sz val="16"/>
      <color theme="1"/>
      <name val="ＭＳ Ｐゴシック"/>
      <family val="2"/>
      <charset val="128"/>
      <scheme val="minor"/>
    </font>
    <font>
      <sz val="14"/>
      <color theme="1"/>
      <name val="ＭＳ Ｐゴシック"/>
      <family val="2"/>
      <charset val="128"/>
      <scheme val="minor"/>
    </font>
    <font>
      <u/>
      <sz val="9"/>
      <name val="ＭＳ Ｐ明朝"/>
      <family val="1"/>
      <charset val="128"/>
    </font>
  </fonts>
  <fills count="13">
    <fill>
      <patternFill patternType="none"/>
    </fill>
    <fill>
      <patternFill patternType="gray125"/>
    </fill>
    <fill>
      <patternFill patternType="solid">
        <fgColor indexed="26"/>
        <bgColor indexed="64"/>
      </patternFill>
    </fill>
    <fill>
      <patternFill patternType="solid">
        <fgColor indexed="27"/>
        <bgColor indexed="64"/>
      </patternFill>
    </fill>
    <fill>
      <patternFill patternType="solid">
        <fgColor indexed="22"/>
        <bgColor indexed="64"/>
      </patternFill>
    </fill>
    <fill>
      <patternFill patternType="solid">
        <fgColor indexed="9"/>
        <bgColor indexed="64"/>
      </patternFill>
    </fill>
    <fill>
      <patternFill patternType="solid">
        <fgColor rgb="FFFFFFCC"/>
        <bgColor indexed="64"/>
      </patternFill>
    </fill>
    <fill>
      <patternFill patternType="solid">
        <fgColor theme="0"/>
        <bgColor indexed="64"/>
      </patternFill>
    </fill>
    <fill>
      <patternFill patternType="solid">
        <fgColor theme="0" tint="-0.249977111117893"/>
        <bgColor indexed="64"/>
      </patternFill>
    </fill>
    <fill>
      <patternFill patternType="solid">
        <fgColor rgb="FFFFFF00"/>
        <bgColor indexed="64"/>
      </patternFill>
    </fill>
    <fill>
      <patternFill patternType="solid">
        <fgColor theme="8" tint="0.79998168889431442"/>
        <bgColor indexed="64"/>
      </patternFill>
    </fill>
    <fill>
      <patternFill patternType="solid">
        <fgColor rgb="FFCCFFCC"/>
        <bgColor indexed="64"/>
      </patternFill>
    </fill>
    <fill>
      <patternFill patternType="solid">
        <fgColor rgb="FFCCECFF"/>
        <bgColor indexed="64"/>
      </patternFill>
    </fill>
  </fills>
  <borders count="130">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thin">
        <color indexed="64"/>
      </right>
      <top/>
      <bottom style="thin">
        <color indexed="64"/>
      </bottom>
      <diagonal/>
    </border>
    <border>
      <left style="thin">
        <color indexed="64"/>
      </left>
      <right/>
      <top/>
      <bottom style="thin">
        <color indexed="64"/>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style="medium">
        <color indexed="64"/>
      </left>
      <right/>
      <top/>
      <bottom style="thin">
        <color indexed="64"/>
      </bottom>
      <diagonal/>
    </border>
    <border>
      <left style="medium">
        <color indexed="64"/>
      </left>
      <right/>
      <top style="thin">
        <color indexed="64"/>
      </top>
      <bottom style="thin">
        <color indexed="64"/>
      </bottom>
      <diagonal/>
    </border>
    <border>
      <left style="medium">
        <color indexed="64"/>
      </left>
      <right/>
      <top style="thin">
        <color indexed="64"/>
      </top>
      <bottom style="medium">
        <color indexed="64"/>
      </bottom>
      <diagonal/>
    </border>
    <border>
      <left style="medium">
        <color indexed="64"/>
      </left>
      <right style="medium">
        <color indexed="64"/>
      </right>
      <top/>
      <bottom style="medium">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dotted">
        <color indexed="64"/>
      </bottom>
      <diagonal/>
    </border>
    <border>
      <left style="thin">
        <color indexed="64"/>
      </left>
      <right style="dotted">
        <color indexed="64"/>
      </right>
      <top style="thin">
        <color indexed="64"/>
      </top>
      <bottom style="dotted">
        <color indexed="64"/>
      </bottom>
      <diagonal/>
    </border>
    <border>
      <left/>
      <right style="thin">
        <color indexed="64"/>
      </right>
      <top style="thin">
        <color indexed="64"/>
      </top>
      <bottom style="dotted">
        <color indexed="64"/>
      </bottom>
      <diagonal/>
    </border>
    <border>
      <left style="thin">
        <color indexed="64"/>
      </left>
      <right style="thin">
        <color indexed="64"/>
      </right>
      <top style="dotted">
        <color indexed="64"/>
      </top>
      <bottom style="thin">
        <color indexed="64"/>
      </bottom>
      <diagonal/>
    </border>
    <border>
      <left style="thin">
        <color indexed="64"/>
      </left>
      <right style="dotted">
        <color indexed="64"/>
      </right>
      <top/>
      <bottom style="dotted">
        <color indexed="64"/>
      </bottom>
      <diagonal/>
    </border>
    <border>
      <left/>
      <right style="thin">
        <color indexed="64"/>
      </right>
      <top/>
      <bottom style="dotted">
        <color indexed="64"/>
      </bottom>
      <diagonal/>
    </border>
    <border>
      <left style="thin">
        <color indexed="64"/>
      </left>
      <right style="thin">
        <color indexed="64"/>
      </right>
      <top/>
      <bottom/>
      <diagonal/>
    </border>
    <border>
      <left style="thin">
        <color indexed="64"/>
      </left>
      <right style="dotted">
        <color indexed="64"/>
      </right>
      <top style="dotted">
        <color indexed="64"/>
      </top>
      <bottom style="thin">
        <color indexed="64"/>
      </bottom>
      <diagonal/>
    </border>
    <border>
      <left/>
      <right style="thin">
        <color indexed="64"/>
      </right>
      <top style="dotted">
        <color indexed="64"/>
      </top>
      <bottom style="thin">
        <color indexed="64"/>
      </bottom>
      <diagonal/>
    </border>
    <border>
      <left style="thin">
        <color indexed="64"/>
      </left>
      <right style="thin">
        <color indexed="64"/>
      </right>
      <top style="thin">
        <color indexed="64"/>
      </top>
      <bottom/>
      <diagonal/>
    </border>
    <border>
      <left style="thin">
        <color indexed="64"/>
      </left>
      <right style="dotted">
        <color indexed="64"/>
      </right>
      <top style="dotted">
        <color indexed="64"/>
      </top>
      <bottom style="dotted">
        <color indexed="64"/>
      </bottom>
      <diagonal/>
    </border>
    <border>
      <left/>
      <right style="thin">
        <color indexed="64"/>
      </right>
      <top style="dotted">
        <color indexed="64"/>
      </top>
      <bottom style="dotted">
        <color indexed="64"/>
      </bottom>
      <diagonal/>
    </border>
    <border>
      <left style="thin">
        <color indexed="64"/>
      </left>
      <right style="thin">
        <color indexed="64"/>
      </right>
      <top/>
      <bottom style="dotted">
        <color indexed="64"/>
      </bottom>
      <diagonal/>
    </border>
    <border>
      <left style="thin">
        <color indexed="64"/>
      </left>
      <right style="thin">
        <color indexed="64"/>
      </right>
      <top style="dotted">
        <color indexed="64"/>
      </top>
      <bottom style="dotted">
        <color indexed="64"/>
      </bottom>
      <diagonal/>
    </border>
    <border>
      <left style="thin">
        <color indexed="64"/>
      </left>
      <right style="thin">
        <color indexed="64"/>
      </right>
      <top style="dotted">
        <color indexed="64"/>
      </top>
      <bottom/>
      <diagonal/>
    </border>
    <border>
      <left style="dotted">
        <color indexed="64"/>
      </left>
      <right style="thin">
        <color indexed="64"/>
      </right>
      <top style="dotted">
        <color indexed="64"/>
      </top>
      <bottom style="dotted">
        <color indexed="64"/>
      </bottom>
      <diagonal/>
    </border>
    <border>
      <left style="thin">
        <color indexed="64"/>
      </left>
      <right style="dotted">
        <color indexed="64"/>
      </right>
      <top style="dotted">
        <color indexed="64"/>
      </top>
      <bottom/>
      <diagonal/>
    </border>
    <border>
      <left/>
      <right style="thin">
        <color indexed="64"/>
      </right>
      <top/>
      <bottom/>
      <diagonal/>
    </border>
    <border>
      <left style="thin">
        <color indexed="64"/>
      </left>
      <right style="dotted">
        <color indexed="64"/>
      </right>
      <top style="thin">
        <color indexed="64"/>
      </top>
      <bottom style="thin">
        <color indexed="64"/>
      </bottom>
      <diagonal/>
    </border>
    <border>
      <left/>
      <right style="thin">
        <color indexed="64"/>
      </right>
      <top style="dotted">
        <color indexed="64"/>
      </top>
      <bottom/>
      <diagonal/>
    </border>
    <border>
      <left style="dotted">
        <color indexed="64"/>
      </left>
      <right style="thin">
        <color indexed="64"/>
      </right>
      <top/>
      <bottom style="dotted">
        <color indexed="64"/>
      </bottom>
      <diagonal/>
    </border>
    <border>
      <left style="dotted">
        <color indexed="64"/>
      </left>
      <right style="thin">
        <color indexed="64"/>
      </right>
      <top style="dotted">
        <color indexed="64"/>
      </top>
      <bottom style="thin">
        <color indexed="64"/>
      </bottom>
      <diagonal/>
    </border>
    <border>
      <left style="dotted">
        <color indexed="64"/>
      </left>
      <right style="thin">
        <color indexed="64"/>
      </right>
      <top style="dotted">
        <color indexed="64"/>
      </top>
      <bottom/>
      <diagonal/>
    </border>
    <border>
      <left/>
      <right/>
      <top style="dotted">
        <color indexed="64"/>
      </top>
      <bottom/>
      <diagonal/>
    </border>
    <border>
      <left/>
      <right/>
      <top style="dotted">
        <color indexed="64"/>
      </top>
      <bottom style="thin">
        <color indexed="64"/>
      </bottom>
      <diagonal/>
    </border>
    <border>
      <left style="dotted">
        <color indexed="64"/>
      </left>
      <right style="thin">
        <color indexed="64"/>
      </right>
      <top/>
      <bottom/>
      <diagonal/>
    </border>
    <border>
      <left/>
      <right/>
      <top/>
      <bottom style="dotted">
        <color indexed="64"/>
      </bottom>
      <diagonal/>
    </border>
    <border>
      <left/>
      <right/>
      <top style="dotted">
        <color indexed="64"/>
      </top>
      <bottom style="dotted">
        <color indexed="64"/>
      </bottom>
      <diagonal/>
    </border>
    <border>
      <left style="thin">
        <color indexed="64"/>
      </left>
      <right/>
      <top/>
      <bottom/>
      <diagonal/>
    </border>
    <border>
      <left style="thin">
        <color indexed="64"/>
      </left>
      <right/>
      <top style="dotted">
        <color indexed="64"/>
      </top>
      <bottom style="dotted">
        <color indexed="64"/>
      </bottom>
      <diagonal/>
    </border>
    <border>
      <left style="dotted">
        <color indexed="64"/>
      </left>
      <right style="thin">
        <color indexed="64"/>
      </right>
      <top style="thin">
        <color indexed="64"/>
      </top>
      <bottom style="dotted">
        <color indexed="64"/>
      </bottom>
      <diagonal/>
    </border>
    <border>
      <left/>
      <right/>
      <top style="thin">
        <color indexed="64"/>
      </top>
      <bottom style="dotted">
        <color indexed="64"/>
      </bottom>
      <diagonal/>
    </border>
    <border>
      <left style="thin">
        <color indexed="64"/>
      </left>
      <right/>
      <top style="thin">
        <color indexed="64"/>
      </top>
      <bottom style="dotted">
        <color indexed="64"/>
      </bottom>
      <diagonal/>
    </border>
    <border>
      <left style="thin">
        <color indexed="64"/>
      </left>
      <right style="dotted">
        <color indexed="64"/>
      </right>
      <top/>
      <bottom/>
      <diagonal/>
    </border>
    <border>
      <left style="dotted">
        <color indexed="64"/>
      </left>
      <right style="thin">
        <color indexed="64"/>
      </right>
      <top/>
      <bottom style="thin">
        <color indexed="64"/>
      </bottom>
      <diagonal/>
    </border>
    <border>
      <left style="thin">
        <color indexed="64"/>
      </left>
      <right style="dotted">
        <color indexed="64"/>
      </right>
      <top/>
      <bottom style="thin">
        <color indexed="64"/>
      </bottom>
      <diagonal/>
    </border>
    <border>
      <left style="thin">
        <color indexed="64"/>
      </left>
      <right style="hair">
        <color indexed="64"/>
      </right>
      <top style="thin">
        <color indexed="64"/>
      </top>
      <bottom style="thin">
        <color indexed="64"/>
      </bottom>
      <diagonal/>
    </border>
    <border>
      <left style="hair">
        <color indexed="64"/>
      </left>
      <right style="hair">
        <color indexed="64"/>
      </right>
      <top style="thin">
        <color indexed="64"/>
      </top>
      <bottom style="thin">
        <color indexed="64"/>
      </bottom>
      <diagonal/>
    </border>
    <border>
      <left style="hair">
        <color indexed="64"/>
      </left>
      <right style="thin">
        <color indexed="64"/>
      </right>
      <top style="thin">
        <color indexed="64"/>
      </top>
      <bottom style="thin">
        <color indexed="64"/>
      </bottom>
      <diagonal/>
    </border>
    <border>
      <left style="thin">
        <color indexed="64"/>
      </left>
      <right style="hair">
        <color indexed="64"/>
      </right>
      <top/>
      <bottom/>
      <diagonal/>
    </border>
    <border>
      <left style="hair">
        <color indexed="64"/>
      </left>
      <right style="hair">
        <color indexed="64"/>
      </right>
      <top/>
      <bottom/>
      <diagonal/>
    </border>
    <border>
      <left style="hair">
        <color indexed="64"/>
      </left>
      <right style="thin">
        <color indexed="64"/>
      </right>
      <top/>
      <bottom/>
      <diagonal/>
    </border>
    <border>
      <left style="thin">
        <color indexed="64"/>
      </left>
      <right style="thin">
        <color indexed="64"/>
      </right>
      <top style="hair">
        <color indexed="64"/>
      </top>
      <bottom/>
      <diagonal/>
    </border>
    <border>
      <left style="thin">
        <color indexed="64"/>
      </left>
      <right/>
      <top/>
      <bottom style="hair">
        <color indexed="64"/>
      </bottom>
      <diagonal/>
    </border>
    <border>
      <left/>
      <right/>
      <top/>
      <bottom style="hair">
        <color indexed="64"/>
      </bottom>
      <diagonal/>
    </border>
    <border>
      <left/>
      <right style="thin">
        <color indexed="64"/>
      </right>
      <top/>
      <bottom style="hair">
        <color indexed="64"/>
      </bottom>
      <diagonal/>
    </border>
    <border>
      <left style="thin">
        <color indexed="64"/>
      </left>
      <right style="thin">
        <color indexed="64"/>
      </right>
      <top/>
      <bottom style="hair">
        <color indexed="64"/>
      </bottom>
      <diagonal/>
    </border>
    <border>
      <left/>
      <right/>
      <top/>
      <bottom style="thin">
        <color indexed="64"/>
      </bottom>
      <diagonal/>
    </border>
    <border>
      <left/>
      <right style="thin">
        <color indexed="64"/>
      </right>
      <top/>
      <bottom style="thin">
        <color indexed="64"/>
      </bottom>
      <diagonal/>
    </border>
    <border>
      <left style="hair">
        <color indexed="64"/>
      </left>
      <right style="hair">
        <color indexed="64"/>
      </right>
      <top/>
      <bottom style="hair">
        <color indexed="64"/>
      </bottom>
      <diagonal/>
    </border>
    <border>
      <left style="hair">
        <color indexed="64"/>
      </left>
      <right style="thin">
        <color indexed="64"/>
      </right>
      <top/>
      <bottom style="hair">
        <color indexed="64"/>
      </bottom>
      <diagonal/>
    </border>
    <border>
      <left style="thin">
        <color indexed="64"/>
      </left>
      <right style="hair">
        <color indexed="64"/>
      </right>
      <top style="hair">
        <color indexed="64"/>
      </top>
      <bottom/>
      <diagonal/>
    </border>
    <border>
      <left style="hair">
        <color indexed="64"/>
      </left>
      <right style="hair">
        <color indexed="64"/>
      </right>
      <top style="hair">
        <color indexed="64"/>
      </top>
      <bottom/>
      <diagonal/>
    </border>
    <border>
      <left style="hair">
        <color indexed="64"/>
      </left>
      <right style="thin">
        <color indexed="64"/>
      </right>
      <top style="hair">
        <color indexed="64"/>
      </top>
      <bottom/>
      <diagonal/>
    </border>
    <border>
      <left style="thin">
        <color indexed="64"/>
      </left>
      <right style="hair">
        <color indexed="64"/>
      </right>
      <top/>
      <bottom style="hair">
        <color indexed="64"/>
      </bottom>
      <diagonal/>
    </border>
    <border>
      <left/>
      <right/>
      <top style="hair">
        <color indexed="64"/>
      </top>
      <bottom/>
      <diagonal/>
    </border>
    <border>
      <left style="thin">
        <color indexed="64"/>
      </left>
      <right style="hair">
        <color indexed="64"/>
      </right>
      <top/>
      <bottom style="thin">
        <color indexed="64"/>
      </bottom>
      <diagonal/>
    </border>
    <border>
      <left style="hair">
        <color indexed="64"/>
      </left>
      <right style="hair">
        <color indexed="64"/>
      </right>
      <top/>
      <bottom style="thin">
        <color indexed="64"/>
      </bottom>
      <diagonal/>
    </border>
    <border>
      <left style="hair">
        <color indexed="64"/>
      </left>
      <right style="thin">
        <color indexed="64"/>
      </right>
      <top/>
      <bottom style="thin">
        <color indexed="64"/>
      </bottom>
      <diagonal/>
    </border>
    <border>
      <left style="thin">
        <color indexed="64"/>
      </left>
      <right style="thin">
        <color indexed="64"/>
      </right>
      <top style="thin">
        <color indexed="64"/>
      </top>
      <bottom style="hair">
        <color indexed="64"/>
      </bottom>
      <diagonal/>
    </border>
    <border>
      <left/>
      <right style="medium">
        <color indexed="64"/>
      </right>
      <top style="thin">
        <color indexed="64"/>
      </top>
      <bottom style="thin">
        <color indexed="64"/>
      </bottom>
      <diagonal/>
    </border>
    <border>
      <left/>
      <right style="thin">
        <color indexed="64"/>
      </right>
      <top style="medium">
        <color indexed="64"/>
      </top>
      <bottom style="thin">
        <color indexed="64"/>
      </bottom>
      <diagonal/>
    </border>
    <border>
      <left style="thin">
        <color indexed="64"/>
      </left>
      <right/>
      <top style="medium">
        <color indexed="64"/>
      </top>
      <bottom style="thin">
        <color indexed="64"/>
      </bottom>
      <diagonal/>
    </border>
    <border>
      <left style="medium">
        <color indexed="64"/>
      </left>
      <right style="medium">
        <color indexed="64"/>
      </right>
      <top style="medium">
        <color indexed="64"/>
      </top>
      <bottom/>
      <diagonal/>
    </border>
    <border>
      <left style="medium">
        <color indexed="64"/>
      </left>
      <right style="medium">
        <color indexed="64"/>
      </right>
      <top/>
      <bottom/>
      <diagonal/>
    </border>
    <border>
      <left/>
      <right/>
      <top style="medium">
        <color indexed="64"/>
      </top>
      <bottom/>
      <diagonal/>
    </border>
    <border>
      <left/>
      <right style="medium">
        <color indexed="64"/>
      </right>
      <top style="medium">
        <color indexed="64"/>
      </top>
      <bottom/>
      <diagonal/>
    </border>
    <border>
      <left style="medium">
        <color indexed="64"/>
      </left>
      <right/>
      <top style="medium">
        <color indexed="64"/>
      </top>
      <bottom/>
      <diagonal/>
    </border>
    <border>
      <left/>
      <right/>
      <top style="thin">
        <color indexed="64"/>
      </top>
      <bottom style="medium">
        <color indexed="64"/>
      </bottom>
      <diagonal/>
    </border>
    <border>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right style="medium">
        <color indexed="64"/>
      </right>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style="hair">
        <color indexed="64"/>
      </right>
      <top style="thin">
        <color indexed="64"/>
      </top>
      <bottom/>
      <diagonal/>
    </border>
    <border>
      <left style="hair">
        <color indexed="64"/>
      </left>
      <right style="hair">
        <color indexed="64"/>
      </right>
      <top style="thin">
        <color indexed="64"/>
      </top>
      <bottom/>
      <diagonal/>
    </border>
    <border>
      <left style="hair">
        <color indexed="64"/>
      </left>
      <right style="thin">
        <color indexed="64"/>
      </right>
      <top style="thin">
        <color indexed="64"/>
      </top>
      <bottom/>
      <diagonal/>
    </border>
    <border>
      <left style="thin">
        <color indexed="64"/>
      </left>
      <right/>
      <top style="hair">
        <color indexed="64"/>
      </top>
      <bottom/>
      <diagonal/>
    </border>
    <border>
      <left/>
      <right style="thin">
        <color indexed="64"/>
      </right>
      <top style="hair">
        <color indexed="64"/>
      </top>
      <bottom/>
      <diagonal/>
    </border>
    <border>
      <left/>
      <right style="thin">
        <color indexed="64"/>
      </right>
      <top style="medium">
        <color indexed="64"/>
      </top>
      <bottom/>
      <diagonal/>
    </border>
    <border>
      <left style="thin">
        <color indexed="64"/>
      </left>
      <right/>
      <top style="medium">
        <color indexed="64"/>
      </top>
      <bottom/>
      <diagonal/>
    </border>
    <border>
      <left style="medium">
        <color indexed="64"/>
      </left>
      <right style="medium">
        <color indexed="64"/>
      </right>
      <top style="medium">
        <color indexed="64"/>
      </top>
      <bottom style="medium">
        <color indexed="64"/>
      </bottom>
      <diagonal/>
    </border>
    <border>
      <left/>
      <right style="medium">
        <color indexed="64"/>
      </right>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right/>
      <top/>
      <bottom style="medium">
        <color indexed="64"/>
      </bottom>
      <diagonal/>
    </border>
    <border>
      <left/>
      <right style="thin">
        <color indexed="64"/>
      </right>
      <top/>
      <bottom style="medium">
        <color indexed="64"/>
      </bottom>
      <diagonal/>
    </border>
    <border>
      <left style="thin">
        <color indexed="64"/>
      </left>
      <right/>
      <top/>
      <bottom style="medium">
        <color indexed="64"/>
      </bottom>
      <diagonal/>
    </border>
    <border>
      <left/>
      <right style="medium">
        <color indexed="64"/>
      </right>
      <top/>
      <bottom style="medium">
        <color indexed="64"/>
      </bottom>
      <diagonal/>
    </border>
    <border>
      <left style="medium">
        <color indexed="64"/>
      </left>
      <right style="thin">
        <color indexed="64"/>
      </right>
      <top style="medium">
        <color indexed="64"/>
      </top>
      <bottom style="hair">
        <color indexed="64"/>
      </bottom>
      <diagonal/>
    </border>
    <border>
      <left style="thin">
        <color indexed="64"/>
      </left>
      <right style="thin">
        <color indexed="64"/>
      </right>
      <top style="medium">
        <color indexed="64"/>
      </top>
      <bottom style="hair">
        <color indexed="64"/>
      </bottom>
      <diagonal/>
    </border>
    <border>
      <left style="thin">
        <color indexed="64"/>
      </left>
      <right style="medium">
        <color indexed="64"/>
      </right>
      <top style="medium">
        <color indexed="64"/>
      </top>
      <bottom style="hair">
        <color indexed="64"/>
      </bottom>
      <diagonal/>
    </border>
    <border>
      <left style="medium">
        <color indexed="64"/>
      </left>
      <right style="thin">
        <color indexed="64"/>
      </right>
      <top style="thin">
        <color indexed="64"/>
      </top>
      <bottom style="hair">
        <color indexed="64"/>
      </bottom>
      <diagonal/>
    </border>
    <border>
      <left style="thin">
        <color indexed="64"/>
      </left>
      <right style="medium">
        <color indexed="64"/>
      </right>
      <top style="thin">
        <color indexed="64"/>
      </top>
      <bottom style="hair">
        <color indexed="64"/>
      </bottom>
      <diagonal/>
    </border>
    <border>
      <left style="medium">
        <color indexed="64"/>
      </left>
      <right style="thin">
        <color indexed="64"/>
      </right>
      <top style="medium">
        <color indexed="64"/>
      </top>
      <bottom style="medium">
        <color indexed="64"/>
      </bottom>
      <diagonal/>
    </border>
    <border>
      <left style="thin">
        <color indexed="64"/>
      </left>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
      <left style="thin">
        <color indexed="64"/>
      </left>
      <right/>
      <top style="dotted">
        <color indexed="64"/>
      </top>
      <bottom style="thin">
        <color indexed="64"/>
      </bottom>
      <diagonal/>
    </border>
    <border>
      <left style="thin">
        <color indexed="64"/>
      </left>
      <right style="dotted">
        <color indexed="64"/>
      </right>
      <top style="thin">
        <color indexed="64"/>
      </top>
      <bottom/>
      <diagonal/>
    </border>
    <border>
      <left style="dotted">
        <color indexed="64"/>
      </left>
      <right style="thin">
        <color indexed="64"/>
      </right>
      <top style="thin">
        <color indexed="64"/>
      </top>
      <bottom style="thin">
        <color indexed="64"/>
      </bottom>
      <diagonal/>
    </border>
    <border>
      <left style="dotted">
        <color indexed="64"/>
      </left>
      <right style="thin">
        <color indexed="64"/>
      </right>
      <top style="thin">
        <color indexed="64"/>
      </top>
      <bottom/>
      <diagonal/>
    </border>
    <border>
      <left style="thin">
        <color indexed="64"/>
      </left>
      <right/>
      <top/>
      <bottom style="dotted">
        <color indexed="64"/>
      </bottom>
      <diagonal/>
    </border>
  </borders>
  <cellStyleXfs count="16">
    <xf numFmtId="0" fontId="0" fillId="0" borderId="0"/>
    <xf numFmtId="38" fontId="2" fillId="0" borderId="0" applyFont="0" applyFill="0" applyBorder="0" applyAlignment="0" applyProtection="0"/>
    <xf numFmtId="0" fontId="12" fillId="0" borderId="0">
      <alignment vertical="center"/>
    </xf>
    <xf numFmtId="0" fontId="12" fillId="0" borderId="0">
      <alignment vertical="center"/>
    </xf>
    <xf numFmtId="0" fontId="30"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2" fillId="0" borderId="0">
      <alignment vertical="center"/>
    </xf>
    <xf numFmtId="0" fontId="1" fillId="0" borderId="0">
      <alignment vertical="center"/>
    </xf>
    <xf numFmtId="38" fontId="1" fillId="0" borderId="0" applyFont="0" applyFill="0" applyBorder="0" applyAlignment="0" applyProtection="0">
      <alignment vertical="center"/>
    </xf>
    <xf numFmtId="0" fontId="2" fillId="0" borderId="0">
      <alignment vertical="center"/>
    </xf>
  </cellStyleXfs>
  <cellXfs count="982">
    <xf numFmtId="0" fontId="0" fillId="0" borderId="0" xfId="0"/>
    <xf numFmtId="0" fontId="7" fillId="0" borderId="0" xfId="0" applyFont="1"/>
    <xf numFmtId="0" fontId="2" fillId="0" borderId="0" xfId="0" applyFont="1"/>
    <xf numFmtId="0" fontId="6" fillId="0" borderId="0" xfId="0" applyFont="1"/>
    <xf numFmtId="0" fontId="0" fillId="0" borderId="0" xfId="0" applyAlignment="1">
      <alignment horizontal="center"/>
    </xf>
    <xf numFmtId="0" fontId="11" fillId="0" borderId="0" xfId="0" applyFont="1"/>
    <xf numFmtId="0" fontId="0" fillId="0" borderId="0" xfId="0" applyAlignment="1">
      <alignment vertical="center"/>
    </xf>
    <xf numFmtId="0" fontId="0" fillId="2" borderId="5" xfId="0" applyFill="1" applyBorder="1" applyAlignment="1">
      <alignment horizontal="center" vertical="center"/>
    </xf>
    <xf numFmtId="0" fontId="0" fillId="0" borderId="0" xfId="0" applyAlignment="1">
      <alignment horizontal="right" vertical="center"/>
    </xf>
    <xf numFmtId="0" fontId="0" fillId="0" borderId="7" xfId="0" applyBorder="1" applyAlignment="1">
      <alignment vertical="center"/>
    </xf>
    <xf numFmtId="0" fontId="0" fillId="0" borderId="21" xfId="0" applyBorder="1" applyAlignment="1">
      <alignment vertical="center"/>
    </xf>
    <xf numFmtId="0" fontId="0" fillId="0" borderId="22" xfId="0" applyBorder="1" applyAlignment="1">
      <alignment vertical="center"/>
    </xf>
    <xf numFmtId="0" fontId="0" fillId="0" borderId="5" xfId="0" applyBorder="1" applyAlignment="1">
      <alignment horizontal="center" vertical="center"/>
    </xf>
    <xf numFmtId="49" fontId="13" fillId="0" borderId="0" xfId="0" applyNumberFormat="1" applyFont="1"/>
    <xf numFmtId="0" fontId="13" fillId="0" borderId="0" xfId="0" applyFont="1"/>
    <xf numFmtId="0" fontId="15" fillId="0" borderId="0" xfId="0" applyFont="1"/>
    <xf numFmtId="0" fontId="13" fillId="0" borderId="0" xfId="11" applyFont="1">
      <alignment vertical="center"/>
    </xf>
    <xf numFmtId="0" fontId="4" fillId="0" borderId="23" xfId="10" applyFont="1" applyBorder="1" applyAlignment="1">
      <alignment vertical="center" wrapText="1" shrinkToFit="1"/>
    </xf>
    <xf numFmtId="0" fontId="18" fillId="0" borderId="0" xfId="10" applyFont="1">
      <alignment vertical="center"/>
    </xf>
    <xf numFmtId="0" fontId="18" fillId="0" borderId="5" xfId="10" applyFont="1" applyBorder="1">
      <alignment vertical="center"/>
    </xf>
    <xf numFmtId="0" fontId="4" fillId="0" borderId="0" xfId="8" applyFont="1" applyAlignment="1">
      <alignment vertical="center" wrapText="1"/>
    </xf>
    <xf numFmtId="0" fontId="4" fillId="0" borderId="0" xfId="8" applyFont="1" applyAlignment="1">
      <alignment vertical="center" wrapText="1" shrinkToFit="1"/>
    </xf>
    <xf numFmtId="0" fontId="4" fillId="0" borderId="0" xfId="8" applyFont="1" applyAlignment="1">
      <alignment horizontal="center" vertical="center" wrapText="1"/>
    </xf>
    <xf numFmtId="0" fontId="4" fillId="0" borderId="0" xfId="8" applyFont="1" applyAlignment="1">
      <alignment horizontal="center" vertical="center" shrinkToFit="1"/>
    </xf>
    <xf numFmtId="0" fontId="4" fillId="0" borderId="0" xfId="8" applyFont="1">
      <alignment vertical="center"/>
    </xf>
    <xf numFmtId="0" fontId="13" fillId="4" borderId="5" xfId="9" applyFont="1" applyFill="1" applyBorder="1" applyAlignment="1">
      <alignment horizontal="center" vertical="center" shrinkToFit="1"/>
    </xf>
    <xf numFmtId="0" fontId="6" fillId="0" borderId="0" xfId="0" applyFont="1" applyAlignment="1">
      <alignment horizontal="center"/>
    </xf>
    <xf numFmtId="0" fontId="0" fillId="0" borderId="0" xfId="0" applyAlignment="1">
      <alignment horizontal="left"/>
    </xf>
    <xf numFmtId="0" fontId="0" fillId="0" borderId="0" xfId="0" applyAlignment="1">
      <alignment wrapText="1"/>
    </xf>
    <xf numFmtId="0" fontId="0" fillId="0" borderId="0" xfId="0" applyAlignment="1">
      <alignment horizontal="center" vertical="center"/>
    </xf>
    <xf numFmtId="0" fontId="0" fillId="0" borderId="0" xfId="0" applyAlignment="1">
      <alignment horizontal="left" vertical="center"/>
    </xf>
    <xf numFmtId="0" fontId="0" fillId="0" borderId="0" xfId="0" applyAlignment="1">
      <alignment horizontal="center" wrapText="1"/>
    </xf>
    <xf numFmtId="0" fontId="13" fillId="0" borderId="0" xfId="10" applyFont="1">
      <alignment vertical="center"/>
    </xf>
    <xf numFmtId="0" fontId="13" fillId="0" borderId="5" xfId="5" applyFont="1" applyBorder="1" applyAlignment="1">
      <alignment horizontal="center" vertical="center"/>
    </xf>
    <xf numFmtId="0" fontId="13" fillId="0" borderId="7" xfId="10" applyFont="1" applyBorder="1">
      <alignment vertical="center"/>
    </xf>
    <xf numFmtId="0" fontId="4" fillId="5" borderId="24" xfId="6" applyFont="1" applyFill="1" applyBorder="1" applyAlignment="1">
      <alignment horizontal="center" vertical="center" wrapText="1"/>
    </xf>
    <xf numFmtId="0" fontId="4" fillId="5" borderId="25" xfId="6" applyFont="1" applyFill="1" applyBorder="1" applyAlignment="1">
      <alignment horizontal="left" vertical="center" shrinkToFit="1"/>
    </xf>
    <xf numFmtId="0" fontId="4" fillId="5" borderId="26" xfId="6" applyFont="1" applyFill="1" applyBorder="1" applyAlignment="1">
      <alignment vertical="center" wrapText="1"/>
    </xf>
    <xf numFmtId="0" fontId="31" fillId="0" borderId="0" xfId="10" applyFont="1">
      <alignment vertical="center"/>
    </xf>
    <xf numFmtId="0" fontId="4" fillId="0" borderId="0" xfId="7" applyFont="1">
      <alignment vertical="center"/>
    </xf>
    <xf numFmtId="0" fontId="4" fillId="5" borderId="24" xfId="7" applyFont="1" applyFill="1" applyBorder="1" applyAlignment="1">
      <alignment horizontal="center" vertical="center" wrapText="1"/>
    </xf>
    <xf numFmtId="0" fontId="4" fillId="5" borderId="25" xfId="7" applyFont="1" applyFill="1" applyBorder="1" applyAlignment="1">
      <alignment horizontal="left" vertical="center" shrinkToFit="1"/>
    </xf>
    <xf numFmtId="0" fontId="24" fillId="5" borderId="23" xfId="7" applyFont="1" applyFill="1" applyBorder="1" applyAlignment="1">
      <alignment horizontal="left" vertical="center" wrapText="1"/>
    </xf>
    <xf numFmtId="0" fontId="4" fillId="4" borderId="23" xfId="0" applyFont="1" applyFill="1" applyBorder="1" applyAlignment="1">
      <alignment horizontal="center" vertical="center" wrapText="1"/>
    </xf>
    <xf numFmtId="0" fontId="4" fillId="5" borderId="30" xfId="7" applyFont="1" applyFill="1" applyBorder="1" applyAlignment="1">
      <alignment horizontal="center" vertical="center" wrapText="1"/>
    </xf>
    <xf numFmtId="0" fontId="4" fillId="5" borderId="31" xfId="7" applyFont="1" applyFill="1" applyBorder="1" applyAlignment="1">
      <alignment horizontal="left" vertical="center" shrinkToFit="1"/>
    </xf>
    <xf numFmtId="0" fontId="24" fillId="5" borderId="26" xfId="7" applyFont="1" applyFill="1" applyBorder="1" applyAlignment="1">
      <alignment horizontal="left" vertical="center" wrapText="1"/>
    </xf>
    <xf numFmtId="0" fontId="4" fillId="4" borderId="26" xfId="0" applyFont="1" applyFill="1" applyBorder="1" applyAlignment="1">
      <alignment horizontal="center" vertical="center" wrapText="1"/>
    </xf>
    <xf numFmtId="0" fontId="4" fillId="0" borderId="33" xfId="10" applyFont="1" applyBorder="1" applyAlignment="1">
      <alignment horizontal="center" vertical="center" wrapText="1"/>
    </xf>
    <xf numFmtId="0" fontId="4" fillId="0" borderId="34" xfId="10" applyFont="1" applyBorder="1" applyAlignment="1">
      <alignment horizontal="left" vertical="center" shrinkToFit="1"/>
    </xf>
    <xf numFmtId="0" fontId="24" fillId="0" borderId="23" xfId="10" applyFont="1" applyBorder="1" applyAlignment="1">
      <alignment vertical="center" wrapText="1"/>
    </xf>
    <xf numFmtId="0" fontId="4" fillId="0" borderId="35" xfId="10" applyFont="1" applyBorder="1" applyAlignment="1">
      <alignment vertical="center" wrapText="1" shrinkToFit="1"/>
    </xf>
    <xf numFmtId="0" fontId="24" fillId="0" borderId="36" xfId="10" applyFont="1" applyBorder="1" applyAlignment="1">
      <alignment vertical="center" wrapText="1"/>
    </xf>
    <xf numFmtId="0" fontId="4" fillId="0" borderId="37" xfId="10" applyFont="1" applyBorder="1" applyAlignment="1">
      <alignment vertical="center" wrapText="1" shrinkToFit="1"/>
    </xf>
    <xf numFmtId="0" fontId="4" fillId="0" borderId="36" xfId="10" applyFont="1" applyBorder="1" applyAlignment="1">
      <alignment vertical="center" wrapText="1" shrinkToFit="1"/>
    </xf>
    <xf numFmtId="0" fontId="4" fillId="0" borderId="38" xfId="10" applyFont="1" applyBorder="1" applyAlignment="1">
      <alignment horizontal="left" vertical="center" shrinkToFit="1"/>
    </xf>
    <xf numFmtId="0" fontId="4" fillId="0" borderId="39" xfId="10" applyFont="1" applyBorder="1" applyAlignment="1">
      <alignment horizontal="center" vertical="center" wrapText="1"/>
    </xf>
    <xf numFmtId="0" fontId="4" fillId="0" borderId="40" xfId="10" applyFont="1" applyBorder="1" applyAlignment="1">
      <alignment horizontal="left" vertical="center" shrinkToFit="1"/>
    </xf>
    <xf numFmtId="0" fontId="24" fillId="0" borderId="37" xfId="10" applyFont="1" applyBorder="1" applyAlignment="1">
      <alignment vertical="center" wrapText="1"/>
    </xf>
    <xf numFmtId="0" fontId="4" fillId="0" borderId="36" xfId="10" applyFont="1" applyBorder="1" applyAlignment="1">
      <alignment vertical="center" wrapText="1"/>
    </xf>
    <xf numFmtId="0" fontId="4" fillId="0" borderId="32" xfId="10" applyFont="1" applyBorder="1" applyAlignment="1">
      <alignment vertical="center" wrapText="1"/>
    </xf>
    <xf numFmtId="0" fontId="4" fillId="0" borderId="41" xfId="10" applyFont="1" applyBorder="1" applyAlignment="1">
      <alignment horizontal="center" vertical="center" wrapText="1"/>
    </xf>
    <xf numFmtId="0" fontId="4" fillId="0" borderId="25" xfId="10" applyFont="1" applyBorder="1" applyAlignment="1">
      <alignment horizontal="left" vertical="center" shrinkToFit="1"/>
    </xf>
    <xf numFmtId="0" fontId="24" fillId="5" borderId="5" xfId="10" applyFont="1" applyFill="1" applyBorder="1" applyAlignment="1">
      <alignment vertical="center" wrapText="1"/>
    </xf>
    <xf numFmtId="0" fontId="24" fillId="5" borderId="29" xfId="10" applyFont="1" applyFill="1" applyBorder="1" applyAlignment="1">
      <alignment vertical="center" wrapText="1"/>
    </xf>
    <xf numFmtId="0" fontId="4" fillId="0" borderId="29" xfId="10" applyFont="1" applyBorder="1" applyAlignment="1">
      <alignment vertical="center" wrapText="1" shrinkToFit="1"/>
    </xf>
    <xf numFmtId="0" fontId="24" fillId="5" borderId="36" xfId="10" applyFont="1" applyFill="1" applyBorder="1" applyAlignment="1">
      <alignment vertical="center" wrapText="1"/>
    </xf>
    <xf numFmtId="0" fontId="4" fillId="0" borderId="11" xfId="10" applyFont="1" applyBorder="1" applyAlignment="1">
      <alignment vertical="center" wrapText="1"/>
    </xf>
    <xf numFmtId="0" fontId="24" fillId="5" borderId="26" xfId="10" applyFont="1" applyFill="1" applyBorder="1" applyAlignment="1">
      <alignment vertical="center" wrapText="1"/>
    </xf>
    <xf numFmtId="0" fontId="4" fillId="0" borderId="5" xfId="10" applyFont="1" applyBorder="1" applyAlignment="1">
      <alignment vertical="center" wrapText="1"/>
    </xf>
    <xf numFmtId="0" fontId="4" fillId="0" borderId="5" xfId="10" applyFont="1" applyBorder="1" applyAlignment="1">
      <alignment vertical="center" wrapText="1" shrinkToFit="1"/>
    </xf>
    <xf numFmtId="0" fontId="4" fillId="0" borderId="22" xfId="10" applyFont="1" applyBorder="1" applyAlignment="1">
      <alignment horizontal="left" vertical="center" shrinkToFit="1"/>
    </xf>
    <xf numFmtId="0" fontId="4" fillId="5" borderId="5" xfId="10" applyFont="1" applyFill="1" applyBorder="1" applyAlignment="1">
      <alignment vertical="center" wrapText="1"/>
    </xf>
    <xf numFmtId="0" fontId="4" fillId="0" borderId="24" xfId="10" applyFont="1" applyBorder="1" applyAlignment="1">
      <alignment horizontal="center" vertical="center" wrapText="1"/>
    </xf>
    <xf numFmtId="0" fontId="24" fillId="5" borderId="23" xfId="10" applyFont="1" applyFill="1" applyBorder="1" applyAlignment="1">
      <alignment vertical="center" wrapText="1"/>
    </xf>
    <xf numFmtId="0" fontId="4" fillId="0" borderId="26" xfId="10" applyFont="1" applyBorder="1" applyAlignment="1">
      <alignment vertical="center" wrapText="1" shrinkToFit="1"/>
    </xf>
    <xf numFmtId="0" fontId="4" fillId="0" borderId="30" xfId="10" applyFont="1" applyBorder="1" applyAlignment="1">
      <alignment horizontal="center" vertical="center" wrapText="1"/>
    </xf>
    <xf numFmtId="0" fontId="4" fillId="0" borderId="31" xfId="10" applyFont="1" applyBorder="1" applyAlignment="1">
      <alignment horizontal="left" vertical="center" shrinkToFit="1"/>
    </xf>
    <xf numFmtId="0" fontId="4" fillId="0" borderId="42" xfId="10" applyFont="1" applyBorder="1" applyAlignment="1">
      <alignment horizontal="left" vertical="center" shrinkToFit="1"/>
    </xf>
    <xf numFmtId="0" fontId="24" fillId="5" borderId="37" xfId="10" applyFont="1" applyFill="1" applyBorder="1" applyAlignment="1">
      <alignment vertical="center" wrapText="1"/>
    </xf>
    <xf numFmtId="0" fontId="4" fillId="0" borderId="36" xfId="10" applyFont="1" applyBorder="1" applyAlignment="1">
      <alignment horizontal="left" vertical="center" wrapText="1" shrinkToFit="1"/>
    </xf>
    <xf numFmtId="0" fontId="4" fillId="0" borderId="45" xfId="10" applyFont="1" applyBorder="1" applyAlignment="1">
      <alignment horizontal="left" vertical="center" shrinkToFit="1"/>
    </xf>
    <xf numFmtId="0" fontId="4" fillId="0" borderId="11" xfId="10" applyFont="1" applyBorder="1" applyAlignment="1">
      <alignment vertical="center" wrapText="1" shrinkToFit="1"/>
    </xf>
    <xf numFmtId="0" fontId="4" fillId="5" borderId="23" xfId="7" applyFont="1" applyFill="1" applyBorder="1" applyAlignment="1">
      <alignment vertical="center" wrapText="1"/>
    </xf>
    <xf numFmtId="0" fontId="4" fillId="5" borderId="26" xfId="7" applyFont="1" applyFill="1" applyBorder="1" applyAlignment="1">
      <alignment vertical="center" wrapText="1"/>
    </xf>
    <xf numFmtId="0" fontId="4" fillId="0" borderId="46" xfId="10" applyFont="1" applyBorder="1" applyAlignment="1">
      <alignment horizontal="center" vertical="center" wrapText="1"/>
    </xf>
    <xf numFmtId="0" fontId="4" fillId="0" borderId="47" xfId="10" applyFont="1" applyBorder="1" applyAlignment="1">
      <alignment horizontal="center" vertical="center" wrapText="1"/>
    </xf>
    <xf numFmtId="0" fontId="4" fillId="0" borderId="44" xfId="10" applyFont="1" applyBorder="1" applyAlignment="1">
      <alignment horizontal="left" vertical="center" shrinkToFit="1"/>
    </xf>
    <xf numFmtId="0" fontId="24" fillId="0" borderId="26" xfId="10" applyFont="1" applyBorder="1" applyAlignment="1">
      <alignment vertical="center" wrapText="1"/>
    </xf>
    <xf numFmtId="0" fontId="4" fillId="0" borderId="0" xfId="10" applyFont="1" applyAlignment="1">
      <alignment horizontal="center" vertical="center" wrapText="1"/>
    </xf>
    <xf numFmtId="0" fontId="4" fillId="0" borderId="48" xfId="10" applyFont="1" applyBorder="1" applyAlignment="1">
      <alignment horizontal="left" vertical="center" shrinkToFit="1"/>
    </xf>
    <xf numFmtId="0" fontId="24" fillId="0" borderId="29" xfId="10" applyFont="1" applyBorder="1" applyAlignment="1">
      <alignment vertical="center" wrapText="1"/>
    </xf>
    <xf numFmtId="0" fontId="4" fillId="0" borderId="35" xfId="0" applyFont="1" applyBorder="1" applyAlignment="1">
      <alignment vertical="center" wrapText="1"/>
    </xf>
    <xf numFmtId="0" fontId="4" fillId="0" borderId="49" xfId="0" applyFont="1" applyBorder="1" applyAlignment="1">
      <alignment horizontal="center" vertical="center" wrapText="1"/>
    </xf>
    <xf numFmtId="0" fontId="4" fillId="0" borderId="43" xfId="0" applyFont="1" applyBorder="1" applyAlignment="1">
      <alignment horizontal="left" vertical="center" shrinkToFit="1"/>
    </xf>
    <xf numFmtId="0" fontId="24" fillId="0" borderId="35" xfId="0" applyFont="1" applyBorder="1" applyAlignment="1">
      <alignment horizontal="left" vertical="center" wrapText="1"/>
    </xf>
    <xf numFmtId="0" fontId="4" fillId="0" borderId="0" xfId="0" applyFont="1"/>
    <xf numFmtId="0" fontId="4" fillId="0" borderId="36" xfId="0" applyFont="1" applyBorder="1" applyAlignment="1">
      <alignment vertical="center" wrapText="1"/>
    </xf>
    <xf numFmtId="0" fontId="4" fillId="0" borderId="50" xfId="0" applyFont="1" applyBorder="1" applyAlignment="1">
      <alignment horizontal="center" vertical="center" wrapText="1"/>
    </xf>
    <xf numFmtId="0" fontId="4" fillId="0" borderId="38" xfId="0" applyFont="1" applyBorder="1" applyAlignment="1">
      <alignment horizontal="left" vertical="center" shrinkToFit="1"/>
    </xf>
    <xf numFmtId="0" fontId="4" fillId="0" borderId="36" xfId="0" applyFont="1" applyBorder="1" applyAlignment="1">
      <alignment horizontal="left" vertical="center" wrapText="1"/>
    </xf>
    <xf numFmtId="0" fontId="4" fillId="0" borderId="33" xfId="0" applyFont="1" applyBorder="1" applyAlignment="1">
      <alignment horizontal="center" vertical="center" wrapText="1"/>
    </xf>
    <xf numFmtId="0" fontId="24" fillId="0" borderId="36" xfId="0" applyFont="1" applyBorder="1" applyAlignment="1">
      <alignment horizontal="left" vertical="center" wrapText="1"/>
    </xf>
    <xf numFmtId="0" fontId="4" fillId="0" borderId="51" xfId="0" applyFont="1" applyBorder="1" applyAlignment="1">
      <alignment horizontal="center" vertical="center" wrapText="1"/>
    </xf>
    <xf numFmtId="0" fontId="4" fillId="0" borderId="48" xfId="0" applyFont="1" applyBorder="1" applyAlignment="1">
      <alignment horizontal="left" vertical="center" shrinkToFit="1"/>
    </xf>
    <xf numFmtId="0" fontId="4" fillId="0" borderId="29" xfId="0" applyFont="1" applyBorder="1" applyAlignment="1">
      <alignment horizontal="left" vertical="center" wrapText="1"/>
    </xf>
    <xf numFmtId="0" fontId="4" fillId="0" borderId="52" xfId="0" applyFont="1" applyBorder="1" applyAlignment="1">
      <alignment horizontal="center" vertical="center" wrapText="1"/>
    </xf>
    <xf numFmtId="0" fontId="4" fillId="0" borderId="53" xfId="0" applyFont="1" applyBorder="1" applyAlignment="1">
      <alignment horizontal="left" vertical="center" shrinkToFit="1"/>
    </xf>
    <xf numFmtId="0" fontId="4" fillId="0" borderId="23" xfId="0" applyFont="1" applyBorder="1" applyAlignment="1">
      <alignment vertical="center" wrapText="1"/>
    </xf>
    <xf numFmtId="0" fontId="4" fillId="0" borderId="54" xfId="0" applyFont="1" applyBorder="1" applyAlignment="1">
      <alignment horizontal="center" vertical="center" wrapText="1"/>
    </xf>
    <xf numFmtId="0" fontId="4" fillId="0" borderId="35" xfId="0" applyFont="1" applyBorder="1" applyAlignment="1">
      <alignment horizontal="left" vertical="center" wrapText="1"/>
    </xf>
    <xf numFmtId="0" fontId="8" fillId="4" borderId="5" xfId="0" applyFont="1" applyFill="1" applyBorder="1" applyAlignment="1">
      <alignment horizontal="center" vertical="center" wrapText="1"/>
    </xf>
    <xf numFmtId="0" fontId="4" fillId="4" borderId="36" xfId="0" applyFont="1" applyFill="1" applyBorder="1" applyAlignment="1">
      <alignment horizontal="center" vertical="center" wrapText="1"/>
    </xf>
    <xf numFmtId="0" fontId="4" fillId="4" borderId="37" xfId="0" applyFont="1" applyFill="1" applyBorder="1" applyAlignment="1">
      <alignment horizontal="center" vertical="center" wrapText="1"/>
    </xf>
    <xf numFmtId="0" fontId="4" fillId="4" borderId="32" xfId="0" applyFont="1" applyFill="1" applyBorder="1" applyAlignment="1">
      <alignment horizontal="center" vertical="center" wrapText="1"/>
    </xf>
    <xf numFmtId="0" fontId="4" fillId="4" borderId="5" xfId="0" applyFont="1" applyFill="1" applyBorder="1" applyAlignment="1">
      <alignment horizontal="center" vertical="center" wrapText="1"/>
    </xf>
    <xf numFmtId="0" fontId="4" fillId="4" borderId="35" xfId="0" applyFont="1" applyFill="1" applyBorder="1" applyAlignment="1">
      <alignment horizontal="center" vertical="center" wrapText="1"/>
    </xf>
    <xf numFmtId="0" fontId="4" fillId="4" borderId="29" xfId="0" applyFont="1" applyFill="1" applyBorder="1" applyAlignment="1">
      <alignment horizontal="center" vertical="center" wrapText="1"/>
    </xf>
    <xf numFmtId="0" fontId="4" fillId="0" borderId="0" xfId="10" applyFont="1">
      <alignment vertical="center"/>
    </xf>
    <xf numFmtId="0" fontId="32" fillId="0" borderId="0" xfId="4" applyFont="1" applyAlignment="1">
      <alignment vertical="center" shrinkToFit="1"/>
    </xf>
    <xf numFmtId="0" fontId="32" fillId="0" borderId="0" xfId="4" applyFont="1">
      <alignment vertical="center"/>
    </xf>
    <xf numFmtId="0" fontId="34" fillId="0" borderId="0" xfId="4" applyFont="1">
      <alignment vertical="center"/>
    </xf>
    <xf numFmtId="0" fontId="35" fillId="0" borderId="59" xfId="4" applyFont="1" applyBorder="1" applyAlignment="1">
      <alignment horizontal="center" vertical="center" shrinkToFit="1"/>
    </xf>
    <xf numFmtId="0" fontId="36" fillId="0" borderId="60" xfId="4" applyFont="1" applyBorder="1" applyAlignment="1">
      <alignment horizontal="center" vertical="center" shrinkToFit="1"/>
    </xf>
    <xf numFmtId="0" fontId="36" fillId="0" borderId="61" xfId="4" applyFont="1" applyBorder="1" applyAlignment="1">
      <alignment horizontal="center" vertical="center" wrapText="1" shrinkToFit="1"/>
    </xf>
    <xf numFmtId="0" fontId="37" fillId="0" borderId="7" xfId="4" applyFont="1" applyBorder="1">
      <alignment vertical="center"/>
    </xf>
    <xf numFmtId="0" fontId="32" fillId="0" borderId="21" xfId="4" applyFont="1" applyBorder="1">
      <alignment vertical="center"/>
    </xf>
    <xf numFmtId="0" fontId="38" fillId="0" borderId="21" xfId="4" applyFont="1" applyBorder="1" applyAlignment="1">
      <alignment vertical="center" shrinkToFit="1"/>
    </xf>
    <xf numFmtId="0" fontId="38" fillId="0" borderId="21" xfId="4" applyFont="1" applyBorder="1">
      <alignment vertical="center"/>
    </xf>
    <xf numFmtId="0" fontId="34" fillId="0" borderId="21" xfId="4" applyFont="1" applyBorder="1">
      <alignment vertical="center"/>
    </xf>
    <xf numFmtId="0" fontId="32" fillId="0" borderId="21" xfId="4" applyFont="1" applyBorder="1" applyAlignment="1">
      <alignment vertical="center" shrinkToFit="1"/>
    </xf>
    <xf numFmtId="0" fontId="34" fillId="0" borderId="22" xfId="4" applyFont="1" applyBorder="1">
      <alignment vertical="center"/>
    </xf>
    <xf numFmtId="0" fontId="34" fillId="0" borderId="32" xfId="4" applyFont="1" applyBorder="1" applyAlignment="1">
      <alignment vertical="top" wrapText="1"/>
    </xf>
    <xf numFmtId="0" fontId="38" fillId="0" borderId="51" xfId="4" applyFont="1" applyBorder="1" applyAlignment="1">
      <alignment vertical="top" wrapText="1"/>
    </xf>
    <xf numFmtId="0" fontId="38" fillId="0" borderId="0" xfId="4" applyFont="1" applyAlignment="1">
      <alignment vertical="top" wrapText="1"/>
    </xf>
    <xf numFmtId="0" fontId="38" fillId="0" borderId="40" xfId="4" applyFont="1" applyBorder="1" applyAlignment="1">
      <alignment vertical="top" wrapText="1"/>
    </xf>
    <xf numFmtId="0" fontId="34" fillId="0" borderId="29" xfId="4" applyFont="1" applyBorder="1" applyAlignment="1">
      <alignment vertical="top" wrapText="1"/>
    </xf>
    <xf numFmtId="0" fontId="21" fillId="0" borderId="29" xfId="4" applyFont="1" applyBorder="1" applyAlignment="1">
      <alignment vertical="top" wrapText="1"/>
    </xf>
    <xf numFmtId="0" fontId="38" fillId="0" borderId="40" xfId="4" applyFont="1" applyBorder="1" applyAlignment="1">
      <alignment horizontal="right" vertical="top" wrapText="1"/>
    </xf>
    <xf numFmtId="0" fontId="38" fillId="0" borderId="0" xfId="4" applyFont="1" applyAlignment="1">
      <alignment horizontal="right" vertical="top" wrapText="1"/>
    </xf>
    <xf numFmtId="0" fontId="32" fillId="0" borderId="51" xfId="4" applyFont="1" applyBorder="1" applyAlignment="1">
      <alignment vertical="top" wrapText="1"/>
    </xf>
    <xf numFmtId="0" fontId="32" fillId="0" borderId="0" xfId="4" applyFont="1" applyAlignment="1">
      <alignment vertical="top" wrapText="1"/>
    </xf>
    <xf numFmtId="0" fontId="32" fillId="0" borderId="40" xfId="4" applyFont="1" applyBorder="1" applyAlignment="1">
      <alignment vertical="top" wrapText="1"/>
    </xf>
    <xf numFmtId="0" fontId="34" fillId="0" borderId="29" xfId="4" applyFont="1" applyBorder="1">
      <alignment vertical="center"/>
    </xf>
    <xf numFmtId="0" fontId="21" fillId="0" borderId="29" xfId="4" applyFont="1" applyBorder="1">
      <alignment vertical="center"/>
    </xf>
    <xf numFmtId="0" fontId="31" fillId="0" borderId="51" xfId="4" applyFont="1" applyBorder="1" applyAlignment="1">
      <alignment horizontal="left" vertical="center" shrinkToFit="1"/>
    </xf>
    <xf numFmtId="0" fontId="31" fillId="0" borderId="0" xfId="4" applyFont="1" applyAlignment="1">
      <alignment horizontal="left" vertical="center" shrinkToFit="1"/>
    </xf>
    <xf numFmtId="0" fontId="31" fillId="0" borderId="40" xfId="4" applyFont="1" applyBorder="1" applyAlignment="1">
      <alignment horizontal="left" vertical="center" shrinkToFit="1"/>
    </xf>
    <xf numFmtId="0" fontId="32" fillId="0" borderId="62" xfId="4" applyFont="1" applyBorder="1" applyAlignment="1">
      <alignment horizontal="center" vertical="top" shrinkToFit="1"/>
    </xf>
    <xf numFmtId="0" fontId="32" fillId="0" borderId="63" xfId="4" applyFont="1" applyBorder="1" applyAlignment="1">
      <alignment horizontal="center" vertical="top" shrinkToFit="1"/>
    </xf>
    <xf numFmtId="0" fontId="32" fillId="0" borderId="64" xfId="4" applyFont="1" applyBorder="1" applyAlignment="1">
      <alignment horizontal="center" vertical="top" shrinkToFit="1"/>
    </xf>
    <xf numFmtId="0" fontId="34" fillId="0" borderId="65" xfId="4" applyFont="1" applyBorder="1" applyAlignment="1">
      <alignment vertical="top" wrapText="1"/>
    </xf>
    <xf numFmtId="0" fontId="21" fillId="0" borderId="65" xfId="4" applyFont="1" applyBorder="1" applyAlignment="1">
      <alignment vertical="top" wrapText="1"/>
    </xf>
    <xf numFmtId="0" fontId="38" fillId="0" borderId="66" xfId="4" applyFont="1" applyBorder="1" applyAlignment="1">
      <alignment vertical="top" wrapText="1"/>
    </xf>
    <xf numFmtId="0" fontId="38" fillId="0" borderId="67" xfId="4" applyFont="1" applyBorder="1" applyAlignment="1">
      <alignment vertical="top" wrapText="1"/>
    </xf>
    <xf numFmtId="0" fontId="38" fillId="0" borderId="68" xfId="4" applyFont="1" applyBorder="1" applyAlignment="1">
      <alignment vertical="top" wrapText="1"/>
    </xf>
    <xf numFmtId="0" fontId="34" fillId="0" borderId="69" xfId="4" applyFont="1" applyBorder="1" applyAlignment="1">
      <alignment vertical="top" wrapText="1"/>
    </xf>
    <xf numFmtId="0" fontId="21" fillId="0" borderId="69" xfId="4" applyFont="1" applyBorder="1" applyAlignment="1">
      <alignment vertical="top" wrapText="1"/>
    </xf>
    <xf numFmtId="0" fontId="32" fillId="0" borderId="51" xfId="4" applyFont="1" applyBorder="1" applyAlignment="1">
      <alignment vertical="center" shrinkToFit="1"/>
    </xf>
    <xf numFmtId="0" fontId="32" fillId="0" borderId="40" xfId="4" applyFont="1" applyBorder="1">
      <alignment vertical="center"/>
    </xf>
    <xf numFmtId="0" fontId="38" fillId="0" borderId="51" xfId="4" applyFont="1" applyBorder="1" applyAlignment="1">
      <alignment vertical="center" shrinkToFit="1"/>
    </xf>
    <xf numFmtId="0" fontId="38" fillId="0" borderId="0" xfId="4" applyFont="1">
      <alignment vertical="center"/>
    </xf>
    <xf numFmtId="0" fontId="38" fillId="0" borderId="40" xfId="4" applyFont="1" applyBorder="1">
      <alignment vertical="center"/>
    </xf>
    <xf numFmtId="0" fontId="38" fillId="0" borderId="51" xfId="4" quotePrefix="1" applyFont="1" applyBorder="1" applyAlignment="1">
      <alignment vertical="top" shrinkToFit="1"/>
    </xf>
    <xf numFmtId="0" fontId="38" fillId="0" borderId="0" xfId="4" applyFont="1" applyAlignment="1">
      <alignment horizontal="right" vertical="center"/>
    </xf>
    <xf numFmtId="0" fontId="38" fillId="0" borderId="0" xfId="4" applyFont="1" applyAlignment="1">
      <alignment horizontal="right" vertical="top"/>
    </xf>
    <xf numFmtId="0" fontId="38" fillId="0" borderId="0" xfId="4" applyFont="1" applyAlignment="1">
      <alignment vertical="center" wrapText="1"/>
    </xf>
    <xf numFmtId="0" fontId="32" fillId="0" borderId="12" xfId="4" applyFont="1" applyBorder="1" applyAlignment="1">
      <alignment vertical="center" shrinkToFit="1"/>
    </xf>
    <xf numFmtId="0" fontId="32" fillId="0" borderId="70" xfId="4" applyFont="1" applyBorder="1">
      <alignment vertical="center"/>
    </xf>
    <xf numFmtId="0" fontId="32" fillId="0" borderId="71" xfId="4" applyFont="1" applyBorder="1">
      <alignment vertical="center"/>
    </xf>
    <xf numFmtId="0" fontId="38" fillId="0" borderId="12" xfId="4" applyFont="1" applyBorder="1" applyAlignment="1">
      <alignment vertical="center" shrinkToFit="1"/>
    </xf>
    <xf numFmtId="0" fontId="38" fillId="0" borderId="70" xfId="4" applyFont="1" applyBorder="1">
      <alignment vertical="center"/>
    </xf>
    <xf numFmtId="0" fontId="38" fillId="0" borderId="71" xfId="4" applyFont="1" applyBorder="1">
      <alignment vertical="center"/>
    </xf>
    <xf numFmtId="0" fontId="34" fillId="0" borderId="11" xfId="4" applyFont="1" applyBorder="1">
      <alignment vertical="center"/>
    </xf>
    <xf numFmtId="0" fontId="32" fillId="0" borderId="51" xfId="4" applyFont="1" applyBorder="1" applyAlignment="1">
      <alignment horizontal="center" vertical="top" shrinkToFit="1"/>
    </xf>
    <xf numFmtId="0" fontId="32" fillId="0" borderId="63" xfId="4" applyFont="1" applyBorder="1" applyAlignment="1">
      <alignment vertical="center" shrinkToFit="1"/>
    </xf>
    <xf numFmtId="0" fontId="32" fillId="0" borderId="64" xfId="4" applyFont="1" applyBorder="1" applyAlignment="1">
      <alignment vertical="center" shrinkToFit="1"/>
    </xf>
    <xf numFmtId="0" fontId="38" fillId="0" borderId="40" xfId="4" applyFont="1" applyBorder="1" applyAlignment="1">
      <alignment horizontal="center" vertical="center"/>
    </xf>
    <xf numFmtId="0" fontId="38" fillId="0" borderId="66" xfId="4" applyFont="1" applyBorder="1" applyAlignment="1">
      <alignment vertical="center" shrinkToFit="1"/>
    </xf>
    <xf numFmtId="0" fontId="38" fillId="0" borderId="67" xfId="4" applyFont="1" applyBorder="1">
      <alignment vertical="center"/>
    </xf>
    <xf numFmtId="0" fontId="38" fillId="0" borderId="68" xfId="4" applyFont="1" applyBorder="1" applyAlignment="1">
      <alignment horizontal="center" vertical="center"/>
    </xf>
    <xf numFmtId="0" fontId="34" fillId="0" borderId="69" xfId="4" applyFont="1" applyBorder="1">
      <alignment vertical="center"/>
    </xf>
    <xf numFmtId="0" fontId="32" fillId="0" borderId="66" xfId="4" applyFont="1" applyBorder="1" applyAlignment="1">
      <alignment vertical="center" shrinkToFit="1"/>
    </xf>
    <xf numFmtId="0" fontId="32" fillId="0" borderId="72" xfId="4" applyFont="1" applyBorder="1" applyAlignment="1">
      <alignment vertical="center" shrinkToFit="1"/>
    </xf>
    <xf numFmtId="0" fontId="32" fillId="0" borderId="73" xfId="4" applyFont="1" applyBorder="1" applyAlignment="1">
      <alignment vertical="center" shrinkToFit="1"/>
    </xf>
    <xf numFmtId="0" fontId="21" fillId="0" borderId="69" xfId="4" applyFont="1" applyBorder="1">
      <alignment vertical="center"/>
    </xf>
    <xf numFmtId="0" fontId="22" fillId="0" borderId="0" xfId="4" applyFont="1" applyAlignment="1">
      <alignment vertical="top" wrapText="1"/>
    </xf>
    <xf numFmtId="0" fontId="32" fillId="0" borderId="67" xfId="4" applyFont="1" applyBorder="1">
      <alignment vertical="center"/>
    </xf>
    <xf numFmtId="0" fontId="32" fillId="0" borderId="68" xfId="4" applyFont="1" applyBorder="1">
      <alignment vertical="center"/>
    </xf>
    <xf numFmtId="0" fontId="38" fillId="0" borderId="68" xfId="4" applyFont="1" applyBorder="1">
      <alignment vertical="center"/>
    </xf>
    <xf numFmtId="0" fontId="23" fillId="0" borderId="51" xfId="4" applyFont="1" applyBorder="1" applyAlignment="1">
      <alignment vertical="top" wrapText="1"/>
    </xf>
    <xf numFmtId="0" fontId="23" fillId="0" borderId="0" xfId="4" applyFont="1" applyAlignment="1">
      <alignment vertical="top" wrapText="1"/>
    </xf>
    <xf numFmtId="0" fontId="23" fillId="0" borderId="40" xfId="4" applyFont="1" applyBorder="1" applyAlignment="1">
      <alignment vertical="top" wrapText="1"/>
    </xf>
    <xf numFmtId="0" fontId="22" fillId="0" borderId="51" xfId="4" applyFont="1" applyBorder="1" applyAlignment="1">
      <alignment vertical="top" wrapText="1"/>
    </xf>
    <xf numFmtId="0" fontId="23" fillId="0" borderId="62" xfId="4" applyFont="1" applyBorder="1" applyAlignment="1">
      <alignment horizontal="center" vertical="top" shrinkToFit="1"/>
    </xf>
    <xf numFmtId="0" fontId="23" fillId="0" borderId="63" xfId="4" applyFont="1" applyBorder="1" applyAlignment="1">
      <alignment horizontal="center" vertical="top" shrinkToFit="1"/>
    </xf>
    <xf numFmtId="0" fontId="23" fillId="0" borderId="64" xfId="4" applyFont="1" applyBorder="1" applyAlignment="1">
      <alignment horizontal="center" vertical="top" shrinkToFit="1"/>
    </xf>
    <xf numFmtId="0" fontId="23" fillId="0" borderId="66" xfId="4" applyFont="1" applyBorder="1" applyAlignment="1">
      <alignment vertical="center" shrinkToFit="1"/>
    </xf>
    <xf numFmtId="0" fontId="23" fillId="0" borderId="67" xfId="4" applyFont="1" applyBorder="1">
      <alignment vertical="center"/>
    </xf>
    <xf numFmtId="0" fontId="23" fillId="0" borderId="68" xfId="4" applyFont="1" applyBorder="1">
      <alignment vertical="center"/>
    </xf>
    <xf numFmtId="0" fontId="22" fillId="0" borderId="66" xfId="4" applyFont="1" applyBorder="1" applyAlignment="1">
      <alignment vertical="center" shrinkToFit="1"/>
    </xf>
    <xf numFmtId="0" fontId="22" fillId="0" borderId="67" xfId="4" applyFont="1" applyBorder="1">
      <alignment vertical="center"/>
    </xf>
    <xf numFmtId="0" fontId="22" fillId="0" borderId="68" xfId="4" applyFont="1" applyBorder="1">
      <alignment vertical="center"/>
    </xf>
    <xf numFmtId="0" fontId="23" fillId="0" borderId="74" xfId="4" applyFont="1" applyBorder="1" applyAlignment="1">
      <alignment horizontal="center" vertical="top" shrinkToFit="1"/>
    </xf>
    <xf numFmtId="0" fontId="23" fillId="0" borderId="75" xfId="4" applyFont="1" applyBorder="1" applyAlignment="1">
      <alignment horizontal="center" vertical="top" shrinkToFit="1"/>
    </xf>
    <xf numFmtId="0" fontId="23" fillId="0" borderId="76" xfId="4" applyFont="1" applyBorder="1" applyAlignment="1">
      <alignment horizontal="center" vertical="top" shrinkToFit="1"/>
    </xf>
    <xf numFmtId="0" fontId="23" fillId="0" borderId="77" xfId="4" applyFont="1" applyBorder="1" applyAlignment="1">
      <alignment vertical="center" shrinkToFit="1"/>
    </xf>
    <xf numFmtId="0" fontId="23" fillId="0" borderId="72" xfId="4" applyFont="1" applyBorder="1" applyAlignment="1">
      <alignment vertical="center" shrinkToFit="1"/>
    </xf>
    <xf numFmtId="0" fontId="23" fillId="0" borderId="73" xfId="4" applyFont="1" applyBorder="1" applyAlignment="1">
      <alignment vertical="center" shrinkToFit="1"/>
    </xf>
    <xf numFmtId="0" fontId="23" fillId="0" borderId="51" xfId="4" applyFont="1" applyBorder="1" applyAlignment="1">
      <alignment vertical="center" shrinkToFit="1"/>
    </xf>
    <xf numFmtId="0" fontId="23" fillId="0" borderId="0" xfId="4" applyFont="1">
      <alignment vertical="center"/>
    </xf>
    <xf numFmtId="0" fontId="23" fillId="0" borderId="40" xfId="4" applyFont="1" applyBorder="1">
      <alignment vertical="center"/>
    </xf>
    <xf numFmtId="0" fontId="22" fillId="0" borderId="51" xfId="4" applyFont="1" applyBorder="1" applyAlignment="1">
      <alignment vertical="center" shrinkToFit="1"/>
    </xf>
    <xf numFmtId="0" fontId="22" fillId="0" borderId="0" xfId="4" applyFont="1">
      <alignment vertical="center"/>
    </xf>
    <xf numFmtId="0" fontId="22" fillId="0" borderId="40" xfId="4" applyFont="1" applyBorder="1">
      <alignment vertical="center"/>
    </xf>
    <xf numFmtId="0" fontId="23" fillId="0" borderId="62" xfId="4" applyFont="1" applyBorder="1" applyAlignment="1">
      <alignment vertical="center" shrinkToFit="1"/>
    </xf>
    <xf numFmtId="0" fontId="23" fillId="0" borderId="63" xfId="4" applyFont="1" applyBorder="1" applyAlignment="1">
      <alignment vertical="center" shrinkToFit="1"/>
    </xf>
    <xf numFmtId="0" fontId="23" fillId="0" borderId="64" xfId="4" applyFont="1" applyBorder="1" applyAlignment="1">
      <alignment vertical="center" shrinkToFit="1"/>
    </xf>
    <xf numFmtId="0" fontId="22" fillId="0" borderId="76" xfId="4" applyFont="1" applyBorder="1" applyAlignment="1">
      <alignment horizontal="center" vertical="top" shrinkToFit="1"/>
    </xf>
    <xf numFmtId="0" fontId="26" fillId="0" borderId="65" xfId="4" applyFont="1" applyBorder="1" applyAlignment="1">
      <alignment vertical="top" wrapText="1"/>
    </xf>
    <xf numFmtId="0" fontId="26" fillId="0" borderId="69" xfId="4" applyFont="1" applyBorder="1">
      <alignment vertical="center"/>
    </xf>
    <xf numFmtId="0" fontId="22" fillId="0" borderId="73" xfId="4" applyFont="1" applyBorder="1" applyAlignment="1">
      <alignment vertical="center" shrinkToFit="1"/>
    </xf>
    <xf numFmtId="0" fontId="23" fillId="0" borderId="51" xfId="4" applyFont="1" applyBorder="1" applyAlignment="1">
      <alignment horizontal="center" vertical="top" shrinkToFit="1"/>
    </xf>
    <xf numFmtId="0" fontId="27" fillId="0" borderId="29" xfId="4" applyFont="1" applyBorder="1" applyAlignment="1">
      <alignment vertical="top" wrapText="1"/>
    </xf>
    <xf numFmtId="0" fontId="23" fillId="0" borderId="62" xfId="4" applyFont="1" applyBorder="1" applyAlignment="1">
      <alignment vertical="top" shrinkToFit="1"/>
    </xf>
    <xf numFmtId="0" fontId="23" fillId="0" borderId="63" xfId="4" applyFont="1" applyBorder="1" applyAlignment="1">
      <alignment vertical="top" shrinkToFit="1"/>
    </xf>
    <xf numFmtId="0" fontId="23" fillId="0" borderId="64" xfId="4" applyFont="1" applyBorder="1" applyAlignment="1">
      <alignment vertical="top" shrinkToFit="1"/>
    </xf>
    <xf numFmtId="0" fontId="23" fillId="0" borderId="74" xfId="4" applyFont="1" applyBorder="1" applyAlignment="1">
      <alignment vertical="top" shrinkToFit="1"/>
    </xf>
    <xf numFmtId="0" fontId="23" fillId="0" borderId="75" xfId="4" applyFont="1" applyBorder="1" applyAlignment="1">
      <alignment vertical="top" shrinkToFit="1"/>
    </xf>
    <xf numFmtId="0" fontId="23" fillId="0" borderId="76" xfId="4" applyFont="1" applyBorder="1" applyAlignment="1">
      <alignment vertical="top" shrinkToFit="1"/>
    </xf>
    <xf numFmtId="0" fontId="23" fillId="0" borderId="77" xfId="4" applyFont="1" applyBorder="1" applyAlignment="1">
      <alignment vertical="top" shrinkToFit="1"/>
    </xf>
    <xf numFmtId="0" fontId="23" fillId="0" borderId="72" xfId="4" applyFont="1" applyBorder="1" applyAlignment="1">
      <alignment vertical="top" shrinkToFit="1"/>
    </xf>
    <xf numFmtId="0" fontId="23" fillId="0" borderId="73" xfId="4" applyFont="1" applyBorder="1" applyAlignment="1">
      <alignment vertical="top" shrinkToFit="1"/>
    </xf>
    <xf numFmtId="0" fontId="21" fillId="0" borderId="29" xfId="4" applyFont="1" applyBorder="1" applyAlignment="1">
      <alignment vertical="top"/>
    </xf>
    <xf numFmtId="0" fontId="23" fillId="0" borderId="64" xfId="4" applyFont="1" applyBorder="1" applyAlignment="1">
      <alignment horizontal="center" vertical="center" shrinkToFit="1"/>
    </xf>
    <xf numFmtId="0" fontId="26" fillId="0" borderId="29" xfId="4" applyFont="1" applyBorder="1" applyAlignment="1">
      <alignment vertical="top" wrapText="1"/>
    </xf>
    <xf numFmtId="0" fontId="22" fillId="0" borderId="51" xfId="4" applyFont="1" applyBorder="1" applyAlignment="1">
      <alignment horizontal="left" vertical="top" wrapText="1"/>
    </xf>
    <xf numFmtId="0" fontId="22" fillId="0" borderId="0" xfId="4" applyFont="1" applyAlignment="1">
      <alignment horizontal="left" vertical="top" wrapText="1"/>
    </xf>
    <xf numFmtId="0" fontId="22" fillId="0" borderId="40" xfId="4" applyFont="1" applyBorder="1" applyAlignment="1">
      <alignment horizontal="left" vertical="top" wrapText="1"/>
    </xf>
    <xf numFmtId="0" fontId="23" fillId="0" borderId="66" xfId="4" applyFont="1" applyBorder="1" applyAlignment="1">
      <alignment vertical="top" wrapText="1"/>
    </xf>
    <xf numFmtId="0" fontId="23" fillId="0" borderId="67" xfId="4" applyFont="1" applyBorder="1" applyAlignment="1">
      <alignment vertical="top" wrapText="1"/>
    </xf>
    <xf numFmtId="0" fontId="23" fillId="0" borderId="68" xfId="4" applyFont="1" applyBorder="1" applyAlignment="1">
      <alignment vertical="top" wrapText="1"/>
    </xf>
    <xf numFmtId="0" fontId="23" fillId="0" borderId="0" xfId="4" applyFont="1" applyAlignment="1">
      <alignment horizontal="center" vertical="top" shrinkToFit="1"/>
    </xf>
    <xf numFmtId="0" fontId="23" fillId="0" borderId="67" xfId="4" applyFont="1" applyBorder="1" applyAlignment="1">
      <alignment vertical="center" shrinkToFit="1"/>
    </xf>
    <xf numFmtId="0" fontId="23" fillId="0" borderId="78" xfId="4" applyFont="1" applyBorder="1" applyAlignment="1">
      <alignment horizontal="center" vertical="top" shrinkToFit="1"/>
    </xf>
    <xf numFmtId="0" fontId="28" fillId="0" borderId="29" xfId="4" applyFont="1" applyBorder="1" applyAlignment="1">
      <alignment vertical="top" wrapText="1"/>
    </xf>
    <xf numFmtId="0" fontId="21" fillId="0" borderId="0" xfId="4" applyFont="1" applyAlignment="1">
      <alignment vertical="top" wrapText="1"/>
    </xf>
    <xf numFmtId="0" fontId="34" fillId="0" borderId="0" xfId="4" applyFont="1" applyAlignment="1">
      <alignment vertical="top" wrapText="1"/>
    </xf>
    <xf numFmtId="0" fontId="32" fillId="0" borderId="0" xfId="4" applyFont="1" applyAlignment="1">
      <alignment horizontal="center" vertical="top" shrinkToFit="1"/>
    </xf>
    <xf numFmtId="0" fontId="38" fillId="0" borderId="0" xfId="4" applyFont="1" applyAlignment="1">
      <alignment vertical="center" shrinkToFit="1"/>
    </xf>
    <xf numFmtId="0" fontId="11" fillId="9" borderId="0" xfId="0" applyFont="1" applyFill="1"/>
    <xf numFmtId="0" fontId="0" fillId="9" borderId="0" xfId="0" applyFill="1"/>
    <xf numFmtId="0" fontId="43" fillId="0" borderId="0" xfId="13" applyFont="1">
      <alignment vertical="center"/>
    </xf>
    <xf numFmtId="0" fontId="43" fillId="0" borderId="0" xfId="13" applyFont="1" applyAlignment="1">
      <alignment horizontal="left" vertical="center"/>
    </xf>
    <xf numFmtId="0" fontId="29" fillId="0" borderId="0" xfId="13" applyFont="1" applyAlignment="1">
      <alignment horizontal="left" vertical="center"/>
    </xf>
    <xf numFmtId="0" fontId="29" fillId="0" borderId="0" xfId="13" applyFont="1" applyAlignment="1">
      <alignment horizontal="right" vertical="center"/>
    </xf>
    <xf numFmtId="0" fontId="45" fillId="0" borderId="0" xfId="13" applyFont="1" applyAlignment="1">
      <alignment horizontal="left" vertical="center"/>
    </xf>
    <xf numFmtId="0" fontId="43" fillId="0" borderId="0" xfId="13" applyFont="1" applyProtection="1">
      <alignment vertical="center"/>
      <protection locked="0"/>
    </xf>
    <xf numFmtId="0" fontId="29" fillId="0" borderId="0" xfId="13" applyFont="1">
      <alignment vertical="center"/>
    </xf>
    <xf numFmtId="0" fontId="29" fillId="0" borderId="0" xfId="13" applyFont="1" applyAlignment="1" applyProtection="1">
      <alignment horizontal="right" vertical="center"/>
      <protection locked="0"/>
    </xf>
    <xf numFmtId="0" fontId="29" fillId="0" borderId="0" xfId="13" applyFont="1" applyProtection="1">
      <alignment vertical="center"/>
      <protection locked="0"/>
    </xf>
    <xf numFmtId="0" fontId="45" fillId="0" borderId="0" xfId="13" applyFont="1" applyAlignment="1">
      <alignment horizontal="right" vertical="center"/>
    </xf>
    <xf numFmtId="0" fontId="45" fillId="7" borderId="0" xfId="13" applyFont="1" applyFill="1" applyAlignment="1">
      <alignment horizontal="center" vertical="center"/>
    </xf>
    <xf numFmtId="0" fontId="45" fillId="7" borderId="0" xfId="13" applyFont="1" applyFill="1" applyAlignment="1">
      <alignment horizontal="right" vertical="center"/>
    </xf>
    <xf numFmtId="0" fontId="45" fillId="7" borderId="0" xfId="13" applyFont="1" applyFill="1">
      <alignment vertical="center"/>
    </xf>
    <xf numFmtId="0" fontId="45" fillId="0" borderId="0" xfId="13" applyFont="1">
      <alignment vertical="center"/>
    </xf>
    <xf numFmtId="0" fontId="29" fillId="0" borderId="0" xfId="13" applyFont="1" applyAlignment="1">
      <alignment horizontal="center" vertical="center"/>
    </xf>
    <xf numFmtId="0" fontId="43" fillId="0" borderId="0" xfId="13" quotePrefix="1" applyFont="1" applyAlignment="1">
      <alignment horizontal="center" vertical="center"/>
    </xf>
    <xf numFmtId="0" fontId="43" fillId="7" borderId="0" xfId="13" applyFont="1" applyFill="1">
      <alignment vertical="center"/>
    </xf>
    <xf numFmtId="0" fontId="29" fillId="7" borderId="0" xfId="13" applyFont="1" applyFill="1" applyAlignment="1">
      <alignment horizontal="right" vertical="center"/>
    </xf>
    <xf numFmtId="0" fontId="29" fillId="7" borderId="0" xfId="13" applyFont="1" applyFill="1">
      <alignment vertical="center"/>
    </xf>
    <xf numFmtId="0" fontId="29" fillId="7" borderId="0" xfId="13" applyFont="1" applyFill="1" applyAlignment="1">
      <alignment horizontal="center" vertical="center"/>
    </xf>
    <xf numFmtId="0" fontId="43" fillId="7" borderId="0" xfId="13" applyFont="1" applyFill="1" applyAlignment="1">
      <alignment horizontal="center" vertical="center"/>
    </xf>
    <xf numFmtId="0" fontId="46" fillId="7" borderId="0" xfId="13" applyFont="1" applyFill="1" applyAlignment="1">
      <alignment horizontal="centerContinuous" vertical="center"/>
    </xf>
    <xf numFmtId="0" fontId="43" fillId="7" borderId="0" xfId="13" applyFont="1" applyFill="1" applyAlignment="1">
      <alignment horizontal="centerContinuous" vertical="center"/>
    </xf>
    <xf numFmtId="0" fontId="46" fillId="0" borderId="0" xfId="13" applyFont="1">
      <alignment vertical="center"/>
    </xf>
    <xf numFmtId="20" fontId="43" fillId="7" borderId="0" xfId="13" applyNumberFormat="1" applyFont="1" applyFill="1">
      <alignment vertical="center"/>
    </xf>
    <xf numFmtId="20" fontId="43" fillId="7" borderId="0" xfId="13" applyNumberFormat="1" applyFont="1" applyFill="1" applyAlignment="1">
      <alignment horizontal="center" vertical="center"/>
    </xf>
    <xf numFmtId="178" fontId="43" fillId="7" borderId="0" xfId="13" applyNumberFormat="1" applyFont="1" applyFill="1">
      <alignment vertical="center"/>
    </xf>
    <xf numFmtId="0" fontId="43" fillId="7" borderId="0" xfId="13" applyFont="1" applyFill="1" applyAlignment="1">
      <alignment horizontal="left" vertical="center"/>
    </xf>
    <xf numFmtId="0" fontId="43" fillId="0" borderId="0" xfId="13" applyFont="1" applyAlignment="1">
      <alignment horizontal="center" vertical="center"/>
    </xf>
    <xf numFmtId="0" fontId="46" fillId="0" borderId="0" xfId="13" applyFont="1" applyAlignment="1">
      <alignment horizontal="left" vertical="center"/>
    </xf>
    <xf numFmtId="0" fontId="43" fillId="0" borderId="0" xfId="13" applyFont="1" applyAlignment="1">
      <alignment horizontal="right" vertical="center"/>
    </xf>
    <xf numFmtId="0" fontId="47" fillId="0" borderId="0" xfId="13" applyFont="1">
      <alignment vertical="center"/>
    </xf>
    <xf numFmtId="0" fontId="47" fillId="0" borderId="0" xfId="13" applyFont="1" applyAlignment="1">
      <alignment horizontal="left" vertical="center"/>
    </xf>
    <xf numFmtId="0" fontId="47" fillId="0" borderId="0" xfId="13" applyFont="1" applyAlignment="1">
      <alignment horizontal="right" vertical="center"/>
    </xf>
    <xf numFmtId="0" fontId="47" fillId="0" borderId="0" xfId="13" applyFont="1" applyAlignment="1" applyProtection="1">
      <alignment horizontal="right" vertical="center"/>
      <protection locked="0"/>
    </xf>
    <xf numFmtId="0" fontId="47" fillId="0" borderId="0" xfId="13" applyFont="1" applyProtection="1">
      <alignment vertical="center"/>
      <protection locked="0"/>
    </xf>
    <xf numFmtId="0" fontId="46" fillId="0" borderId="4" xfId="13" applyFont="1" applyBorder="1" applyAlignment="1">
      <alignment horizontal="center" vertical="center"/>
    </xf>
    <xf numFmtId="0" fontId="46" fillId="0" borderId="5" xfId="13" applyFont="1" applyBorder="1" applyAlignment="1">
      <alignment horizontal="center" vertical="center"/>
    </xf>
    <xf numFmtId="0" fontId="46" fillId="0" borderId="6" xfId="13" applyFont="1" applyBorder="1" applyAlignment="1">
      <alignment horizontal="center" vertical="center"/>
    </xf>
    <xf numFmtId="0" fontId="46" fillId="0" borderId="8" xfId="13" applyFont="1" applyBorder="1" applyAlignment="1">
      <alignment horizontal="center" vertical="center" wrapText="1"/>
    </xf>
    <xf numFmtId="0" fontId="46" fillId="0" borderId="9" xfId="13" applyFont="1" applyBorder="1" applyAlignment="1">
      <alignment horizontal="center" vertical="center" wrapText="1"/>
    </xf>
    <xf numFmtId="0" fontId="46" fillId="0" borderId="10" xfId="13" applyFont="1" applyBorder="1" applyAlignment="1">
      <alignment horizontal="center" vertical="center" wrapText="1"/>
    </xf>
    <xf numFmtId="0" fontId="43" fillId="0" borderId="13" xfId="13" applyFont="1" applyBorder="1">
      <alignment vertical="center"/>
    </xf>
    <xf numFmtId="179" fontId="43" fillId="11" borderId="116" xfId="13" applyNumberFormat="1" applyFont="1" applyFill="1" applyBorder="1" applyAlignment="1" applyProtection="1">
      <alignment horizontal="center" vertical="center" shrinkToFit="1"/>
      <protection locked="0"/>
    </xf>
    <xf numFmtId="179" fontId="43" fillId="11" borderId="117" xfId="13" applyNumberFormat="1" applyFont="1" applyFill="1" applyBorder="1" applyAlignment="1" applyProtection="1">
      <alignment horizontal="center" vertical="center" shrinkToFit="1"/>
      <protection locked="0"/>
    </xf>
    <xf numFmtId="179" fontId="43" fillId="11" borderId="118" xfId="13" applyNumberFormat="1" applyFont="1" applyFill="1" applyBorder="1" applyAlignment="1" applyProtection="1">
      <alignment horizontal="center" vertical="center" shrinkToFit="1"/>
      <protection locked="0"/>
    </xf>
    <xf numFmtId="0" fontId="43" fillId="0" borderId="14" xfId="13" applyFont="1" applyBorder="1">
      <alignment vertical="center"/>
    </xf>
    <xf numFmtId="179" fontId="43" fillId="11" borderId="119" xfId="13" applyNumberFormat="1" applyFont="1" applyFill="1" applyBorder="1" applyAlignment="1" applyProtection="1">
      <alignment horizontal="center" vertical="center" shrinkToFit="1"/>
      <protection locked="0"/>
    </xf>
    <xf numFmtId="179" fontId="43" fillId="11" borderId="82" xfId="13" applyNumberFormat="1" applyFont="1" applyFill="1" applyBorder="1" applyAlignment="1" applyProtection="1">
      <alignment horizontal="center" vertical="center" shrinkToFit="1"/>
      <protection locked="0"/>
    </xf>
    <xf numFmtId="179" fontId="43" fillId="11" borderId="120" xfId="13" applyNumberFormat="1" applyFont="1" applyFill="1" applyBorder="1" applyAlignment="1" applyProtection="1">
      <alignment horizontal="center" vertical="center" shrinkToFit="1"/>
      <protection locked="0"/>
    </xf>
    <xf numFmtId="0" fontId="43" fillId="0" borderId="16" xfId="13" applyFont="1" applyBorder="1">
      <alignment vertical="center"/>
    </xf>
    <xf numFmtId="179" fontId="43" fillId="11" borderId="8" xfId="13" applyNumberFormat="1" applyFont="1" applyFill="1" applyBorder="1" applyAlignment="1" applyProtection="1">
      <alignment horizontal="center" vertical="center" shrinkToFit="1"/>
      <protection locked="0"/>
    </xf>
    <xf numFmtId="179" fontId="43" fillId="11" borderId="9" xfId="13" applyNumberFormat="1" applyFont="1" applyFill="1" applyBorder="1" applyAlignment="1" applyProtection="1">
      <alignment horizontal="center" vertical="center" shrinkToFit="1"/>
      <protection locked="0"/>
    </xf>
    <xf numFmtId="179" fontId="43" fillId="11" borderId="10" xfId="13" applyNumberFormat="1" applyFont="1" applyFill="1" applyBorder="1" applyAlignment="1" applyProtection="1">
      <alignment horizontal="center" vertical="center" shrinkToFit="1"/>
      <protection locked="0"/>
    </xf>
    <xf numFmtId="0" fontId="49" fillId="0" borderId="0" xfId="13" applyFont="1">
      <alignment vertical="center"/>
    </xf>
    <xf numFmtId="0" fontId="47" fillId="0" borderId="0" xfId="13" applyFont="1" applyAlignment="1">
      <alignment vertical="center" shrinkToFit="1"/>
    </xf>
    <xf numFmtId="0" fontId="48" fillId="0" borderId="0" xfId="13" applyFont="1" applyAlignment="1">
      <alignment vertical="center" shrinkToFit="1"/>
    </xf>
    <xf numFmtId="0" fontId="46" fillId="7" borderId="0" xfId="13" applyFont="1" applyFill="1">
      <alignment vertical="center"/>
    </xf>
    <xf numFmtId="0" fontId="46" fillId="7" borderId="0" xfId="13" applyFont="1" applyFill="1" applyAlignment="1">
      <alignment horizontal="left" vertical="center"/>
    </xf>
    <xf numFmtId="0" fontId="46" fillId="0" borderId="0" xfId="13" applyFont="1" applyAlignment="1">
      <alignment horizontal="centerContinuous" vertical="center"/>
    </xf>
    <xf numFmtId="181" fontId="46" fillId="7" borderId="0" xfId="13" applyNumberFormat="1" applyFont="1" applyFill="1" applyAlignment="1">
      <alignment horizontal="center" vertical="center"/>
    </xf>
    <xf numFmtId="0" fontId="46" fillId="7" borderId="0" xfId="13" applyFont="1" applyFill="1" applyAlignment="1">
      <alignment horizontal="center" vertical="center"/>
    </xf>
    <xf numFmtId="182" fontId="46" fillId="0" borderId="0" xfId="13" applyNumberFormat="1" applyFont="1">
      <alignment vertical="center"/>
    </xf>
    <xf numFmtId="0" fontId="50" fillId="0" borderId="0" xfId="13" applyFont="1">
      <alignment vertical="center"/>
    </xf>
    <xf numFmtId="183" fontId="46" fillId="7" borderId="0" xfId="14" applyNumberFormat="1" applyFont="1" applyFill="1" applyAlignment="1">
      <alignment horizontal="right" vertical="center"/>
    </xf>
    <xf numFmtId="0" fontId="46" fillId="0" borderId="0" xfId="13" applyFont="1" applyAlignment="1">
      <alignment horizontal="right" vertical="center"/>
    </xf>
    <xf numFmtId="0" fontId="51" fillId="0" borderId="0" xfId="13" applyFont="1">
      <alignment vertical="center"/>
    </xf>
    <xf numFmtId="0" fontId="46" fillId="7" borderId="0" xfId="13" applyFont="1" applyFill="1" applyAlignment="1">
      <alignment horizontal="right" vertical="center"/>
    </xf>
    <xf numFmtId="0" fontId="46" fillId="0" borderId="0" xfId="13" applyFont="1" applyAlignment="1">
      <alignment vertical="center" shrinkToFit="1"/>
    </xf>
    <xf numFmtId="0" fontId="46" fillId="0" borderId="0" xfId="13" applyFont="1" applyAlignment="1">
      <alignment horizontal="left"/>
    </xf>
    <xf numFmtId="0" fontId="46" fillId="0" borderId="0" xfId="13" applyFont="1" applyAlignment="1">
      <alignment horizontal="centerContinuous"/>
    </xf>
    <xf numFmtId="0" fontId="46" fillId="0" borderId="70" xfId="13" applyFont="1" applyBorder="1" applyAlignment="1">
      <alignment horizontal="centerContinuous" vertical="center"/>
    </xf>
    <xf numFmtId="0" fontId="46" fillId="0" borderId="70" xfId="13" applyFont="1" applyBorder="1">
      <alignment vertical="center"/>
    </xf>
    <xf numFmtId="0" fontId="46" fillId="0" borderId="0" xfId="13" applyFont="1" applyAlignment="1">
      <alignment horizontal="center" vertical="center"/>
    </xf>
    <xf numFmtId="0" fontId="46" fillId="0" borderId="0" xfId="13" applyFont="1" applyAlignment="1">
      <alignment vertical="center" wrapText="1"/>
    </xf>
    <xf numFmtId="0" fontId="46" fillId="0" borderId="0" xfId="13" applyFont="1" applyAlignment="1">
      <alignment horizontal="justify" vertical="center" wrapText="1"/>
    </xf>
    <xf numFmtId="0" fontId="47" fillId="0" borderId="0" xfId="13" applyFont="1" applyAlignment="1" applyProtection="1">
      <alignment horizontal="left" vertical="center"/>
      <protection locked="0"/>
    </xf>
    <xf numFmtId="0" fontId="47" fillId="0" borderId="0" xfId="13" applyFont="1" applyAlignment="1" applyProtection="1">
      <alignment vertical="center" wrapText="1"/>
      <protection locked="0"/>
    </xf>
    <xf numFmtId="0" fontId="47" fillId="0" borderId="0" xfId="13" applyFont="1" applyAlignment="1" applyProtection="1">
      <alignment horizontal="justify" vertical="center" wrapText="1"/>
      <protection locked="0"/>
    </xf>
    <xf numFmtId="0" fontId="47" fillId="0" borderId="0" xfId="13" applyFont="1" applyAlignment="1">
      <alignment vertical="center" wrapText="1"/>
    </xf>
    <xf numFmtId="0" fontId="47" fillId="0" borderId="0" xfId="13" applyFont="1" applyAlignment="1">
      <alignment horizontal="justify" vertical="center" wrapText="1"/>
    </xf>
    <xf numFmtId="0" fontId="43" fillId="0" borderId="6" xfId="13" applyFont="1" applyBorder="1" applyAlignment="1">
      <alignment horizontal="center" vertical="center"/>
    </xf>
    <xf numFmtId="0" fontId="43" fillId="0" borderId="9" xfId="13" applyFont="1" applyBorder="1" applyAlignment="1">
      <alignment horizontal="center" vertical="center" wrapText="1"/>
    </xf>
    <xf numFmtId="0" fontId="46" fillId="0" borderId="0" xfId="13" applyFont="1" applyAlignment="1">
      <alignment horizontal="center"/>
    </xf>
    <xf numFmtId="0" fontId="46" fillId="0" borderId="70" xfId="13" applyFont="1" applyBorder="1" applyAlignment="1">
      <alignment horizontal="center" vertical="center"/>
    </xf>
    <xf numFmtId="0" fontId="1" fillId="7" borderId="0" xfId="13" applyFill="1">
      <alignment vertical="center"/>
    </xf>
    <xf numFmtId="0" fontId="45" fillId="7" borderId="0" xfId="13" applyFont="1" applyFill="1" applyAlignment="1">
      <alignment horizontal="left" vertical="center"/>
    </xf>
    <xf numFmtId="0" fontId="47" fillId="7" borderId="0" xfId="13" applyFont="1" applyFill="1" applyAlignment="1">
      <alignment horizontal="left" vertical="center"/>
    </xf>
    <xf numFmtId="0" fontId="47" fillId="7" borderId="0" xfId="13" applyFont="1" applyFill="1">
      <alignment vertical="center"/>
    </xf>
    <xf numFmtId="0" fontId="47" fillId="11" borderId="5" xfId="13" applyFont="1" applyFill="1" applyBorder="1" applyAlignment="1">
      <alignment horizontal="left" vertical="center"/>
    </xf>
    <xf numFmtId="0" fontId="47" fillId="12" borderId="5" xfId="13" applyFont="1" applyFill="1" applyBorder="1" applyAlignment="1">
      <alignment horizontal="left" vertical="center"/>
    </xf>
    <xf numFmtId="0" fontId="52" fillId="7" borderId="0" xfId="13" applyFont="1" applyFill="1" applyAlignment="1">
      <alignment horizontal="left" vertical="center"/>
    </xf>
    <xf numFmtId="0" fontId="47" fillId="7" borderId="5" xfId="13" applyFont="1" applyFill="1" applyBorder="1" applyAlignment="1">
      <alignment horizontal="center" vertical="center"/>
    </xf>
    <xf numFmtId="0" fontId="47" fillId="7" borderId="5" xfId="13" applyFont="1" applyFill="1" applyBorder="1" applyAlignment="1">
      <alignment horizontal="left" vertical="center"/>
    </xf>
    <xf numFmtId="0" fontId="53" fillId="7" borderId="0" xfId="13" applyFont="1" applyFill="1" applyAlignment="1">
      <alignment horizontal="left" vertical="center"/>
    </xf>
    <xf numFmtId="0" fontId="47" fillId="7" borderId="0" xfId="13" applyFont="1" applyFill="1" applyAlignment="1">
      <alignment horizontal="left" vertical="center" wrapText="1"/>
    </xf>
    <xf numFmtId="0" fontId="53" fillId="7" borderId="0" xfId="13" applyFont="1" applyFill="1">
      <alignment vertical="center"/>
    </xf>
    <xf numFmtId="0" fontId="49" fillId="7" borderId="0" xfId="13" applyFont="1" applyFill="1">
      <alignment vertical="center"/>
    </xf>
    <xf numFmtId="0" fontId="53" fillId="7" borderId="0" xfId="13" applyFont="1" applyFill="1" applyAlignment="1">
      <alignment vertical="center" shrinkToFit="1"/>
    </xf>
    <xf numFmtId="0" fontId="56" fillId="7" borderId="0" xfId="13" applyFont="1" applyFill="1" applyAlignment="1">
      <alignment vertical="center" shrinkToFit="1"/>
    </xf>
    <xf numFmtId="0" fontId="47" fillId="7" borderId="0" xfId="13" applyFont="1" applyFill="1" applyAlignment="1">
      <alignment vertical="center" wrapText="1"/>
    </xf>
    <xf numFmtId="0" fontId="47" fillId="7" borderId="0" xfId="13" applyFont="1" applyFill="1" applyAlignment="1">
      <alignment vertical="center" textRotation="90"/>
    </xf>
    <xf numFmtId="0" fontId="57" fillId="7" borderId="0" xfId="13" applyFont="1" applyFill="1">
      <alignment vertical="center"/>
    </xf>
    <xf numFmtId="0" fontId="58" fillId="7" borderId="0" xfId="13" applyFont="1" applyFill="1" applyAlignment="1">
      <alignment horizontal="left" vertical="center"/>
    </xf>
    <xf numFmtId="0" fontId="58" fillId="0" borderId="0" xfId="13" applyFont="1" applyAlignment="1">
      <alignment horizontal="left" vertical="center"/>
    </xf>
    <xf numFmtId="0" fontId="60" fillId="7" borderId="0" xfId="13" applyFont="1" applyFill="1">
      <alignment vertical="center"/>
    </xf>
    <xf numFmtId="0" fontId="60" fillId="7" borderId="5" xfId="13" applyFont="1" applyFill="1" applyBorder="1" applyAlignment="1">
      <alignment horizontal="center" vertical="center"/>
    </xf>
    <xf numFmtId="0" fontId="60" fillId="7" borderId="5" xfId="13" applyFont="1" applyFill="1" applyBorder="1">
      <alignment vertical="center"/>
    </xf>
    <xf numFmtId="0" fontId="60" fillId="7" borderId="108" xfId="13" applyFont="1" applyFill="1" applyBorder="1" applyAlignment="1">
      <alignment horizontal="center" vertical="center"/>
    </xf>
    <xf numFmtId="0" fontId="43" fillId="7" borderId="121" xfId="13" applyFont="1" applyFill="1" applyBorder="1" applyAlignment="1">
      <alignment horizontal="center" vertical="center"/>
    </xf>
    <xf numFmtId="0" fontId="43" fillId="7" borderId="122" xfId="13" applyFont="1" applyFill="1" applyBorder="1" applyAlignment="1">
      <alignment horizontal="center" vertical="center"/>
    </xf>
    <xf numFmtId="0" fontId="43" fillId="7" borderId="123" xfId="13" applyFont="1" applyFill="1" applyBorder="1" applyAlignment="1">
      <alignment horizontal="center" vertical="center"/>
    </xf>
    <xf numFmtId="0" fontId="60" fillId="7" borderId="123" xfId="13" applyFont="1" applyFill="1" applyBorder="1" applyAlignment="1">
      <alignment horizontal="center" vertical="center"/>
    </xf>
    <xf numFmtId="0" fontId="60" fillId="7" borderId="124" xfId="13" applyFont="1" applyFill="1" applyBorder="1" applyAlignment="1">
      <alignment horizontal="center" vertical="center"/>
    </xf>
    <xf numFmtId="0" fontId="43" fillId="7" borderId="94" xfId="13" applyFont="1" applyFill="1" applyBorder="1">
      <alignment vertical="center"/>
    </xf>
    <xf numFmtId="0" fontId="43" fillId="7" borderId="85" xfId="13" applyFont="1" applyFill="1" applyBorder="1">
      <alignment vertical="center"/>
    </xf>
    <xf numFmtId="0" fontId="43" fillId="7" borderId="97" xfId="13" applyFont="1" applyFill="1" applyBorder="1">
      <alignment vertical="center"/>
    </xf>
    <xf numFmtId="0" fontId="60" fillId="7" borderId="97" xfId="13" applyFont="1" applyFill="1" applyBorder="1">
      <alignment vertical="center"/>
    </xf>
    <xf numFmtId="0" fontId="60" fillId="7" borderId="95" xfId="13" applyFont="1" applyFill="1" applyBorder="1">
      <alignment vertical="center"/>
    </xf>
    <xf numFmtId="0" fontId="43" fillId="7" borderId="4" xfId="13" applyFont="1" applyFill="1" applyBorder="1">
      <alignment vertical="center"/>
    </xf>
    <xf numFmtId="0" fontId="43" fillId="7" borderId="12" xfId="13" applyFont="1" applyFill="1" applyBorder="1">
      <alignment vertical="center"/>
    </xf>
    <xf numFmtId="0" fontId="43" fillId="7" borderId="11" xfId="13" applyFont="1" applyFill="1" applyBorder="1">
      <alignment vertical="center"/>
    </xf>
    <xf numFmtId="0" fontId="60" fillId="7" borderId="6" xfId="13" applyFont="1" applyFill="1" applyBorder="1">
      <alignment vertical="center"/>
    </xf>
    <xf numFmtId="0" fontId="43" fillId="7" borderId="7" xfId="13" applyFont="1" applyFill="1" applyBorder="1">
      <alignment vertical="center"/>
    </xf>
    <xf numFmtId="0" fontId="43" fillId="7" borderId="5" xfId="13" applyFont="1" applyFill="1" applyBorder="1">
      <alignment vertical="center"/>
    </xf>
    <xf numFmtId="0" fontId="43" fillId="7" borderId="8" xfId="13" applyFont="1" applyFill="1" applyBorder="1">
      <alignment vertical="center"/>
    </xf>
    <xf numFmtId="0" fontId="60" fillId="7" borderId="9" xfId="13" applyFont="1" applyFill="1" applyBorder="1">
      <alignment vertical="center"/>
    </xf>
    <xf numFmtId="0" fontId="43" fillId="7" borderId="9" xfId="13" applyFont="1" applyFill="1" applyBorder="1">
      <alignment vertical="center"/>
    </xf>
    <xf numFmtId="0" fontId="60" fillId="7" borderId="10" xfId="13" applyFont="1" applyFill="1" applyBorder="1">
      <alignment vertical="center"/>
    </xf>
    <xf numFmtId="0" fontId="61" fillId="7" borderId="0" xfId="13" applyFont="1" applyFill="1">
      <alignment vertical="center"/>
    </xf>
    <xf numFmtId="0" fontId="4" fillId="0" borderId="50" xfId="10" applyFont="1" applyBorder="1" applyAlignment="1">
      <alignment horizontal="center" vertical="center" wrapText="1"/>
    </xf>
    <xf numFmtId="0" fontId="4" fillId="0" borderId="56" xfId="10" applyFont="1" applyBorder="1" applyAlignment="1">
      <alignment horizontal="center" vertical="center" wrapText="1"/>
    </xf>
    <xf numFmtId="0" fontId="4" fillId="0" borderId="38" xfId="10" applyFont="1" applyBorder="1" applyAlignment="1">
      <alignment vertical="center" shrinkToFit="1"/>
    </xf>
    <xf numFmtId="0" fontId="22" fillId="0" borderId="40" xfId="4" applyFont="1" applyBorder="1" applyAlignment="1">
      <alignment vertical="top" wrapText="1"/>
    </xf>
    <xf numFmtId="0" fontId="21" fillId="0" borderId="65" xfId="4" applyFont="1" applyBorder="1">
      <alignment vertical="center"/>
    </xf>
    <xf numFmtId="0" fontId="22" fillId="0" borderId="67" xfId="4" applyFont="1" applyBorder="1" applyAlignment="1">
      <alignment vertical="top" wrapText="1"/>
    </xf>
    <xf numFmtId="0" fontId="22" fillId="0" borderId="68" xfId="4" applyFont="1" applyBorder="1" applyAlignment="1">
      <alignment vertical="top" wrapText="1"/>
    </xf>
    <xf numFmtId="0" fontId="22" fillId="0" borderId="66" xfId="4" applyFont="1" applyBorder="1" applyAlignment="1">
      <alignment vertical="top" wrapText="1"/>
    </xf>
    <xf numFmtId="0" fontId="4" fillId="0" borderId="12" xfId="10" applyFont="1" applyBorder="1" applyAlignment="1">
      <alignment horizontal="center" vertical="center" wrapText="1"/>
    </xf>
    <xf numFmtId="0" fontId="4" fillId="0" borderId="57" xfId="10" applyFont="1" applyBorder="1" applyAlignment="1">
      <alignment horizontal="left" vertical="center" shrinkToFit="1"/>
    </xf>
    <xf numFmtId="0" fontId="24" fillId="0" borderId="11" xfId="10" applyFont="1" applyBorder="1" applyAlignment="1">
      <alignment vertical="center" wrapText="1"/>
    </xf>
    <xf numFmtId="0" fontId="4" fillId="4" borderId="11" xfId="0" applyFont="1" applyFill="1" applyBorder="1" applyAlignment="1">
      <alignment horizontal="center" vertical="center" wrapText="1"/>
    </xf>
    <xf numFmtId="0" fontId="23" fillId="0" borderId="78" xfId="4" applyFont="1" applyBorder="1" applyAlignment="1">
      <alignment vertical="top" shrinkToFit="1"/>
    </xf>
    <xf numFmtId="0" fontId="22" fillId="0" borderId="67" xfId="4" applyFont="1" applyBorder="1" applyAlignment="1">
      <alignment horizontal="left" vertical="top" wrapText="1"/>
    </xf>
    <xf numFmtId="0" fontId="22" fillId="0" borderId="68" xfId="4" applyFont="1" applyBorder="1" applyAlignment="1">
      <alignment horizontal="left" vertical="top" wrapText="1"/>
    </xf>
    <xf numFmtId="0" fontId="33" fillId="0" borderId="0" xfId="4" applyFont="1" applyAlignment="1">
      <alignment horizontal="center" vertical="center"/>
    </xf>
    <xf numFmtId="0" fontId="4" fillId="4" borderId="5" xfId="11" applyFont="1" applyFill="1" applyBorder="1" applyAlignment="1">
      <alignment horizontal="center" vertical="center" wrapText="1"/>
    </xf>
    <xf numFmtId="0" fontId="4" fillId="0" borderId="0" xfId="10" applyFont="1" applyAlignment="1">
      <alignment vertical="center" wrapText="1"/>
    </xf>
    <xf numFmtId="0" fontId="4" fillId="4" borderId="5" xfId="11" applyFont="1" applyFill="1" applyBorder="1" applyAlignment="1">
      <alignment horizontal="center" vertical="center" wrapText="1" shrinkToFit="1"/>
    </xf>
    <xf numFmtId="0" fontId="4" fillId="0" borderId="0" xfId="10" applyFont="1" applyAlignment="1">
      <alignment vertical="center" wrapText="1" shrinkToFit="1"/>
    </xf>
    <xf numFmtId="0" fontId="4" fillId="0" borderId="0" xfId="10" applyFont="1" applyAlignment="1">
      <alignment horizontal="center" vertical="center" shrinkToFit="1"/>
    </xf>
    <xf numFmtId="0" fontId="4" fillId="4" borderId="5" xfId="10" applyFont="1" applyFill="1" applyBorder="1" applyAlignment="1">
      <alignment horizontal="center" vertical="center" wrapText="1"/>
    </xf>
    <xf numFmtId="38" fontId="2" fillId="2" borderId="5" xfId="1" applyFont="1" applyFill="1" applyBorder="1" applyAlignment="1">
      <alignment vertical="center"/>
    </xf>
    <xf numFmtId="38" fontId="2" fillId="3" borderId="5" xfId="1" applyFont="1" applyFill="1" applyBorder="1" applyAlignment="1">
      <alignment vertical="center"/>
    </xf>
    <xf numFmtId="177" fontId="2" fillId="6" borderId="5" xfId="1" applyNumberFormat="1" applyFont="1" applyFill="1" applyBorder="1" applyAlignment="1">
      <alignment vertical="center"/>
    </xf>
    <xf numFmtId="0" fontId="2" fillId="9" borderId="0" xfId="0" applyFont="1" applyFill="1"/>
    <xf numFmtId="0" fontId="43" fillId="9" borderId="0" xfId="13" applyFont="1" applyFill="1">
      <alignment vertical="center"/>
    </xf>
    <xf numFmtId="0" fontId="29" fillId="9" borderId="0" xfId="13" applyFont="1" applyFill="1" applyAlignment="1">
      <alignment horizontal="right" vertical="center"/>
    </xf>
    <xf numFmtId="0" fontId="29" fillId="9" borderId="0" xfId="13" applyFont="1" applyFill="1">
      <alignment vertical="center"/>
    </xf>
    <xf numFmtId="0" fontId="29" fillId="9" borderId="0" xfId="13" applyFont="1" applyFill="1" applyAlignment="1">
      <alignment horizontal="center" vertical="center"/>
    </xf>
    <xf numFmtId="0" fontId="34" fillId="0" borderId="65" xfId="4" applyFont="1" applyBorder="1">
      <alignment vertical="center"/>
    </xf>
    <xf numFmtId="0" fontId="31" fillId="0" borderId="66" xfId="4" applyFont="1" applyBorder="1" applyAlignment="1">
      <alignment vertical="center" wrapText="1"/>
    </xf>
    <xf numFmtId="0" fontId="31" fillId="0" borderId="67" xfId="4" applyFont="1" applyBorder="1" applyAlignment="1">
      <alignment vertical="center" wrapText="1"/>
    </xf>
    <xf numFmtId="0" fontId="31" fillId="0" borderId="68" xfId="4" applyFont="1" applyBorder="1" applyAlignment="1">
      <alignment vertical="center" wrapText="1"/>
    </xf>
    <xf numFmtId="0" fontId="21" fillId="0" borderId="69" xfId="4" applyFont="1" applyBorder="1" applyAlignment="1">
      <alignment vertical="top"/>
    </xf>
    <xf numFmtId="0" fontId="4" fillId="0" borderId="58" xfId="10" applyFont="1" applyBorder="1" applyAlignment="1">
      <alignment horizontal="center" vertical="center" wrapText="1"/>
    </xf>
    <xf numFmtId="0" fontId="4" fillId="0" borderId="57" xfId="10" applyFont="1" applyBorder="1" applyAlignment="1">
      <alignment vertical="center" shrinkToFit="1"/>
    </xf>
    <xf numFmtId="0" fontId="24" fillId="5" borderId="11" xfId="10" applyFont="1" applyFill="1" applyBorder="1" applyAlignment="1">
      <alignment vertical="center" wrapText="1"/>
    </xf>
    <xf numFmtId="0" fontId="23" fillId="0" borderId="12" xfId="4" applyFont="1" applyBorder="1" applyAlignment="1">
      <alignment vertical="top" wrapText="1"/>
    </xf>
    <xf numFmtId="0" fontId="23" fillId="0" borderId="70" xfId="4" applyFont="1" applyBorder="1" applyAlignment="1">
      <alignment vertical="top" wrapText="1"/>
    </xf>
    <xf numFmtId="0" fontId="23" fillId="0" borderId="71" xfId="4" applyFont="1" applyBorder="1" applyAlignment="1">
      <alignment vertical="top" wrapText="1"/>
    </xf>
    <xf numFmtId="0" fontId="23" fillId="0" borderId="51" xfId="0" applyFont="1" applyBorder="1" applyAlignment="1">
      <alignment vertical="center" shrinkToFit="1"/>
    </xf>
    <xf numFmtId="0" fontId="23" fillId="0" borderId="0" xfId="0" applyFont="1" applyAlignment="1">
      <alignment vertical="center"/>
    </xf>
    <xf numFmtId="0" fontId="23" fillId="0" borderId="40" xfId="0" applyFont="1" applyBorder="1" applyAlignment="1">
      <alignment vertical="center"/>
    </xf>
    <xf numFmtId="0" fontId="22" fillId="0" borderId="66" xfId="0" applyFont="1" applyBorder="1" applyAlignment="1">
      <alignment vertical="center" shrinkToFit="1"/>
    </xf>
    <xf numFmtId="0" fontId="22" fillId="0" borderId="67" xfId="0" applyFont="1" applyBorder="1" applyAlignment="1">
      <alignment vertical="center"/>
    </xf>
    <xf numFmtId="0" fontId="22" fillId="0" borderId="68" xfId="0" applyFont="1" applyBorder="1" applyAlignment="1">
      <alignment vertical="center"/>
    </xf>
    <xf numFmtId="0" fontId="62" fillId="0" borderId="69" xfId="0" applyFont="1" applyBorder="1" applyAlignment="1">
      <alignment vertical="center"/>
    </xf>
    <xf numFmtId="0" fontId="23" fillId="0" borderId="77" xfId="0" applyFont="1" applyBorder="1" applyAlignment="1">
      <alignment vertical="center" shrinkToFit="1"/>
    </xf>
    <xf numFmtId="0" fontId="23" fillId="0" borderId="67" xfId="0" applyFont="1" applyBorder="1" applyAlignment="1">
      <alignment vertical="center" shrinkToFit="1"/>
    </xf>
    <xf numFmtId="0" fontId="23" fillId="0" borderId="73" xfId="0" applyFont="1" applyBorder="1" applyAlignment="1">
      <alignment vertical="center" shrinkToFit="1"/>
    </xf>
    <xf numFmtId="0" fontId="21" fillId="0" borderId="69" xfId="0" applyFont="1" applyBorder="1" applyAlignment="1">
      <alignment vertical="center"/>
    </xf>
    <xf numFmtId="0" fontId="62" fillId="0" borderId="29" xfId="0" applyFont="1" applyBorder="1" applyAlignment="1">
      <alignment vertical="top" wrapText="1"/>
    </xf>
    <xf numFmtId="0" fontId="23" fillId="0" borderId="62" xfId="0" applyFont="1" applyBorder="1" applyAlignment="1">
      <alignment horizontal="center" vertical="top" shrinkToFit="1"/>
    </xf>
    <xf numFmtId="0" fontId="23" fillId="0" borderId="0" xfId="0" applyFont="1" applyAlignment="1">
      <alignment horizontal="center" vertical="top" shrinkToFit="1"/>
    </xf>
    <xf numFmtId="0" fontId="23" fillId="0" borderId="64" xfId="0" applyFont="1" applyBorder="1" applyAlignment="1">
      <alignment horizontal="center" vertical="top" shrinkToFit="1"/>
    </xf>
    <xf numFmtId="0" fontId="21" fillId="0" borderId="29" xfId="0" applyFont="1" applyBorder="1" applyAlignment="1">
      <alignment vertical="top" wrapText="1"/>
    </xf>
    <xf numFmtId="0" fontId="23" fillId="0" borderId="0" xfId="4" applyFont="1" applyAlignment="1">
      <alignment vertical="top" shrinkToFit="1"/>
    </xf>
    <xf numFmtId="0" fontId="23" fillId="0" borderId="67" xfId="4" applyFont="1" applyBorder="1" applyAlignment="1">
      <alignment vertical="top" shrinkToFit="1"/>
    </xf>
    <xf numFmtId="0" fontId="22" fillId="0" borderId="12" xfId="4" applyFont="1" applyBorder="1" applyAlignment="1">
      <alignment vertical="center" shrinkToFit="1"/>
    </xf>
    <xf numFmtId="0" fontId="22" fillId="0" borderId="70" xfId="4" applyFont="1" applyBorder="1">
      <alignment vertical="center"/>
    </xf>
    <xf numFmtId="0" fontId="22" fillId="0" borderId="71" xfId="4" applyFont="1" applyBorder="1">
      <alignment vertical="center"/>
    </xf>
    <xf numFmtId="0" fontId="21" fillId="0" borderId="11" xfId="4" applyFont="1" applyBorder="1">
      <alignment vertical="center"/>
    </xf>
    <xf numFmtId="0" fontId="23" fillId="0" borderId="79" xfId="4" applyFont="1" applyBorder="1" applyAlignment="1">
      <alignment vertical="top" shrinkToFit="1"/>
    </xf>
    <xf numFmtId="0" fontId="23" fillId="0" borderId="80" xfId="4" applyFont="1" applyBorder="1" applyAlignment="1">
      <alignment vertical="top" shrinkToFit="1"/>
    </xf>
    <xf numFmtId="0" fontId="23" fillId="0" borderId="81" xfId="4" applyFont="1" applyBorder="1" applyAlignment="1">
      <alignment vertical="top" shrinkToFit="1"/>
    </xf>
    <xf numFmtId="0" fontId="22" fillId="0" borderId="104" xfId="4" applyFont="1" applyBorder="1" applyAlignment="1">
      <alignment vertical="top" wrapText="1"/>
    </xf>
    <xf numFmtId="0" fontId="22" fillId="0" borderId="78" xfId="4" applyFont="1" applyBorder="1" applyAlignment="1">
      <alignment vertical="top" wrapText="1"/>
    </xf>
    <xf numFmtId="0" fontId="22" fillId="0" borderId="105" xfId="4" applyFont="1" applyBorder="1" applyAlignment="1">
      <alignment vertical="top" wrapText="1"/>
    </xf>
    <xf numFmtId="0" fontId="23" fillId="0" borderId="51" xfId="0" applyFont="1" applyBorder="1" applyAlignment="1">
      <alignment vertical="top" wrapText="1"/>
    </xf>
    <xf numFmtId="0" fontId="23" fillId="0" borderId="0" xfId="0" applyFont="1" applyAlignment="1">
      <alignment vertical="top" wrapText="1"/>
    </xf>
    <xf numFmtId="0" fontId="23" fillId="0" borderId="40" xfId="0" applyFont="1" applyBorder="1" applyAlignment="1">
      <alignment vertical="top" wrapText="1"/>
    </xf>
    <xf numFmtId="0" fontId="22" fillId="0" borderId="51" xfId="0" applyFont="1" applyBorder="1" applyAlignment="1">
      <alignment vertical="top" wrapText="1"/>
    </xf>
    <xf numFmtId="0" fontId="22" fillId="0" borderId="0" xfId="0" applyFont="1" applyAlignment="1">
      <alignment vertical="top" wrapText="1"/>
    </xf>
    <xf numFmtId="0" fontId="22" fillId="0" borderId="40" xfId="0" applyFont="1" applyBorder="1" applyAlignment="1">
      <alignment vertical="top" wrapText="1"/>
    </xf>
    <xf numFmtId="0" fontId="23" fillId="0" borderId="0" xfId="4" applyFont="1" applyAlignment="1">
      <alignment vertical="center" shrinkToFit="1"/>
    </xf>
    <xf numFmtId="0" fontId="23" fillId="0" borderId="77" xfId="4" applyFont="1" applyBorder="1" applyAlignment="1">
      <alignment horizontal="center" vertical="top" shrinkToFit="1"/>
    </xf>
    <xf numFmtId="0" fontId="23" fillId="0" borderId="72" xfId="4" applyFont="1" applyBorder="1" applyAlignment="1">
      <alignment horizontal="center" vertical="top" shrinkToFit="1"/>
    </xf>
    <xf numFmtId="0" fontId="23" fillId="0" borderId="73" xfId="4" applyFont="1" applyBorder="1" applyAlignment="1">
      <alignment horizontal="center" vertical="center" shrinkToFit="1"/>
    </xf>
    <xf numFmtId="0" fontId="4" fillId="0" borderId="37" xfId="10" applyFont="1" applyBorder="1" applyAlignment="1">
      <alignment vertical="center" wrapText="1"/>
    </xf>
    <xf numFmtId="0" fontId="4" fillId="0" borderId="27" xfId="10" applyFont="1" applyBorder="1" applyAlignment="1">
      <alignment horizontal="center" vertical="center" wrapText="1"/>
    </xf>
    <xf numFmtId="0" fontId="4" fillId="0" borderId="28" xfId="10" applyFont="1" applyBorder="1" applyAlignment="1">
      <alignment horizontal="left" vertical="center" shrinkToFit="1"/>
    </xf>
    <xf numFmtId="0" fontId="4" fillId="0" borderId="32" xfId="10" applyFont="1" applyBorder="1" applyAlignment="1">
      <alignment vertical="center" wrapText="1" shrinkToFit="1"/>
    </xf>
    <xf numFmtId="0" fontId="4" fillId="0" borderId="71" xfId="10" applyFont="1" applyBorder="1" applyAlignment="1">
      <alignment horizontal="left" vertical="center" shrinkToFit="1"/>
    </xf>
    <xf numFmtId="0" fontId="4" fillId="0" borderId="126" xfId="10" applyFont="1" applyBorder="1" applyAlignment="1">
      <alignment horizontal="center" vertical="center" wrapText="1"/>
    </xf>
    <xf numFmtId="0" fontId="4" fillId="0" borderId="100" xfId="10" applyFont="1" applyBorder="1" applyAlignment="1">
      <alignment horizontal="left" vertical="center" shrinkToFit="1"/>
    </xf>
    <xf numFmtId="0" fontId="4" fillId="0" borderId="99" xfId="10" applyFont="1" applyBorder="1" applyAlignment="1">
      <alignment horizontal="center" vertical="center" wrapText="1"/>
    </xf>
    <xf numFmtId="0" fontId="18" fillId="0" borderId="7" xfId="10" applyFont="1" applyBorder="1">
      <alignment vertical="center"/>
    </xf>
    <xf numFmtId="0" fontId="4" fillId="0" borderId="7" xfId="10" applyFont="1" applyBorder="1" applyAlignment="1">
      <alignment horizontal="center" vertical="center" wrapText="1"/>
    </xf>
    <xf numFmtId="0" fontId="4" fillId="0" borderId="127" xfId="10" applyFont="1" applyBorder="1" applyAlignment="1">
      <alignment vertical="center" shrinkToFit="1"/>
    </xf>
    <xf numFmtId="0" fontId="4" fillId="0" borderId="98" xfId="10" applyFont="1" applyBorder="1" applyAlignment="1">
      <alignment horizontal="center" vertical="center" wrapText="1"/>
    </xf>
    <xf numFmtId="0" fontId="4" fillId="0" borderId="52" xfId="10" applyFont="1" applyBorder="1" applyAlignment="1">
      <alignment horizontal="center" vertical="center" wrapText="1"/>
    </xf>
    <xf numFmtId="0" fontId="4" fillId="0" borderId="128" xfId="10" applyFont="1" applyBorder="1" applyAlignment="1">
      <alignment vertical="center" shrinkToFit="1"/>
    </xf>
    <xf numFmtId="0" fontId="4" fillId="0" borderId="23" xfId="10" applyFont="1" applyBorder="1" applyAlignment="1">
      <alignment vertical="center" wrapText="1"/>
    </xf>
    <xf numFmtId="0" fontId="4" fillId="0" borderId="55" xfId="10" applyFont="1" applyBorder="1" applyAlignment="1">
      <alignment horizontal="center" vertical="center" wrapText="1"/>
    </xf>
    <xf numFmtId="0" fontId="4" fillId="0" borderId="53" xfId="10" applyFont="1" applyBorder="1" applyAlignment="1">
      <alignment horizontal="left" vertical="center" shrinkToFit="1"/>
    </xf>
    <xf numFmtId="0" fontId="4" fillId="0" borderId="128" xfId="10" applyFont="1" applyBorder="1" applyAlignment="1">
      <alignment horizontal="left" vertical="center" shrinkToFit="1"/>
    </xf>
    <xf numFmtId="0" fontId="24" fillId="0" borderId="32" xfId="10" applyFont="1" applyBorder="1" applyAlignment="1">
      <alignment vertical="center" wrapText="1"/>
    </xf>
    <xf numFmtId="0" fontId="4" fillId="5" borderId="56" xfId="6" applyFont="1" applyFill="1" applyBorder="1" applyAlignment="1">
      <alignment horizontal="center" vertical="center" wrapText="1"/>
    </xf>
    <xf numFmtId="0" fontId="4" fillId="5" borderId="40" xfId="6" applyFont="1" applyFill="1" applyBorder="1" applyAlignment="1">
      <alignment horizontal="left" vertical="center" shrinkToFit="1"/>
    </xf>
    <xf numFmtId="0" fontId="4" fillId="5" borderId="125" xfId="6" applyFont="1" applyFill="1" applyBorder="1" applyAlignment="1">
      <alignment horizontal="center" vertical="center" wrapText="1"/>
    </xf>
    <xf numFmtId="0" fontId="4" fillId="5" borderId="44" xfId="6" applyFont="1" applyFill="1" applyBorder="1" applyAlignment="1">
      <alignment horizontal="left" vertical="center" shrinkToFit="1"/>
    </xf>
    <xf numFmtId="0" fontId="4" fillId="0" borderId="5" xfId="10" applyFont="1" applyBorder="1" applyAlignment="1">
      <alignment vertical="top" wrapText="1"/>
    </xf>
    <xf numFmtId="0" fontId="4" fillId="8" borderId="23" xfId="10" applyFont="1" applyFill="1" applyBorder="1" applyAlignment="1">
      <alignment horizontal="center" vertical="center"/>
    </xf>
    <xf numFmtId="0" fontId="4" fillId="8" borderId="11" xfId="10" applyFont="1" applyFill="1" applyBorder="1" applyAlignment="1">
      <alignment horizontal="center" vertical="center"/>
    </xf>
    <xf numFmtId="0" fontId="4" fillId="8" borderId="22" xfId="10" applyFont="1" applyFill="1" applyBorder="1" applyAlignment="1">
      <alignment horizontal="center" vertical="center"/>
    </xf>
    <xf numFmtId="0" fontId="4" fillId="8" borderId="32" xfId="10" applyFont="1" applyFill="1" applyBorder="1" applyAlignment="1">
      <alignment horizontal="center" vertical="center"/>
    </xf>
    <xf numFmtId="0" fontId="4" fillId="8" borderId="36" xfId="10" applyFont="1" applyFill="1" applyBorder="1" applyAlignment="1">
      <alignment horizontal="center" vertical="center"/>
    </xf>
    <xf numFmtId="0" fontId="4" fillId="0" borderId="5" xfId="10" applyFont="1" applyBorder="1" applyAlignment="1">
      <alignment horizontal="left" vertical="top" wrapText="1"/>
    </xf>
    <xf numFmtId="0" fontId="4" fillId="0" borderId="29" xfId="10" applyFont="1" applyBorder="1" applyAlignment="1">
      <alignment horizontal="left" vertical="top" wrapText="1"/>
    </xf>
    <xf numFmtId="0" fontId="4" fillId="0" borderId="11" xfId="10" applyFont="1" applyBorder="1" applyAlignment="1">
      <alignment horizontal="left" vertical="top" wrapText="1"/>
    </xf>
    <xf numFmtId="0" fontId="4" fillId="0" borderId="32" xfId="10" applyFont="1" applyBorder="1" applyAlignment="1">
      <alignment vertical="top" wrapText="1"/>
    </xf>
    <xf numFmtId="0" fontId="4" fillId="0" borderId="29" xfId="10" applyFont="1" applyBorder="1" applyAlignment="1">
      <alignment vertical="top" wrapText="1"/>
    </xf>
    <xf numFmtId="0" fontId="4" fillId="0" borderId="29" xfId="0" applyFont="1" applyBorder="1" applyAlignment="1">
      <alignment vertical="center" wrapText="1"/>
    </xf>
    <xf numFmtId="0" fontId="4" fillId="0" borderId="11" xfId="10" applyFont="1" applyBorder="1" applyAlignment="1">
      <alignment vertical="top" wrapText="1"/>
    </xf>
    <xf numFmtId="0" fontId="4" fillId="0" borderId="29" xfId="10" applyFont="1" applyBorder="1" applyAlignment="1">
      <alignment vertical="top" wrapText="1" shrinkToFit="1"/>
    </xf>
    <xf numFmtId="0" fontId="4" fillId="0" borderId="29" xfId="10" applyFont="1" applyBorder="1" applyAlignment="1">
      <alignment horizontal="right" vertical="top" wrapText="1"/>
    </xf>
    <xf numFmtId="0" fontId="4" fillId="0" borderId="11" xfId="10" applyFont="1" applyBorder="1" applyAlignment="1">
      <alignment vertical="top" wrapText="1" shrinkToFit="1"/>
    </xf>
    <xf numFmtId="0" fontId="4" fillId="0" borderId="32" xfId="10" applyFont="1" applyBorder="1" applyAlignment="1">
      <alignment vertical="top" wrapText="1" shrinkToFit="1"/>
    </xf>
    <xf numFmtId="0" fontId="4" fillId="0" borderId="32" xfId="10" applyFont="1" applyBorder="1" applyAlignment="1">
      <alignment horizontal="left" vertical="top" wrapText="1"/>
    </xf>
    <xf numFmtId="0" fontId="4" fillId="0" borderId="29" xfId="0" applyFont="1" applyBorder="1" applyAlignment="1">
      <alignment vertical="top" wrapText="1"/>
    </xf>
    <xf numFmtId="0" fontId="4" fillId="0" borderId="23" xfId="0" applyFont="1" applyBorder="1" applyAlignment="1">
      <alignment horizontal="left" vertical="center" wrapText="1"/>
    </xf>
    <xf numFmtId="0" fontId="4" fillId="4" borderId="32" xfId="12" applyFont="1" applyFill="1" applyBorder="1" applyAlignment="1">
      <alignment horizontal="center" vertical="center"/>
    </xf>
    <xf numFmtId="0" fontId="4" fillId="4" borderId="29" xfId="12" applyFont="1" applyFill="1" applyBorder="1" applyAlignment="1">
      <alignment horizontal="center" vertical="center"/>
    </xf>
    <xf numFmtId="0" fontId="4" fillId="4" borderId="36" xfId="12" applyFont="1" applyFill="1" applyBorder="1" applyAlignment="1">
      <alignment horizontal="center" vertical="center"/>
    </xf>
    <xf numFmtId="0" fontId="4" fillId="0" borderId="0" xfId="0" applyFont="1" applyAlignment="1">
      <alignment horizontal="center" vertical="center" wrapText="1"/>
    </xf>
    <xf numFmtId="0" fontId="20" fillId="0" borderId="29" xfId="0" applyFont="1" applyBorder="1" applyAlignment="1">
      <alignment horizontal="left" vertical="center" wrapText="1"/>
    </xf>
    <xf numFmtId="0" fontId="4" fillId="0" borderId="0" xfId="15" applyFont="1">
      <alignment vertical="center"/>
    </xf>
    <xf numFmtId="0" fontId="4" fillId="4" borderId="35" xfId="12" applyFont="1" applyFill="1" applyBorder="1" applyAlignment="1">
      <alignment horizontal="center" vertical="center"/>
    </xf>
    <xf numFmtId="0" fontId="24" fillId="0" borderId="29" xfId="0" applyFont="1" applyBorder="1" applyAlignment="1">
      <alignment horizontal="left" vertical="top" wrapText="1"/>
    </xf>
    <xf numFmtId="0" fontId="24" fillId="0" borderId="36" xfId="0" applyFont="1" applyBorder="1" applyAlignment="1">
      <alignment horizontal="left" vertical="top" wrapText="1"/>
    </xf>
    <xf numFmtId="0" fontId="4" fillId="0" borderId="5" xfId="0" applyFont="1" applyBorder="1" applyAlignment="1">
      <alignment horizontal="center" vertical="center"/>
    </xf>
    <xf numFmtId="0" fontId="4" fillId="0" borderId="5" xfId="0" applyFont="1" applyBorder="1" applyAlignment="1">
      <alignment horizontal="left" vertical="top" wrapText="1"/>
    </xf>
    <xf numFmtId="0" fontId="4" fillId="0" borderId="5" xfId="0" applyFont="1" applyBorder="1" applyAlignment="1">
      <alignment horizontal="left" vertical="center" wrapText="1" shrinkToFit="1"/>
    </xf>
    <xf numFmtId="0" fontId="4" fillId="0" borderId="7" xfId="0" applyFont="1" applyBorder="1" applyAlignment="1">
      <alignment horizontal="center" vertical="center"/>
    </xf>
    <xf numFmtId="0" fontId="4" fillId="0" borderId="127" xfId="0" applyFont="1" applyBorder="1" applyAlignment="1">
      <alignment vertical="center" shrinkToFit="1"/>
    </xf>
    <xf numFmtId="0" fontId="4" fillId="0" borderId="5" xfId="0" applyFont="1" applyBorder="1" applyAlignment="1">
      <alignment vertical="center" wrapText="1"/>
    </xf>
    <xf numFmtId="0" fontId="4" fillId="4" borderId="5" xfId="12" applyFont="1" applyFill="1" applyBorder="1" applyAlignment="1">
      <alignment horizontal="center" vertical="center"/>
    </xf>
    <xf numFmtId="0" fontId="4" fillId="0" borderId="32" xfId="0" applyFont="1" applyBorder="1" applyAlignment="1">
      <alignment vertical="top" wrapText="1"/>
    </xf>
    <xf numFmtId="0" fontId="4" fillId="0" borderId="5" xfId="10" applyFont="1" applyBorder="1" applyAlignment="1">
      <alignment horizontal="right" vertical="top" wrapText="1"/>
    </xf>
    <xf numFmtId="0" fontId="4" fillId="4" borderId="29" xfId="12" applyFont="1" applyFill="1" applyBorder="1" applyAlignment="1">
      <alignment horizontal="center" vertical="center" wrapText="1"/>
    </xf>
    <xf numFmtId="0" fontId="4" fillId="0" borderId="5" xfId="0" applyFont="1" applyBorder="1" applyAlignment="1">
      <alignment vertical="top" wrapText="1"/>
    </xf>
    <xf numFmtId="0" fontId="4" fillId="0" borderId="11" xfId="0" applyFont="1" applyBorder="1" applyAlignment="1">
      <alignment vertical="center" wrapText="1"/>
    </xf>
    <xf numFmtId="0" fontId="4" fillId="0" borderId="70" xfId="0" applyFont="1" applyBorder="1" applyAlignment="1">
      <alignment horizontal="center" vertical="center" wrapText="1"/>
    </xf>
    <xf numFmtId="0" fontId="4" fillId="0" borderId="57" xfId="0" applyFont="1" applyBorder="1" applyAlignment="1">
      <alignment horizontal="left" vertical="center" shrinkToFit="1"/>
    </xf>
    <xf numFmtId="0" fontId="24" fillId="0" borderId="11" xfId="0" applyFont="1" applyBorder="1" applyAlignment="1">
      <alignment horizontal="left" vertical="center" wrapText="1"/>
    </xf>
    <xf numFmtId="0" fontId="4" fillId="4" borderId="11" xfId="12" applyFont="1" applyFill="1" applyBorder="1" applyAlignment="1">
      <alignment horizontal="center" vertical="center"/>
    </xf>
    <xf numFmtId="0" fontId="24" fillId="0" borderId="35" xfId="10" applyFont="1" applyBorder="1" applyAlignment="1">
      <alignment vertical="center" wrapText="1"/>
    </xf>
    <xf numFmtId="0" fontId="4" fillId="5" borderId="29" xfId="6" applyFont="1" applyFill="1" applyBorder="1" applyAlignment="1">
      <alignment vertical="center" wrapText="1"/>
    </xf>
    <xf numFmtId="0" fontId="4" fillId="5" borderId="33" xfId="6" applyFont="1" applyFill="1" applyBorder="1" applyAlignment="1">
      <alignment horizontal="center" vertical="center" wrapText="1"/>
    </xf>
    <xf numFmtId="0" fontId="4" fillId="5" borderId="34" xfId="6" applyFont="1" applyFill="1" applyBorder="1" applyAlignment="1">
      <alignment horizontal="left" vertical="center" shrinkToFit="1"/>
    </xf>
    <xf numFmtId="0" fontId="24" fillId="5" borderId="35" xfId="10" applyFont="1" applyFill="1" applyBorder="1" applyAlignment="1">
      <alignment vertical="center" wrapText="1"/>
    </xf>
    <xf numFmtId="0" fontId="4" fillId="0" borderId="129" xfId="0" applyFont="1" applyBorder="1" applyAlignment="1">
      <alignment horizontal="center" vertical="center" wrapText="1"/>
    </xf>
    <xf numFmtId="0" fontId="0" fillId="0" borderId="0" xfId="0" applyAlignment="1"/>
    <xf numFmtId="0" fontId="6" fillId="0" borderId="0" xfId="0" applyFont="1" applyAlignment="1">
      <alignment horizontal="left" indent="1"/>
    </xf>
    <xf numFmtId="0" fontId="6" fillId="0" borderId="0" xfId="0" applyFont="1" applyAlignment="1">
      <alignment horizontal="distributed"/>
    </xf>
    <xf numFmtId="0" fontId="19" fillId="0" borderId="0" xfId="0" applyFont="1" applyAlignment="1">
      <alignment horizontal="distributed"/>
    </xf>
    <xf numFmtId="0" fontId="9" fillId="0" borderId="0" xfId="0" applyFont="1" applyAlignment="1">
      <alignment horizontal="center"/>
    </xf>
    <xf numFmtId="0" fontId="9" fillId="0" borderId="0" xfId="0" applyFont="1" applyAlignment="1">
      <alignment horizontal="center" vertical="center" wrapText="1"/>
    </xf>
    <xf numFmtId="0" fontId="6" fillId="0" borderId="70" xfId="0" applyFont="1" applyBorder="1" applyAlignment="1"/>
    <xf numFmtId="0" fontId="6" fillId="0" borderId="70" xfId="0" applyFont="1" applyBorder="1" applyAlignment="1">
      <alignment horizontal="center"/>
    </xf>
    <xf numFmtId="0" fontId="6" fillId="0" borderId="0" xfId="0" applyFont="1" applyAlignment="1">
      <alignment horizontal="center"/>
    </xf>
    <xf numFmtId="178" fontId="46" fillId="7" borderId="0" xfId="13" applyNumberFormat="1" applyFont="1" applyFill="1" applyAlignment="1">
      <alignment horizontal="center" vertical="center"/>
    </xf>
    <xf numFmtId="0" fontId="46" fillId="0" borderId="70" xfId="13" applyFont="1" applyBorder="1" applyAlignment="1">
      <alignment horizontal="center" vertical="center"/>
    </xf>
    <xf numFmtId="182" fontId="46" fillId="0" borderId="7" xfId="13" applyNumberFormat="1" applyFont="1" applyBorder="1" applyAlignment="1">
      <alignment horizontal="center" vertical="center"/>
    </xf>
    <xf numFmtId="182" fontId="46" fillId="0" borderId="21" xfId="13" applyNumberFormat="1" applyFont="1" applyBorder="1" applyAlignment="1">
      <alignment horizontal="center" vertical="center"/>
    </xf>
    <xf numFmtId="182" fontId="46" fillId="0" borderId="22" xfId="13" applyNumberFormat="1" applyFont="1" applyBorder="1" applyAlignment="1">
      <alignment horizontal="center" vertical="center"/>
    </xf>
    <xf numFmtId="178" fontId="46" fillId="0" borderId="7" xfId="13" applyNumberFormat="1" applyFont="1" applyBorder="1" applyAlignment="1">
      <alignment horizontal="center" vertical="center"/>
    </xf>
    <xf numFmtId="178" fontId="46" fillId="0" borderId="21" xfId="13" applyNumberFormat="1" applyFont="1" applyBorder="1" applyAlignment="1">
      <alignment horizontal="center" vertical="center"/>
    </xf>
    <xf numFmtId="178" fontId="46" fillId="0" borderId="22" xfId="13" applyNumberFormat="1" applyFont="1" applyBorder="1" applyAlignment="1">
      <alignment horizontal="center" vertical="center"/>
    </xf>
    <xf numFmtId="185" fontId="46" fillId="7" borderId="7" xfId="13" applyNumberFormat="1" applyFont="1" applyFill="1" applyBorder="1" applyAlignment="1">
      <alignment horizontal="center" vertical="center"/>
    </xf>
    <xf numFmtId="185" fontId="46" fillId="7" borderId="21" xfId="13" applyNumberFormat="1" applyFont="1" applyFill="1" applyBorder="1" applyAlignment="1">
      <alignment horizontal="center" vertical="center"/>
    </xf>
    <xf numFmtId="185" fontId="46" fillId="7" borderId="22" xfId="13" applyNumberFormat="1" applyFont="1" applyFill="1" applyBorder="1" applyAlignment="1">
      <alignment horizontal="center" vertical="center"/>
    </xf>
    <xf numFmtId="0" fontId="46" fillId="11" borderId="7" xfId="13" applyFont="1" applyFill="1" applyBorder="1" applyAlignment="1" applyProtection="1">
      <alignment horizontal="center" vertical="center"/>
      <protection locked="0"/>
    </xf>
    <xf numFmtId="0" fontId="46" fillId="11" borderId="22" xfId="13" applyFont="1" applyFill="1" applyBorder="1" applyAlignment="1" applyProtection="1">
      <alignment horizontal="center" vertical="center"/>
      <protection locked="0"/>
    </xf>
    <xf numFmtId="182" fontId="46" fillId="7" borderId="7" xfId="13" applyNumberFormat="1" applyFont="1" applyFill="1" applyBorder="1" applyAlignment="1">
      <alignment horizontal="center" vertical="center"/>
    </xf>
    <xf numFmtId="182" fontId="46" fillId="7" borderId="22" xfId="13" applyNumberFormat="1" applyFont="1" applyFill="1" applyBorder="1" applyAlignment="1">
      <alignment horizontal="center" vertical="center"/>
    </xf>
    <xf numFmtId="0" fontId="46" fillId="10" borderId="7" xfId="13" applyFont="1" applyFill="1" applyBorder="1" applyAlignment="1" applyProtection="1">
      <alignment horizontal="center" vertical="center"/>
      <protection locked="0"/>
    </xf>
    <xf numFmtId="0" fontId="46" fillId="10" borderId="22" xfId="13" applyFont="1" applyFill="1" applyBorder="1" applyAlignment="1" applyProtection="1">
      <alignment horizontal="center" vertical="center"/>
      <protection locked="0"/>
    </xf>
    <xf numFmtId="178" fontId="46" fillId="7" borderId="7" xfId="13" applyNumberFormat="1" applyFont="1" applyFill="1" applyBorder="1" applyAlignment="1">
      <alignment horizontal="center" vertical="center"/>
    </xf>
    <xf numFmtId="178" fontId="46" fillId="7" borderId="22" xfId="13" applyNumberFormat="1" applyFont="1" applyFill="1" applyBorder="1" applyAlignment="1">
      <alignment horizontal="center" vertical="center"/>
    </xf>
    <xf numFmtId="184" fontId="46" fillId="7" borderId="7" xfId="13" applyNumberFormat="1" applyFont="1" applyFill="1" applyBorder="1" applyAlignment="1">
      <alignment horizontal="center" vertical="center"/>
    </xf>
    <xf numFmtId="184" fontId="46" fillId="7" borderId="21" xfId="13" applyNumberFormat="1" applyFont="1" applyFill="1" applyBorder="1" applyAlignment="1">
      <alignment horizontal="center" vertical="center"/>
    </xf>
    <xf numFmtId="184" fontId="46" fillId="7" borderId="22" xfId="13" applyNumberFormat="1" applyFont="1" applyFill="1" applyBorder="1" applyAlignment="1">
      <alignment horizontal="center" vertical="center"/>
    </xf>
    <xf numFmtId="0" fontId="46" fillId="0" borderId="7" xfId="13" applyFont="1" applyBorder="1" applyAlignment="1">
      <alignment horizontal="center" vertical="center"/>
    </xf>
    <xf numFmtId="0" fontId="46" fillId="0" borderId="21" xfId="13" applyFont="1" applyBorder="1" applyAlignment="1">
      <alignment horizontal="center" vertical="center"/>
    </xf>
    <xf numFmtId="0" fontId="46" fillId="0" borderId="22" xfId="13" applyFont="1" applyBorder="1" applyAlignment="1">
      <alignment horizontal="center" vertical="center"/>
    </xf>
    <xf numFmtId="0" fontId="46" fillId="7" borderId="0" xfId="13" applyFont="1" applyFill="1" applyAlignment="1">
      <alignment horizontal="center" vertical="center"/>
    </xf>
    <xf numFmtId="0" fontId="46" fillId="7" borderId="0" xfId="13" applyFont="1" applyFill="1" applyAlignment="1">
      <alignment horizontal="right" vertical="center"/>
    </xf>
    <xf numFmtId="183" fontId="46" fillId="7" borderId="0" xfId="13" applyNumberFormat="1" applyFont="1" applyFill="1" applyAlignment="1">
      <alignment horizontal="center" vertical="center"/>
    </xf>
    <xf numFmtId="178" fontId="46" fillId="7" borderId="0" xfId="13" applyNumberFormat="1" applyFont="1" applyFill="1" applyAlignment="1">
      <alignment horizontal="right" vertical="center"/>
    </xf>
    <xf numFmtId="183" fontId="46" fillId="7" borderId="0" xfId="14" applyNumberFormat="1" applyFont="1" applyFill="1" applyAlignment="1">
      <alignment horizontal="right" vertical="center"/>
    </xf>
    <xf numFmtId="182" fontId="46" fillId="0" borderId="5" xfId="13" applyNumberFormat="1" applyFont="1" applyBorder="1" applyAlignment="1">
      <alignment horizontal="center" vertical="center"/>
    </xf>
    <xf numFmtId="0" fontId="46" fillId="0" borderId="7" xfId="13" applyFont="1" applyBorder="1" applyAlignment="1">
      <alignment horizontal="right" vertical="center"/>
    </xf>
    <xf numFmtId="0" fontId="46" fillId="0" borderId="22" xfId="13" applyFont="1" applyBorder="1" applyAlignment="1">
      <alignment horizontal="right" vertical="center"/>
    </xf>
    <xf numFmtId="183" fontId="46" fillId="0" borderId="7" xfId="14" applyNumberFormat="1" applyFont="1" applyBorder="1" applyAlignment="1">
      <alignment horizontal="right" vertical="center"/>
    </xf>
    <xf numFmtId="183" fontId="46" fillId="0" borderId="22" xfId="14" applyNumberFormat="1" applyFont="1" applyBorder="1" applyAlignment="1">
      <alignment horizontal="right" vertical="center"/>
    </xf>
    <xf numFmtId="178" fontId="46" fillId="0" borderId="7" xfId="13" applyNumberFormat="1" applyFont="1" applyBorder="1" applyAlignment="1">
      <alignment horizontal="right" vertical="center"/>
    </xf>
    <xf numFmtId="178" fontId="46" fillId="0" borderId="22" xfId="13" applyNumberFormat="1" applyFont="1" applyBorder="1" applyAlignment="1">
      <alignment horizontal="right" vertical="center"/>
    </xf>
    <xf numFmtId="0" fontId="46" fillId="11" borderId="7" xfId="13" applyFont="1" applyFill="1" applyBorder="1" applyAlignment="1" applyProtection="1">
      <alignment horizontal="right" vertical="center"/>
      <protection locked="0"/>
    </xf>
    <xf numFmtId="0" fontId="46" fillId="11" borderId="22" xfId="13" applyFont="1" applyFill="1" applyBorder="1" applyAlignment="1" applyProtection="1">
      <alignment horizontal="right" vertical="center"/>
      <protection locked="0"/>
    </xf>
    <xf numFmtId="183" fontId="46" fillId="11" borderId="7" xfId="14" applyNumberFormat="1" applyFont="1" applyFill="1" applyBorder="1" applyAlignment="1" applyProtection="1">
      <alignment horizontal="right" vertical="center"/>
      <protection locked="0"/>
    </xf>
    <xf numFmtId="183" fontId="46" fillId="11" borderId="22" xfId="14" applyNumberFormat="1" applyFont="1" applyFill="1" applyBorder="1" applyAlignment="1" applyProtection="1">
      <alignment horizontal="right" vertical="center"/>
      <protection locked="0"/>
    </xf>
    <xf numFmtId="0" fontId="45" fillId="0" borderId="7" xfId="13" applyFont="1" applyBorder="1" applyAlignment="1">
      <alignment horizontal="center" vertical="center"/>
    </xf>
    <xf numFmtId="0" fontId="45" fillId="0" borderId="21" xfId="13" applyFont="1" applyBorder="1" applyAlignment="1">
      <alignment horizontal="center" vertical="center"/>
    </xf>
    <xf numFmtId="0" fontId="45" fillId="0" borderId="22" xfId="13" applyFont="1" applyBorder="1" applyAlignment="1">
      <alignment horizontal="center" vertical="center"/>
    </xf>
    <xf numFmtId="182" fontId="46" fillId="0" borderId="5" xfId="14" applyNumberFormat="1" applyFont="1" applyBorder="1" applyAlignment="1">
      <alignment horizontal="right" vertical="center"/>
    </xf>
    <xf numFmtId="0" fontId="46" fillId="0" borderId="51" xfId="13" applyFont="1" applyBorder="1" applyAlignment="1">
      <alignment horizontal="center" vertical="center"/>
    </xf>
    <xf numFmtId="0" fontId="46" fillId="0" borderId="0" xfId="13" applyFont="1" applyAlignment="1">
      <alignment horizontal="center" vertical="center"/>
    </xf>
    <xf numFmtId="182" fontId="46" fillId="11" borderId="5" xfId="14" applyNumberFormat="1" applyFont="1" applyFill="1" applyBorder="1" applyAlignment="1" applyProtection="1">
      <alignment horizontal="right" vertical="center"/>
      <protection locked="0"/>
    </xf>
    <xf numFmtId="178" fontId="46" fillId="11" borderId="7" xfId="13" applyNumberFormat="1" applyFont="1" applyFill="1" applyBorder="1" applyAlignment="1" applyProtection="1">
      <alignment horizontal="right" vertical="center"/>
      <protection locked="0"/>
    </xf>
    <xf numFmtId="178" fontId="46" fillId="11" borderId="22" xfId="13" applyNumberFormat="1" applyFont="1" applyFill="1" applyBorder="1" applyAlignment="1" applyProtection="1">
      <alignment horizontal="right" vertical="center"/>
      <protection locked="0"/>
    </xf>
    <xf numFmtId="0" fontId="46" fillId="7" borderId="0" xfId="13" applyFont="1" applyFill="1" applyAlignment="1">
      <alignment horizontal="center" vertical="center" wrapText="1"/>
    </xf>
    <xf numFmtId="180" fontId="46" fillId="0" borderId="7" xfId="13" applyNumberFormat="1" applyFont="1" applyBorder="1" applyAlignment="1">
      <alignment horizontal="center" vertical="center"/>
    </xf>
    <xf numFmtId="180" fontId="46" fillId="0" borderId="22" xfId="13" applyNumberFormat="1" applyFont="1" applyBorder="1" applyAlignment="1">
      <alignment horizontal="center" vertical="center"/>
    </xf>
    <xf numFmtId="0" fontId="46" fillId="0" borderId="70" xfId="13" applyFont="1" applyBorder="1" applyAlignment="1">
      <alignment horizontal="right" vertical="center"/>
    </xf>
    <xf numFmtId="0" fontId="47" fillId="0" borderId="0" xfId="13" applyFont="1" applyAlignment="1">
      <alignment horizontal="center" vertical="center" wrapText="1"/>
    </xf>
    <xf numFmtId="181" fontId="46" fillId="7" borderId="0" xfId="13" applyNumberFormat="1" applyFont="1" applyFill="1" applyAlignment="1">
      <alignment horizontal="center" vertical="center"/>
    </xf>
    <xf numFmtId="0" fontId="43" fillId="11" borderId="18" xfId="13" applyFont="1" applyFill="1" applyBorder="1" applyAlignment="1" applyProtection="1">
      <alignment horizontal="left" vertical="center" wrapText="1"/>
      <protection locked="0"/>
    </xf>
    <xf numFmtId="0" fontId="43" fillId="11" borderId="21" xfId="13" applyFont="1" applyFill="1" applyBorder="1" applyAlignment="1" applyProtection="1">
      <alignment horizontal="left" vertical="center" wrapText="1"/>
      <protection locked="0"/>
    </xf>
    <xf numFmtId="0" fontId="43" fillId="11" borderId="83" xfId="13" applyFont="1" applyFill="1" applyBorder="1" applyAlignment="1" applyProtection="1">
      <alignment horizontal="left" vertical="center" wrapText="1"/>
      <protection locked="0"/>
    </xf>
    <xf numFmtId="0" fontId="47" fillId="10" borderId="19" xfId="13" applyFont="1" applyFill="1" applyBorder="1" applyAlignment="1" applyProtection="1">
      <alignment horizontal="center" vertical="center" wrapText="1"/>
      <protection locked="0"/>
    </xf>
    <xf numFmtId="0" fontId="47" fillId="10" borderId="93" xfId="13" applyFont="1" applyFill="1" applyBorder="1" applyAlignment="1" applyProtection="1">
      <alignment horizontal="center" vertical="center" wrapText="1"/>
      <protection locked="0"/>
    </xf>
    <xf numFmtId="0" fontId="43" fillId="10" borderId="15" xfId="13" applyFont="1" applyFill="1" applyBorder="1" applyAlignment="1" applyProtection="1">
      <alignment horizontal="center" vertical="center" wrapText="1"/>
      <protection locked="0"/>
    </xf>
    <xf numFmtId="0" fontId="43" fillId="10" borderId="93" xfId="13" applyFont="1" applyFill="1" applyBorder="1" applyAlignment="1" applyProtection="1">
      <alignment horizontal="center" vertical="center" wrapText="1"/>
      <protection locked="0"/>
    </xf>
    <xf numFmtId="0" fontId="43" fillId="10" borderId="15" xfId="13" applyFont="1" applyFill="1" applyBorder="1" applyAlignment="1" applyProtection="1">
      <alignment horizontal="center" vertical="center" shrinkToFit="1"/>
      <protection locked="0"/>
    </xf>
    <xf numFmtId="0" fontId="43" fillId="10" borderId="91" xfId="13" applyFont="1" applyFill="1" applyBorder="1" applyAlignment="1" applyProtection="1">
      <alignment horizontal="center" vertical="center" shrinkToFit="1"/>
      <protection locked="0"/>
    </xf>
    <xf numFmtId="0" fontId="43" fillId="10" borderId="93" xfId="13" applyFont="1" applyFill="1" applyBorder="1" applyAlignment="1" applyProtection="1">
      <alignment horizontal="center" vertical="center" shrinkToFit="1"/>
      <protection locked="0"/>
    </xf>
    <xf numFmtId="0" fontId="43" fillId="11" borderId="15" xfId="13" applyFont="1" applyFill="1" applyBorder="1" applyAlignment="1" applyProtection="1">
      <alignment horizontal="center" vertical="center" wrapText="1"/>
      <protection locked="0"/>
    </xf>
    <xf numFmtId="0" fontId="43" fillId="11" borderId="91" xfId="13" applyFont="1" applyFill="1" applyBorder="1" applyAlignment="1" applyProtection="1">
      <alignment horizontal="center" vertical="center" wrapText="1"/>
      <protection locked="0"/>
    </xf>
    <xf numFmtId="0" fontId="43" fillId="11" borderId="92" xfId="13" applyFont="1" applyFill="1" applyBorder="1" applyAlignment="1" applyProtection="1">
      <alignment horizontal="center" vertical="center" wrapText="1"/>
      <protection locked="0"/>
    </xf>
    <xf numFmtId="179" fontId="29" fillId="7" borderId="19" xfId="13" applyNumberFormat="1" applyFont="1" applyFill="1" applyBorder="1" applyAlignment="1">
      <alignment horizontal="center" vertical="center" wrapText="1"/>
    </xf>
    <xf numFmtId="179" fontId="29" fillId="7" borderId="92" xfId="13" applyNumberFormat="1" applyFont="1" applyFill="1" applyBorder="1" applyAlignment="1">
      <alignment horizontal="center" vertical="center" wrapText="1"/>
    </xf>
    <xf numFmtId="179" fontId="29" fillId="7" borderId="19" xfId="14" applyNumberFormat="1" applyFont="1" applyFill="1" applyBorder="1" applyAlignment="1">
      <alignment horizontal="center" vertical="center" wrapText="1"/>
    </xf>
    <xf numFmtId="179" fontId="29" fillId="7" borderId="92" xfId="14" applyNumberFormat="1" applyFont="1" applyFill="1" applyBorder="1" applyAlignment="1">
      <alignment horizontal="center" vertical="center" wrapText="1"/>
    </xf>
    <xf numFmtId="0" fontId="43" fillId="11" borderId="19" xfId="13" applyFont="1" applyFill="1" applyBorder="1" applyAlignment="1" applyProtection="1">
      <alignment horizontal="left" vertical="center" wrapText="1"/>
      <protection locked="0"/>
    </xf>
    <xf numFmtId="0" fontId="43" fillId="11" borderId="91" xfId="13" applyFont="1" applyFill="1" applyBorder="1" applyAlignment="1" applyProtection="1">
      <alignment horizontal="left" vertical="center" wrapText="1"/>
      <protection locked="0"/>
    </xf>
    <xf numFmtId="0" fontId="43" fillId="11" borderId="92" xfId="13" applyFont="1" applyFill="1" applyBorder="1" applyAlignment="1" applyProtection="1">
      <alignment horizontal="left" vertical="center" wrapText="1"/>
      <protection locked="0"/>
    </xf>
    <xf numFmtId="0" fontId="47" fillId="10" borderId="18" xfId="13" applyFont="1" applyFill="1" applyBorder="1" applyAlignment="1" applyProtection="1">
      <alignment horizontal="center" vertical="center" wrapText="1"/>
      <protection locked="0"/>
    </xf>
    <xf numFmtId="0" fontId="47" fillId="10" borderId="22" xfId="13" applyFont="1" applyFill="1" applyBorder="1" applyAlignment="1" applyProtection="1">
      <alignment horizontal="center" vertical="center" wrapText="1"/>
      <protection locked="0"/>
    </xf>
    <xf numFmtId="0" fontId="43" fillId="10" borderId="7" xfId="13" applyFont="1" applyFill="1" applyBorder="1" applyAlignment="1" applyProtection="1">
      <alignment horizontal="center" vertical="center" wrapText="1"/>
      <protection locked="0"/>
    </xf>
    <xf numFmtId="0" fontId="43" fillId="10" borderId="22" xfId="13" applyFont="1" applyFill="1" applyBorder="1" applyAlignment="1" applyProtection="1">
      <alignment horizontal="center" vertical="center" wrapText="1"/>
      <protection locked="0"/>
    </xf>
    <xf numFmtId="0" fontId="43" fillId="10" borderId="7" xfId="13" applyFont="1" applyFill="1" applyBorder="1" applyAlignment="1" applyProtection="1">
      <alignment horizontal="center" vertical="center" shrinkToFit="1"/>
      <protection locked="0"/>
    </xf>
    <xf numFmtId="0" fontId="43" fillId="10" borderId="21" xfId="13" applyFont="1" applyFill="1" applyBorder="1" applyAlignment="1" applyProtection="1">
      <alignment horizontal="center" vertical="center" shrinkToFit="1"/>
      <protection locked="0"/>
    </xf>
    <xf numFmtId="0" fontId="43" fillId="10" borderId="22" xfId="13" applyFont="1" applyFill="1" applyBorder="1" applyAlignment="1" applyProtection="1">
      <alignment horizontal="center" vertical="center" shrinkToFit="1"/>
      <protection locked="0"/>
    </xf>
    <xf numFmtId="0" fontId="43" fillId="11" borderId="7" xfId="13" applyFont="1" applyFill="1" applyBorder="1" applyAlignment="1" applyProtection="1">
      <alignment horizontal="center" vertical="center" wrapText="1"/>
      <protection locked="0"/>
    </xf>
    <xf numFmtId="0" fontId="43" fillId="11" borderId="21" xfId="13" applyFont="1" applyFill="1" applyBorder="1" applyAlignment="1" applyProtection="1">
      <alignment horizontal="center" vertical="center" wrapText="1"/>
      <protection locked="0"/>
    </xf>
    <xf numFmtId="0" fontId="43" fillId="11" borderId="83" xfId="13" applyFont="1" applyFill="1" applyBorder="1" applyAlignment="1" applyProtection="1">
      <alignment horizontal="center" vertical="center" wrapText="1"/>
      <protection locked="0"/>
    </xf>
    <xf numFmtId="179" fontId="29" fillId="7" borderId="18" xfId="13" applyNumberFormat="1" applyFont="1" applyFill="1" applyBorder="1" applyAlignment="1">
      <alignment horizontal="center" vertical="center" wrapText="1"/>
    </xf>
    <xf numFmtId="179" fontId="29" fillId="7" borderId="83" xfId="13" applyNumberFormat="1" applyFont="1" applyFill="1" applyBorder="1" applyAlignment="1">
      <alignment horizontal="center" vertical="center" wrapText="1"/>
    </xf>
    <xf numFmtId="179" fontId="29" fillId="7" borderId="18" xfId="14" applyNumberFormat="1" applyFont="1" applyFill="1" applyBorder="1" applyAlignment="1">
      <alignment horizontal="center" vertical="center" wrapText="1"/>
    </xf>
    <xf numFmtId="179" fontId="29" fillId="7" borderId="83" xfId="14" applyNumberFormat="1" applyFont="1" applyFill="1" applyBorder="1" applyAlignment="1">
      <alignment horizontal="center" vertical="center" wrapText="1"/>
    </xf>
    <xf numFmtId="0" fontId="43" fillId="11" borderId="1" xfId="13" applyFont="1" applyFill="1" applyBorder="1" applyAlignment="1" applyProtection="1">
      <alignment horizontal="left" vertical="center" wrapText="1"/>
      <protection locked="0"/>
    </xf>
    <xf numFmtId="0" fontId="43" fillId="11" borderId="2" xfId="13" applyFont="1" applyFill="1" applyBorder="1" applyAlignment="1" applyProtection="1">
      <alignment horizontal="left" vertical="center" wrapText="1"/>
      <protection locked="0"/>
    </xf>
    <xf numFmtId="0" fontId="43" fillId="11" borderId="3" xfId="13" applyFont="1" applyFill="1" applyBorder="1" applyAlignment="1" applyProtection="1">
      <alignment horizontal="left" vertical="center" wrapText="1"/>
      <protection locked="0"/>
    </xf>
    <xf numFmtId="0" fontId="47" fillId="10" borderId="1" xfId="13" applyFont="1" applyFill="1" applyBorder="1" applyAlignment="1" applyProtection="1">
      <alignment horizontal="center" vertical="center" wrapText="1"/>
      <protection locked="0"/>
    </xf>
    <xf numFmtId="0" fontId="47" fillId="10" borderId="84" xfId="13" applyFont="1" applyFill="1" applyBorder="1" applyAlignment="1" applyProtection="1">
      <alignment horizontal="center" vertical="center" wrapText="1"/>
      <protection locked="0"/>
    </xf>
    <xf numFmtId="0" fontId="43" fillId="10" borderId="85" xfId="13" applyFont="1" applyFill="1" applyBorder="1" applyAlignment="1" applyProtection="1">
      <alignment horizontal="center" vertical="center" wrapText="1"/>
      <protection locked="0"/>
    </xf>
    <xf numFmtId="0" fontId="43" fillId="10" borderId="84" xfId="13" applyFont="1" applyFill="1" applyBorder="1" applyAlignment="1" applyProtection="1">
      <alignment horizontal="center" vertical="center" wrapText="1"/>
      <protection locked="0"/>
    </xf>
    <xf numFmtId="0" fontId="43" fillId="10" borderId="85" xfId="13" applyFont="1" applyFill="1" applyBorder="1" applyAlignment="1" applyProtection="1">
      <alignment horizontal="center" vertical="center" shrinkToFit="1"/>
      <protection locked="0"/>
    </xf>
    <xf numFmtId="0" fontId="43" fillId="10" borderId="2" xfId="13" applyFont="1" applyFill="1" applyBorder="1" applyAlignment="1" applyProtection="1">
      <alignment horizontal="center" vertical="center" shrinkToFit="1"/>
      <protection locked="0"/>
    </xf>
    <xf numFmtId="0" fontId="43" fillId="10" borderId="84" xfId="13" applyFont="1" applyFill="1" applyBorder="1" applyAlignment="1" applyProtection="1">
      <alignment horizontal="center" vertical="center" shrinkToFit="1"/>
      <protection locked="0"/>
    </xf>
    <xf numFmtId="0" fontId="43" fillId="11" borderId="85" xfId="13" applyFont="1" applyFill="1" applyBorder="1" applyAlignment="1" applyProtection="1">
      <alignment horizontal="center" vertical="center" wrapText="1"/>
      <protection locked="0"/>
    </xf>
    <xf numFmtId="0" fontId="43" fillId="11" borderId="2" xfId="13" applyFont="1" applyFill="1" applyBorder="1" applyAlignment="1" applyProtection="1">
      <alignment horizontal="center" vertical="center" wrapText="1"/>
      <protection locked="0"/>
    </xf>
    <xf numFmtId="0" fontId="43" fillId="11" borderId="3" xfId="13" applyFont="1" applyFill="1" applyBorder="1" applyAlignment="1" applyProtection="1">
      <alignment horizontal="center" vertical="center" wrapText="1"/>
      <protection locked="0"/>
    </xf>
    <xf numFmtId="179" fontId="29" fillId="7" borderId="1" xfId="13" applyNumberFormat="1" applyFont="1" applyFill="1" applyBorder="1" applyAlignment="1">
      <alignment horizontal="center" vertical="center" wrapText="1"/>
    </xf>
    <xf numFmtId="179" fontId="29" fillId="7" borderId="3" xfId="13" applyNumberFormat="1" applyFont="1" applyFill="1" applyBorder="1" applyAlignment="1">
      <alignment horizontal="center" vertical="center" wrapText="1"/>
    </xf>
    <xf numFmtId="179" fontId="29" fillId="7" borderId="1" xfId="14" applyNumberFormat="1" applyFont="1" applyFill="1" applyBorder="1" applyAlignment="1">
      <alignment horizontal="center" vertical="center" wrapText="1"/>
    </xf>
    <xf numFmtId="179" fontId="29" fillId="7" borderId="3" xfId="14" applyNumberFormat="1" applyFont="1" applyFill="1" applyBorder="1" applyAlignment="1">
      <alignment horizontal="center" vertical="center" wrapText="1"/>
    </xf>
    <xf numFmtId="0" fontId="43" fillId="0" borderId="86" xfId="13" applyFont="1" applyBorder="1" applyAlignment="1">
      <alignment horizontal="center" vertical="center"/>
    </xf>
    <xf numFmtId="0" fontId="43" fillId="0" borderId="87" xfId="13" applyFont="1" applyBorder="1" applyAlignment="1">
      <alignment horizontal="center" vertical="center"/>
    </xf>
    <xf numFmtId="0" fontId="43" fillId="0" borderId="20" xfId="13" applyFont="1" applyBorder="1" applyAlignment="1">
      <alignment horizontal="center" vertical="center"/>
    </xf>
    <xf numFmtId="0" fontId="43" fillId="0" borderId="88" xfId="13" applyFont="1" applyBorder="1" applyAlignment="1">
      <alignment horizontal="center" vertical="center" wrapText="1"/>
    </xf>
    <xf numFmtId="0" fontId="43" fillId="0" borderId="106" xfId="13" applyFont="1" applyBorder="1" applyAlignment="1">
      <alignment horizontal="center" vertical="center" wrapText="1"/>
    </xf>
    <xf numFmtId="0" fontId="43" fillId="0" borderId="0" xfId="13" applyFont="1" applyAlignment="1">
      <alignment horizontal="center" vertical="center" wrapText="1"/>
    </xf>
    <xf numFmtId="0" fontId="43" fillId="0" borderId="40" xfId="13" applyFont="1" applyBorder="1" applyAlignment="1">
      <alignment horizontal="center" vertical="center" wrapText="1"/>
    </xf>
    <xf numFmtId="0" fontId="43" fillId="0" borderId="112" xfId="13" applyFont="1" applyBorder="1" applyAlignment="1">
      <alignment horizontal="center" vertical="center" wrapText="1"/>
    </xf>
    <xf numFmtId="0" fontId="43" fillId="0" borderId="113" xfId="13" applyFont="1" applyBorder="1" applyAlignment="1">
      <alignment horizontal="center" vertical="center" wrapText="1"/>
    </xf>
    <xf numFmtId="0" fontId="43" fillId="0" borderId="107" xfId="13" applyFont="1" applyBorder="1" applyAlignment="1">
      <alignment horizontal="center" vertical="center" wrapText="1"/>
    </xf>
    <xf numFmtId="0" fontId="43" fillId="0" borderId="51" xfId="13" applyFont="1" applyBorder="1" applyAlignment="1">
      <alignment horizontal="center" vertical="center" wrapText="1"/>
    </xf>
    <xf numFmtId="0" fontId="43" fillId="0" borderId="114" xfId="13" applyFont="1" applyBorder="1" applyAlignment="1">
      <alignment horizontal="center" vertical="center" wrapText="1"/>
    </xf>
    <xf numFmtId="0" fontId="43" fillId="0" borderId="89" xfId="13" applyFont="1" applyBorder="1" applyAlignment="1">
      <alignment horizontal="center" vertical="center" wrapText="1"/>
    </xf>
    <xf numFmtId="0" fontId="43" fillId="0" borderId="109" xfId="13" applyFont="1" applyBorder="1" applyAlignment="1">
      <alignment horizontal="center" vertical="center" wrapText="1"/>
    </xf>
    <xf numFmtId="0" fontId="43" fillId="0" borderId="115" xfId="13" applyFont="1" applyBorder="1" applyAlignment="1">
      <alignment horizontal="center" vertical="center" wrapText="1"/>
    </xf>
    <xf numFmtId="0" fontId="43" fillId="0" borderId="90" xfId="13" quotePrefix="1" applyFont="1" applyBorder="1" applyAlignment="1">
      <alignment horizontal="center" vertical="center"/>
    </xf>
    <xf numFmtId="0" fontId="43" fillId="0" borderId="88" xfId="13" applyFont="1" applyBorder="1" applyAlignment="1">
      <alignment horizontal="center" vertical="center"/>
    </xf>
    <xf numFmtId="0" fontId="29" fillId="10" borderId="0" xfId="13" applyFont="1" applyFill="1" applyAlignment="1" applyProtection="1">
      <alignment horizontal="center" vertical="center"/>
      <protection locked="0"/>
    </xf>
    <xf numFmtId="0" fontId="29" fillId="11" borderId="0" xfId="13" applyFont="1" applyFill="1" applyAlignment="1" applyProtection="1">
      <alignment horizontal="center" vertical="center"/>
      <protection locked="0"/>
    </xf>
    <xf numFmtId="0" fontId="29" fillId="0" borderId="0" xfId="13" applyFont="1" applyAlignment="1">
      <alignment horizontal="center" vertical="center"/>
    </xf>
    <xf numFmtId="0" fontId="43" fillId="10" borderId="5" xfId="13" applyFont="1" applyFill="1" applyBorder="1" applyAlignment="1" applyProtection="1">
      <alignment horizontal="center" vertical="center"/>
      <protection locked="0"/>
    </xf>
    <xf numFmtId="0" fontId="47" fillId="0" borderId="94" xfId="13" applyFont="1" applyBorder="1" applyAlignment="1">
      <alignment horizontal="center" vertical="center" wrapText="1"/>
    </xf>
    <xf numFmtId="0" fontId="47" fillId="0" borderId="95" xfId="13" applyFont="1" applyBorder="1" applyAlignment="1">
      <alignment horizontal="center" vertical="center" wrapText="1"/>
    </xf>
    <xf numFmtId="0" fontId="47" fillId="0" borderId="4" xfId="13" applyFont="1" applyBorder="1" applyAlignment="1">
      <alignment horizontal="center" vertical="center" wrapText="1"/>
    </xf>
    <xf numFmtId="0" fontId="47" fillId="0" borderId="6" xfId="13" applyFont="1" applyBorder="1" applyAlignment="1">
      <alignment horizontal="center" vertical="center" wrapText="1"/>
    </xf>
    <xf numFmtId="0" fontId="47" fillId="0" borderId="110" xfId="13" applyFont="1" applyBorder="1" applyAlignment="1">
      <alignment horizontal="center" vertical="center" wrapText="1"/>
    </xf>
    <xf numFmtId="0" fontId="47" fillId="0" borderId="111" xfId="13" applyFont="1" applyBorder="1" applyAlignment="1">
      <alignment horizontal="center" vertical="center" wrapText="1"/>
    </xf>
    <xf numFmtId="0" fontId="47" fillId="0" borderId="8" xfId="13" applyFont="1" applyBorder="1" applyAlignment="1">
      <alignment horizontal="center" vertical="center" wrapText="1"/>
    </xf>
    <xf numFmtId="0" fontId="47" fillId="0" borderId="10" xfId="13" applyFont="1" applyBorder="1" applyAlignment="1">
      <alignment horizontal="center" vertical="center" wrapText="1"/>
    </xf>
    <xf numFmtId="0" fontId="43" fillId="0" borderId="108" xfId="13" applyFont="1" applyBorder="1" applyAlignment="1">
      <alignment horizontal="center" vertical="center" wrapText="1"/>
    </xf>
    <xf numFmtId="0" fontId="43" fillId="0" borderId="86" xfId="13" applyFont="1" applyBorder="1" applyAlignment="1">
      <alignment horizontal="center" vertical="center" wrapText="1"/>
    </xf>
    <xf numFmtId="0" fontId="43" fillId="0" borderId="18" xfId="13" applyFont="1" applyBorder="1" applyAlignment="1">
      <alignment horizontal="center" vertical="center"/>
    </xf>
    <xf numFmtId="0" fontId="43" fillId="0" borderId="21" xfId="13" applyFont="1" applyBorder="1" applyAlignment="1">
      <alignment horizontal="center" vertical="center"/>
    </xf>
    <xf numFmtId="0" fontId="43" fillId="0" borderId="83" xfId="13" applyFont="1" applyBorder="1" applyAlignment="1">
      <alignment horizontal="center" vertical="center"/>
    </xf>
    <xf numFmtId="0" fontId="43" fillId="11" borderId="7" xfId="13" applyFont="1" applyFill="1" applyBorder="1" applyAlignment="1" applyProtection="1">
      <alignment horizontal="center" vertical="center"/>
      <protection locked="0"/>
    </xf>
    <xf numFmtId="0" fontId="43" fillId="11" borderId="22" xfId="13" applyFont="1" applyFill="1" applyBorder="1" applyAlignment="1" applyProtection="1">
      <alignment horizontal="center" vertical="center"/>
      <protection locked="0"/>
    </xf>
    <xf numFmtId="0" fontId="43" fillId="7" borderId="7" xfId="13" applyFont="1" applyFill="1" applyBorder="1" applyAlignment="1">
      <alignment horizontal="center" vertical="center"/>
    </xf>
    <xf numFmtId="0" fontId="43" fillId="7" borderId="22" xfId="13" applyFont="1" applyFill="1" applyBorder="1" applyAlignment="1">
      <alignment horizontal="center" vertical="center"/>
    </xf>
    <xf numFmtId="178" fontId="46" fillId="0" borderId="5" xfId="13" applyNumberFormat="1" applyFont="1" applyBorder="1" applyAlignment="1">
      <alignment horizontal="center" vertical="center"/>
    </xf>
    <xf numFmtId="182" fontId="46" fillId="0" borderId="7" xfId="13" applyNumberFormat="1" applyFont="1" applyBorder="1" applyAlignment="1">
      <alignment horizontal="right" vertical="center"/>
    </xf>
    <xf numFmtId="182" fontId="46" fillId="0" borderId="22" xfId="13" applyNumberFormat="1" applyFont="1" applyBorder="1" applyAlignment="1">
      <alignment horizontal="right" vertical="center"/>
    </xf>
    <xf numFmtId="182" fontId="46" fillId="0" borderId="7" xfId="14" applyNumberFormat="1" applyFont="1" applyBorder="1" applyAlignment="1">
      <alignment horizontal="right" vertical="center"/>
    </xf>
    <xf numFmtId="182" fontId="46" fillId="0" borderId="22" xfId="14" applyNumberFormat="1" applyFont="1" applyBorder="1" applyAlignment="1">
      <alignment horizontal="right" vertical="center"/>
    </xf>
    <xf numFmtId="182" fontId="46" fillId="11" borderId="7" xfId="13" applyNumberFormat="1" applyFont="1" applyFill="1" applyBorder="1" applyAlignment="1" applyProtection="1">
      <alignment horizontal="right" vertical="center"/>
      <protection locked="0"/>
    </xf>
    <xf numFmtId="182" fontId="46" fillId="11" borderId="22" xfId="13" applyNumberFormat="1" applyFont="1" applyFill="1" applyBorder="1" applyAlignment="1" applyProtection="1">
      <alignment horizontal="right" vertical="center"/>
      <protection locked="0"/>
    </xf>
    <xf numFmtId="182" fontId="46" fillId="11" borderId="7" xfId="14" applyNumberFormat="1" applyFont="1" applyFill="1" applyBorder="1" applyAlignment="1" applyProtection="1">
      <alignment horizontal="right" vertical="center"/>
      <protection locked="0"/>
    </xf>
    <xf numFmtId="182" fontId="46" fillId="11" borderId="22" xfId="14" applyNumberFormat="1" applyFont="1" applyFill="1" applyBorder="1" applyAlignment="1" applyProtection="1">
      <alignment horizontal="right" vertical="center"/>
      <protection locked="0"/>
    </xf>
    <xf numFmtId="0" fontId="45" fillId="0" borderId="5" xfId="13" applyFont="1" applyBorder="1" applyAlignment="1">
      <alignment horizontal="center" vertical="center"/>
    </xf>
    <xf numFmtId="0" fontId="47" fillId="0" borderId="51" xfId="13" applyFont="1" applyBorder="1" applyAlignment="1">
      <alignment horizontal="center" vertical="center"/>
    </xf>
    <xf numFmtId="0" fontId="47" fillId="0" borderId="0" xfId="13" applyFont="1" applyAlignment="1">
      <alignment horizontal="center" vertical="center"/>
    </xf>
    <xf numFmtId="180" fontId="46" fillId="0" borderId="5" xfId="13" applyNumberFormat="1" applyFont="1" applyBorder="1" applyAlignment="1">
      <alignment horizontal="center" vertical="center"/>
    </xf>
    <xf numFmtId="0" fontId="46" fillId="0" borderId="5" xfId="13" applyFont="1" applyBorder="1" applyAlignment="1">
      <alignment horizontal="center" vertical="center"/>
    </xf>
    <xf numFmtId="0" fontId="47" fillId="0" borderId="70" xfId="13" applyFont="1" applyBorder="1" applyAlignment="1">
      <alignment horizontal="right" vertical="center"/>
    </xf>
    <xf numFmtId="0" fontId="43" fillId="11" borderId="12" xfId="13" applyFont="1" applyFill="1" applyBorder="1" applyAlignment="1" applyProtection="1">
      <alignment horizontal="center" vertical="center"/>
      <protection locked="0"/>
    </xf>
    <xf numFmtId="0" fontId="43" fillId="11" borderId="71" xfId="13" applyFont="1" applyFill="1" applyBorder="1" applyAlignment="1" applyProtection="1">
      <alignment horizontal="center" vertical="center"/>
      <protection locked="0"/>
    </xf>
    <xf numFmtId="0" fontId="47" fillId="7" borderId="0" xfId="13" applyFont="1" applyFill="1" applyAlignment="1">
      <alignment horizontal="left" vertical="center"/>
    </xf>
    <xf numFmtId="0" fontId="60" fillId="7" borderId="87" xfId="13" applyFont="1" applyFill="1" applyBorder="1" applyAlignment="1">
      <alignment horizontal="center" vertical="center"/>
    </xf>
    <xf numFmtId="0" fontId="60" fillId="7" borderId="20" xfId="13" applyFont="1" applyFill="1" applyBorder="1" applyAlignment="1">
      <alignment horizontal="center" vertical="center"/>
    </xf>
    <xf numFmtId="0" fontId="15" fillId="0" borderId="5" xfId="0" applyFont="1" applyBorder="1" applyAlignment="1">
      <alignment horizontal="left" vertical="top" wrapText="1"/>
    </xf>
    <xf numFmtId="0" fontId="15" fillId="4" borderId="98" xfId="0" applyFont="1" applyFill="1" applyBorder="1" applyAlignment="1">
      <alignment horizontal="left" vertical="center" wrapText="1"/>
    </xf>
    <xf numFmtId="0" fontId="15" fillId="4" borderId="99" xfId="0" applyFont="1" applyFill="1" applyBorder="1" applyAlignment="1">
      <alignment horizontal="left" vertical="center" wrapText="1"/>
    </xf>
    <xf numFmtId="0" fontId="15" fillId="4" borderId="100" xfId="0" applyFont="1" applyFill="1" applyBorder="1" applyAlignment="1">
      <alignment horizontal="left" vertical="center" wrapText="1"/>
    </xf>
    <xf numFmtId="0" fontId="15" fillId="0" borderId="98" xfId="0" applyFont="1" applyBorder="1" applyAlignment="1">
      <alignment horizontal="center" vertical="center"/>
    </xf>
    <xf numFmtId="0" fontId="15" fillId="0" borderId="99" xfId="0" applyFont="1" applyBorder="1" applyAlignment="1">
      <alignment horizontal="center" vertical="center"/>
    </xf>
    <xf numFmtId="0" fontId="15" fillId="0" borderId="100" xfId="0" applyFont="1" applyBorder="1" applyAlignment="1">
      <alignment horizontal="center" vertical="center"/>
    </xf>
    <xf numFmtId="176" fontId="15" fillId="0" borderId="5" xfId="0" applyNumberFormat="1" applyFont="1" applyBorder="1" applyAlignment="1"/>
    <xf numFmtId="176" fontId="15" fillId="0" borderId="9" xfId="0" applyNumberFormat="1" applyFont="1" applyBorder="1" applyAlignment="1"/>
    <xf numFmtId="176" fontId="15" fillId="0" borderId="97" xfId="0" applyNumberFormat="1" applyFont="1" applyBorder="1" applyAlignment="1"/>
    <xf numFmtId="176" fontId="15" fillId="0" borderId="32" xfId="0" applyNumberFormat="1" applyFont="1" applyBorder="1" applyAlignment="1"/>
    <xf numFmtId="0" fontId="14" fillId="4" borderId="98" xfId="0" applyFont="1" applyFill="1" applyBorder="1" applyAlignment="1">
      <alignment horizontal="center" vertical="center"/>
    </xf>
    <xf numFmtId="0" fontId="14" fillId="4" borderId="99" xfId="0" applyFont="1" applyFill="1" applyBorder="1" applyAlignment="1">
      <alignment horizontal="center" vertical="center"/>
    </xf>
    <xf numFmtId="0" fontId="14" fillId="4" borderId="100" xfId="0" applyFont="1" applyFill="1" applyBorder="1" applyAlignment="1">
      <alignment horizontal="center" vertical="center"/>
    </xf>
    <xf numFmtId="0" fontId="14" fillId="4" borderId="12" xfId="0" applyFont="1" applyFill="1" applyBorder="1" applyAlignment="1">
      <alignment horizontal="center" vertical="center"/>
    </xf>
    <xf numFmtId="0" fontId="14" fillId="4" borderId="70" xfId="0" applyFont="1" applyFill="1" applyBorder="1" applyAlignment="1">
      <alignment horizontal="center" vertical="center"/>
    </xf>
    <xf numFmtId="0" fontId="14" fillId="4" borderId="71" xfId="0" applyFont="1" applyFill="1" applyBorder="1" applyAlignment="1">
      <alignment horizontal="center" vertical="center"/>
    </xf>
    <xf numFmtId="0" fontId="15" fillId="4" borderId="5" xfId="0" applyFont="1" applyFill="1" applyBorder="1" applyAlignment="1">
      <alignment vertical="center" shrinkToFit="1"/>
    </xf>
    <xf numFmtId="0" fontId="5" fillId="4" borderId="5" xfId="0" applyFont="1" applyFill="1" applyBorder="1" applyAlignment="1">
      <alignment horizontal="center"/>
    </xf>
    <xf numFmtId="0" fontId="5" fillId="4" borderId="7" xfId="0" applyFont="1" applyFill="1" applyBorder="1" applyAlignment="1">
      <alignment horizontal="center" shrinkToFit="1"/>
    </xf>
    <xf numFmtId="0" fontId="5" fillId="4" borderId="21" xfId="0" applyFont="1" applyFill="1" applyBorder="1" applyAlignment="1">
      <alignment horizontal="center" shrinkToFit="1"/>
    </xf>
    <xf numFmtId="0" fontId="5" fillId="4" borderId="22" xfId="0" applyFont="1" applyFill="1" applyBorder="1" applyAlignment="1">
      <alignment horizontal="center" shrinkToFit="1"/>
    </xf>
    <xf numFmtId="0" fontId="15" fillId="4" borderId="7" xfId="0" applyFont="1" applyFill="1" applyBorder="1" applyAlignment="1">
      <alignment horizontal="center" vertical="center"/>
    </xf>
    <xf numFmtId="0" fontId="15" fillId="4" borderId="21" xfId="0" applyFont="1" applyFill="1" applyBorder="1" applyAlignment="1">
      <alignment horizontal="center" vertical="center"/>
    </xf>
    <xf numFmtId="0" fontId="15" fillId="4" borderId="22" xfId="0" applyFont="1" applyFill="1" applyBorder="1" applyAlignment="1">
      <alignment horizontal="center" vertical="center"/>
    </xf>
    <xf numFmtId="0" fontId="15" fillId="4" borderId="7" xfId="0" applyFont="1" applyFill="1" applyBorder="1" applyAlignment="1">
      <alignment horizontal="center" vertical="center" shrinkToFit="1"/>
    </xf>
    <xf numFmtId="0" fontId="15" fillId="4" borderId="21" xfId="0" applyFont="1" applyFill="1" applyBorder="1" applyAlignment="1">
      <alignment horizontal="center" vertical="center" shrinkToFit="1"/>
    </xf>
    <xf numFmtId="0" fontId="15" fillId="4" borderId="22" xfId="0" applyFont="1" applyFill="1" applyBorder="1" applyAlignment="1">
      <alignment horizontal="center" vertical="center" shrinkToFit="1"/>
    </xf>
    <xf numFmtId="0" fontId="15" fillId="4" borderId="32" xfId="0" applyFont="1" applyFill="1" applyBorder="1" applyAlignment="1">
      <alignment vertical="center" shrinkToFit="1"/>
    </xf>
    <xf numFmtId="0" fontId="15" fillId="4" borderId="94" xfId="0" applyFont="1" applyFill="1" applyBorder="1" applyAlignment="1">
      <alignment vertical="center" shrinkToFit="1"/>
    </xf>
    <xf numFmtId="0" fontId="15" fillId="4" borderId="97" xfId="0" applyFont="1" applyFill="1" applyBorder="1" applyAlignment="1">
      <alignment vertical="center" shrinkToFit="1"/>
    </xf>
    <xf numFmtId="0" fontId="15" fillId="4" borderId="8" xfId="0" applyFont="1" applyFill="1" applyBorder="1" applyAlignment="1">
      <alignment vertical="center" shrinkToFit="1"/>
    </xf>
    <xf numFmtId="0" fontId="15" fillId="4" borderId="9" xfId="0" applyFont="1" applyFill="1" applyBorder="1" applyAlignment="1">
      <alignment vertical="center" shrinkToFit="1"/>
    </xf>
    <xf numFmtId="0" fontId="5" fillId="4" borderId="15" xfId="0" applyFont="1" applyFill="1" applyBorder="1" applyAlignment="1">
      <alignment horizontal="center" shrinkToFit="1"/>
    </xf>
    <xf numFmtId="0" fontId="5" fillId="4" borderId="91" xfId="0" applyFont="1" applyFill="1" applyBorder="1" applyAlignment="1">
      <alignment horizontal="center" shrinkToFit="1"/>
    </xf>
    <xf numFmtId="0" fontId="5" fillId="4" borderId="93" xfId="0" applyFont="1" applyFill="1" applyBorder="1" applyAlignment="1">
      <alignment horizontal="center" shrinkToFit="1"/>
    </xf>
    <xf numFmtId="0" fontId="5" fillId="4" borderId="98" xfId="0" applyFont="1" applyFill="1" applyBorder="1" applyAlignment="1">
      <alignment horizontal="center" shrinkToFit="1"/>
    </xf>
    <xf numFmtId="0" fontId="5" fillId="4" borderId="99" xfId="0" applyFont="1" applyFill="1" applyBorder="1" applyAlignment="1">
      <alignment horizontal="center" shrinkToFit="1"/>
    </xf>
    <xf numFmtId="0" fontId="5" fillId="4" borderId="100" xfId="0" applyFont="1" applyFill="1" applyBorder="1" applyAlignment="1">
      <alignment horizontal="center" shrinkToFit="1"/>
    </xf>
    <xf numFmtId="0" fontId="15" fillId="4" borderId="51" xfId="0" applyFont="1" applyFill="1" applyBorder="1" applyAlignment="1">
      <alignment horizontal="center" vertical="center" shrinkToFit="1"/>
    </xf>
    <xf numFmtId="0" fontId="15" fillId="4" borderId="0" xfId="0" applyFont="1" applyFill="1" applyAlignment="1">
      <alignment horizontal="center" vertical="center" shrinkToFit="1"/>
    </xf>
    <xf numFmtId="0" fontId="15" fillId="4" borderId="40" xfId="0" applyFont="1" applyFill="1" applyBorder="1" applyAlignment="1">
      <alignment horizontal="center" vertical="center" shrinkToFit="1"/>
    </xf>
    <xf numFmtId="0" fontId="15" fillId="4" borderId="12" xfId="0" applyFont="1" applyFill="1" applyBorder="1" applyAlignment="1">
      <alignment horizontal="center" vertical="center" shrinkToFit="1"/>
    </xf>
    <xf numFmtId="0" fontId="15" fillId="4" borderId="70" xfId="0" applyFont="1" applyFill="1" applyBorder="1" applyAlignment="1">
      <alignment horizontal="center" vertical="center" shrinkToFit="1"/>
    </xf>
    <xf numFmtId="0" fontId="15" fillId="4" borderId="71" xfId="0" applyFont="1" applyFill="1" applyBorder="1" applyAlignment="1">
      <alignment horizontal="center" vertical="center" shrinkToFit="1"/>
    </xf>
    <xf numFmtId="176" fontId="15" fillId="0" borderId="12" xfId="0" applyNumberFormat="1" applyFont="1" applyBorder="1" applyAlignment="1"/>
    <xf numFmtId="176" fontId="15" fillId="0" borderId="70" xfId="0" applyNumberFormat="1" applyFont="1" applyBorder="1" applyAlignment="1"/>
    <xf numFmtId="176" fontId="15" fillId="0" borderId="71" xfId="0" applyNumberFormat="1" applyFont="1" applyBorder="1" applyAlignment="1"/>
    <xf numFmtId="176" fontId="15" fillId="0" borderId="7" xfId="0" applyNumberFormat="1" applyFont="1" applyBorder="1" applyAlignment="1"/>
    <xf numFmtId="176" fontId="15" fillId="0" borderId="21" xfId="0" applyNumberFormat="1" applyFont="1" applyBorder="1" applyAlignment="1"/>
    <xf numFmtId="176" fontId="15" fillId="0" borderId="22" xfId="0" applyNumberFormat="1" applyFont="1" applyBorder="1" applyAlignment="1"/>
    <xf numFmtId="49" fontId="5" fillId="4" borderId="98" xfId="0" applyNumberFormat="1" applyFont="1" applyFill="1" applyBorder="1" applyAlignment="1">
      <alignment horizontal="center" vertical="center" wrapText="1"/>
    </xf>
    <xf numFmtId="49" fontId="5" fillId="4" borderId="99" xfId="0" applyNumberFormat="1" applyFont="1" applyFill="1" applyBorder="1" applyAlignment="1">
      <alignment horizontal="center" vertical="center"/>
    </xf>
    <xf numFmtId="49" fontId="5" fillId="4" borderId="100" xfId="0" applyNumberFormat="1" applyFont="1" applyFill="1" applyBorder="1" applyAlignment="1">
      <alignment horizontal="center" vertical="center"/>
    </xf>
    <xf numFmtId="0" fontId="16" fillId="4" borderId="5" xfId="0" applyFont="1" applyFill="1" applyBorder="1" applyAlignment="1">
      <alignment horizontal="center" vertical="center" wrapText="1"/>
    </xf>
    <xf numFmtId="176" fontId="15" fillId="0" borderId="15" xfId="0" applyNumberFormat="1" applyFont="1" applyBorder="1" applyAlignment="1"/>
    <xf numFmtId="176" fontId="15" fillId="0" borderId="91" xfId="0" applyNumberFormat="1" applyFont="1" applyBorder="1" applyAlignment="1"/>
    <xf numFmtId="176" fontId="15" fillId="0" borderId="93" xfId="0" applyNumberFormat="1" applyFont="1" applyBorder="1" applyAlignment="1"/>
    <xf numFmtId="0" fontId="15" fillId="4" borderId="5" xfId="0" applyFont="1" applyFill="1" applyBorder="1" applyAlignment="1">
      <alignment horizontal="center" vertical="center"/>
    </xf>
    <xf numFmtId="176" fontId="15" fillId="0" borderId="95" xfId="0" applyNumberFormat="1" applyFont="1" applyBorder="1" applyAlignment="1"/>
    <xf numFmtId="176" fontId="15" fillId="0" borderId="10" xfId="0" applyNumberFormat="1" applyFont="1" applyBorder="1" applyAlignment="1"/>
    <xf numFmtId="176" fontId="15" fillId="0" borderId="98" xfId="0" applyNumberFormat="1" applyFont="1" applyBorder="1" applyAlignment="1"/>
    <xf numFmtId="176" fontId="15" fillId="0" borderId="99" xfId="0" applyNumberFormat="1" applyFont="1" applyBorder="1" applyAlignment="1"/>
    <xf numFmtId="176" fontId="15" fillId="0" borderId="100" xfId="0" applyNumberFormat="1" applyFont="1" applyBorder="1" applyAlignment="1"/>
    <xf numFmtId="176" fontId="15" fillId="0" borderId="85" xfId="0" applyNumberFormat="1" applyFont="1" applyBorder="1" applyAlignment="1"/>
    <xf numFmtId="176" fontId="15" fillId="0" borderId="2" xfId="0" applyNumberFormat="1" applyFont="1" applyBorder="1" applyAlignment="1"/>
    <xf numFmtId="176" fontId="15" fillId="0" borderId="84" xfId="0" applyNumberFormat="1" applyFont="1" applyBorder="1" applyAlignment="1"/>
    <xf numFmtId="0" fontId="15" fillId="0" borderId="4" xfId="0" applyFont="1" applyBorder="1" applyAlignment="1">
      <alignment vertical="top" wrapText="1"/>
    </xf>
    <xf numFmtId="0" fontId="15" fillId="0" borderId="5" xfId="0" applyFont="1" applyBorder="1" applyAlignment="1">
      <alignment vertical="top" wrapText="1"/>
    </xf>
    <xf numFmtId="0" fontId="15" fillId="0" borderId="6" xfId="0" applyFont="1" applyBorder="1" applyAlignment="1">
      <alignment vertical="top" wrapText="1"/>
    </xf>
    <xf numFmtId="0" fontId="15" fillId="0" borderId="8" xfId="0" applyFont="1" applyBorder="1" applyAlignment="1">
      <alignment vertical="top" wrapText="1"/>
    </xf>
    <xf numFmtId="0" fontId="15" fillId="0" borderId="9" xfId="0" applyFont="1" applyBorder="1" applyAlignment="1">
      <alignment vertical="top" wrapText="1"/>
    </xf>
    <xf numFmtId="0" fontId="15" fillId="0" borderId="10" xfId="0" applyFont="1" applyBorder="1" applyAlignment="1">
      <alignment vertical="top" wrapText="1"/>
    </xf>
    <xf numFmtId="0" fontId="15" fillId="4" borderId="90" xfId="0" applyFont="1" applyFill="1" applyBorder="1" applyAlignment="1">
      <alignment horizontal="center" vertical="center" wrapText="1"/>
    </xf>
    <xf numFmtId="0" fontId="15" fillId="4" borderId="88" xfId="0" applyFont="1" applyFill="1" applyBorder="1" applyAlignment="1">
      <alignment horizontal="center" vertical="center" wrapText="1"/>
    </xf>
    <xf numFmtId="0" fontId="15" fillId="4" borderId="89" xfId="0" applyFont="1" applyFill="1" applyBorder="1" applyAlignment="1">
      <alignment horizontal="center" vertical="center" wrapText="1"/>
    </xf>
    <xf numFmtId="0" fontId="15" fillId="4" borderId="17" xfId="0" applyFont="1" applyFill="1" applyBorder="1" applyAlignment="1">
      <alignment horizontal="center" vertical="center" wrapText="1"/>
    </xf>
    <xf numFmtId="0" fontId="15" fillId="4" borderId="70" xfId="0" applyFont="1" applyFill="1" applyBorder="1" applyAlignment="1">
      <alignment horizontal="center" vertical="center" wrapText="1"/>
    </xf>
    <xf numFmtId="0" fontId="15" fillId="4" borderId="96" xfId="0" applyFont="1" applyFill="1" applyBorder="1" applyAlignment="1">
      <alignment horizontal="center" vertical="center" wrapText="1"/>
    </xf>
    <xf numFmtId="0" fontId="0" fillId="0" borderId="7" xfId="0" applyBorder="1" applyAlignment="1">
      <alignment horizontal="center" vertical="center" wrapText="1"/>
    </xf>
    <xf numFmtId="0" fontId="0" fillId="0" borderId="21" xfId="0" applyBorder="1" applyAlignment="1">
      <alignment horizontal="center" vertical="center" wrapText="1"/>
    </xf>
    <xf numFmtId="0" fontId="0" fillId="0" borderId="22" xfId="0" applyBorder="1" applyAlignment="1">
      <alignment horizontal="center" vertical="center" wrapText="1"/>
    </xf>
    <xf numFmtId="0" fontId="0" fillId="0" borderId="51" xfId="0" applyBorder="1" applyAlignment="1">
      <alignment horizontal="left" vertical="center" wrapText="1"/>
    </xf>
    <xf numFmtId="0" fontId="0" fillId="0" borderId="0" xfId="0" applyAlignment="1">
      <alignment horizontal="left" vertical="center" wrapText="1"/>
    </xf>
    <xf numFmtId="0" fontId="0" fillId="0" borderId="5" xfId="0" applyBorder="1" applyAlignment="1">
      <alignment horizontal="center" vertical="center" wrapText="1"/>
    </xf>
    <xf numFmtId="0" fontId="0" fillId="6" borderId="5" xfId="0" applyFill="1" applyBorder="1" applyAlignment="1">
      <alignment horizontal="center" vertical="center"/>
    </xf>
    <xf numFmtId="0" fontId="0" fillId="0" borderId="51" xfId="0" applyBorder="1" applyAlignment="1">
      <alignment horizontal="left" vertical="center"/>
    </xf>
    <xf numFmtId="0" fontId="0" fillId="0" borderId="0" xfId="0" applyAlignment="1">
      <alignment horizontal="left" vertical="center"/>
    </xf>
    <xf numFmtId="0" fontId="0" fillId="0" borderId="21" xfId="0" applyBorder="1" applyAlignment="1">
      <alignment horizontal="center" vertical="center"/>
    </xf>
    <xf numFmtId="0" fontId="0" fillId="0" borderId="22" xfId="0" applyBorder="1" applyAlignment="1">
      <alignment horizontal="center" vertical="center"/>
    </xf>
    <xf numFmtId="0" fontId="0" fillId="0" borderId="98" xfId="0" applyBorder="1" applyAlignment="1">
      <alignment vertical="center" textRotation="255" wrapText="1"/>
    </xf>
    <xf numFmtId="0" fontId="0" fillId="0" borderId="100" xfId="0" applyBorder="1" applyAlignment="1">
      <alignment vertical="center" textRotation="255" wrapText="1"/>
    </xf>
    <xf numFmtId="0" fontId="0" fillId="0" borderId="12" xfId="0" applyBorder="1" applyAlignment="1">
      <alignment vertical="center" textRotation="255" wrapText="1"/>
    </xf>
    <xf numFmtId="0" fontId="0" fillId="0" borderId="71" xfId="0" applyBorder="1" applyAlignment="1">
      <alignment vertical="center" textRotation="255" wrapText="1"/>
    </xf>
    <xf numFmtId="0" fontId="23" fillId="0" borderId="75" xfId="4" applyFont="1" applyBorder="1" applyAlignment="1">
      <alignment horizontal="center" vertical="top" shrinkToFit="1"/>
    </xf>
    <xf numFmtId="0" fontId="23" fillId="0" borderId="63" xfId="4" applyFont="1" applyBorder="1" applyAlignment="1">
      <alignment horizontal="center" vertical="top" shrinkToFit="1"/>
    </xf>
    <xf numFmtId="0" fontId="23" fillId="0" borderId="72" xfId="4" applyFont="1" applyBorder="1" applyAlignment="1">
      <alignment horizontal="center" vertical="top" shrinkToFit="1"/>
    </xf>
    <xf numFmtId="0" fontId="23" fillId="0" borderId="76" xfId="4" applyFont="1" applyBorder="1" applyAlignment="1">
      <alignment horizontal="center" vertical="top" shrinkToFit="1"/>
    </xf>
    <xf numFmtId="0" fontId="23" fillId="0" borderId="64" xfId="4" applyFont="1" applyBorder="1" applyAlignment="1">
      <alignment horizontal="center" vertical="top" shrinkToFit="1"/>
    </xf>
    <xf numFmtId="0" fontId="23" fillId="0" borderId="73" xfId="4" applyFont="1" applyBorder="1" applyAlignment="1">
      <alignment horizontal="center" vertical="top" shrinkToFit="1"/>
    </xf>
    <xf numFmtId="0" fontId="23" fillId="0" borderId="51" xfId="4" applyFont="1" applyBorder="1" applyAlignment="1">
      <alignment vertical="top" wrapText="1"/>
    </xf>
    <xf numFmtId="0" fontId="23" fillId="0" borderId="0" xfId="4" applyFont="1" applyAlignment="1">
      <alignment vertical="top" wrapText="1"/>
    </xf>
    <xf numFmtId="0" fontId="23" fillId="0" borderId="40" xfId="4" applyFont="1" applyBorder="1" applyAlignment="1">
      <alignment vertical="top" wrapText="1"/>
    </xf>
    <xf numFmtId="0" fontId="22" fillId="0" borderId="0" xfId="4" applyFont="1" applyAlignment="1">
      <alignment vertical="top" wrapText="1"/>
    </xf>
    <xf numFmtId="0" fontId="22" fillId="0" borderId="40" xfId="4" applyFont="1" applyBorder="1" applyAlignment="1">
      <alignment vertical="top" wrapText="1"/>
    </xf>
    <xf numFmtId="0" fontId="22" fillId="0" borderId="104" xfId="4" applyFont="1" applyBorder="1" applyAlignment="1">
      <alignment vertical="top" wrapText="1"/>
    </xf>
    <xf numFmtId="0" fontId="22" fillId="0" borderId="78" xfId="4" applyFont="1" applyBorder="1" applyAlignment="1">
      <alignment vertical="top" wrapText="1"/>
    </xf>
    <xf numFmtId="0" fontId="22" fillId="0" borderId="105" xfId="4" applyFont="1" applyBorder="1" applyAlignment="1">
      <alignment vertical="top" wrapText="1"/>
    </xf>
    <xf numFmtId="0" fontId="23" fillId="0" borderId="104" xfId="4" applyFont="1" applyBorder="1" applyAlignment="1">
      <alignment vertical="top" wrapText="1"/>
    </xf>
    <xf numFmtId="0" fontId="23" fillId="0" borderId="78" xfId="4" applyFont="1" applyBorder="1" applyAlignment="1">
      <alignment vertical="top" wrapText="1"/>
    </xf>
    <xf numFmtId="0" fontId="23" fillId="0" borderId="105" xfId="4" applyFont="1" applyBorder="1" applyAlignment="1">
      <alignment vertical="top" wrapText="1"/>
    </xf>
    <xf numFmtId="0" fontId="21" fillId="0" borderId="65" xfId="4" applyFont="1" applyBorder="1" applyAlignment="1">
      <alignment vertical="top" wrapText="1"/>
    </xf>
    <xf numFmtId="0" fontId="21" fillId="0" borderId="29" xfId="4" applyFont="1" applyBorder="1" applyAlignment="1">
      <alignment vertical="top" wrapText="1"/>
    </xf>
    <xf numFmtId="0" fontId="22" fillId="0" borderId="51" xfId="4" applyFont="1" applyBorder="1" applyAlignment="1">
      <alignment vertical="top" wrapText="1"/>
    </xf>
    <xf numFmtId="0" fontId="23" fillId="0" borderId="62" xfId="4" applyFont="1" applyBorder="1" applyAlignment="1">
      <alignment horizontal="center" vertical="top" shrinkToFit="1"/>
    </xf>
    <xf numFmtId="0" fontId="23" fillId="0" borderId="77" xfId="4" applyFont="1" applyBorder="1" applyAlignment="1">
      <alignment horizontal="center" vertical="top" shrinkToFit="1"/>
    </xf>
    <xf numFmtId="0" fontId="23" fillId="0" borderId="74" xfId="4" applyFont="1" applyBorder="1" applyAlignment="1">
      <alignment horizontal="center" vertical="top" shrinkToFit="1"/>
    </xf>
    <xf numFmtId="0" fontId="22" fillId="0" borderId="104" xfId="4" applyFont="1" applyBorder="1" applyAlignment="1">
      <alignment horizontal="left" vertical="top" wrapText="1"/>
    </xf>
    <xf numFmtId="0" fontId="22" fillId="0" borderId="78" xfId="4" applyFont="1" applyBorder="1" applyAlignment="1">
      <alignment horizontal="left" vertical="top" wrapText="1"/>
    </xf>
    <xf numFmtId="0" fontId="22" fillId="0" borderId="105" xfId="4" applyFont="1" applyBorder="1" applyAlignment="1">
      <alignment horizontal="left" vertical="top" wrapText="1"/>
    </xf>
    <xf numFmtId="0" fontId="22" fillId="0" borderId="0" xfId="4" applyFont="1" applyAlignment="1">
      <alignment horizontal="left" vertical="top" wrapText="1"/>
    </xf>
    <xf numFmtId="0" fontId="22" fillId="0" borderId="40" xfId="4" applyFont="1" applyBorder="1" applyAlignment="1">
      <alignment horizontal="left" vertical="top" wrapText="1"/>
    </xf>
    <xf numFmtId="0" fontId="23" fillId="0" borderId="104" xfId="4" applyFont="1" applyBorder="1" applyAlignment="1">
      <alignment horizontal="left" vertical="top" wrapText="1"/>
    </xf>
    <xf numFmtId="0" fontId="23" fillId="0" borderId="78" xfId="4" applyFont="1" applyBorder="1" applyAlignment="1">
      <alignment horizontal="left" vertical="top" wrapText="1"/>
    </xf>
    <xf numFmtId="0" fontId="23" fillId="0" borderId="105" xfId="4" applyFont="1" applyBorder="1" applyAlignment="1">
      <alignment horizontal="left" vertical="top" wrapText="1"/>
    </xf>
    <xf numFmtId="0" fontId="22" fillId="0" borderId="0" xfId="4" applyFont="1" applyAlignment="1">
      <alignment horizontal="center" vertical="top" wrapText="1"/>
    </xf>
    <xf numFmtId="0" fontId="22" fillId="0" borderId="40" xfId="4" applyFont="1" applyBorder="1" applyAlignment="1">
      <alignment horizontal="center" vertical="top" wrapText="1"/>
    </xf>
    <xf numFmtId="0" fontId="21" fillId="0" borderId="65" xfId="4" applyFont="1" applyBorder="1" applyAlignment="1">
      <alignment horizontal="left" vertical="top" wrapText="1"/>
    </xf>
    <xf numFmtId="0" fontId="21" fillId="0" borderId="29" xfId="4" applyFont="1" applyBorder="1" applyAlignment="1">
      <alignment horizontal="left" vertical="top" wrapText="1"/>
    </xf>
    <xf numFmtId="0" fontId="42" fillId="0" borderId="0" xfId="4" applyFont="1" applyAlignment="1">
      <alignment vertical="top" wrapText="1"/>
    </xf>
    <xf numFmtId="0" fontId="32" fillId="0" borderId="0" xfId="4" applyFont="1" applyAlignment="1">
      <alignment vertical="top" wrapText="1"/>
    </xf>
    <xf numFmtId="0" fontId="38" fillId="0" borderId="0" xfId="4" applyFont="1" applyAlignment="1">
      <alignment vertical="top" wrapText="1"/>
    </xf>
    <xf numFmtId="0" fontId="42" fillId="0" borderId="0" xfId="4" applyFont="1" applyAlignment="1">
      <alignment vertical="top" shrinkToFit="1"/>
    </xf>
    <xf numFmtId="0" fontId="22" fillId="0" borderId="51" xfId="4" applyFont="1" applyBorder="1" applyAlignment="1">
      <alignment horizontal="left" vertical="top" wrapText="1"/>
    </xf>
    <xf numFmtId="0" fontId="23" fillId="0" borderId="51" xfId="4" applyFont="1" applyBorder="1" applyAlignment="1">
      <alignment horizontal="left" vertical="top" wrapText="1"/>
    </xf>
    <xf numFmtId="0" fontId="23" fillId="0" borderId="0" xfId="4" applyFont="1" applyAlignment="1">
      <alignment horizontal="left" vertical="top" wrapText="1"/>
    </xf>
    <xf numFmtId="0" fontId="23" fillId="0" borderId="40" xfId="4" applyFont="1" applyBorder="1" applyAlignment="1">
      <alignment horizontal="left" vertical="top" wrapText="1"/>
    </xf>
    <xf numFmtId="0" fontId="22" fillId="0" borderId="51" xfId="4" applyFont="1" applyBorder="1" applyAlignment="1">
      <alignment vertical="center" wrapText="1"/>
    </xf>
    <xf numFmtId="0" fontId="22" fillId="0" borderId="0" xfId="4" applyFont="1" applyAlignment="1">
      <alignment vertical="center" wrapText="1"/>
    </xf>
    <xf numFmtId="0" fontId="22" fillId="0" borderId="40" xfId="4" applyFont="1" applyBorder="1" applyAlignment="1">
      <alignment vertical="center" wrapText="1"/>
    </xf>
    <xf numFmtId="0" fontId="23" fillId="0" borderId="51" xfId="0" applyFont="1" applyBorder="1" applyAlignment="1">
      <alignment vertical="top" wrapText="1"/>
    </xf>
    <xf numFmtId="0" fontId="23" fillId="0" borderId="0" xfId="0" applyFont="1" applyAlignment="1">
      <alignment vertical="top" wrapText="1"/>
    </xf>
    <xf numFmtId="0" fontId="23" fillId="0" borderId="40" xfId="0" applyFont="1" applyBorder="1" applyAlignment="1">
      <alignment vertical="top" wrapText="1"/>
    </xf>
    <xf numFmtId="0" fontId="22" fillId="0" borderId="51" xfId="0" applyFont="1" applyBorder="1" applyAlignment="1">
      <alignment vertical="top" wrapText="1"/>
    </xf>
    <xf numFmtId="0" fontId="22" fillId="0" borderId="0" xfId="0" applyFont="1" applyAlignment="1">
      <alignment vertical="top" wrapText="1"/>
    </xf>
    <xf numFmtId="0" fontId="22" fillId="0" borderId="40" xfId="0" applyFont="1" applyBorder="1" applyAlignment="1">
      <alignment vertical="top" wrapText="1"/>
    </xf>
    <xf numFmtId="0" fontId="21" fillId="0" borderId="69" xfId="4" applyFont="1" applyBorder="1" applyAlignment="1">
      <alignment vertical="top" wrapText="1"/>
    </xf>
    <xf numFmtId="0" fontId="22" fillId="0" borderId="104" xfId="4" applyFont="1" applyBorder="1" applyAlignment="1">
      <alignment horizontal="left" vertical="top" wrapText="1" shrinkToFit="1"/>
    </xf>
    <xf numFmtId="0" fontId="22" fillId="0" borderId="78" xfId="4" applyFont="1" applyBorder="1" applyAlignment="1">
      <alignment horizontal="left" vertical="top" wrapText="1" shrinkToFit="1"/>
    </xf>
    <xf numFmtId="0" fontId="22" fillId="0" borderId="105" xfId="4" applyFont="1" applyBorder="1" applyAlignment="1">
      <alignment horizontal="left" vertical="top" wrapText="1" shrinkToFit="1"/>
    </xf>
    <xf numFmtId="0" fontId="22" fillId="0" borderId="104" xfId="4" applyFont="1" applyBorder="1" applyAlignment="1">
      <alignment vertical="center" wrapText="1"/>
    </xf>
    <xf numFmtId="0" fontId="22" fillId="0" borderId="78" xfId="4" applyFont="1" applyBorder="1" applyAlignment="1">
      <alignment vertical="center" wrapText="1"/>
    </xf>
    <xf numFmtId="0" fontId="22" fillId="0" borderId="105" xfId="4" applyFont="1" applyBorder="1" applyAlignment="1">
      <alignment vertical="center" wrapText="1"/>
    </xf>
    <xf numFmtId="0" fontId="23" fillId="0" borderId="76" xfId="4" applyFont="1" applyBorder="1" applyAlignment="1">
      <alignment horizontal="center" vertical="center" shrinkToFit="1"/>
    </xf>
    <xf numFmtId="0" fontId="23" fillId="0" borderId="73" xfId="4" applyFont="1" applyBorder="1" applyAlignment="1">
      <alignment horizontal="center" vertical="center" shrinkToFit="1"/>
    </xf>
    <xf numFmtId="0" fontId="22" fillId="0" borderId="75" xfId="4" applyFont="1" applyBorder="1" applyAlignment="1">
      <alignment horizontal="center" vertical="top" shrinkToFit="1"/>
    </xf>
    <xf numFmtId="0" fontId="22" fillId="0" borderId="72" xfId="4" applyFont="1" applyBorder="1" applyAlignment="1">
      <alignment horizontal="center" vertical="top" shrinkToFit="1"/>
    </xf>
    <xf numFmtId="0" fontId="22" fillId="0" borderId="74" xfId="4" applyFont="1" applyBorder="1" applyAlignment="1">
      <alignment horizontal="center" vertical="top" shrinkToFit="1"/>
    </xf>
    <xf numFmtId="0" fontId="22" fillId="0" borderId="77" xfId="4" applyFont="1" applyBorder="1" applyAlignment="1">
      <alignment horizontal="center" vertical="top" shrinkToFit="1"/>
    </xf>
    <xf numFmtId="0" fontId="23" fillId="0" borderId="101" xfId="4" applyFont="1" applyBorder="1" applyAlignment="1">
      <alignment horizontal="center" vertical="top" shrinkToFit="1"/>
    </xf>
    <xf numFmtId="0" fontId="23" fillId="0" borderId="102" xfId="4" applyFont="1" applyBorder="1" applyAlignment="1">
      <alignment horizontal="center" vertical="top" shrinkToFit="1"/>
    </xf>
    <xf numFmtId="0" fontId="23" fillId="0" borderId="103" xfId="4" applyFont="1" applyBorder="1" applyAlignment="1">
      <alignment horizontal="center" vertical="top" shrinkToFit="1"/>
    </xf>
    <xf numFmtId="0" fontId="21" fillId="0" borderId="32" xfId="4" applyFont="1" applyBorder="1" applyAlignment="1">
      <alignment horizontal="left" vertical="top" wrapText="1"/>
    </xf>
    <xf numFmtId="0" fontId="32" fillId="0" borderId="51" xfId="4" applyFont="1" applyBorder="1" applyAlignment="1">
      <alignment vertical="top" wrapText="1"/>
    </xf>
    <xf numFmtId="0" fontId="32" fillId="0" borderId="40" xfId="4" applyFont="1" applyBorder="1" applyAlignment="1">
      <alignment vertical="top" wrapText="1"/>
    </xf>
    <xf numFmtId="0" fontId="38" fillId="0" borderId="40" xfId="4" applyFont="1" applyBorder="1" applyAlignment="1">
      <alignment vertical="top" wrapText="1"/>
    </xf>
    <xf numFmtId="0" fontId="38" fillId="0" borderId="51" xfId="4" applyFont="1" applyBorder="1" applyAlignment="1">
      <alignment vertical="top" wrapText="1"/>
    </xf>
    <xf numFmtId="0" fontId="32" fillId="0" borderId="74" xfId="4" applyFont="1" applyBorder="1" applyAlignment="1">
      <alignment horizontal="center" vertical="top" shrinkToFit="1"/>
    </xf>
    <xf numFmtId="0" fontId="32" fillId="0" borderId="77" xfId="4" applyFont="1" applyBorder="1" applyAlignment="1">
      <alignment horizontal="center" vertical="top" shrinkToFit="1"/>
    </xf>
    <xf numFmtId="0" fontId="32" fillId="0" borderId="75" xfId="4" applyFont="1" applyBorder="1" applyAlignment="1">
      <alignment horizontal="center" vertical="top" shrinkToFit="1"/>
    </xf>
    <xf numFmtId="0" fontId="32" fillId="0" borderId="72" xfId="4" applyFont="1" applyBorder="1" applyAlignment="1">
      <alignment horizontal="center" vertical="top" shrinkToFit="1"/>
    </xf>
    <xf numFmtId="0" fontId="32" fillId="0" borderId="76" xfId="4" applyFont="1" applyBorder="1" applyAlignment="1">
      <alignment horizontal="center" vertical="top" shrinkToFit="1"/>
    </xf>
    <xf numFmtId="0" fontId="32" fillId="0" borderId="73" xfId="4" applyFont="1" applyBorder="1" applyAlignment="1">
      <alignment horizontal="center" vertical="top" shrinkToFit="1"/>
    </xf>
    <xf numFmtId="0" fontId="38" fillId="0" borderId="104" xfId="4" applyFont="1" applyBorder="1" applyAlignment="1">
      <alignment vertical="center" wrapText="1"/>
    </xf>
    <xf numFmtId="0" fontId="38" fillId="0" borderId="78" xfId="4" applyFont="1" applyBorder="1" applyAlignment="1">
      <alignment vertical="center" wrapText="1"/>
    </xf>
    <xf numFmtId="0" fontId="38" fillId="0" borderId="105" xfId="4" applyFont="1" applyBorder="1" applyAlignment="1">
      <alignment vertical="center" wrapText="1"/>
    </xf>
    <xf numFmtId="0" fontId="32" fillId="0" borderId="62" xfId="4" applyFont="1" applyBorder="1" applyAlignment="1">
      <alignment horizontal="center" vertical="top" shrinkToFit="1"/>
    </xf>
    <xf numFmtId="0" fontId="32" fillId="0" borderId="79" xfId="4" applyFont="1" applyBorder="1" applyAlignment="1">
      <alignment horizontal="center" vertical="top" shrinkToFit="1"/>
    </xf>
    <xf numFmtId="0" fontId="32" fillId="0" borderId="63" xfId="4" applyFont="1" applyBorder="1" applyAlignment="1">
      <alignment horizontal="center" vertical="top" shrinkToFit="1"/>
    </xf>
    <xf numFmtId="0" fontId="32" fillId="0" borderId="80" xfId="4" applyFont="1" applyBorder="1" applyAlignment="1">
      <alignment horizontal="center" vertical="top" shrinkToFit="1"/>
    </xf>
    <xf numFmtId="0" fontId="32" fillId="0" borderId="64" xfId="4" applyFont="1" applyBorder="1" applyAlignment="1">
      <alignment horizontal="center" vertical="top" shrinkToFit="1"/>
    </xf>
    <xf numFmtId="0" fontId="32" fillId="0" borderId="81" xfId="4" applyFont="1" applyBorder="1" applyAlignment="1">
      <alignment horizontal="center" vertical="top" shrinkToFit="1"/>
    </xf>
    <xf numFmtId="0" fontId="41" fillId="0" borderId="0" xfId="4" applyFont="1" applyAlignment="1">
      <alignment vertical="top"/>
    </xf>
    <xf numFmtId="0" fontId="38" fillId="0" borderId="40" xfId="4" applyFont="1" applyBorder="1" applyAlignment="1">
      <alignment vertical="top"/>
    </xf>
    <xf numFmtId="0" fontId="38" fillId="0" borderId="104" xfId="4" applyFont="1" applyBorder="1" applyAlignment="1">
      <alignment vertical="top" wrapText="1"/>
    </xf>
    <xf numFmtId="0" fontId="38" fillId="0" borderId="78" xfId="4" applyFont="1" applyBorder="1" applyAlignment="1">
      <alignment vertical="top" wrapText="1"/>
    </xf>
    <xf numFmtId="0" fontId="38" fillId="0" borderId="105" xfId="4" applyFont="1" applyBorder="1" applyAlignment="1">
      <alignment vertical="top" wrapText="1"/>
    </xf>
    <xf numFmtId="0" fontId="32" fillId="0" borderId="98" xfId="4" applyFont="1" applyBorder="1" applyAlignment="1">
      <alignment vertical="top" wrapText="1"/>
    </xf>
    <xf numFmtId="0" fontId="32" fillId="0" borderId="99" xfId="4" applyFont="1" applyBorder="1" applyAlignment="1">
      <alignment vertical="top" wrapText="1"/>
    </xf>
    <xf numFmtId="0" fontId="32" fillId="0" borderId="100" xfId="4" applyFont="1" applyBorder="1" applyAlignment="1">
      <alignment vertical="top" wrapText="1"/>
    </xf>
    <xf numFmtId="0" fontId="41" fillId="0" borderId="0" xfId="4" applyFont="1" applyAlignment="1">
      <alignment vertical="top" wrapText="1"/>
    </xf>
    <xf numFmtId="0" fontId="41" fillId="0" borderId="40" xfId="4" applyFont="1" applyBorder="1" applyAlignment="1">
      <alignment vertical="top" wrapText="1"/>
    </xf>
    <xf numFmtId="0" fontId="38" fillId="0" borderId="104" xfId="4" applyFont="1" applyBorder="1" applyAlignment="1">
      <alignment vertical="center" shrinkToFit="1"/>
    </xf>
    <xf numFmtId="0" fontId="38" fillId="0" borderId="78" xfId="4" applyFont="1" applyBorder="1" applyAlignment="1">
      <alignment vertical="center" shrinkToFit="1"/>
    </xf>
    <xf numFmtId="0" fontId="38" fillId="0" borderId="105" xfId="4" applyFont="1" applyBorder="1" applyAlignment="1">
      <alignment vertical="center" shrinkToFit="1"/>
    </xf>
    <xf numFmtId="0" fontId="38" fillId="0" borderId="51" xfId="4" applyFont="1" applyBorder="1" applyAlignment="1">
      <alignment vertical="center" shrinkToFit="1"/>
    </xf>
    <xf numFmtId="0" fontId="38" fillId="0" borderId="0" xfId="4" applyFont="1" applyAlignment="1">
      <alignment vertical="center" shrinkToFit="1"/>
    </xf>
    <xf numFmtId="0" fontId="38" fillId="0" borderId="40" xfId="4" applyFont="1" applyBorder="1" applyAlignment="1">
      <alignment vertical="center" shrinkToFit="1"/>
    </xf>
    <xf numFmtId="0" fontId="38" fillId="0" borderId="0" xfId="4" applyFont="1" applyAlignment="1">
      <alignment vertical="center"/>
    </xf>
    <xf numFmtId="0" fontId="38" fillId="0" borderId="40" xfId="4" applyFont="1" applyBorder="1" applyAlignment="1">
      <alignment vertical="center"/>
    </xf>
    <xf numFmtId="0" fontId="35" fillId="0" borderId="32" xfId="4" applyFont="1" applyBorder="1" applyAlignment="1">
      <alignment horizontal="center" vertical="center"/>
    </xf>
    <xf numFmtId="0" fontId="35" fillId="0" borderId="11" xfId="4" applyFont="1" applyBorder="1" applyAlignment="1">
      <alignment horizontal="center" vertical="center"/>
    </xf>
    <xf numFmtId="0" fontId="38" fillId="0" borderId="98" xfId="4" applyFont="1" applyBorder="1" applyAlignment="1">
      <alignment vertical="top" wrapText="1"/>
    </xf>
    <xf numFmtId="0" fontId="38" fillId="0" borderId="99" xfId="4" applyFont="1" applyBorder="1" applyAlignment="1">
      <alignment vertical="top" wrapText="1"/>
    </xf>
    <xf numFmtId="0" fontId="38" fillId="0" borderId="100" xfId="4" applyFont="1" applyBorder="1" applyAlignment="1">
      <alignment vertical="top" wrapText="1"/>
    </xf>
    <xf numFmtId="0" fontId="32" fillId="0" borderId="101" xfId="4" applyFont="1" applyBorder="1" applyAlignment="1">
      <alignment horizontal="center" vertical="top" shrinkToFit="1"/>
    </xf>
    <xf numFmtId="0" fontId="32" fillId="0" borderId="102" xfId="4" applyFont="1" applyBorder="1" applyAlignment="1">
      <alignment horizontal="center" vertical="top" shrinkToFit="1"/>
    </xf>
    <xf numFmtId="0" fontId="32" fillId="0" borderId="103" xfId="4" applyFont="1" applyBorder="1" applyAlignment="1">
      <alignment horizontal="center" vertical="top" shrinkToFit="1"/>
    </xf>
    <xf numFmtId="0" fontId="21" fillId="0" borderId="32" xfId="4" applyFont="1" applyBorder="1" applyAlignment="1">
      <alignment vertical="top" wrapText="1"/>
    </xf>
    <xf numFmtId="0" fontId="22" fillId="0" borderId="51" xfId="4" applyFont="1" applyBorder="1" applyAlignment="1">
      <alignment horizontal="left" vertical="center" shrinkToFit="1"/>
    </xf>
    <xf numFmtId="0" fontId="22" fillId="0" borderId="0" xfId="4" applyFont="1" applyAlignment="1">
      <alignment horizontal="left" vertical="center" shrinkToFit="1"/>
    </xf>
    <xf numFmtId="0" fontId="22" fillId="0" borderId="40" xfId="4" applyFont="1" applyBorder="1" applyAlignment="1">
      <alignment horizontal="left" vertical="center" shrinkToFit="1"/>
    </xf>
    <xf numFmtId="0" fontId="32" fillId="0" borderId="94" xfId="4" applyFont="1" applyBorder="1" applyAlignment="1">
      <alignment horizontal="center" vertical="center"/>
    </xf>
    <xf numFmtId="0" fontId="32" fillId="0" borderId="97" xfId="4" applyFont="1" applyBorder="1" applyAlignment="1">
      <alignment horizontal="center" vertical="center"/>
    </xf>
    <xf numFmtId="0" fontId="32" fillId="0" borderId="85" xfId="4" applyFont="1" applyBorder="1" applyAlignment="1">
      <alignment vertical="center"/>
    </xf>
    <xf numFmtId="0" fontId="32" fillId="0" borderId="2" xfId="4" applyFont="1" applyBorder="1" applyAlignment="1">
      <alignment vertical="center"/>
    </xf>
    <xf numFmtId="0" fontId="32" fillId="0" borderId="3" xfId="4" applyFont="1" applyBorder="1" applyAlignment="1">
      <alignment vertical="center"/>
    </xf>
    <xf numFmtId="0" fontId="32" fillId="0" borderId="4" xfId="4" applyFont="1" applyBorder="1" applyAlignment="1">
      <alignment horizontal="center" vertical="center"/>
    </xf>
    <xf numFmtId="0" fontId="32" fillId="0" borderId="5" xfId="4" applyFont="1" applyBorder="1" applyAlignment="1">
      <alignment horizontal="center" vertical="center"/>
    </xf>
    <xf numFmtId="0" fontId="32" fillId="0" borderId="7" xfId="4" applyFont="1" applyBorder="1" applyAlignment="1">
      <alignment vertical="center"/>
    </xf>
    <xf numFmtId="0" fontId="32" fillId="0" borderId="21" xfId="4" applyFont="1" applyBorder="1" applyAlignment="1">
      <alignment vertical="center"/>
    </xf>
    <xf numFmtId="0" fontId="32" fillId="0" borderId="83" xfId="4" applyFont="1" applyBorder="1" applyAlignment="1">
      <alignment vertical="center"/>
    </xf>
    <xf numFmtId="0" fontId="32" fillId="0" borderId="8" xfId="4" applyFont="1" applyBorder="1" applyAlignment="1">
      <alignment horizontal="center" vertical="center"/>
    </xf>
    <xf numFmtId="0" fontId="32" fillId="0" borderId="9" xfId="4" applyFont="1" applyBorder="1" applyAlignment="1">
      <alignment horizontal="center" vertical="center"/>
    </xf>
    <xf numFmtId="0" fontId="32" fillId="0" borderId="15" xfId="4" applyFont="1" applyBorder="1" applyAlignment="1">
      <alignment vertical="center"/>
    </xf>
    <xf numFmtId="0" fontId="32" fillId="0" borderId="91" xfId="4" applyFont="1" applyBorder="1" applyAlignment="1">
      <alignment vertical="center"/>
    </xf>
    <xf numFmtId="0" fontId="32" fillId="0" borderId="92" xfId="4" applyFont="1" applyBorder="1" applyAlignment="1">
      <alignment vertical="center"/>
    </xf>
    <xf numFmtId="0" fontId="35" fillId="0" borderId="98" xfId="4" applyFont="1" applyBorder="1" applyAlignment="1">
      <alignment horizontal="center" vertical="center"/>
    </xf>
    <xf numFmtId="0" fontId="35" fillId="0" borderId="99" xfId="4" applyFont="1" applyBorder="1" applyAlignment="1">
      <alignment horizontal="center" vertical="center"/>
    </xf>
    <xf numFmtId="0" fontId="35" fillId="0" borderId="100" xfId="4" applyFont="1" applyBorder="1" applyAlignment="1">
      <alignment horizontal="center" vertical="center"/>
    </xf>
    <xf numFmtId="0" fontId="35" fillId="0" borderId="12" xfId="4" applyFont="1" applyBorder="1" applyAlignment="1">
      <alignment horizontal="center" vertical="center"/>
    </xf>
    <xf numFmtId="0" fontId="35" fillId="0" borderId="70" xfId="4" applyFont="1" applyBorder="1" applyAlignment="1">
      <alignment horizontal="center" vertical="center"/>
    </xf>
    <xf numFmtId="0" fontId="35" fillId="0" borderId="71" xfId="4" applyFont="1" applyBorder="1" applyAlignment="1">
      <alignment horizontal="center" vertical="center"/>
    </xf>
    <xf numFmtId="0" fontId="40" fillId="0" borderId="7" xfId="4" applyFont="1" applyBorder="1" applyAlignment="1">
      <alignment horizontal="center" vertical="center" shrinkToFit="1"/>
    </xf>
    <xf numFmtId="0" fontId="40" fillId="0" borderId="21" xfId="4" applyFont="1" applyBorder="1" applyAlignment="1">
      <alignment horizontal="center" vertical="center" shrinkToFit="1"/>
    </xf>
    <xf numFmtId="0" fontId="40" fillId="0" borderId="22" xfId="4" applyFont="1" applyBorder="1" applyAlignment="1">
      <alignment horizontal="center" vertical="center" shrinkToFit="1"/>
    </xf>
    <xf numFmtId="0" fontId="32" fillId="0" borderId="104" xfId="4" applyFont="1" applyBorder="1" applyAlignment="1">
      <alignment vertical="top" wrapText="1"/>
    </xf>
    <xf numFmtId="0" fontId="32" fillId="0" borderId="78" xfId="4" applyFont="1" applyBorder="1" applyAlignment="1">
      <alignment vertical="top" wrapText="1"/>
    </xf>
    <xf numFmtId="0" fontId="32" fillId="0" borderId="105" xfId="4" applyFont="1" applyBorder="1" applyAlignment="1">
      <alignment vertical="top" wrapText="1"/>
    </xf>
    <xf numFmtId="0" fontId="4" fillId="0" borderId="32" xfId="10" applyFont="1" applyBorder="1" applyAlignment="1">
      <alignment horizontal="left" vertical="top" wrapText="1"/>
    </xf>
    <xf numFmtId="0" fontId="4" fillId="0" borderId="29" xfId="10" applyFont="1" applyBorder="1" applyAlignment="1">
      <alignment horizontal="left" vertical="top" wrapText="1"/>
    </xf>
    <xf numFmtId="0" fontId="4" fillId="0" borderId="11" xfId="10" applyFont="1" applyBorder="1" applyAlignment="1">
      <alignment horizontal="left" vertical="top" wrapText="1"/>
    </xf>
    <xf numFmtId="0" fontId="4" fillId="0" borderId="32" xfId="7" applyFont="1" applyBorder="1" applyAlignment="1">
      <alignment horizontal="center" vertical="center"/>
    </xf>
    <xf numFmtId="0" fontId="4" fillId="0" borderId="11" xfId="7" applyFont="1" applyBorder="1" applyAlignment="1">
      <alignment horizontal="center" vertical="center"/>
    </xf>
    <xf numFmtId="0" fontId="4" fillId="0" borderId="32" xfId="0" applyFont="1" applyBorder="1" applyAlignment="1">
      <alignment vertical="top" wrapText="1"/>
    </xf>
    <xf numFmtId="0" fontId="4" fillId="0" borderId="29" xfId="0" applyFont="1" applyBorder="1" applyAlignment="1">
      <alignment vertical="top" wrapText="1"/>
    </xf>
    <xf numFmtId="0" fontId="17" fillId="0" borderId="0" xfId="10" applyFont="1" applyAlignment="1">
      <alignment horizontal="center" vertical="center"/>
    </xf>
    <xf numFmtId="0" fontId="18" fillId="4" borderId="5" xfId="11" applyFont="1" applyFill="1" applyBorder="1" applyAlignment="1">
      <alignment horizontal="center" vertical="center"/>
    </xf>
    <xf numFmtId="0" fontId="13" fillId="0" borderId="32" xfId="5" applyFont="1" applyBorder="1" applyAlignment="1">
      <alignment horizontal="center" vertical="center"/>
    </xf>
    <xf numFmtId="0" fontId="13" fillId="0" borderId="29" xfId="5" applyFont="1" applyBorder="1" applyAlignment="1">
      <alignment horizontal="center" vertical="center"/>
    </xf>
    <xf numFmtId="0" fontId="0" fillId="0" borderId="29" xfId="0" applyBorder="1" applyAlignment="1"/>
    <xf numFmtId="0" fontId="13" fillId="0" borderId="32" xfId="10" applyFont="1" applyBorder="1" applyAlignment="1">
      <alignment horizontal="center" vertical="center"/>
    </xf>
    <xf numFmtId="0" fontId="13" fillId="0" borderId="11" xfId="10" applyFont="1" applyBorder="1" applyAlignment="1">
      <alignment horizontal="center" vertical="center"/>
    </xf>
    <xf numFmtId="0" fontId="4" fillId="0" borderId="32" xfId="10" applyFont="1" applyBorder="1" applyAlignment="1">
      <alignment vertical="top" wrapText="1"/>
    </xf>
    <xf numFmtId="0" fontId="4" fillId="0" borderId="29" xfId="10" applyFont="1" applyBorder="1" applyAlignment="1">
      <alignment vertical="top" wrapText="1"/>
    </xf>
    <xf numFmtId="0" fontId="4" fillId="5" borderId="32" xfId="7" applyFont="1" applyFill="1" applyBorder="1" applyAlignment="1">
      <alignment horizontal="left" vertical="top" wrapText="1"/>
    </xf>
    <xf numFmtId="0" fontId="4" fillId="5" borderId="11" xfId="7" applyFont="1" applyFill="1" applyBorder="1" applyAlignment="1">
      <alignment horizontal="left" vertical="top" wrapText="1"/>
    </xf>
    <xf numFmtId="0" fontId="18" fillId="0" borderId="32" xfId="10" applyFont="1" applyBorder="1">
      <alignment vertical="center"/>
    </xf>
    <xf numFmtId="0" fontId="18" fillId="0" borderId="32" xfId="10" applyFont="1" applyBorder="1" applyAlignment="1">
      <alignment vertical="center"/>
    </xf>
    <xf numFmtId="0" fontId="0" fillId="0" borderId="29" xfId="0" applyBorder="1" applyAlignment="1">
      <alignment vertical="center"/>
    </xf>
    <xf numFmtId="0" fontId="0" fillId="0" borderId="11" xfId="0" applyBorder="1" applyAlignment="1">
      <alignment vertical="center"/>
    </xf>
    <xf numFmtId="0" fontId="13" fillId="0" borderId="11" xfId="5" applyFont="1" applyBorder="1" applyAlignment="1">
      <alignment horizontal="center" vertical="center"/>
    </xf>
    <xf numFmtId="0" fontId="39" fillId="0" borderId="32" xfId="5" applyFont="1" applyBorder="1">
      <alignment vertical="center"/>
    </xf>
    <xf numFmtId="0" fontId="39" fillId="0" borderId="29" xfId="5" applyFont="1" applyBorder="1">
      <alignment vertical="center"/>
    </xf>
    <xf numFmtId="0" fontId="39" fillId="0" borderId="11" xfId="5" applyFont="1" applyBorder="1">
      <alignment vertical="center"/>
    </xf>
    <xf numFmtId="0" fontId="18" fillId="0" borderId="29" xfId="10" applyFont="1" applyBorder="1">
      <alignment vertical="center"/>
    </xf>
    <xf numFmtId="0" fontId="18" fillId="0" borderId="11" xfId="10" applyFont="1" applyBorder="1">
      <alignment vertical="center"/>
    </xf>
    <xf numFmtId="0" fontId="18" fillId="0" borderId="32" xfId="10" applyFont="1" applyBorder="1" applyAlignment="1">
      <alignment horizontal="center" vertical="center"/>
    </xf>
    <xf numFmtId="0" fontId="18" fillId="0" borderId="29" xfId="10" applyFont="1" applyBorder="1" applyAlignment="1">
      <alignment horizontal="center" vertical="center"/>
    </xf>
    <xf numFmtId="0" fontId="18" fillId="0" borderId="11" xfId="10" applyFont="1" applyBorder="1" applyAlignment="1">
      <alignment horizontal="center" vertical="center"/>
    </xf>
    <xf numFmtId="0" fontId="4" fillId="0" borderId="32" xfId="0" applyFont="1" applyBorder="1" applyAlignment="1">
      <alignment vertical="center"/>
    </xf>
    <xf numFmtId="0" fontId="4" fillId="0" borderId="29" xfId="0" applyFont="1" applyBorder="1" applyAlignment="1">
      <alignment vertical="center"/>
    </xf>
    <xf numFmtId="0" fontId="4" fillId="0" borderId="11" xfId="0" applyFont="1" applyBorder="1" applyAlignment="1">
      <alignment vertical="center"/>
    </xf>
  </cellXfs>
  <cellStyles count="16">
    <cellStyle name="桁区切り" xfId="1" builtinId="6"/>
    <cellStyle name="桁区切り 2" xfId="14" xr:uid="{CA88C369-2AF1-4CEB-AC6C-06C34C9CB542}"/>
    <cellStyle name="標準" xfId="0" builtinId="0"/>
    <cellStyle name="標準 2" xfId="2" xr:uid="{00000000-0005-0000-0000-000002000000}"/>
    <cellStyle name="標準 3" xfId="3" xr:uid="{00000000-0005-0000-0000-000003000000}"/>
    <cellStyle name="標準 4" xfId="4" xr:uid="{00000000-0005-0000-0000-000004000000}"/>
    <cellStyle name="標準 5" xfId="13" xr:uid="{866784A2-9747-4882-A319-7F8995AD1DF5}"/>
    <cellStyle name="標準_■101 訪問介護費_●訪問介護" xfId="5" xr:uid="{00000000-0005-0000-0000-000005000000}"/>
    <cellStyle name="標準_■103 訪問看護費_●訪問看護" xfId="6" xr:uid="{00000000-0005-0000-0000-000006000000}"/>
    <cellStyle name="標準_■106 通所介護費_●通所介護" xfId="7" xr:uid="{00000000-0005-0000-0000-000007000000}"/>
    <cellStyle name="標準_■110 特定施設入居者生活介護費" xfId="15" xr:uid="{ADF79140-3744-49E6-880A-33011B8F35E4}"/>
    <cellStyle name="標準_■111 福祉用具貸与費" xfId="8" xr:uid="{00000000-0005-0000-0000-000008000000}"/>
    <cellStyle name="標準_■401 介護予防訪問介護費_●訪問介護" xfId="9" xr:uid="{00000000-0005-0000-0000-000009000000}"/>
    <cellStyle name="標準_101 訪問介護費_●訪問介護" xfId="10" xr:uid="{00000000-0005-0000-0000-00000A000000}"/>
    <cellStyle name="標準_401 介護予防訪問介護費_●訪問介護" xfId="11" xr:uid="{00000000-0005-0000-0000-00000C000000}"/>
    <cellStyle name="標準_Xl0000007" xfId="12" xr:uid="{00000000-0005-0000-0000-00000D000000}"/>
  </cellStyles>
  <dxfs count="10">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worksheet" Target="worksheets/sheet8.xml"/><Relationship Id="rId13" Type="http://schemas.openxmlformats.org/officeDocument/2006/relationships/sharedStrings" Target="sharedStrings.xml"/><Relationship Id="rId3" Type="http://schemas.openxmlformats.org/officeDocument/2006/relationships/worksheet" Target="worksheets/sheet3.xml"/><Relationship Id="rId7" Type="http://schemas.openxmlformats.org/officeDocument/2006/relationships/worksheet" Target="worksheets/sheet7.xml"/><Relationship Id="rId12" Type="http://schemas.openxmlformats.org/officeDocument/2006/relationships/styles" Target="style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theme" Target="theme/theme1.xml"/><Relationship Id="rId5" Type="http://schemas.openxmlformats.org/officeDocument/2006/relationships/worksheet" Target="worksheets/sheet5.xml"/><Relationship Id="rId10" Type="http://schemas.openxmlformats.org/officeDocument/2006/relationships/worksheet" Target="worksheets/sheet10.xml"/><Relationship Id="rId4" Type="http://schemas.openxmlformats.org/officeDocument/2006/relationships/worksheet" Target="worksheets/sheet4.xml"/><Relationship Id="rId9" Type="http://schemas.openxmlformats.org/officeDocument/2006/relationships/worksheet" Target="worksheets/sheet9.xml"/><Relationship Id="rId14" Type="http://schemas.openxmlformats.org/officeDocument/2006/relationships/calcChain" Target="calcChain.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emf"/></Relationships>
</file>

<file path=xl/drawings/drawing1.xml><?xml version="1.0" encoding="utf-8"?>
<xdr:wsDr xmlns:xdr="http://schemas.openxmlformats.org/drawingml/2006/spreadsheetDrawing" xmlns:a="http://schemas.openxmlformats.org/drawingml/2006/main">
  <xdr:twoCellAnchor>
    <xdr:from>
      <xdr:col>0</xdr:col>
      <xdr:colOff>0</xdr:colOff>
      <xdr:row>1</xdr:row>
      <xdr:rowOff>88900</xdr:rowOff>
    </xdr:from>
    <xdr:to>
      <xdr:col>3</xdr:col>
      <xdr:colOff>338667</xdr:colOff>
      <xdr:row>2</xdr:row>
      <xdr:rowOff>177800</xdr:rowOff>
    </xdr:to>
    <xdr:sp macro="" textlink="">
      <xdr:nvSpPr>
        <xdr:cNvPr id="2" name="正方形/長方形 1">
          <a:extLst>
            <a:ext uri="{FF2B5EF4-FFF2-40B4-BE49-F238E27FC236}">
              <a16:creationId xmlns:a16="http://schemas.microsoft.com/office/drawing/2014/main" id="{00000000-0008-0000-0300-000002000000}"/>
            </a:ext>
          </a:extLst>
        </xdr:cNvPr>
        <xdr:cNvSpPr/>
      </xdr:nvSpPr>
      <xdr:spPr>
        <a:xfrm>
          <a:off x="0" y="342900"/>
          <a:ext cx="1227667" cy="342900"/>
        </a:xfrm>
        <a:prstGeom prst="rect">
          <a:avLst/>
        </a:prstGeom>
        <a:noFill/>
        <a:ln>
          <a:noFill/>
        </a:ln>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ctr"/>
        <a:lstStyle/>
        <a:p>
          <a:pPr algn="l"/>
          <a:r>
            <a:rPr kumimoji="1" lang="en-US" altLang="ja-JP" sz="1600">
              <a:solidFill>
                <a:srgbClr val="FF0000"/>
              </a:solidFill>
              <a:latin typeface="ＭＳ ゴシック" panose="020B0609070205080204" pitchFamily="49" charset="-128"/>
              <a:ea typeface="ＭＳ ゴシック" panose="020B0609070205080204" pitchFamily="49" charset="-128"/>
            </a:rPr>
            <a:t>【</a:t>
          </a:r>
          <a:r>
            <a:rPr kumimoji="1" lang="ja-JP" altLang="en-US" sz="1600">
              <a:solidFill>
                <a:srgbClr val="FF0000"/>
              </a:solidFill>
              <a:latin typeface="ＭＳ ゴシック" panose="020B0609070205080204" pitchFamily="49" charset="-128"/>
              <a:ea typeface="ＭＳ ゴシック" panose="020B0609070205080204" pitchFamily="49" charset="-128"/>
            </a:rPr>
            <a:t>記載例</a:t>
          </a:r>
          <a:r>
            <a:rPr kumimoji="1" lang="en-US" altLang="ja-JP" sz="1600">
              <a:solidFill>
                <a:srgbClr val="FF0000"/>
              </a:solidFill>
              <a:latin typeface="ＭＳ ゴシック" panose="020B0609070205080204" pitchFamily="49" charset="-128"/>
              <a:ea typeface="ＭＳ ゴシック" panose="020B0609070205080204" pitchFamily="49" charset="-128"/>
            </a:rPr>
            <a:t>】</a:t>
          </a:r>
          <a:endParaRPr kumimoji="1" lang="ja-JP" altLang="en-US" sz="1600">
            <a:solidFill>
              <a:srgbClr val="FF0000"/>
            </a:solidFill>
            <a:latin typeface="ＭＳ ゴシック" panose="020B0609070205080204" pitchFamily="49" charset="-128"/>
            <a:ea typeface="ＭＳ ゴシック" panose="020B0609070205080204" pitchFamily="49" charset="-128"/>
          </a:endParaRPr>
        </a:p>
      </xdr:txBody>
    </xdr:sp>
    <xdr:clientData/>
  </xdr:twoCellAnchor>
</xdr:wsDr>
</file>

<file path=xl/drawings/drawing2.xml><?xml version="1.0" encoding="utf-8"?>
<xdr:wsDr xmlns:xdr="http://schemas.openxmlformats.org/drawingml/2006/spreadsheetDrawing" xmlns:a="http://schemas.openxmlformats.org/drawingml/2006/main">
  <xdr:twoCellAnchor>
    <xdr:from>
      <xdr:col>3</xdr:col>
      <xdr:colOff>352425</xdr:colOff>
      <xdr:row>3</xdr:row>
      <xdr:rowOff>38100</xdr:rowOff>
    </xdr:from>
    <xdr:to>
      <xdr:col>3</xdr:col>
      <xdr:colOff>533400</xdr:colOff>
      <xdr:row>4</xdr:row>
      <xdr:rowOff>200025</xdr:rowOff>
    </xdr:to>
    <xdr:sp macro="" textlink="">
      <xdr:nvSpPr>
        <xdr:cNvPr id="2" name="右中かっこ 1">
          <a:extLst>
            <a:ext uri="{FF2B5EF4-FFF2-40B4-BE49-F238E27FC236}">
              <a16:creationId xmlns:a16="http://schemas.microsoft.com/office/drawing/2014/main" id="{00000000-0008-0000-0400-000002000000}"/>
            </a:ext>
          </a:extLst>
        </xdr:cNvPr>
        <xdr:cNvSpPr/>
      </xdr:nvSpPr>
      <xdr:spPr>
        <a:xfrm>
          <a:off x="5095875" y="790575"/>
          <a:ext cx="180975" cy="419100"/>
        </a:xfrm>
        <a:prstGeom prst="rightBrace">
          <a:avLst/>
        </a:prstGeom>
        <a:ln w="19050">
          <a:prstDash val="solid"/>
        </a:ln>
      </xdr:spPr>
      <xdr:style>
        <a:lnRef idx="1">
          <a:schemeClr val="dk1"/>
        </a:lnRef>
        <a:fillRef idx="0">
          <a:schemeClr val="dk1"/>
        </a:fillRef>
        <a:effectRef idx="0">
          <a:schemeClr val="dk1"/>
        </a:effectRef>
        <a:fontRef idx="minor">
          <a:schemeClr val="tx1"/>
        </a:fontRef>
      </xdr:style>
      <xdr:txBody>
        <a:bodyPr vertOverflow="clip" horzOverflow="clip" rtlCol="0" anchor="t"/>
        <a:lstStyle/>
        <a:p>
          <a:pPr algn="l"/>
          <a:endParaRPr kumimoji="1" lang="ja-JP" altLang="en-US" sz="1100"/>
        </a:p>
      </xdr:txBody>
    </xdr:sp>
    <xdr:clientData/>
  </xdr:twoCellAnchor>
  <xdr:twoCellAnchor>
    <xdr:from>
      <xdr:col>0</xdr:col>
      <xdr:colOff>200025</xdr:colOff>
      <xdr:row>67</xdr:row>
      <xdr:rowOff>219074</xdr:rowOff>
    </xdr:from>
    <xdr:to>
      <xdr:col>14</xdr:col>
      <xdr:colOff>495300</xdr:colOff>
      <xdr:row>76</xdr:row>
      <xdr:rowOff>142874</xdr:rowOff>
    </xdr:to>
    <xdr:sp macro="" textlink="">
      <xdr:nvSpPr>
        <xdr:cNvPr id="3" name="正方形/長方形 2">
          <a:extLst>
            <a:ext uri="{FF2B5EF4-FFF2-40B4-BE49-F238E27FC236}">
              <a16:creationId xmlns:a16="http://schemas.microsoft.com/office/drawing/2014/main" id="{00000000-0008-0000-0400-000003000000}"/>
            </a:ext>
          </a:extLst>
        </xdr:cNvPr>
        <xdr:cNvSpPr/>
      </xdr:nvSpPr>
      <xdr:spPr>
        <a:xfrm>
          <a:off x="200025" y="17687924"/>
          <a:ext cx="12582525" cy="2181225"/>
        </a:xfrm>
        <a:prstGeom prst="rect">
          <a:avLst/>
        </a:prstGeom>
        <a:solidFill>
          <a:schemeClr val="bg1"/>
        </a:solidFill>
      </xdr:spPr>
      <xdr:style>
        <a:lnRef idx="2">
          <a:schemeClr val="accent1">
            <a:shade val="50000"/>
          </a:schemeClr>
        </a:lnRef>
        <a:fillRef idx="1">
          <a:schemeClr val="accent1"/>
        </a:fillRef>
        <a:effectRef idx="0">
          <a:schemeClr val="accent1"/>
        </a:effectRef>
        <a:fontRef idx="minor">
          <a:schemeClr val="lt1"/>
        </a:fontRef>
      </xdr:style>
      <xdr:txBody>
        <a:bodyPr vertOverflow="clip" horzOverflow="clip" rtlCol="0" anchor="t"/>
        <a:lstStyle/>
        <a:p>
          <a:pPr algn="l"/>
          <a:r>
            <a:rPr kumimoji="1" lang="en-US" altLang="ja-JP" sz="1100">
              <a:solidFill>
                <a:sysClr val="windowText" lastClr="000000"/>
              </a:solidFill>
            </a:rPr>
            <a:t>【</a:t>
          </a:r>
          <a:r>
            <a:rPr kumimoji="1" lang="ja-JP" altLang="en-US" sz="1100">
              <a:solidFill>
                <a:sysClr val="windowText" lastClr="000000"/>
              </a:solidFill>
            </a:rPr>
            <a:t>留意事項</a:t>
          </a:r>
          <a:r>
            <a:rPr kumimoji="1" lang="en-US" altLang="ja-JP" sz="1100">
              <a:solidFill>
                <a:sysClr val="windowText" lastClr="000000"/>
              </a:solidFill>
            </a:rPr>
            <a:t>】</a:t>
          </a:r>
        </a:p>
        <a:p>
          <a:pPr algn="l"/>
          <a:r>
            <a:rPr kumimoji="1" lang="ja-JP" altLang="en-US" sz="1100">
              <a:solidFill>
                <a:sysClr val="windowText" lastClr="000000"/>
              </a:solidFill>
            </a:rPr>
            <a:t>・初期設定では、誤入力防止のため「従業者の勤務の体制及び勤務形態一覧表」のシートに保護がかかっていますので、行の追加・削除等を行う場合は「シートの保護」を解除してください。</a:t>
          </a:r>
          <a:endParaRPr kumimoji="1" lang="en-US" altLang="ja-JP" sz="1100">
            <a:solidFill>
              <a:sysClr val="windowText" lastClr="000000"/>
            </a:solidFill>
          </a:endParaRPr>
        </a:p>
        <a:p>
          <a:pPr algn="l"/>
          <a:r>
            <a:rPr kumimoji="1" lang="ja-JP" altLang="en-US" sz="1100">
              <a:solidFill>
                <a:sysClr val="windowText" lastClr="000000"/>
              </a:solidFill>
            </a:rPr>
            <a:t>　（「校閲」⇒「シート保護の解除」をクリック。</a:t>
          </a:r>
          <a:r>
            <a:rPr kumimoji="1" lang="en-US" altLang="ja-JP" sz="1100">
              <a:solidFill>
                <a:sysClr val="windowText" lastClr="000000"/>
              </a:solidFill>
            </a:rPr>
            <a:t>PW</a:t>
          </a:r>
          <a:r>
            <a:rPr kumimoji="1" lang="ja-JP" altLang="en-US" sz="1100">
              <a:solidFill>
                <a:sysClr val="windowText" lastClr="000000"/>
              </a:solidFill>
            </a:rPr>
            <a:t>は設定していません。再度、シートを保護する場合は、「シートの保護」⇒「</a:t>
          </a:r>
          <a:r>
            <a:rPr kumimoji="1" lang="en-US" altLang="ja-JP" sz="1100">
              <a:solidFill>
                <a:sysClr val="windowText" lastClr="000000"/>
              </a:solidFill>
            </a:rPr>
            <a:t>OK</a:t>
          </a:r>
          <a:r>
            <a:rPr kumimoji="1" lang="ja-JP" altLang="en-US" sz="1100">
              <a:solidFill>
                <a:sysClr val="windowText" lastClr="000000"/>
              </a:solidFill>
            </a:rPr>
            <a:t>」をクリック。）</a:t>
          </a:r>
          <a:endParaRPr kumimoji="1" lang="en-US" altLang="ja-JP" sz="1100">
            <a:solidFill>
              <a:sysClr val="windowText" lastClr="000000"/>
            </a:solidFill>
          </a:endParaRPr>
        </a:p>
        <a:p>
          <a:pPr algn="l"/>
          <a:r>
            <a:rPr kumimoji="1" lang="ja-JP" altLang="en-US" sz="1100">
              <a:solidFill>
                <a:sysClr val="windowText" lastClr="000000"/>
              </a:solidFill>
            </a:rPr>
            <a:t>・従業者の入力行が足りない場合は、適宜、行を追加してください。その際、計算式及びプルダウンの設定に支障をきたさないよう留意してください。</a:t>
          </a:r>
          <a:endParaRPr kumimoji="1" lang="en-US" altLang="ja-JP" sz="1100">
            <a:solidFill>
              <a:sysClr val="windowText" lastClr="000000"/>
            </a:solidFill>
          </a:endParaRPr>
        </a:p>
        <a:p>
          <a:pPr algn="l"/>
          <a:r>
            <a:rPr kumimoji="1" lang="ja-JP" altLang="en-US" sz="1100">
              <a:solidFill>
                <a:sysClr val="windowText" lastClr="000000"/>
              </a:solidFill>
            </a:rPr>
            <a:t>・</a:t>
          </a:r>
          <a:r>
            <a:rPr kumimoji="1" lang="ja-JP" altLang="ja-JP" sz="1100">
              <a:solidFill>
                <a:sysClr val="windowText" lastClr="000000"/>
              </a:solidFill>
              <a:effectLst/>
              <a:latin typeface="+mn-lt"/>
              <a:ea typeface="+mn-ea"/>
              <a:cs typeface="+mn-cs"/>
            </a:rPr>
            <a:t>「従業者の勤務の体制及び勤務形態一覧表」</a:t>
          </a:r>
          <a:r>
            <a:rPr kumimoji="1" lang="ja-JP" altLang="en-US" sz="1100">
              <a:solidFill>
                <a:sysClr val="windowText" lastClr="000000"/>
              </a:solidFill>
              <a:effectLst/>
              <a:latin typeface="+mn-lt"/>
              <a:ea typeface="+mn-ea"/>
              <a:cs typeface="+mn-cs"/>
            </a:rPr>
            <a:t>（参考様式）には計算式を設定していますが、入力の補助を目的とするものですので、結果については作成者の責任にてご確認ください。</a:t>
          </a:r>
          <a:endParaRPr kumimoji="1" lang="en-US" altLang="ja-JP" sz="1100">
            <a:solidFill>
              <a:sysClr val="windowText" lastClr="000000"/>
            </a:solidFill>
            <a:effectLst/>
            <a:latin typeface="+mn-lt"/>
            <a:ea typeface="+mn-ea"/>
            <a:cs typeface="+mn-cs"/>
          </a:endParaRPr>
        </a:p>
        <a:p>
          <a:pPr algn="l"/>
          <a:r>
            <a:rPr kumimoji="1" lang="ja-JP" altLang="en-US" sz="1100">
              <a:solidFill>
                <a:sysClr val="windowText" lastClr="000000"/>
              </a:solidFill>
            </a:rPr>
            <a:t>・必要項目を満たしていれば、各事業所で使用するシフト表等をもって代替書類として差し支えありません。</a:t>
          </a:r>
        </a:p>
      </xdr:txBody>
    </xdr:sp>
    <xdr:clientData/>
  </xdr:twoCellAnchor>
  <xdr:oneCellAnchor>
    <xdr:from>
      <xdr:col>2</xdr:col>
      <xdr:colOff>2771775</xdr:colOff>
      <xdr:row>54</xdr:row>
      <xdr:rowOff>19050</xdr:rowOff>
    </xdr:from>
    <xdr:ext cx="3564181" cy="385234"/>
    <xdr:sp macro="" textlink="">
      <xdr:nvSpPr>
        <xdr:cNvPr id="4" name="Rectangle 1">
          <a:extLst>
            <a:ext uri="{FF2B5EF4-FFF2-40B4-BE49-F238E27FC236}">
              <a16:creationId xmlns:a16="http://schemas.microsoft.com/office/drawing/2014/main" id="{00000000-0008-0000-0400-000004000000}"/>
            </a:ext>
          </a:extLst>
        </xdr:cNvPr>
        <xdr:cNvSpPr>
          <a:spLocks noChangeArrowheads="1"/>
        </xdr:cNvSpPr>
      </xdr:nvSpPr>
      <xdr:spPr bwMode="auto">
        <a:xfrm>
          <a:off x="4143375" y="13868400"/>
          <a:ext cx="3564181" cy="385234"/>
        </a:xfrm>
        <a:prstGeom prst="rect">
          <a:avLst/>
        </a:prstGeom>
        <a:solidFill>
          <a:srgbClr val="FFFF00"/>
        </a:solidFill>
        <a:ln w="19050">
          <a:solidFill>
            <a:srgbClr val="000000"/>
          </a:solidFill>
          <a:miter lim="800000"/>
          <a:headEnd/>
          <a:tailEnd/>
        </a:ln>
      </xdr:spPr>
      <xdr:txBody>
        <a:bodyPr vertOverflow="clip" wrap="none" lIns="27432" tIns="18288" rIns="0" bIns="0" anchor="t" upright="1">
          <a:spAutoFit/>
        </a:bodyPr>
        <a:lstStyle/>
        <a:p>
          <a:pPr algn="l" rtl="0">
            <a:defRPr sz="1000"/>
          </a:pPr>
          <a:r>
            <a:rPr lang="ja-JP" altLang="en-US" sz="1100" b="0" i="0" u="none" strike="noStrike" baseline="0">
              <a:solidFill>
                <a:srgbClr val="000000"/>
              </a:solidFill>
              <a:latin typeface="ＭＳ Ｐゴシック"/>
              <a:ea typeface="ＭＳ Ｐゴシック"/>
            </a:rPr>
            <a:t>管理者・サービス提供責任者・訪問介護員を兼務する場合、</a:t>
          </a:r>
          <a:endParaRPr lang="en-US" altLang="ja-JP" sz="1100" b="0" i="0" u="none" strike="noStrike" baseline="0">
            <a:solidFill>
              <a:srgbClr val="000000"/>
            </a:solidFill>
            <a:latin typeface="ＭＳ Ｐゴシック"/>
            <a:ea typeface="ＭＳ Ｐゴシック"/>
          </a:endParaRPr>
        </a:p>
        <a:p>
          <a:pPr algn="l" rtl="0">
            <a:defRPr sz="1000"/>
          </a:pPr>
          <a:r>
            <a:rPr lang="ja-JP" altLang="en-US" sz="1100" b="0" i="0" u="none" strike="noStrike" baseline="0">
              <a:solidFill>
                <a:srgbClr val="000000"/>
              </a:solidFill>
              <a:latin typeface="ＭＳ Ｐゴシック"/>
              <a:ea typeface="ＭＳ Ｐゴシック"/>
            </a:rPr>
            <a:t>それぞれの職務ごとに従事時間を区分して記載すること。</a:t>
          </a:r>
        </a:p>
      </xdr:txBody>
    </xdr:sp>
    <xdr:clientData/>
  </xdr:oneCellAnchor>
</xdr:wsDr>
</file>

<file path=xl/drawings/drawing3.xml><?xml version="1.0" encoding="utf-8"?>
<xdr:wsDr xmlns:xdr="http://schemas.openxmlformats.org/drawingml/2006/spreadsheetDrawing" xmlns:a="http://schemas.openxmlformats.org/drawingml/2006/main">
  <xdr:twoCellAnchor>
    <xdr:from>
      <xdr:col>38</xdr:col>
      <xdr:colOff>9525</xdr:colOff>
      <xdr:row>18</xdr:row>
      <xdr:rowOff>38100</xdr:rowOff>
    </xdr:from>
    <xdr:to>
      <xdr:col>39</xdr:col>
      <xdr:colOff>0</xdr:colOff>
      <xdr:row>20</xdr:row>
      <xdr:rowOff>9525</xdr:rowOff>
    </xdr:to>
    <xdr:sp macro="" textlink="">
      <xdr:nvSpPr>
        <xdr:cNvPr id="1282" name="Line 1">
          <a:extLst>
            <a:ext uri="{FF2B5EF4-FFF2-40B4-BE49-F238E27FC236}">
              <a16:creationId xmlns:a16="http://schemas.microsoft.com/office/drawing/2014/main" id="{00000000-0008-0000-0600-000002050000}"/>
            </a:ext>
          </a:extLst>
        </xdr:cNvPr>
        <xdr:cNvSpPr>
          <a:spLocks noChangeShapeType="1"/>
        </xdr:cNvSpPr>
      </xdr:nvSpPr>
      <xdr:spPr bwMode="auto">
        <a:xfrm flipV="1">
          <a:off x="7610475" y="4105275"/>
          <a:ext cx="190500" cy="428625"/>
        </a:xfrm>
        <a:prstGeom prst="line">
          <a:avLst/>
        </a:prstGeom>
        <a:noFill/>
        <a:ln w="9525">
          <a:solidFill>
            <a:srgbClr val="000000"/>
          </a:solidFill>
          <a:round/>
          <a:headEnd/>
          <a:tailEnd type="triangle" w="med" len="med"/>
        </a:ln>
        <a:extLst>
          <a:ext uri="{909E8E84-426E-40DD-AFC4-6F175D3DCCD1}">
            <a14:hiddenFill xmlns:a14="http://schemas.microsoft.com/office/drawing/2010/main">
              <a:noFill/>
            </a14:hiddenFill>
          </a:ext>
        </a:extLst>
      </xdr:spPr>
    </xdr:sp>
    <xdr:clientData/>
  </xdr:twoCellAnchor>
</xdr:wsDr>
</file>

<file path=xl/drawings/drawing4.xml><?xml version="1.0" encoding="utf-8"?>
<xdr:wsDr xmlns:xdr="http://schemas.openxmlformats.org/drawingml/2006/spreadsheetDrawing" xmlns:a="http://schemas.openxmlformats.org/drawingml/2006/main">
  <xdr:twoCellAnchor>
    <xdr:from>
      <xdr:col>8</xdr:col>
      <xdr:colOff>109539</xdr:colOff>
      <xdr:row>4</xdr:row>
      <xdr:rowOff>147639</xdr:rowOff>
    </xdr:from>
    <xdr:to>
      <xdr:col>9</xdr:col>
      <xdr:colOff>4764</xdr:colOff>
      <xdr:row>8</xdr:row>
      <xdr:rowOff>190501</xdr:rowOff>
    </xdr:to>
    <xdr:sp macro="" textlink="">
      <xdr:nvSpPr>
        <xdr:cNvPr id="3" name="フリーフォーム 2">
          <a:extLst>
            <a:ext uri="{FF2B5EF4-FFF2-40B4-BE49-F238E27FC236}">
              <a16:creationId xmlns:a16="http://schemas.microsoft.com/office/drawing/2014/main" id="{00000000-0008-0000-0700-000003000000}"/>
            </a:ext>
          </a:extLst>
        </xdr:cNvPr>
        <xdr:cNvSpPr/>
      </xdr:nvSpPr>
      <xdr:spPr>
        <a:xfrm>
          <a:off x="62817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4" name="フリーフォーム 3">
          <a:extLst>
            <a:ext uri="{FF2B5EF4-FFF2-40B4-BE49-F238E27FC236}">
              <a16:creationId xmlns:a16="http://schemas.microsoft.com/office/drawing/2014/main" id="{00000000-0008-0000-0700-000004000000}"/>
            </a:ext>
          </a:extLst>
        </xdr:cNvPr>
        <xdr:cNvSpPr/>
      </xdr:nvSpPr>
      <xdr:spPr>
        <a:xfrm>
          <a:off x="44243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8</xdr:col>
      <xdr:colOff>109539</xdr:colOff>
      <xdr:row>4</xdr:row>
      <xdr:rowOff>147639</xdr:rowOff>
    </xdr:from>
    <xdr:to>
      <xdr:col>9</xdr:col>
      <xdr:colOff>4764</xdr:colOff>
      <xdr:row>8</xdr:row>
      <xdr:rowOff>190501</xdr:rowOff>
    </xdr:to>
    <xdr:sp macro="" textlink="">
      <xdr:nvSpPr>
        <xdr:cNvPr id="5" name="フリーフォーム 4">
          <a:extLst>
            <a:ext uri="{FF2B5EF4-FFF2-40B4-BE49-F238E27FC236}">
              <a16:creationId xmlns:a16="http://schemas.microsoft.com/office/drawing/2014/main" id="{00000000-0008-0000-0700-000005000000}"/>
            </a:ext>
          </a:extLst>
        </xdr:cNvPr>
        <xdr:cNvSpPr/>
      </xdr:nvSpPr>
      <xdr:spPr>
        <a:xfrm>
          <a:off x="6472239" y="833439"/>
          <a:ext cx="514350" cy="881062"/>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Lst>
          <a:ahLst/>
          <a:cxnLst>
            <a:cxn ang="0">
              <a:pos x="connsiteX0" y="connsiteY0"/>
            </a:cxn>
            <a:cxn ang="0">
              <a:pos x="connsiteX1" y="connsiteY1"/>
            </a:cxn>
            <a:cxn ang="0">
              <a:pos x="connsiteX2" y="connsiteY2"/>
            </a:cxn>
            <a:cxn ang="0">
              <a:pos x="connsiteX3" y="connsiteY3"/>
            </a:cxn>
          </a:cxnLst>
          <a:rect l="l" t="t" r="r" b="b"/>
          <a:pathLst>
            <a:path w="1422520" h="1129079">
              <a:moveTo>
                <a:pt x="1" y="1"/>
              </a:moveTo>
              <a:lnTo>
                <a:pt x="1422520" y="0"/>
              </a:lnTo>
              <a:cubicBezTo>
                <a:pt x="1422520" y="376360"/>
                <a:pt x="1422519" y="752719"/>
                <a:pt x="1422519" y="1129079"/>
              </a:cubicBezTo>
              <a:lnTo>
                <a:pt x="0" y="1125574"/>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twoCellAnchor>
    <xdr:from>
      <xdr:col>7</xdr:col>
      <xdr:colOff>52389</xdr:colOff>
      <xdr:row>14</xdr:row>
      <xdr:rowOff>147644</xdr:rowOff>
    </xdr:from>
    <xdr:to>
      <xdr:col>8</xdr:col>
      <xdr:colOff>614364</xdr:colOff>
      <xdr:row>18</xdr:row>
      <xdr:rowOff>190500</xdr:rowOff>
    </xdr:to>
    <xdr:sp macro="" textlink="">
      <xdr:nvSpPr>
        <xdr:cNvPr id="6" name="フリーフォーム 5">
          <a:extLst>
            <a:ext uri="{FF2B5EF4-FFF2-40B4-BE49-F238E27FC236}">
              <a16:creationId xmlns:a16="http://schemas.microsoft.com/office/drawing/2014/main" id="{00000000-0008-0000-0700-000006000000}"/>
            </a:ext>
          </a:extLst>
        </xdr:cNvPr>
        <xdr:cNvSpPr/>
      </xdr:nvSpPr>
      <xdr:spPr>
        <a:xfrm>
          <a:off x="4614864" y="3195644"/>
          <a:ext cx="2362200" cy="881056"/>
        </a:xfrm>
        <a:custGeom>
          <a:avLst/>
          <a:gdLst>
            <a:gd name="connsiteX0" fmla="*/ 0 w 895350"/>
            <a:gd name="connsiteY0" fmla="*/ 0 h 1276350"/>
            <a:gd name="connsiteX1" fmla="*/ 895350 w 895350"/>
            <a:gd name="connsiteY1" fmla="*/ 1276350 h 1276350"/>
            <a:gd name="connsiteX0" fmla="*/ 0 w 1422519"/>
            <a:gd name="connsiteY0" fmla="*/ 1 h 1276351"/>
            <a:gd name="connsiteX1" fmla="*/ 1422519 w 1422519"/>
            <a:gd name="connsiteY1" fmla="*/ 0 h 1276351"/>
            <a:gd name="connsiteX2" fmla="*/ 895350 w 1422519"/>
            <a:gd name="connsiteY2" fmla="*/ 1276351 h 1276351"/>
            <a:gd name="connsiteX0" fmla="*/ 0 w 1422519"/>
            <a:gd name="connsiteY0" fmla="*/ 1 h 1115054"/>
            <a:gd name="connsiteX1" fmla="*/ 1422519 w 1422519"/>
            <a:gd name="connsiteY1" fmla="*/ 0 h 1115054"/>
            <a:gd name="connsiteX2" fmla="*/ 4183 w 1422519"/>
            <a:gd name="connsiteY2" fmla="*/ 1115054 h 1115054"/>
            <a:gd name="connsiteX0" fmla="*/ 0 w 1422519"/>
            <a:gd name="connsiteY0" fmla="*/ 1 h 1129079"/>
            <a:gd name="connsiteX1" fmla="*/ 1422519 w 1422519"/>
            <a:gd name="connsiteY1" fmla="*/ 0 h 1129079"/>
            <a:gd name="connsiteX2" fmla="*/ 1422518 w 1422519"/>
            <a:gd name="connsiteY2" fmla="*/ 1129079 h 1129079"/>
            <a:gd name="connsiteX3" fmla="*/ 4183 w 1422519"/>
            <a:gd name="connsiteY3" fmla="*/ 1115054 h 1129079"/>
            <a:gd name="connsiteX0" fmla="*/ 1 w 1422520"/>
            <a:gd name="connsiteY0" fmla="*/ 1 h 1129079"/>
            <a:gd name="connsiteX1" fmla="*/ 1422520 w 1422520"/>
            <a:gd name="connsiteY1" fmla="*/ 0 h 1129079"/>
            <a:gd name="connsiteX2" fmla="*/ 1422519 w 1422520"/>
            <a:gd name="connsiteY2" fmla="*/ 1129079 h 1129079"/>
            <a:gd name="connsiteX3" fmla="*/ 0 w 1422520"/>
            <a:gd name="connsiteY3" fmla="*/ 1125574 h 1129079"/>
            <a:gd name="connsiteX0" fmla="*/ 5110536 w 6533055"/>
            <a:gd name="connsiteY0" fmla="*/ 1 h 1129079"/>
            <a:gd name="connsiteX1" fmla="*/ 6533055 w 6533055"/>
            <a:gd name="connsiteY1" fmla="*/ 0 h 1129079"/>
            <a:gd name="connsiteX2" fmla="*/ 6533054 w 6533055"/>
            <a:gd name="connsiteY2" fmla="*/ 1129079 h 1129079"/>
            <a:gd name="connsiteX3" fmla="*/ 0 w 6533055"/>
            <a:gd name="connsiteY3" fmla="*/ 1119470 h 1129079"/>
          </a:gdLst>
          <a:ahLst/>
          <a:cxnLst>
            <a:cxn ang="0">
              <a:pos x="connsiteX0" y="connsiteY0"/>
            </a:cxn>
            <a:cxn ang="0">
              <a:pos x="connsiteX1" y="connsiteY1"/>
            </a:cxn>
            <a:cxn ang="0">
              <a:pos x="connsiteX2" y="connsiteY2"/>
            </a:cxn>
            <a:cxn ang="0">
              <a:pos x="connsiteX3" y="connsiteY3"/>
            </a:cxn>
          </a:cxnLst>
          <a:rect l="l" t="t" r="r" b="b"/>
          <a:pathLst>
            <a:path w="6533055" h="1129079">
              <a:moveTo>
                <a:pt x="5110536" y="1"/>
              </a:moveTo>
              <a:lnTo>
                <a:pt x="6533055" y="0"/>
              </a:lnTo>
              <a:cubicBezTo>
                <a:pt x="6533055" y="376360"/>
                <a:pt x="6533054" y="752719"/>
                <a:pt x="6533054" y="1129079"/>
              </a:cubicBezTo>
              <a:lnTo>
                <a:pt x="0" y="1119470"/>
              </a:lnTo>
            </a:path>
          </a:pathLst>
        </a:custGeom>
        <a:ln>
          <a:solidFill>
            <a:schemeClr val="tx1"/>
          </a:solidFill>
          <a:tailEnd type="triangle"/>
        </a:ln>
      </xdr:spPr>
      <xdr:style>
        <a:lnRef idx="1">
          <a:schemeClr val="accent1"/>
        </a:lnRef>
        <a:fillRef idx="0">
          <a:schemeClr val="accent1"/>
        </a:fillRef>
        <a:effectRef idx="0">
          <a:schemeClr val="accent1"/>
        </a:effectRef>
        <a:fontRef idx="minor">
          <a:schemeClr val="tx1"/>
        </a:fontRef>
      </xdr:style>
      <xdr:txBody>
        <a:bodyPr vertOverflow="clip" rtlCol="0" anchor="ctr"/>
        <a:lstStyle/>
        <a:p>
          <a:endParaRPr lang="ja-JP" altLang="en-US"/>
        </a:p>
      </xdr:txBody>
    </xdr:sp>
    <xdr:clientData/>
  </xdr:twoCellAnchor>
</xdr:wsDr>
</file>

<file path=xl/drawings/drawing5.xml><?xml version="1.0" encoding="utf-8"?>
<xdr:wsDr xmlns:xdr="http://schemas.openxmlformats.org/drawingml/2006/spreadsheetDrawing" xmlns:a="http://schemas.openxmlformats.org/drawingml/2006/main">
  <mc:AlternateContent xmlns:mc="http://schemas.openxmlformats.org/markup-compatibility/2006">
    <mc:Choice xmlns:a14="http://schemas.microsoft.com/office/drawing/2010/main" Requires="a14">
      <xdr:twoCellAnchor editAs="oneCell">
        <xdr:from>
          <xdr:col>7</xdr:col>
          <xdr:colOff>0</xdr:colOff>
          <xdr:row>62</xdr:row>
          <xdr:rowOff>0</xdr:rowOff>
        </xdr:from>
        <xdr:to>
          <xdr:col>8</xdr:col>
          <xdr:colOff>0</xdr:colOff>
          <xdr:row>64</xdr:row>
          <xdr:rowOff>107950</xdr:rowOff>
        </xdr:to>
        <xdr:sp macro="" textlink="">
          <xdr:nvSpPr>
            <xdr:cNvPr id="11265" name="Object 1" hidden="1">
              <a:extLst>
                <a:ext uri="{63B3BB69-23CF-44E3-9099-C40C66FF867C}">
                  <a14:compatExt spid="_x0000_s11265"/>
                </a:ext>
                <a:ext uri="{FF2B5EF4-FFF2-40B4-BE49-F238E27FC236}">
                  <a16:creationId xmlns:a16="http://schemas.microsoft.com/office/drawing/2014/main" id="{00000000-0008-0000-0800-0000012C0000}"/>
                </a:ext>
              </a:extLst>
            </xdr:cNvPr>
            <xdr:cNvSpPr/>
          </xdr:nvSpPr>
          <xdr:spPr bwMode="auto">
            <a:xfrm>
              <a:off x="0" y="0"/>
              <a:ext cx="0" cy="0"/>
            </a:xfrm>
            <a:prstGeom prst="rect">
              <a:avLst/>
            </a:prstGeom>
            <a:noFill/>
            <a:ln>
              <a:noFill/>
            </a:ln>
            <a:extLst>
              <a:ext uri="{909E8E84-426E-40DD-AFC4-6F175D3DCCD1}">
                <a14:hiddenFill>
                  <a:solidFill>
                    <a:srgbClr val="FFFFFF" mc:Ignorable="a14" a14:legacySpreadsheetColorIndex="65"/>
                  </a:solidFill>
                </a14:hiddenFill>
              </a:ext>
              <a:ext uri="{91240B29-F687-4F45-9708-019B960494DF}">
                <a14:hiddenLine w="9525">
                  <a:solidFill>
                    <a:srgbClr val="000000" mc:Ignorable="a14" a14:legacySpreadsheetColorIndex="64"/>
                  </a:solidFill>
                  <a:miter lim="800000"/>
                  <a:headEnd/>
                  <a:tailEnd/>
                </a14:hiddenLine>
              </a:ext>
            </a:extLst>
          </xdr:spPr>
        </xdr:sp>
        <xdr:clientData/>
      </xdr:twoCellAnchor>
    </mc:Choice>
    <mc:Fallback/>
  </mc:AlternateContent>
  <xdr:twoCellAnchor>
    <xdr:from>
      <xdr:col>7</xdr:col>
      <xdr:colOff>704850</xdr:colOff>
      <xdr:row>23</xdr:row>
      <xdr:rowOff>47625</xdr:rowOff>
    </xdr:from>
    <xdr:to>
      <xdr:col>7</xdr:col>
      <xdr:colOff>704850</xdr:colOff>
      <xdr:row>23</xdr:row>
      <xdr:rowOff>85725</xdr:rowOff>
    </xdr:to>
    <xdr:cxnSp macro="">
      <xdr:nvCxnSpPr>
        <xdr:cNvPr id="3" name="直線コネクタ 2">
          <a:extLst>
            <a:ext uri="{FF2B5EF4-FFF2-40B4-BE49-F238E27FC236}">
              <a16:creationId xmlns:a16="http://schemas.microsoft.com/office/drawing/2014/main" id="{00000000-0008-0000-0800-000003000000}"/>
            </a:ext>
          </a:extLst>
        </xdr:cNvPr>
        <xdr:cNvCxnSpPr/>
      </xdr:nvCxnSpPr>
      <xdr:spPr>
        <a:xfrm flipV="1">
          <a:off x="2486025" y="4686300"/>
          <a:ext cx="0" cy="38100"/>
        </a:xfrm>
        <a:prstGeom prst="line">
          <a:avLst/>
        </a:prstGeom>
      </xdr:spPr>
      <xdr:style>
        <a:lnRef idx="1">
          <a:schemeClr val="accent1"/>
        </a:lnRef>
        <a:fillRef idx="0">
          <a:schemeClr val="accent1"/>
        </a:fillRef>
        <a:effectRef idx="0">
          <a:schemeClr val="accent1"/>
        </a:effectRef>
        <a:fontRef idx="minor">
          <a:schemeClr val="tx1"/>
        </a:fontRef>
      </xdr:style>
    </xdr:cxnSp>
    <xdr:clientData/>
  </xdr:twoCellAnchor>
  <xdr:twoCellAnchor>
    <xdr:from>
      <xdr:col>12</xdr:col>
      <xdr:colOff>85726</xdr:colOff>
      <xdr:row>6</xdr:row>
      <xdr:rowOff>85725</xdr:rowOff>
    </xdr:from>
    <xdr:to>
      <xdr:col>12</xdr:col>
      <xdr:colOff>838200</xdr:colOff>
      <xdr:row>8</xdr:row>
      <xdr:rowOff>0</xdr:rowOff>
    </xdr:to>
    <xdr:sp macro="" textlink="">
      <xdr:nvSpPr>
        <xdr:cNvPr id="4" name="四角形吹き出し 1">
          <a:extLst>
            <a:ext uri="{FF2B5EF4-FFF2-40B4-BE49-F238E27FC236}">
              <a16:creationId xmlns:a16="http://schemas.microsoft.com/office/drawing/2014/main" id="{00000000-0008-0000-0800-000004000000}"/>
            </a:ext>
          </a:extLst>
        </xdr:cNvPr>
        <xdr:cNvSpPr/>
      </xdr:nvSpPr>
      <xdr:spPr>
        <a:xfrm>
          <a:off x="6600826" y="1352550"/>
          <a:ext cx="752474" cy="371475"/>
        </a:xfrm>
        <a:prstGeom prst="wedgeRectCallout">
          <a:avLst>
            <a:gd name="adj1" fmla="val -67267"/>
            <a:gd name="adj2" fmla="val 91895"/>
          </a:avLst>
        </a:prstGeom>
        <a:noFill/>
        <a:ln w="12700">
          <a:solidFill>
            <a:schemeClr val="tx1"/>
          </a:solidFill>
        </a:ln>
      </xdr:spPr>
      <xdr:style>
        <a:lnRef idx="2">
          <a:schemeClr val="accent1">
            <a:shade val="50000"/>
          </a:schemeClr>
        </a:lnRef>
        <a:fillRef idx="1">
          <a:schemeClr val="accent1"/>
        </a:fillRef>
        <a:effectRef idx="0">
          <a:schemeClr val="accent1"/>
        </a:effectRef>
        <a:fontRef idx="minor">
          <a:schemeClr val="lt1"/>
        </a:fontRef>
      </xdr:style>
      <xdr:txBody>
        <a:bodyPr vertOverflow="clip" rtlCol="0" anchor="t"/>
        <a:lstStyle/>
        <a:p>
          <a:pPr algn="l"/>
          <a:r>
            <a:rPr kumimoji="1" lang="ja-JP" altLang="en-US" sz="600" b="1" baseline="0">
              <a:solidFill>
                <a:sysClr val="windowText" lastClr="000000"/>
              </a:solidFill>
              <a:latin typeface="HG丸ｺﾞｼｯｸM-PRO" pitchFamily="50" charset="-128"/>
              <a:ea typeface="HG丸ｺﾞｼｯｸM-PRO" pitchFamily="50" charset="-128"/>
            </a:rPr>
            <a:t>事例なし、対象外等の場合にチェック</a:t>
          </a: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10.xml.rels><?xml version="1.0" encoding="UTF-8" standalone="yes"?>
<Relationships xmlns="http://schemas.openxmlformats.org/package/2006/relationships"><Relationship Id="rId1" Type="http://schemas.openxmlformats.org/officeDocument/2006/relationships/printerSettings" Target="../printerSettings/printerSettings10.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1" Type="http://schemas.openxmlformats.org/officeDocument/2006/relationships/printerSettings" Target="../printerSettings/printerSettings3.bin"/></Relationships>
</file>

<file path=xl/worksheets/_rels/sheet4.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4.bin"/></Relationships>
</file>

<file path=xl/worksheets/_rels/sheet5.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5.bin"/></Relationships>
</file>

<file path=xl/worksheets/_rels/sheet6.xml.rels><?xml version="1.0" encoding="UTF-8" standalone="yes"?>
<Relationships xmlns="http://schemas.openxmlformats.org/package/2006/relationships"><Relationship Id="rId1" Type="http://schemas.openxmlformats.org/officeDocument/2006/relationships/printerSettings" Target="../printerSettings/printerSettings6.bin"/></Relationships>
</file>

<file path=xl/worksheets/_rels/sheet7.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7.bin"/></Relationships>
</file>

<file path=xl/worksheets/_rels/sheet8.xml.rels><?xml version="1.0" encoding="UTF-8" standalone="yes"?>
<Relationships xmlns="http://schemas.openxmlformats.org/package/2006/relationships"><Relationship Id="rId2" Type="http://schemas.openxmlformats.org/officeDocument/2006/relationships/drawing" Target="../drawings/drawing4.xml"/><Relationship Id="rId1" Type="http://schemas.openxmlformats.org/officeDocument/2006/relationships/printerSettings" Target="../printerSettings/printerSettings8.bin"/></Relationships>
</file>

<file path=xl/worksheets/_rels/sheet9.xml.rels><?xml version="1.0" encoding="UTF-8" standalone="yes"?>
<Relationships xmlns="http://schemas.openxmlformats.org/package/2006/relationships"><Relationship Id="rId3" Type="http://schemas.openxmlformats.org/officeDocument/2006/relationships/vmlDrawing" Target="../drawings/vmlDrawing1.vml"/><Relationship Id="rId2" Type="http://schemas.openxmlformats.org/officeDocument/2006/relationships/drawing" Target="../drawings/drawing5.xml"/><Relationship Id="rId1" Type="http://schemas.openxmlformats.org/officeDocument/2006/relationships/printerSettings" Target="../printerSettings/printerSettings9.bin"/><Relationship Id="rId5" Type="http://schemas.openxmlformats.org/officeDocument/2006/relationships/image" Target="../media/image1.emf"/><Relationship Id="rId4" Type="http://schemas.openxmlformats.org/officeDocument/2006/relationships/oleObject" Target="../embeddings/Microsoft_Excel_97-2003_Worksheet.xls"/></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2:N20"/>
  <sheetViews>
    <sheetView tabSelected="1" view="pageBreakPreview" zoomScaleNormal="75" zoomScaleSheetLayoutView="100" workbookViewId="0">
      <selection activeCell="A2" sqref="A2:N2"/>
    </sheetView>
  </sheetViews>
  <sheetFormatPr defaultColWidth="9" defaultRowHeight="24.75" customHeight="1" x14ac:dyDescent="0.2"/>
  <cols>
    <col min="4" max="5" width="9" customWidth="1"/>
  </cols>
  <sheetData>
    <row r="2" spans="1:14" ht="24.75" customHeight="1" x14ac:dyDescent="0.35">
      <c r="A2" s="539" t="s">
        <v>0</v>
      </c>
      <c r="B2" s="539"/>
      <c r="C2" s="539"/>
      <c r="D2" s="539"/>
      <c r="E2" s="539"/>
      <c r="F2" s="539"/>
      <c r="G2" s="539"/>
      <c r="H2" s="539"/>
      <c r="I2" s="539"/>
      <c r="J2" s="539"/>
      <c r="K2" s="539"/>
      <c r="L2" s="539"/>
      <c r="M2" s="539"/>
      <c r="N2" s="539"/>
    </row>
    <row r="4" spans="1:14" s="28" customFormat="1" ht="24.75" customHeight="1" x14ac:dyDescent="0.2">
      <c r="A4" s="540" t="s">
        <v>1</v>
      </c>
      <c r="B4" s="540"/>
      <c r="C4" s="540"/>
      <c r="D4" s="540"/>
      <c r="E4" s="540"/>
      <c r="F4" s="540"/>
      <c r="G4" s="540"/>
      <c r="H4" s="540"/>
      <c r="I4" s="540"/>
      <c r="J4" s="540"/>
      <c r="K4" s="540"/>
      <c r="L4" s="540"/>
      <c r="M4" s="540"/>
      <c r="N4" s="540"/>
    </row>
    <row r="5" spans="1:14" ht="24.75" customHeight="1" x14ac:dyDescent="0.2">
      <c r="B5" s="4"/>
      <c r="C5" s="29"/>
      <c r="D5" s="29"/>
      <c r="E5" s="29"/>
      <c r="F5" s="29"/>
      <c r="G5" s="29"/>
      <c r="H5" s="29"/>
      <c r="I5" s="30"/>
      <c r="J5" s="30"/>
      <c r="K5" s="4"/>
      <c r="L5" s="4"/>
      <c r="M5" s="4"/>
      <c r="N5" s="4"/>
    </row>
    <row r="6" spans="1:14" s="28" customFormat="1" ht="24.75" customHeight="1" x14ac:dyDescent="0.2">
      <c r="A6" s="31"/>
      <c r="B6" s="31"/>
      <c r="C6" s="31"/>
      <c r="D6" s="31"/>
      <c r="E6" s="31"/>
      <c r="F6" s="31"/>
      <c r="G6" s="31"/>
      <c r="H6" s="31"/>
      <c r="I6" s="31"/>
      <c r="J6" s="31"/>
      <c r="K6" s="31"/>
      <c r="L6" s="31"/>
      <c r="M6" s="31"/>
      <c r="N6" s="31"/>
    </row>
    <row r="7" spans="1:14" ht="24.75" customHeight="1" x14ac:dyDescent="0.2">
      <c r="L7" t="s">
        <v>2</v>
      </c>
      <c r="M7" t="s">
        <v>2</v>
      </c>
    </row>
    <row r="8" spans="1:14" ht="24.75" customHeight="1" x14ac:dyDescent="0.25">
      <c r="D8" s="542" t="s">
        <v>3</v>
      </c>
      <c r="E8" s="542"/>
      <c r="F8" s="541"/>
      <c r="G8" s="541"/>
      <c r="H8" s="541"/>
      <c r="I8" s="541"/>
      <c r="J8" s="541"/>
      <c r="K8" s="541"/>
    </row>
    <row r="9" spans="1:14" ht="24.75" customHeight="1" x14ac:dyDescent="0.2">
      <c r="J9" s="27"/>
      <c r="K9" s="27"/>
    </row>
    <row r="10" spans="1:14" ht="24.75" customHeight="1" x14ac:dyDescent="0.2">
      <c r="J10" s="27"/>
      <c r="K10" s="27"/>
    </row>
    <row r="11" spans="1:14" ht="24.75" customHeight="1" x14ac:dyDescent="0.25">
      <c r="E11" s="3"/>
      <c r="F11" s="26" t="s">
        <v>4</v>
      </c>
      <c r="G11" s="543" t="s">
        <v>5</v>
      </c>
      <c r="H11" s="543"/>
      <c r="I11" s="543"/>
      <c r="J11" s="27"/>
      <c r="K11" s="27"/>
    </row>
    <row r="12" spans="1:14" ht="24.75" customHeight="1" x14ac:dyDescent="0.2">
      <c r="J12" s="27"/>
      <c r="K12" s="27"/>
    </row>
    <row r="13" spans="1:14" ht="24.75" customHeight="1" x14ac:dyDescent="0.25">
      <c r="G13" s="537" t="s">
        <v>6</v>
      </c>
      <c r="H13" s="537"/>
      <c r="I13" s="536"/>
      <c r="J13" s="536"/>
      <c r="K13" s="536"/>
      <c r="L13" s="536"/>
      <c r="M13" s="536"/>
    </row>
    <row r="14" spans="1:14" ht="24.75" customHeight="1" x14ac:dyDescent="0.25">
      <c r="G14" s="537" t="s">
        <v>7</v>
      </c>
      <c r="H14" s="537"/>
      <c r="I14" s="536"/>
      <c r="J14" s="536"/>
      <c r="K14" s="536"/>
      <c r="L14" s="536"/>
      <c r="M14" s="536"/>
    </row>
    <row r="15" spans="1:14" ht="24.75" customHeight="1" x14ac:dyDescent="0.25">
      <c r="G15" s="537" t="s">
        <v>8</v>
      </c>
      <c r="H15" s="537"/>
      <c r="I15" s="536"/>
      <c r="J15" s="536"/>
      <c r="K15" s="536"/>
      <c r="L15" s="536"/>
      <c r="M15" s="536"/>
    </row>
    <row r="16" spans="1:14" ht="24.75" customHeight="1" x14ac:dyDescent="0.25">
      <c r="G16" s="537" t="s">
        <v>9</v>
      </c>
      <c r="H16" s="537"/>
      <c r="I16" s="536"/>
      <c r="J16" s="536"/>
      <c r="K16" s="536"/>
      <c r="L16" s="536"/>
      <c r="M16" s="536"/>
    </row>
    <row r="17" spans="2:13" ht="24.75" customHeight="1" x14ac:dyDescent="0.25">
      <c r="G17" s="538" t="s">
        <v>10</v>
      </c>
      <c r="H17" s="538"/>
      <c r="I17" s="536"/>
      <c r="J17" s="536"/>
      <c r="K17" s="536"/>
      <c r="L17" s="536"/>
      <c r="M17" s="536"/>
    </row>
    <row r="20" spans="2:13" ht="24.75" customHeight="1" x14ac:dyDescent="0.2">
      <c r="B20" s="1" t="s">
        <v>11</v>
      </c>
    </row>
  </sheetData>
  <mergeCells count="15">
    <mergeCell ref="A2:N2"/>
    <mergeCell ref="A4:N4"/>
    <mergeCell ref="F8:K8"/>
    <mergeCell ref="D8:E8"/>
    <mergeCell ref="G11:I11"/>
    <mergeCell ref="G13:H13"/>
    <mergeCell ref="G14:H14"/>
    <mergeCell ref="G15:H15"/>
    <mergeCell ref="G16:H16"/>
    <mergeCell ref="G17:H17"/>
    <mergeCell ref="I13:M13"/>
    <mergeCell ref="I14:M14"/>
    <mergeCell ref="I15:M15"/>
    <mergeCell ref="I16:M16"/>
    <mergeCell ref="I17:M17"/>
  </mergeCells>
  <phoneticPr fontId="3"/>
  <pageMargins left="0.78740157480314965" right="0.78740157480314965" top="0.98425196850393704" bottom="0.98425196850393704" header="0.51181102362204722" footer="0.51181102362204722"/>
  <pageSetup paperSize="9" scale="97" orientation="landscape" r:id="rId1"/>
  <headerFooter alignWithMargins="0"/>
</worksheet>
</file>

<file path=xl/worksheets/sheet10.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dimension ref="A1:H187"/>
  <sheetViews>
    <sheetView view="pageBreakPreview" zoomScaleNormal="100" zoomScaleSheetLayoutView="100" workbookViewId="0">
      <selection sqref="A1:G1"/>
    </sheetView>
  </sheetViews>
  <sheetFormatPr defaultColWidth="9" defaultRowHeight="20.149999999999999" customHeight="1" x14ac:dyDescent="0.2"/>
  <cols>
    <col min="1" max="1" width="6.54296875" style="18" customWidth="1"/>
    <col min="2" max="2" width="22.54296875" style="399" customWidth="1"/>
    <col min="3" max="3" width="54.54296875" style="401" customWidth="1"/>
    <col min="4" max="4" width="4.1796875" style="89" customWidth="1"/>
    <col min="5" max="5" width="15.1796875" style="402" customWidth="1"/>
    <col min="6" max="6" width="30.54296875" style="399" customWidth="1"/>
    <col min="7" max="7" width="7.54296875" style="118" customWidth="1"/>
    <col min="8" max="16384" width="9" style="18"/>
  </cols>
  <sheetData>
    <row r="1" spans="1:8" ht="24" customHeight="1" x14ac:dyDescent="0.2">
      <c r="A1" s="955" t="s">
        <v>524</v>
      </c>
      <c r="B1" s="955"/>
      <c r="C1" s="955"/>
      <c r="D1" s="955"/>
      <c r="E1" s="955"/>
      <c r="F1" s="955"/>
      <c r="G1" s="955"/>
      <c r="H1" s="38"/>
    </row>
    <row r="2" spans="1:8" s="24" customFormat="1" ht="18" customHeight="1" x14ac:dyDescent="0.2">
      <c r="A2" s="18" t="s">
        <v>525</v>
      </c>
      <c r="B2" s="20"/>
      <c r="C2" s="21"/>
      <c r="D2" s="22"/>
      <c r="E2" s="23"/>
      <c r="F2" s="20"/>
    </row>
    <row r="3" spans="1:8" s="24" customFormat="1" ht="18" customHeight="1" x14ac:dyDescent="0.2">
      <c r="A3" s="18" t="s">
        <v>526</v>
      </c>
      <c r="B3" s="20"/>
      <c r="C3" s="21"/>
      <c r="D3" s="22"/>
      <c r="E3" s="23"/>
      <c r="F3" s="20"/>
    </row>
    <row r="4" spans="1:8" s="16" customFormat="1" ht="24" customHeight="1" x14ac:dyDescent="0.2">
      <c r="A4" s="25" t="s">
        <v>527</v>
      </c>
      <c r="B4" s="398" t="s">
        <v>275</v>
      </c>
      <c r="C4" s="400" t="s">
        <v>528</v>
      </c>
      <c r="D4" s="956" t="s">
        <v>278</v>
      </c>
      <c r="E4" s="956"/>
      <c r="F4" s="403" t="s">
        <v>279</v>
      </c>
      <c r="G4" s="111" t="s">
        <v>529</v>
      </c>
    </row>
    <row r="5" spans="1:8" s="32" customFormat="1" ht="30" customHeight="1" x14ac:dyDescent="0.2">
      <c r="A5" s="957"/>
      <c r="B5" s="962" t="s">
        <v>530</v>
      </c>
      <c r="C5" s="17" t="s">
        <v>531</v>
      </c>
      <c r="D5" s="48" t="s">
        <v>287</v>
      </c>
      <c r="E5" s="49" t="s">
        <v>532</v>
      </c>
      <c r="F5" s="50" t="s">
        <v>533</v>
      </c>
      <c r="G5" s="43" t="s">
        <v>287</v>
      </c>
    </row>
    <row r="6" spans="1:8" s="32" customFormat="1" ht="30" customHeight="1" x14ac:dyDescent="0.2">
      <c r="A6" s="958"/>
      <c r="B6" s="963"/>
      <c r="C6" s="51" t="s">
        <v>534</v>
      </c>
      <c r="D6" s="48" t="s">
        <v>287</v>
      </c>
      <c r="E6" s="49" t="s">
        <v>532</v>
      </c>
      <c r="F6" s="52" t="s">
        <v>533</v>
      </c>
      <c r="G6" s="112" t="s">
        <v>535</v>
      </c>
    </row>
    <row r="7" spans="1:8" s="32" customFormat="1" ht="45" customHeight="1" x14ac:dyDescent="0.2">
      <c r="A7" s="959"/>
      <c r="B7" s="494"/>
      <c r="C7" s="53" t="s">
        <v>536</v>
      </c>
      <c r="D7" s="48" t="s">
        <v>287</v>
      </c>
      <c r="E7" s="49" t="s">
        <v>532</v>
      </c>
      <c r="F7" s="52"/>
      <c r="G7" s="112" t="s">
        <v>535</v>
      </c>
    </row>
    <row r="8" spans="1:8" s="32" customFormat="1" ht="45" customHeight="1" x14ac:dyDescent="0.2">
      <c r="A8" s="959"/>
      <c r="B8" s="494"/>
      <c r="C8" s="54" t="s">
        <v>537</v>
      </c>
      <c r="D8" s="48" t="s">
        <v>287</v>
      </c>
      <c r="E8" s="49" t="s">
        <v>532</v>
      </c>
      <c r="F8" s="52" t="s">
        <v>538</v>
      </c>
      <c r="G8" s="112" t="s">
        <v>535</v>
      </c>
    </row>
    <row r="9" spans="1:8" s="32" customFormat="1" ht="29.5" customHeight="1" x14ac:dyDescent="0.2">
      <c r="A9" s="959"/>
      <c r="B9" s="494"/>
      <c r="C9" s="54" t="s">
        <v>539</v>
      </c>
      <c r="D9" s="48" t="s">
        <v>287</v>
      </c>
      <c r="E9" s="55" t="s">
        <v>532</v>
      </c>
      <c r="F9" s="52" t="s">
        <v>540</v>
      </c>
      <c r="G9" s="112" t="s">
        <v>535</v>
      </c>
    </row>
    <row r="10" spans="1:8" s="32" customFormat="1" ht="60" customHeight="1" x14ac:dyDescent="0.2">
      <c r="A10" s="959"/>
      <c r="B10" s="494"/>
      <c r="C10" s="53" t="s">
        <v>541</v>
      </c>
      <c r="D10" s="56" t="s">
        <v>287</v>
      </c>
      <c r="E10" s="57" t="s">
        <v>542</v>
      </c>
      <c r="F10" s="58" t="s">
        <v>543</v>
      </c>
      <c r="G10" s="113" t="s">
        <v>535</v>
      </c>
    </row>
    <row r="11" spans="1:8" s="32" customFormat="1" ht="30" customHeight="1" x14ac:dyDescent="0.2">
      <c r="A11" s="959"/>
      <c r="B11" s="494"/>
      <c r="C11" s="54" t="s">
        <v>544</v>
      </c>
      <c r="D11" s="48" t="s">
        <v>287</v>
      </c>
      <c r="E11" s="49" t="s">
        <v>532</v>
      </c>
      <c r="F11" s="461"/>
      <c r="G11" s="112" t="s">
        <v>287</v>
      </c>
    </row>
    <row r="12" spans="1:8" ht="30" customHeight="1" x14ac:dyDescent="0.2">
      <c r="A12" s="967"/>
      <c r="B12" s="948" t="s">
        <v>545</v>
      </c>
      <c r="C12" s="464" t="s">
        <v>546</v>
      </c>
      <c r="D12" s="472" t="s">
        <v>287</v>
      </c>
      <c r="E12" s="474" t="s">
        <v>547</v>
      </c>
      <c r="F12" s="60" t="s">
        <v>548</v>
      </c>
      <c r="G12" s="488" t="s">
        <v>287</v>
      </c>
    </row>
    <row r="13" spans="1:8" ht="20.149999999999999" customHeight="1" x14ac:dyDescent="0.2">
      <c r="A13" s="968"/>
      <c r="B13" s="949"/>
      <c r="C13" s="54" t="s">
        <v>549</v>
      </c>
      <c r="D13" s="473" t="s">
        <v>287</v>
      </c>
      <c r="E13" s="384" t="s">
        <v>547</v>
      </c>
      <c r="F13" s="59" t="s">
        <v>511</v>
      </c>
      <c r="G13" s="489" t="s">
        <v>287</v>
      </c>
    </row>
    <row r="14" spans="1:8" ht="20.149999999999999" customHeight="1" x14ac:dyDescent="0.2">
      <c r="A14" s="968"/>
      <c r="B14" s="491"/>
      <c r="C14" s="54" t="s">
        <v>550</v>
      </c>
      <c r="D14" s="473" t="s">
        <v>287</v>
      </c>
      <c r="E14" s="384" t="s">
        <v>532</v>
      </c>
      <c r="F14" s="59" t="s">
        <v>551</v>
      </c>
      <c r="G14" s="489" t="s">
        <v>287</v>
      </c>
    </row>
    <row r="15" spans="1:8" ht="30.65" customHeight="1" x14ac:dyDescent="0.2">
      <c r="A15" s="969"/>
      <c r="B15" s="496"/>
      <c r="C15" s="82" t="s">
        <v>552</v>
      </c>
      <c r="D15" s="390" t="s">
        <v>287</v>
      </c>
      <c r="E15" s="418" t="s">
        <v>547</v>
      </c>
      <c r="F15" s="67" t="s">
        <v>553</v>
      </c>
      <c r="G15" s="486" t="s">
        <v>287</v>
      </c>
    </row>
    <row r="16" spans="1:8" ht="55.5" customHeight="1" x14ac:dyDescent="0.2">
      <c r="A16" s="469"/>
      <c r="B16" s="490" t="s">
        <v>554</v>
      </c>
      <c r="C16" s="70" t="s">
        <v>555</v>
      </c>
      <c r="D16" s="470" t="s">
        <v>287</v>
      </c>
      <c r="E16" s="471" t="s">
        <v>547</v>
      </c>
      <c r="F16" s="69" t="s">
        <v>445</v>
      </c>
      <c r="G16" s="487" t="s">
        <v>287</v>
      </c>
    </row>
    <row r="17" spans="1:7" s="32" customFormat="1" ht="30" customHeight="1" x14ac:dyDescent="0.2">
      <c r="A17" s="33"/>
      <c r="B17" s="484" t="s">
        <v>556</v>
      </c>
      <c r="C17" s="70" t="s">
        <v>557</v>
      </c>
      <c r="D17" s="61" t="s">
        <v>287</v>
      </c>
      <c r="E17" s="71" t="s">
        <v>542</v>
      </c>
      <c r="F17" s="72"/>
      <c r="G17" s="43" t="s">
        <v>535</v>
      </c>
    </row>
    <row r="18" spans="1:7" s="32" customFormat="1" ht="20.149999999999999" customHeight="1" x14ac:dyDescent="0.2">
      <c r="A18" s="33"/>
      <c r="B18" s="484" t="s">
        <v>558</v>
      </c>
      <c r="C18" s="70" t="s">
        <v>559</v>
      </c>
      <c r="D18" s="61" t="s">
        <v>287</v>
      </c>
      <c r="E18" s="71" t="s">
        <v>532</v>
      </c>
      <c r="F18" s="63" t="s">
        <v>560</v>
      </c>
      <c r="G18" s="115" t="s">
        <v>535</v>
      </c>
    </row>
    <row r="19" spans="1:7" s="32" customFormat="1" ht="20.149999999999999" customHeight="1" x14ac:dyDescent="0.2">
      <c r="A19" s="33"/>
      <c r="B19" s="484" t="s">
        <v>561</v>
      </c>
      <c r="C19" s="70" t="s">
        <v>562</v>
      </c>
      <c r="D19" s="61" t="s">
        <v>287</v>
      </c>
      <c r="E19" s="71" t="s">
        <v>532</v>
      </c>
      <c r="F19" s="63" t="s">
        <v>560</v>
      </c>
      <c r="G19" s="115" t="s">
        <v>535</v>
      </c>
    </row>
    <row r="20" spans="1:7" s="32" customFormat="1" ht="20.149999999999999" customHeight="1" x14ac:dyDescent="0.2">
      <c r="A20" s="33"/>
      <c r="B20" s="484" t="s">
        <v>563</v>
      </c>
      <c r="C20" s="70" t="s">
        <v>564</v>
      </c>
      <c r="D20" s="61" t="s">
        <v>287</v>
      </c>
      <c r="E20" s="71" t="s">
        <v>532</v>
      </c>
      <c r="F20" s="63" t="s">
        <v>560</v>
      </c>
      <c r="G20" s="115" t="s">
        <v>535</v>
      </c>
    </row>
    <row r="21" spans="1:7" s="32" customFormat="1" ht="20.149999999999999" customHeight="1" x14ac:dyDescent="0.2">
      <c r="A21" s="957"/>
      <c r="B21" s="493" t="s">
        <v>565</v>
      </c>
      <c r="C21" s="17" t="s">
        <v>566</v>
      </c>
      <c r="D21" s="73" t="s">
        <v>287</v>
      </c>
      <c r="E21" s="62" t="s">
        <v>542</v>
      </c>
      <c r="F21" s="74" t="s">
        <v>567</v>
      </c>
      <c r="G21" s="43" t="s">
        <v>535</v>
      </c>
    </row>
    <row r="22" spans="1:7" s="32" customFormat="1" ht="20.5" customHeight="1" x14ac:dyDescent="0.2">
      <c r="A22" s="958"/>
      <c r="B22" s="494" t="s">
        <v>568</v>
      </c>
      <c r="C22" s="54" t="s">
        <v>569</v>
      </c>
      <c r="D22" s="48" t="s">
        <v>287</v>
      </c>
      <c r="E22" s="49" t="s">
        <v>570</v>
      </c>
      <c r="F22" s="66" t="s">
        <v>538</v>
      </c>
      <c r="G22" s="112" t="s">
        <v>535</v>
      </c>
    </row>
    <row r="23" spans="1:7" s="32" customFormat="1" ht="30" customHeight="1" x14ac:dyDescent="0.2">
      <c r="A23" s="958"/>
      <c r="B23" s="494"/>
      <c r="C23" s="54" t="s">
        <v>571</v>
      </c>
      <c r="D23" s="48" t="s">
        <v>287</v>
      </c>
      <c r="E23" s="49" t="s">
        <v>572</v>
      </c>
      <c r="F23" s="66" t="s">
        <v>573</v>
      </c>
      <c r="G23" s="112" t="s">
        <v>535</v>
      </c>
    </row>
    <row r="24" spans="1:7" s="32" customFormat="1" ht="20.149999999999999" customHeight="1" x14ac:dyDescent="0.2">
      <c r="A24" s="958"/>
      <c r="B24" s="497"/>
      <c r="C24" s="54" t="s">
        <v>574</v>
      </c>
      <c r="D24" s="48" t="s">
        <v>287</v>
      </c>
      <c r="E24" s="49" t="s">
        <v>575</v>
      </c>
      <c r="F24" s="66" t="s">
        <v>576</v>
      </c>
      <c r="G24" s="112" t="s">
        <v>535</v>
      </c>
    </row>
    <row r="25" spans="1:7" s="32" customFormat="1" ht="20.149999999999999" customHeight="1" x14ac:dyDescent="0.2">
      <c r="A25" s="958"/>
      <c r="B25" s="494"/>
      <c r="C25" s="54" t="s">
        <v>577</v>
      </c>
      <c r="D25" s="48" t="s">
        <v>287</v>
      </c>
      <c r="E25" s="49" t="s">
        <v>542</v>
      </c>
      <c r="F25" s="66" t="s">
        <v>578</v>
      </c>
      <c r="G25" s="112" t="s">
        <v>535</v>
      </c>
    </row>
    <row r="26" spans="1:7" s="32" customFormat="1" ht="60.65" customHeight="1" x14ac:dyDescent="0.2">
      <c r="A26" s="958"/>
      <c r="B26" s="494"/>
      <c r="C26" s="54" t="s">
        <v>579</v>
      </c>
      <c r="D26" s="48" t="s">
        <v>287</v>
      </c>
      <c r="E26" s="49" t="s">
        <v>547</v>
      </c>
      <c r="F26" s="66" t="s">
        <v>580</v>
      </c>
      <c r="G26" s="112" t="s">
        <v>535</v>
      </c>
    </row>
    <row r="27" spans="1:7" s="32" customFormat="1" ht="70.5" customHeight="1" x14ac:dyDescent="0.2">
      <c r="A27" s="958"/>
      <c r="B27" s="494"/>
      <c r="C27" s="54" t="s">
        <v>581</v>
      </c>
      <c r="D27" s="48" t="s">
        <v>287</v>
      </c>
      <c r="E27" s="49" t="s">
        <v>547</v>
      </c>
      <c r="F27" s="66" t="s">
        <v>582</v>
      </c>
      <c r="G27" s="112" t="s">
        <v>535</v>
      </c>
    </row>
    <row r="28" spans="1:7" s="32" customFormat="1" ht="20.5" customHeight="1" x14ac:dyDescent="0.2">
      <c r="A28" s="958"/>
      <c r="B28" s="494"/>
      <c r="C28" s="53" t="s">
        <v>583</v>
      </c>
      <c r="D28" s="56"/>
      <c r="E28" s="78"/>
      <c r="F28" s="79"/>
      <c r="G28" s="113"/>
    </row>
    <row r="29" spans="1:7" s="32" customFormat="1" ht="110.5" customHeight="1" x14ac:dyDescent="0.2">
      <c r="A29" s="958"/>
      <c r="B29" s="498"/>
      <c r="C29" s="53" t="s">
        <v>584</v>
      </c>
      <c r="D29" s="56" t="s">
        <v>287</v>
      </c>
      <c r="E29" s="78" t="s">
        <v>532</v>
      </c>
      <c r="F29" s="79" t="s">
        <v>533</v>
      </c>
      <c r="G29" s="113" t="s">
        <v>535</v>
      </c>
    </row>
    <row r="30" spans="1:7" s="32" customFormat="1" ht="20.5" customHeight="1" x14ac:dyDescent="0.2">
      <c r="A30" s="958"/>
      <c r="B30" s="494"/>
      <c r="C30" s="53" t="s">
        <v>585</v>
      </c>
      <c r="D30" s="56"/>
      <c r="E30" s="78"/>
      <c r="F30" s="79"/>
      <c r="G30" s="113"/>
    </row>
    <row r="31" spans="1:7" s="32" customFormat="1" ht="45" customHeight="1" x14ac:dyDescent="0.2">
      <c r="A31" s="958"/>
      <c r="B31" s="494"/>
      <c r="C31" s="54" t="s">
        <v>586</v>
      </c>
      <c r="D31" s="48" t="s">
        <v>287</v>
      </c>
      <c r="E31" s="49" t="s">
        <v>547</v>
      </c>
      <c r="F31" s="66" t="s">
        <v>587</v>
      </c>
      <c r="G31" s="112" t="s">
        <v>287</v>
      </c>
    </row>
    <row r="32" spans="1:7" s="32" customFormat="1" ht="44.5" customHeight="1" x14ac:dyDescent="0.2">
      <c r="A32" s="958"/>
      <c r="B32" s="498"/>
      <c r="C32" s="53" t="s">
        <v>588</v>
      </c>
      <c r="D32" s="56" t="s">
        <v>287</v>
      </c>
      <c r="E32" s="78" t="s">
        <v>542</v>
      </c>
      <c r="F32" s="79" t="s">
        <v>589</v>
      </c>
      <c r="G32" s="113" t="s">
        <v>287</v>
      </c>
    </row>
    <row r="33" spans="1:7" s="32" customFormat="1" ht="45" customHeight="1" x14ac:dyDescent="0.2">
      <c r="A33" s="958"/>
      <c r="B33" s="498"/>
      <c r="C33" s="54" t="s">
        <v>590</v>
      </c>
      <c r="D33" s="48" t="s">
        <v>287</v>
      </c>
      <c r="E33" s="49" t="s">
        <v>542</v>
      </c>
      <c r="F33" s="66" t="s">
        <v>591</v>
      </c>
      <c r="G33" s="112" t="s">
        <v>287</v>
      </c>
    </row>
    <row r="34" spans="1:7" s="32" customFormat="1" ht="19.5" customHeight="1" x14ac:dyDescent="0.2">
      <c r="A34" s="958"/>
      <c r="B34" s="498"/>
      <c r="C34" s="54" t="s">
        <v>592</v>
      </c>
      <c r="D34" s="48" t="s">
        <v>287</v>
      </c>
      <c r="E34" s="49" t="s">
        <v>542</v>
      </c>
      <c r="F34" s="66" t="s">
        <v>593</v>
      </c>
      <c r="G34" s="112" t="s">
        <v>287</v>
      </c>
    </row>
    <row r="35" spans="1:7" s="32" customFormat="1" ht="100" customHeight="1" x14ac:dyDescent="0.2">
      <c r="A35" s="970"/>
      <c r="B35" s="521"/>
      <c r="C35" s="82" t="s">
        <v>594</v>
      </c>
      <c r="D35" s="417" t="s">
        <v>287</v>
      </c>
      <c r="E35" s="465" t="s">
        <v>542</v>
      </c>
      <c r="F35" s="419" t="s">
        <v>595</v>
      </c>
      <c r="G35" s="393" t="s">
        <v>287</v>
      </c>
    </row>
    <row r="36" spans="1:7" s="32" customFormat="1" ht="20.149999999999999" customHeight="1" x14ac:dyDescent="0.2">
      <c r="A36" s="957"/>
      <c r="B36" s="493" t="s">
        <v>596</v>
      </c>
      <c r="C36" s="17" t="s">
        <v>597</v>
      </c>
      <c r="D36" s="73" t="s">
        <v>287</v>
      </c>
      <c r="E36" s="62" t="s">
        <v>598</v>
      </c>
      <c r="F36" s="74" t="s">
        <v>567</v>
      </c>
      <c r="G36" s="43" t="s">
        <v>535</v>
      </c>
    </row>
    <row r="37" spans="1:7" s="32" customFormat="1" ht="20.149999999999999" customHeight="1" x14ac:dyDescent="0.2">
      <c r="A37" s="958"/>
      <c r="B37" s="494" t="s">
        <v>599</v>
      </c>
      <c r="C37" s="54" t="s">
        <v>569</v>
      </c>
      <c r="D37" s="48" t="s">
        <v>287</v>
      </c>
      <c r="E37" s="49" t="s">
        <v>570</v>
      </c>
      <c r="F37" s="66" t="s">
        <v>538</v>
      </c>
      <c r="G37" s="112" t="s">
        <v>535</v>
      </c>
    </row>
    <row r="38" spans="1:7" s="32" customFormat="1" ht="30" customHeight="1" x14ac:dyDescent="0.2">
      <c r="A38" s="958"/>
      <c r="B38" s="494"/>
      <c r="C38" s="54" t="s">
        <v>571</v>
      </c>
      <c r="D38" s="48" t="s">
        <v>287</v>
      </c>
      <c r="E38" s="49" t="s">
        <v>572</v>
      </c>
      <c r="F38" s="66" t="s">
        <v>573</v>
      </c>
      <c r="G38" s="112" t="s">
        <v>535</v>
      </c>
    </row>
    <row r="39" spans="1:7" s="32" customFormat="1" ht="18.75" customHeight="1" x14ac:dyDescent="0.2">
      <c r="A39" s="958"/>
      <c r="B39" s="494"/>
      <c r="C39" s="54" t="s">
        <v>574</v>
      </c>
      <c r="D39" s="48" t="s">
        <v>287</v>
      </c>
      <c r="E39" s="49" t="s">
        <v>575</v>
      </c>
      <c r="F39" s="66" t="s">
        <v>576</v>
      </c>
      <c r="G39" s="112" t="s">
        <v>535</v>
      </c>
    </row>
    <row r="40" spans="1:7" s="32" customFormat="1" ht="18" customHeight="1" x14ac:dyDescent="0.2">
      <c r="A40" s="958"/>
      <c r="B40" s="494"/>
      <c r="C40" s="53" t="s">
        <v>577</v>
      </c>
      <c r="D40" s="56" t="s">
        <v>287</v>
      </c>
      <c r="E40" s="78" t="s">
        <v>542</v>
      </c>
      <c r="F40" s="79" t="s">
        <v>578</v>
      </c>
      <c r="G40" s="113" t="s">
        <v>535</v>
      </c>
    </row>
    <row r="41" spans="1:7" s="32" customFormat="1" ht="19.5" customHeight="1" x14ac:dyDescent="0.2">
      <c r="A41" s="958"/>
      <c r="B41" s="494"/>
      <c r="C41" s="53" t="s">
        <v>600</v>
      </c>
      <c r="D41" s="56"/>
      <c r="E41" s="78"/>
      <c r="F41" s="79"/>
      <c r="G41" s="113"/>
    </row>
    <row r="42" spans="1:7" s="32" customFormat="1" ht="60" customHeight="1" x14ac:dyDescent="0.2">
      <c r="A42" s="958"/>
      <c r="B42" s="494"/>
      <c r="C42" s="54" t="s">
        <v>601</v>
      </c>
      <c r="D42" s="48" t="s">
        <v>287</v>
      </c>
      <c r="E42" s="384" t="s">
        <v>547</v>
      </c>
      <c r="F42" s="66" t="s">
        <v>580</v>
      </c>
      <c r="G42" s="112" t="s">
        <v>535</v>
      </c>
    </row>
    <row r="43" spans="1:7" s="32" customFormat="1" ht="69.650000000000006" customHeight="1" x14ac:dyDescent="0.2">
      <c r="A43" s="970"/>
      <c r="B43" s="496"/>
      <c r="C43" s="82" t="s">
        <v>581</v>
      </c>
      <c r="D43" s="417" t="s">
        <v>287</v>
      </c>
      <c r="E43" s="418" t="s">
        <v>532</v>
      </c>
      <c r="F43" s="419" t="s">
        <v>582</v>
      </c>
      <c r="G43" s="393" t="s">
        <v>535</v>
      </c>
    </row>
    <row r="44" spans="1:7" s="32" customFormat="1" ht="20.5" customHeight="1" x14ac:dyDescent="0.2">
      <c r="A44" s="957"/>
      <c r="B44" s="493" t="s">
        <v>602</v>
      </c>
      <c r="C44" s="17" t="s">
        <v>603</v>
      </c>
      <c r="D44" s="73" t="s">
        <v>287</v>
      </c>
      <c r="E44" s="62" t="s">
        <v>598</v>
      </c>
      <c r="F44" s="74" t="s">
        <v>567</v>
      </c>
      <c r="G44" s="43" t="s">
        <v>535</v>
      </c>
    </row>
    <row r="45" spans="1:7" s="32" customFormat="1" ht="20.5" customHeight="1" x14ac:dyDescent="0.2">
      <c r="A45" s="958"/>
      <c r="B45" s="494" t="s">
        <v>599</v>
      </c>
      <c r="C45" s="54" t="s">
        <v>569</v>
      </c>
      <c r="D45" s="48" t="s">
        <v>287</v>
      </c>
      <c r="E45" s="49" t="s">
        <v>570</v>
      </c>
      <c r="F45" s="66" t="s">
        <v>538</v>
      </c>
      <c r="G45" s="112" t="s">
        <v>535</v>
      </c>
    </row>
    <row r="46" spans="1:7" s="32" customFormat="1" ht="30" customHeight="1" x14ac:dyDescent="0.2">
      <c r="A46" s="958"/>
      <c r="B46" s="494"/>
      <c r="C46" s="54" t="s">
        <v>571</v>
      </c>
      <c r="D46" s="48" t="s">
        <v>287</v>
      </c>
      <c r="E46" s="49" t="s">
        <v>572</v>
      </c>
      <c r="F46" s="66" t="s">
        <v>573</v>
      </c>
      <c r="G46" s="112" t="s">
        <v>535</v>
      </c>
    </row>
    <row r="47" spans="1:7" s="32" customFormat="1" ht="20.149999999999999" customHeight="1" x14ac:dyDescent="0.2">
      <c r="A47" s="958"/>
      <c r="B47" s="494"/>
      <c r="C47" s="80" t="s">
        <v>574</v>
      </c>
      <c r="D47" s="48" t="s">
        <v>287</v>
      </c>
      <c r="E47" s="49" t="s">
        <v>575</v>
      </c>
      <c r="F47" s="66" t="s">
        <v>576</v>
      </c>
      <c r="G47" s="112" t="s">
        <v>535</v>
      </c>
    </row>
    <row r="48" spans="1:7" s="32" customFormat="1" ht="20.149999999999999" customHeight="1" x14ac:dyDescent="0.2">
      <c r="A48" s="958"/>
      <c r="B48" s="494"/>
      <c r="C48" s="54" t="s">
        <v>577</v>
      </c>
      <c r="D48" s="48" t="s">
        <v>287</v>
      </c>
      <c r="E48" s="49" t="s">
        <v>542</v>
      </c>
      <c r="F48" s="66" t="s">
        <v>578</v>
      </c>
      <c r="G48" s="112" t="s">
        <v>535</v>
      </c>
    </row>
    <row r="49" spans="1:7" s="32" customFormat="1" ht="20.149999999999999" customHeight="1" x14ac:dyDescent="0.2">
      <c r="A49" s="958"/>
      <c r="B49" s="494"/>
      <c r="C49" s="54" t="s">
        <v>604</v>
      </c>
      <c r="D49" s="48"/>
      <c r="E49" s="49"/>
      <c r="F49" s="66"/>
      <c r="G49" s="112"/>
    </row>
    <row r="50" spans="1:7" s="32" customFormat="1" ht="110.5" customHeight="1" x14ac:dyDescent="0.2">
      <c r="A50" s="958"/>
      <c r="B50" s="498"/>
      <c r="C50" s="65" t="s">
        <v>605</v>
      </c>
      <c r="D50" s="383" t="s">
        <v>287</v>
      </c>
      <c r="E50" s="57" t="s">
        <v>532</v>
      </c>
      <c r="F50" s="64" t="s">
        <v>533</v>
      </c>
      <c r="G50" s="117" t="s">
        <v>535</v>
      </c>
    </row>
    <row r="51" spans="1:7" s="32" customFormat="1" ht="20.149999999999999" customHeight="1" x14ac:dyDescent="0.2">
      <c r="A51" s="958"/>
      <c r="B51" s="494"/>
      <c r="C51" s="53" t="s">
        <v>606</v>
      </c>
      <c r="D51" s="56"/>
      <c r="E51" s="78"/>
      <c r="F51" s="79"/>
      <c r="G51" s="113"/>
    </row>
    <row r="52" spans="1:7" s="32" customFormat="1" ht="45" customHeight="1" x14ac:dyDescent="0.2">
      <c r="A52" s="958"/>
      <c r="B52" s="494"/>
      <c r="C52" s="54" t="s">
        <v>607</v>
      </c>
      <c r="D52" s="48" t="s">
        <v>287</v>
      </c>
      <c r="E52" s="49" t="s">
        <v>547</v>
      </c>
      <c r="F52" s="66" t="s">
        <v>587</v>
      </c>
      <c r="G52" s="112" t="s">
        <v>287</v>
      </c>
    </row>
    <row r="53" spans="1:7" s="32" customFormat="1" ht="44.5" customHeight="1" x14ac:dyDescent="0.2">
      <c r="A53" s="958"/>
      <c r="B53" s="498"/>
      <c r="C53" s="53" t="s">
        <v>608</v>
      </c>
      <c r="D53" s="56" t="s">
        <v>287</v>
      </c>
      <c r="E53" s="78" t="s">
        <v>542</v>
      </c>
      <c r="F53" s="79" t="s">
        <v>589</v>
      </c>
      <c r="G53" s="113" t="s">
        <v>287</v>
      </c>
    </row>
    <row r="54" spans="1:7" s="32" customFormat="1" ht="45" customHeight="1" x14ac:dyDescent="0.2">
      <c r="A54" s="958"/>
      <c r="B54" s="498"/>
      <c r="C54" s="54" t="s">
        <v>609</v>
      </c>
      <c r="D54" s="48" t="s">
        <v>287</v>
      </c>
      <c r="E54" s="49" t="s">
        <v>542</v>
      </c>
      <c r="F54" s="66" t="s">
        <v>591</v>
      </c>
      <c r="G54" s="112" t="s">
        <v>287</v>
      </c>
    </row>
    <row r="55" spans="1:7" s="32" customFormat="1" ht="19.5" customHeight="1" x14ac:dyDescent="0.2">
      <c r="A55" s="958"/>
      <c r="B55" s="498"/>
      <c r="C55" s="65" t="s">
        <v>610</v>
      </c>
      <c r="D55" s="383" t="s">
        <v>287</v>
      </c>
      <c r="E55" s="57" t="s">
        <v>542</v>
      </c>
      <c r="F55" s="64" t="s">
        <v>593</v>
      </c>
      <c r="G55" s="117" t="s">
        <v>287</v>
      </c>
    </row>
    <row r="56" spans="1:7" s="32" customFormat="1" ht="100.5" customHeight="1" x14ac:dyDescent="0.2">
      <c r="A56" s="958"/>
      <c r="B56" s="498"/>
      <c r="C56" s="54" t="s">
        <v>611</v>
      </c>
      <c r="D56" s="48" t="s">
        <v>287</v>
      </c>
      <c r="E56" s="49" t="s">
        <v>542</v>
      </c>
      <c r="F56" s="66" t="s">
        <v>595</v>
      </c>
      <c r="G56" s="112" t="s">
        <v>287</v>
      </c>
    </row>
    <row r="57" spans="1:7" s="32" customFormat="1" ht="19.5" customHeight="1" x14ac:dyDescent="0.2">
      <c r="A57" s="958"/>
      <c r="B57" s="494"/>
      <c r="C57" s="54" t="s">
        <v>612</v>
      </c>
      <c r="D57" s="48"/>
      <c r="E57" s="49"/>
      <c r="F57" s="66"/>
      <c r="G57" s="112"/>
    </row>
    <row r="58" spans="1:7" s="32" customFormat="1" ht="30" customHeight="1" x14ac:dyDescent="0.2">
      <c r="A58" s="958"/>
      <c r="B58" s="494"/>
      <c r="C58" s="53" t="s">
        <v>613</v>
      </c>
      <c r="D58" s="56" t="s">
        <v>287</v>
      </c>
      <c r="E58" s="78" t="s">
        <v>532</v>
      </c>
      <c r="F58" s="79" t="s">
        <v>580</v>
      </c>
      <c r="G58" s="113" t="s">
        <v>287</v>
      </c>
    </row>
    <row r="59" spans="1:7" s="32" customFormat="1" ht="45" customHeight="1" x14ac:dyDescent="0.2">
      <c r="A59" s="970"/>
      <c r="B59" s="494"/>
      <c r="C59" s="54" t="s">
        <v>614</v>
      </c>
      <c r="D59" s="48" t="s">
        <v>287</v>
      </c>
      <c r="E59" s="49" t="s">
        <v>532</v>
      </c>
      <c r="F59" s="66" t="s">
        <v>582</v>
      </c>
      <c r="G59" s="112" t="s">
        <v>287</v>
      </c>
    </row>
    <row r="60" spans="1:7" s="32" customFormat="1" ht="20.149999999999999" customHeight="1" x14ac:dyDescent="0.2">
      <c r="A60" s="957"/>
      <c r="B60" s="493" t="s">
        <v>615</v>
      </c>
      <c r="C60" s="17" t="s">
        <v>603</v>
      </c>
      <c r="D60" s="73" t="s">
        <v>287</v>
      </c>
      <c r="E60" s="62" t="s">
        <v>598</v>
      </c>
      <c r="F60" s="74" t="s">
        <v>567</v>
      </c>
      <c r="G60" s="43" t="s">
        <v>535</v>
      </c>
    </row>
    <row r="61" spans="1:7" s="32" customFormat="1" ht="20.149999999999999" customHeight="1" x14ac:dyDescent="0.2">
      <c r="A61" s="958"/>
      <c r="B61" s="494" t="s">
        <v>616</v>
      </c>
      <c r="C61" s="54" t="s">
        <v>569</v>
      </c>
      <c r="D61" s="48" t="s">
        <v>287</v>
      </c>
      <c r="E61" s="49" t="s">
        <v>570</v>
      </c>
      <c r="F61" s="66" t="s">
        <v>538</v>
      </c>
      <c r="G61" s="112" t="s">
        <v>535</v>
      </c>
    </row>
    <row r="62" spans="1:7" s="32" customFormat="1" ht="29.5" customHeight="1" x14ac:dyDescent="0.2">
      <c r="A62" s="958"/>
      <c r="B62" s="494"/>
      <c r="C62" s="54" t="s">
        <v>571</v>
      </c>
      <c r="D62" s="48" t="s">
        <v>287</v>
      </c>
      <c r="E62" s="49" t="s">
        <v>572</v>
      </c>
      <c r="F62" s="66" t="s">
        <v>573</v>
      </c>
      <c r="G62" s="112" t="s">
        <v>535</v>
      </c>
    </row>
    <row r="63" spans="1:7" s="32" customFormat="1" ht="20.149999999999999" customHeight="1" x14ac:dyDescent="0.2">
      <c r="A63" s="958"/>
      <c r="B63" s="494"/>
      <c r="C63" s="80" t="s">
        <v>574</v>
      </c>
      <c r="D63" s="48" t="s">
        <v>287</v>
      </c>
      <c r="E63" s="49" t="s">
        <v>575</v>
      </c>
      <c r="F63" s="66" t="s">
        <v>576</v>
      </c>
      <c r="G63" s="112" t="s">
        <v>535</v>
      </c>
    </row>
    <row r="64" spans="1:7" s="32" customFormat="1" ht="20.149999999999999" customHeight="1" x14ac:dyDescent="0.2">
      <c r="A64" s="958"/>
      <c r="B64" s="493"/>
      <c r="C64" s="51" t="s">
        <v>577</v>
      </c>
      <c r="D64" s="462" t="s">
        <v>287</v>
      </c>
      <c r="E64" s="463" t="s">
        <v>542</v>
      </c>
      <c r="F64" s="533" t="s">
        <v>578</v>
      </c>
      <c r="G64" s="116" t="s">
        <v>535</v>
      </c>
    </row>
    <row r="65" spans="1:7" s="32" customFormat="1" ht="20.149999999999999" customHeight="1" x14ac:dyDescent="0.2">
      <c r="A65" s="958"/>
      <c r="B65" s="494"/>
      <c r="C65" s="53" t="s">
        <v>600</v>
      </c>
      <c r="D65" s="56"/>
      <c r="E65" s="78"/>
      <c r="F65" s="79"/>
      <c r="G65" s="113"/>
    </row>
    <row r="66" spans="1:7" s="32" customFormat="1" ht="31" customHeight="1" x14ac:dyDescent="0.2">
      <c r="A66" s="958"/>
      <c r="B66" s="494"/>
      <c r="C66" s="53" t="s">
        <v>617</v>
      </c>
      <c r="D66" s="56" t="s">
        <v>287</v>
      </c>
      <c r="E66" s="78" t="s">
        <v>532</v>
      </c>
      <c r="F66" s="79" t="s">
        <v>580</v>
      </c>
      <c r="G66" s="113" t="s">
        <v>287</v>
      </c>
    </row>
    <row r="67" spans="1:7" s="32" customFormat="1" ht="45.65" customHeight="1" x14ac:dyDescent="0.2">
      <c r="A67" s="970"/>
      <c r="B67" s="496"/>
      <c r="C67" s="75" t="s">
        <v>618</v>
      </c>
      <c r="D67" s="76" t="s">
        <v>287</v>
      </c>
      <c r="E67" s="77" t="s">
        <v>532</v>
      </c>
      <c r="F67" s="68" t="s">
        <v>582</v>
      </c>
      <c r="G67" s="47" t="s">
        <v>287</v>
      </c>
    </row>
    <row r="68" spans="1:7" s="32" customFormat="1" ht="20.149999999999999" customHeight="1" x14ac:dyDescent="0.2">
      <c r="A68" s="971"/>
      <c r="B68" s="500" t="s">
        <v>619</v>
      </c>
      <c r="C68" s="464" t="s">
        <v>566</v>
      </c>
      <c r="D68" s="466" t="s">
        <v>535</v>
      </c>
      <c r="E68" s="467" t="s">
        <v>598</v>
      </c>
      <c r="F68" s="60" t="s">
        <v>567</v>
      </c>
      <c r="G68" s="114" t="s">
        <v>535</v>
      </c>
    </row>
    <row r="69" spans="1:7" s="32" customFormat="1" ht="20.149999999999999" customHeight="1" x14ac:dyDescent="0.2">
      <c r="A69" s="972"/>
      <c r="B69" s="497" t="s">
        <v>620</v>
      </c>
      <c r="C69" s="54" t="s">
        <v>569</v>
      </c>
      <c r="D69" s="48" t="s">
        <v>535</v>
      </c>
      <c r="E69" s="49" t="s">
        <v>570</v>
      </c>
      <c r="F69" s="59" t="s">
        <v>538</v>
      </c>
      <c r="G69" s="112" t="s">
        <v>535</v>
      </c>
    </row>
    <row r="70" spans="1:7" s="32" customFormat="1" ht="29.25" customHeight="1" x14ac:dyDescent="0.2">
      <c r="A70" s="972"/>
      <c r="B70" s="497"/>
      <c r="C70" s="54" t="s">
        <v>571</v>
      </c>
      <c r="D70" s="48" t="s">
        <v>535</v>
      </c>
      <c r="E70" s="49" t="s">
        <v>572</v>
      </c>
      <c r="F70" s="59" t="s">
        <v>573</v>
      </c>
      <c r="G70" s="112" t="s">
        <v>535</v>
      </c>
    </row>
    <row r="71" spans="1:7" s="32" customFormat="1" ht="20.5" customHeight="1" x14ac:dyDescent="0.2">
      <c r="A71" s="972"/>
      <c r="B71" s="497"/>
      <c r="C71" s="54" t="s">
        <v>574</v>
      </c>
      <c r="D71" s="48" t="s">
        <v>535</v>
      </c>
      <c r="E71" s="49" t="s">
        <v>575</v>
      </c>
      <c r="F71" s="59" t="s">
        <v>576</v>
      </c>
      <c r="G71" s="112" t="s">
        <v>535</v>
      </c>
    </row>
    <row r="72" spans="1:7" s="32" customFormat="1" ht="20.5" customHeight="1" x14ac:dyDescent="0.2">
      <c r="A72" s="972"/>
      <c r="B72" s="497"/>
      <c r="C72" s="54" t="s">
        <v>577</v>
      </c>
      <c r="D72" s="48" t="s">
        <v>535</v>
      </c>
      <c r="E72" s="49" t="s">
        <v>621</v>
      </c>
      <c r="F72" s="59" t="s">
        <v>578</v>
      </c>
      <c r="G72" s="112" t="s">
        <v>535</v>
      </c>
    </row>
    <row r="73" spans="1:7" s="32" customFormat="1" ht="30" customHeight="1" x14ac:dyDescent="0.2">
      <c r="A73" s="972"/>
      <c r="B73" s="497"/>
      <c r="C73" s="54" t="s">
        <v>622</v>
      </c>
      <c r="D73" s="48" t="s">
        <v>535</v>
      </c>
      <c r="E73" s="49" t="s">
        <v>542</v>
      </c>
      <c r="F73" s="59" t="s">
        <v>533</v>
      </c>
      <c r="G73" s="112" t="s">
        <v>535</v>
      </c>
    </row>
    <row r="74" spans="1:7" s="32" customFormat="1" ht="45" customHeight="1" x14ac:dyDescent="0.2">
      <c r="A74" s="973"/>
      <c r="B74" s="499"/>
      <c r="C74" s="82" t="s">
        <v>623</v>
      </c>
      <c r="D74" s="417" t="s">
        <v>535</v>
      </c>
      <c r="E74" s="465" t="s">
        <v>542</v>
      </c>
      <c r="F74" s="67" t="s">
        <v>624</v>
      </c>
      <c r="G74" s="393" t="s">
        <v>535</v>
      </c>
    </row>
    <row r="75" spans="1:7" s="39" customFormat="1" ht="20.149999999999999" customHeight="1" x14ac:dyDescent="0.2">
      <c r="A75" s="951"/>
      <c r="B75" s="964" t="s">
        <v>625</v>
      </c>
      <c r="C75" s="83" t="s">
        <v>626</v>
      </c>
      <c r="D75" s="40" t="s">
        <v>627</v>
      </c>
      <c r="E75" s="41" t="s">
        <v>547</v>
      </c>
      <c r="F75" s="42"/>
      <c r="G75" s="43" t="s">
        <v>627</v>
      </c>
    </row>
    <row r="76" spans="1:7" s="39" customFormat="1" ht="80.5" customHeight="1" x14ac:dyDescent="0.2">
      <c r="A76" s="952"/>
      <c r="B76" s="965"/>
      <c r="C76" s="84" t="s">
        <v>628</v>
      </c>
      <c r="D76" s="44" t="s">
        <v>627</v>
      </c>
      <c r="E76" s="45" t="s">
        <v>547</v>
      </c>
      <c r="F76" s="46"/>
      <c r="G76" s="47" t="s">
        <v>627</v>
      </c>
    </row>
    <row r="77" spans="1:7" s="39" customFormat="1" ht="20.5" customHeight="1" x14ac:dyDescent="0.2">
      <c r="A77" s="951"/>
      <c r="B77" s="964" t="s">
        <v>629</v>
      </c>
      <c r="C77" s="83" t="s">
        <v>630</v>
      </c>
      <c r="D77" s="40" t="s">
        <v>627</v>
      </c>
      <c r="E77" s="41" t="s">
        <v>547</v>
      </c>
      <c r="F77" s="42"/>
      <c r="G77" s="43" t="s">
        <v>627</v>
      </c>
    </row>
    <row r="78" spans="1:7" s="39" customFormat="1" ht="68.5" customHeight="1" x14ac:dyDescent="0.2">
      <c r="A78" s="952"/>
      <c r="B78" s="965"/>
      <c r="C78" s="84" t="s">
        <v>631</v>
      </c>
      <c r="D78" s="44" t="s">
        <v>627</v>
      </c>
      <c r="E78" s="45" t="s">
        <v>547</v>
      </c>
      <c r="F78" s="46"/>
      <c r="G78" s="47" t="s">
        <v>627</v>
      </c>
    </row>
    <row r="79" spans="1:7" s="32" customFormat="1" ht="30" customHeight="1" x14ac:dyDescent="0.2">
      <c r="A79" s="957"/>
      <c r="B79" s="501" t="s">
        <v>632</v>
      </c>
      <c r="C79" s="17" t="s">
        <v>633</v>
      </c>
      <c r="D79" s="35" t="s">
        <v>287</v>
      </c>
      <c r="E79" s="36" t="s">
        <v>634</v>
      </c>
      <c r="F79" s="74" t="s">
        <v>533</v>
      </c>
      <c r="G79" s="114" t="s">
        <v>287</v>
      </c>
    </row>
    <row r="80" spans="1:7" s="32" customFormat="1" ht="30" customHeight="1" x14ac:dyDescent="0.2">
      <c r="A80" s="958"/>
      <c r="B80" s="491" t="s">
        <v>635</v>
      </c>
      <c r="C80" s="54" t="s">
        <v>636</v>
      </c>
      <c r="D80" s="531" t="s">
        <v>287</v>
      </c>
      <c r="E80" s="532" t="s">
        <v>634</v>
      </c>
      <c r="F80" s="66" t="s">
        <v>637</v>
      </c>
      <c r="G80" s="112" t="s">
        <v>287</v>
      </c>
    </row>
    <row r="81" spans="1:7" s="32" customFormat="1" ht="30" customHeight="1" x14ac:dyDescent="0.2">
      <c r="A81" s="958"/>
      <c r="B81" s="493" t="s">
        <v>638</v>
      </c>
      <c r="C81" s="530" t="s">
        <v>639</v>
      </c>
      <c r="D81" s="480" t="s">
        <v>535</v>
      </c>
      <c r="E81" s="481" t="s">
        <v>640</v>
      </c>
      <c r="F81" s="64" t="s">
        <v>641</v>
      </c>
      <c r="G81" s="117" t="s">
        <v>287</v>
      </c>
    </row>
    <row r="82" spans="1:7" s="32" customFormat="1" ht="60" customHeight="1" x14ac:dyDescent="0.2">
      <c r="A82" s="970"/>
      <c r="B82" s="496"/>
      <c r="C82" s="37" t="s">
        <v>642</v>
      </c>
      <c r="D82" s="482" t="s">
        <v>287</v>
      </c>
      <c r="E82" s="483" t="s">
        <v>547</v>
      </c>
      <c r="F82" s="68" t="s">
        <v>641</v>
      </c>
      <c r="G82" s="47" t="s">
        <v>287</v>
      </c>
    </row>
    <row r="83" spans="1:7" ht="30" customHeight="1" x14ac:dyDescent="0.2">
      <c r="A83" s="19"/>
      <c r="B83" s="484" t="s">
        <v>643</v>
      </c>
      <c r="C83" s="70" t="s">
        <v>644</v>
      </c>
      <c r="D83" s="61" t="s">
        <v>287</v>
      </c>
      <c r="E83" s="71" t="s">
        <v>532</v>
      </c>
      <c r="F83" s="69"/>
      <c r="G83" s="115" t="s">
        <v>535</v>
      </c>
    </row>
    <row r="84" spans="1:7" ht="44.5" customHeight="1" x14ac:dyDescent="0.2">
      <c r="A84" s="19"/>
      <c r="B84" s="484" t="s">
        <v>645</v>
      </c>
      <c r="C84" s="70" t="s">
        <v>646</v>
      </c>
      <c r="D84" s="61" t="s">
        <v>287</v>
      </c>
      <c r="E84" s="71" t="s">
        <v>532</v>
      </c>
      <c r="F84" s="69"/>
      <c r="G84" s="115" t="s">
        <v>535</v>
      </c>
    </row>
    <row r="85" spans="1:7" ht="45" customHeight="1" x14ac:dyDescent="0.2">
      <c r="A85" s="19"/>
      <c r="B85" s="490" t="s">
        <v>647</v>
      </c>
      <c r="C85" s="70" t="s">
        <v>644</v>
      </c>
      <c r="D85" s="61" t="s">
        <v>287</v>
      </c>
      <c r="E85" s="71" t="s">
        <v>532</v>
      </c>
      <c r="F85" s="69"/>
      <c r="G85" s="115" t="s">
        <v>535</v>
      </c>
    </row>
    <row r="86" spans="1:7" s="32" customFormat="1" ht="45.65" customHeight="1" x14ac:dyDescent="0.2">
      <c r="A86" s="34"/>
      <c r="B86" s="484" t="s">
        <v>648</v>
      </c>
      <c r="C86" s="70" t="s">
        <v>649</v>
      </c>
      <c r="D86" s="61" t="s">
        <v>287</v>
      </c>
      <c r="E86" s="71" t="s">
        <v>532</v>
      </c>
      <c r="F86" s="63" t="s">
        <v>650</v>
      </c>
      <c r="G86" s="115" t="s">
        <v>535</v>
      </c>
    </row>
    <row r="87" spans="1:7" s="32" customFormat="1" ht="20.5" customHeight="1" x14ac:dyDescent="0.2">
      <c r="A87" s="960"/>
      <c r="B87" s="493" t="s">
        <v>651</v>
      </c>
      <c r="C87" s="17" t="s">
        <v>652</v>
      </c>
      <c r="D87" s="73" t="s">
        <v>287</v>
      </c>
      <c r="E87" s="62" t="s">
        <v>532</v>
      </c>
      <c r="F87" s="74"/>
      <c r="G87" s="43" t="s">
        <v>535</v>
      </c>
    </row>
    <row r="88" spans="1:7" s="32" customFormat="1" ht="20.5" customHeight="1" x14ac:dyDescent="0.2">
      <c r="A88" s="961"/>
      <c r="B88" s="496" t="s">
        <v>653</v>
      </c>
      <c r="C88" s="75" t="s">
        <v>654</v>
      </c>
      <c r="D88" s="76" t="s">
        <v>287</v>
      </c>
      <c r="E88" s="77" t="s">
        <v>532</v>
      </c>
      <c r="F88" s="68" t="s">
        <v>624</v>
      </c>
      <c r="G88" s="47" t="s">
        <v>535</v>
      </c>
    </row>
    <row r="89" spans="1:7" ht="70.5" customHeight="1" x14ac:dyDescent="0.2">
      <c r="A89" s="966"/>
      <c r="B89" s="493" t="s">
        <v>655</v>
      </c>
      <c r="C89" s="17" t="s">
        <v>656</v>
      </c>
      <c r="D89" s="73" t="s">
        <v>287</v>
      </c>
      <c r="E89" s="62" t="s">
        <v>532</v>
      </c>
      <c r="F89" s="50"/>
      <c r="G89" s="43" t="s">
        <v>535</v>
      </c>
    </row>
    <row r="90" spans="1:7" ht="55.5" customHeight="1" x14ac:dyDescent="0.2">
      <c r="A90" s="974"/>
      <c r="B90" s="494"/>
      <c r="C90" s="53" t="s">
        <v>657</v>
      </c>
      <c r="D90" s="56" t="s">
        <v>287</v>
      </c>
      <c r="E90" s="78" t="s">
        <v>532</v>
      </c>
      <c r="F90" s="58"/>
      <c r="G90" s="113" t="s">
        <v>287</v>
      </c>
    </row>
    <row r="91" spans="1:7" ht="56.5" customHeight="1" x14ac:dyDescent="0.2">
      <c r="A91" s="974"/>
      <c r="B91" s="494"/>
      <c r="C91" s="54" t="s">
        <v>658</v>
      </c>
      <c r="D91" s="48" t="s">
        <v>287</v>
      </c>
      <c r="E91" s="49" t="s">
        <v>532</v>
      </c>
      <c r="F91" s="52"/>
      <c r="G91" s="112" t="s">
        <v>287</v>
      </c>
    </row>
    <row r="92" spans="1:7" ht="30" customHeight="1" x14ac:dyDescent="0.2">
      <c r="A92" s="974"/>
      <c r="B92" s="494"/>
      <c r="C92" s="54" t="s">
        <v>659</v>
      </c>
      <c r="D92" s="48" t="s">
        <v>287</v>
      </c>
      <c r="E92" s="49" t="s">
        <v>542</v>
      </c>
      <c r="F92" s="52" t="s">
        <v>660</v>
      </c>
      <c r="G92" s="112" t="s">
        <v>287</v>
      </c>
    </row>
    <row r="93" spans="1:7" ht="61" customHeight="1" x14ac:dyDescent="0.2">
      <c r="A93" s="974"/>
      <c r="B93" s="494"/>
      <c r="C93" s="54" t="s">
        <v>661</v>
      </c>
      <c r="D93" s="382" t="s">
        <v>287</v>
      </c>
      <c r="E93" s="55" t="s">
        <v>532</v>
      </c>
      <c r="F93" s="52"/>
      <c r="G93" s="112" t="s">
        <v>287</v>
      </c>
    </row>
    <row r="94" spans="1:7" ht="45" customHeight="1" x14ac:dyDescent="0.2">
      <c r="A94" s="974"/>
      <c r="B94" s="493"/>
      <c r="C94" s="51" t="s">
        <v>662</v>
      </c>
      <c r="D94" s="462" t="s">
        <v>287</v>
      </c>
      <c r="E94" s="463" t="s">
        <v>532</v>
      </c>
      <c r="F94" s="529" t="s">
        <v>624</v>
      </c>
      <c r="G94" s="116" t="s">
        <v>287</v>
      </c>
    </row>
    <row r="95" spans="1:7" ht="30" customHeight="1" x14ac:dyDescent="0.2">
      <c r="A95" s="974"/>
      <c r="B95" s="491"/>
      <c r="C95" s="53" t="s">
        <v>663</v>
      </c>
      <c r="D95" s="85" t="s">
        <v>287</v>
      </c>
      <c r="E95" s="81" t="s">
        <v>532</v>
      </c>
      <c r="F95" s="58"/>
      <c r="G95" s="113" t="s">
        <v>287</v>
      </c>
    </row>
    <row r="96" spans="1:7" ht="30" customHeight="1" x14ac:dyDescent="0.2">
      <c r="A96" s="975"/>
      <c r="B96" s="492"/>
      <c r="C96" s="75" t="s">
        <v>664</v>
      </c>
      <c r="D96" s="86" t="s">
        <v>287</v>
      </c>
      <c r="E96" s="87" t="s">
        <v>665</v>
      </c>
      <c r="F96" s="88"/>
      <c r="G96" s="47" t="s">
        <v>287</v>
      </c>
    </row>
    <row r="97" spans="1:7" ht="20.5" customHeight="1" x14ac:dyDescent="0.2">
      <c r="A97" s="976"/>
      <c r="B97" s="948" t="s">
        <v>666</v>
      </c>
      <c r="C97" s="17" t="s">
        <v>667</v>
      </c>
      <c r="D97" s="73"/>
      <c r="E97" s="62"/>
      <c r="F97" s="50"/>
      <c r="G97" s="43"/>
    </row>
    <row r="98" spans="1:7" ht="30" customHeight="1" x14ac:dyDescent="0.2">
      <c r="A98" s="977"/>
      <c r="B98" s="949"/>
      <c r="C98" s="54" t="s">
        <v>668</v>
      </c>
      <c r="D98" s="48" t="s">
        <v>287</v>
      </c>
      <c r="E98" s="49" t="s">
        <v>532</v>
      </c>
      <c r="F98" s="52"/>
      <c r="G98" s="112" t="s">
        <v>287</v>
      </c>
    </row>
    <row r="99" spans="1:7" ht="30" customHeight="1" x14ac:dyDescent="0.2">
      <c r="A99" s="977"/>
      <c r="B99" s="949"/>
      <c r="C99" s="80" t="s">
        <v>669</v>
      </c>
      <c r="D99" s="48" t="s">
        <v>287</v>
      </c>
      <c r="E99" s="49" t="s">
        <v>532</v>
      </c>
      <c r="F99" s="52"/>
      <c r="G99" s="112" t="s">
        <v>287</v>
      </c>
    </row>
    <row r="100" spans="1:7" ht="55.5" customHeight="1" x14ac:dyDescent="0.2">
      <c r="A100" s="977"/>
      <c r="B100" s="949"/>
      <c r="C100" s="54" t="s">
        <v>658</v>
      </c>
      <c r="D100" s="48" t="s">
        <v>287</v>
      </c>
      <c r="E100" s="49" t="s">
        <v>532</v>
      </c>
      <c r="F100" s="52"/>
      <c r="G100" s="112" t="s">
        <v>287</v>
      </c>
    </row>
    <row r="101" spans="1:7" ht="30" customHeight="1" x14ac:dyDescent="0.2">
      <c r="A101" s="977"/>
      <c r="B101" s="494"/>
      <c r="C101" s="54" t="s">
        <v>659</v>
      </c>
      <c r="D101" s="382" t="s">
        <v>287</v>
      </c>
      <c r="E101" s="55" t="s">
        <v>542</v>
      </c>
      <c r="F101" s="52" t="s">
        <v>670</v>
      </c>
      <c r="G101" s="112" t="s">
        <v>287</v>
      </c>
    </row>
    <row r="102" spans="1:7" ht="60" customHeight="1" x14ac:dyDescent="0.2">
      <c r="A102" s="977"/>
      <c r="B102" s="494"/>
      <c r="C102" s="65" t="s">
        <v>661</v>
      </c>
      <c r="D102" s="89" t="s">
        <v>287</v>
      </c>
      <c r="E102" s="90" t="s">
        <v>532</v>
      </c>
      <c r="F102" s="91"/>
      <c r="G102" s="117" t="s">
        <v>287</v>
      </c>
    </row>
    <row r="103" spans="1:7" ht="20.149999999999999" customHeight="1" x14ac:dyDescent="0.2">
      <c r="A103" s="977"/>
      <c r="B103" s="494"/>
      <c r="C103" s="53" t="s">
        <v>671</v>
      </c>
      <c r="D103" s="85" t="s">
        <v>287</v>
      </c>
      <c r="E103" s="81" t="s">
        <v>532</v>
      </c>
      <c r="F103" s="58" t="s">
        <v>624</v>
      </c>
      <c r="G103" s="113" t="s">
        <v>287</v>
      </c>
    </row>
    <row r="104" spans="1:7" ht="80.150000000000006" customHeight="1" x14ac:dyDescent="0.2">
      <c r="A104" s="977"/>
      <c r="B104" s="494"/>
      <c r="C104" s="54" t="s">
        <v>672</v>
      </c>
      <c r="D104" s="382" t="s">
        <v>287</v>
      </c>
      <c r="E104" s="55" t="s">
        <v>532</v>
      </c>
      <c r="F104" s="52"/>
      <c r="G104" s="112" t="s">
        <v>535</v>
      </c>
    </row>
    <row r="105" spans="1:7" ht="30" customHeight="1" x14ac:dyDescent="0.2">
      <c r="A105" s="978"/>
      <c r="B105" s="492"/>
      <c r="C105" s="75" t="s">
        <v>664</v>
      </c>
      <c r="D105" s="86" t="s">
        <v>287</v>
      </c>
      <c r="E105" s="87" t="s">
        <v>665</v>
      </c>
      <c r="F105" s="88"/>
      <c r="G105" s="47" t="s">
        <v>287</v>
      </c>
    </row>
    <row r="106" spans="1:7" ht="45" customHeight="1" x14ac:dyDescent="0.2">
      <c r="A106" s="966"/>
      <c r="B106" s="493" t="s">
        <v>673</v>
      </c>
      <c r="C106" s="17" t="s">
        <v>674</v>
      </c>
      <c r="D106" s="476" t="s">
        <v>287</v>
      </c>
      <c r="E106" s="477" t="s">
        <v>547</v>
      </c>
      <c r="F106" s="475" t="s">
        <v>675</v>
      </c>
      <c r="G106" s="485" t="s">
        <v>287</v>
      </c>
    </row>
    <row r="107" spans="1:7" ht="60" customHeight="1" x14ac:dyDescent="0.2">
      <c r="A107" s="975"/>
      <c r="B107" s="496"/>
      <c r="C107" s="82" t="s">
        <v>676</v>
      </c>
      <c r="D107" s="390" t="s">
        <v>287</v>
      </c>
      <c r="E107" s="391" t="s">
        <v>547</v>
      </c>
      <c r="F107" s="67" t="s">
        <v>677</v>
      </c>
      <c r="G107" s="486" t="s">
        <v>287</v>
      </c>
    </row>
    <row r="108" spans="1:7" ht="30" customHeight="1" x14ac:dyDescent="0.2">
      <c r="A108" s="976"/>
      <c r="B108" s="948" t="s">
        <v>678</v>
      </c>
      <c r="C108" s="464" t="s">
        <v>679</v>
      </c>
      <c r="D108" s="468" t="s">
        <v>535</v>
      </c>
      <c r="E108" s="478" t="s">
        <v>547</v>
      </c>
      <c r="F108" s="479"/>
      <c r="G108" s="114" t="s">
        <v>535</v>
      </c>
    </row>
    <row r="109" spans="1:7" ht="70.5" customHeight="1" x14ac:dyDescent="0.2">
      <c r="A109" s="977"/>
      <c r="B109" s="949"/>
      <c r="C109" s="54" t="s">
        <v>680</v>
      </c>
      <c r="D109" s="382" t="s">
        <v>535</v>
      </c>
      <c r="E109" s="55" t="s">
        <v>681</v>
      </c>
      <c r="F109" s="52" t="s">
        <v>682</v>
      </c>
      <c r="G109" s="112" t="s">
        <v>535</v>
      </c>
    </row>
    <row r="110" spans="1:7" ht="20.149999999999999" customHeight="1" x14ac:dyDescent="0.2">
      <c r="A110" s="977"/>
      <c r="B110" s="949"/>
      <c r="C110" s="54" t="s">
        <v>683</v>
      </c>
      <c r="D110" s="382" t="s">
        <v>535</v>
      </c>
      <c r="E110" s="55" t="s">
        <v>681</v>
      </c>
      <c r="F110" s="52"/>
      <c r="G110" s="112" t="s">
        <v>535</v>
      </c>
    </row>
    <row r="111" spans="1:7" ht="20.149999999999999" customHeight="1" x14ac:dyDescent="0.2">
      <c r="A111" s="978"/>
      <c r="B111" s="950"/>
      <c r="C111" s="82" t="s">
        <v>684</v>
      </c>
      <c r="D111" s="390" t="s">
        <v>535</v>
      </c>
      <c r="E111" s="391" t="s">
        <v>681</v>
      </c>
      <c r="F111" s="392"/>
      <c r="G111" s="393" t="s">
        <v>535</v>
      </c>
    </row>
    <row r="112" spans="1:7" ht="30" customHeight="1" x14ac:dyDescent="0.2">
      <c r="A112" s="976"/>
      <c r="B112" s="948" t="s">
        <v>685</v>
      </c>
      <c r="C112" s="65" t="s">
        <v>686</v>
      </c>
      <c r="D112" s="89" t="s">
        <v>535</v>
      </c>
      <c r="E112" s="90" t="s">
        <v>681</v>
      </c>
      <c r="F112" s="91"/>
      <c r="G112" s="117" t="s">
        <v>535</v>
      </c>
    </row>
    <row r="113" spans="1:7" ht="70" customHeight="1" x14ac:dyDescent="0.2">
      <c r="A113" s="977"/>
      <c r="B113" s="949"/>
      <c r="C113" s="54" t="s">
        <v>680</v>
      </c>
      <c r="D113" s="382" t="s">
        <v>535</v>
      </c>
      <c r="E113" s="55" t="s">
        <v>681</v>
      </c>
      <c r="F113" s="52"/>
      <c r="G113" s="112" t="s">
        <v>535</v>
      </c>
    </row>
    <row r="114" spans="1:7" ht="20.149999999999999" customHeight="1" x14ac:dyDescent="0.2">
      <c r="A114" s="977"/>
      <c r="B114" s="949"/>
      <c r="C114" s="54" t="s">
        <v>687</v>
      </c>
      <c r="D114" s="382" t="s">
        <v>535</v>
      </c>
      <c r="E114" s="55" t="s">
        <v>681</v>
      </c>
      <c r="F114" s="52"/>
      <c r="G114" s="112" t="s">
        <v>535</v>
      </c>
    </row>
    <row r="115" spans="1:7" ht="30" customHeight="1" x14ac:dyDescent="0.2">
      <c r="A115" s="977"/>
      <c r="B115" s="949"/>
      <c r="C115" s="54" t="s">
        <v>688</v>
      </c>
      <c r="D115" s="382" t="s">
        <v>535</v>
      </c>
      <c r="E115" s="55" t="s">
        <v>681</v>
      </c>
      <c r="F115" s="52" t="s">
        <v>689</v>
      </c>
      <c r="G115" s="112" t="s">
        <v>535</v>
      </c>
    </row>
    <row r="116" spans="1:7" ht="30" customHeight="1" x14ac:dyDescent="0.2">
      <c r="A116" s="977"/>
      <c r="B116" s="949"/>
      <c r="C116" s="54" t="s">
        <v>690</v>
      </c>
      <c r="D116" s="382" t="s">
        <v>535</v>
      </c>
      <c r="E116" s="55" t="s">
        <v>681</v>
      </c>
      <c r="F116" s="52"/>
      <c r="G116" s="112" t="s">
        <v>535</v>
      </c>
    </row>
    <row r="117" spans="1:7" ht="20.5" customHeight="1" x14ac:dyDescent="0.2">
      <c r="A117" s="978"/>
      <c r="B117" s="950"/>
      <c r="C117" s="82" t="s">
        <v>691</v>
      </c>
      <c r="D117" s="390" t="s">
        <v>535</v>
      </c>
      <c r="E117" s="391" t="s">
        <v>681</v>
      </c>
      <c r="F117" s="392"/>
      <c r="G117" s="393" t="s">
        <v>535</v>
      </c>
    </row>
    <row r="118" spans="1:7" s="96" customFormat="1" ht="19.5" customHeight="1" x14ac:dyDescent="0.2">
      <c r="A118" s="979"/>
      <c r="B118" s="953" t="s">
        <v>692</v>
      </c>
      <c r="C118" s="108" t="s">
        <v>693</v>
      </c>
      <c r="D118" s="109" t="s">
        <v>535</v>
      </c>
      <c r="E118" s="107" t="s">
        <v>621</v>
      </c>
      <c r="F118" s="503" t="s">
        <v>694</v>
      </c>
      <c r="G118" s="504" t="s">
        <v>287</v>
      </c>
    </row>
    <row r="119" spans="1:7" s="96" customFormat="1" ht="19.5" customHeight="1" x14ac:dyDescent="0.2">
      <c r="A119" s="980"/>
      <c r="B119" s="954"/>
      <c r="C119" s="92" t="s">
        <v>695</v>
      </c>
      <c r="D119" s="93"/>
      <c r="E119" s="94"/>
      <c r="F119" s="95"/>
      <c r="G119" s="506"/>
    </row>
    <row r="120" spans="1:7" s="96" customFormat="1" ht="46" customHeight="1" x14ac:dyDescent="0.2">
      <c r="A120" s="980"/>
      <c r="B120" s="954"/>
      <c r="C120" s="92" t="s">
        <v>696</v>
      </c>
      <c r="D120" s="93" t="s">
        <v>535</v>
      </c>
      <c r="E120" s="94" t="s">
        <v>634</v>
      </c>
      <c r="F120" s="95"/>
      <c r="G120" s="506" t="s">
        <v>287</v>
      </c>
    </row>
    <row r="121" spans="1:7" s="96" customFormat="1" ht="45.65" customHeight="1" x14ac:dyDescent="0.2">
      <c r="A121" s="980"/>
      <c r="B121" s="502"/>
      <c r="C121" s="92" t="s">
        <v>697</v>
      </c>
      <c r="D121" s="93" t="s">
        <v>535</v>
      </c>
      <c r="E121" s="94" t="s">
        <v>634</v>
      </c>
      <c r="F121" s="95"/>
      <c r="G121" s="510" t="s">
        <v>287</v>
      </c>
    </row>
    <row r="122" spans="1:7" s="96" customFormat="1" ht="30.65" customHeight="1" x14ac:dyDescent="0.2">
      <c r="A122" s="980"/>
      <c r="B122" s="502"/>
      <c r="C122" s="92" t="s">
        <v>698</v>
      </c>
      <c r="D122" s="93" t="s">
        <v>535</v>
      </c>
      <c r="E122" s="94" t="s">
        <v>621</v>
      </c>
      <c r="F122" s="110" t="s">
        <v>699</v>
      </c>
      <c r="G122" s="510" t="s">
        <v>287</v>
      </c>
    </row>
    <row r="123" spans="1:7" s="96" customFormat="1" ht="20.149999999999999" customHeight="1" x14ac:dyDescent="0.2">
      <c r="A123" s="980"/>
      <c r="B123" s="502"/>
      <c r="C123" s="97" t="s">
        <v>700</v>
      </c>
      <c r="D123" s="507" t="s">
        <v>535</v>
      </c>
      <c r="E123" s="104" t="s">
        <v>621</v>
      </c>
      <c r="F123" s="508"/>
      <c r="G123" s="506" t="s">
        <v>287</v>
      </c>
    </row>
    <row r="124" spans="1:7" s="509" customFormat="1" ht="20.5" customHeight="1" x14ac:dyDescent="0.2">
      <c r="A124" s="980"/>
      <c r="B124" s="502"/>
      <c r="C124" s="97" t="s">
        <v>701</v>
      </c>
      <c r="D124" s="106" t="s">
        <v>535</v>
      </c>
      <c r="E124" s="99" t="s">
        <v>621</v>
      </c>
      <c r="F124" s="100" t="s">
        <v>702</v>
      </c>
      <c r="G124" s="506" t="s">
        <v>287</v>
      </c>
    </row>
    <row r="125" spans="1:7" s="509" customFormat="1" ht="97.5" customHeight="1" x14ac:dyDescent="0.2">
      <c r="A125" s="980"/>
      <c r="B125" s="520"/>
      <c r="C125" s="495" t="s">
        <v>703</v>
      </c>
      <c r="D125" s="103" t="s">
        <v>535</v>
      </c>
      <c r="E125" s="104" t="s">
        <v>704</v>
      </c>
      <c r="F125" s="105" t="s">
        <v>705</v>
      </c>
      <c r="G125" s="510" t="s">
        <v>287</v>
      </c>
    </row>
    <row r="126" spans="1:7" s="509" customFormat="1" ht="19.5" customHeight="1" x14ac:dyDescent="0.2">
      <c r="A126" s="980"/>
      <c r="B126" s="502"/>
      <c r="C126" s="97" t="s">
        <v>706</v>
      </c>
      <c r="D126" s="106" t="s">
        <v>535</v>
      </c>
      <c r="E126" s="99" t="s">
        <v>707</v>
      </c>
      <c r="F126" s="100"/>
      <c r="G126" s="506" t="s">
        <v>287</v>
      </c>
    </row>
    <row r="127" spans="1:7" s="509" customFormat="1" ht="20.149999999999999" customHeight="1" x14ac:dyDescent="0.2">
      <c r="A127" s="980"/>
      <c r="B127" s="502"/>
      <c r="C127" s="495" t="s">
        <v>708</v>
      </c>
      <c r="D127" s="507"/>
      <c r="E127" s="104"/>
      <c r="F127" s="105"/>
      <c r="G127" s="505"/>
    </row>
    <row r="128" spans="1:7" s="509" customFormat="1" ht="31" customHeight="1" x14ac:dyDescent="0.2">
      <c r="A128" s="980"/>
      <c r="B128" s="502"/>
      <c r="C128" s="97" t="s">
        <v>709</v>
      </c>
      <c r="D128" s="98" t="s">
        <v>535</v>
      </c>
      <c r="E128" s="99" t="s">
        <v>621</v>
      </c>
      <c r="F128" s="102" t="s">
        <v>710</v>
      </c>
      <c r="G128" s="506" t="s">
        <v>287</v>
      </c>
    </row>
    <row r="129" spans="1:7" s="509" customFormat="1" ht="30.65" customHeight="1" x14ac:dyDescent="0.2">
      <c r="A129" s="980"/>
      <c r="B129" s="502"/>
      <c r="C129" s="92" t="s">
        <v>711</v>
      </c>
      <c r="D129" s="93" t="s">
        <v>535</v>
      </c>
      <c r="E129" s="94" t="s">
        <v>621</v>
      </c>
      <c r="F129" s="110" t="s">
        <v>712</v>
      </c>
      <c r="G129" s="510" t="s">
        <v>287</v>
      </c>
    </row>
    <row r="130" spans="1:7" s="509" customFormat="1" ht="45.65" customHeight="1" x14ac:dyDescent="0.2">
      <c r="A130" s="980"/>
      <c r="B130" s="502"/>
      <c r="C130" s="97" t="s">
        <v>713</v>
      </c>
      <c r="D130" s="101" t="s">
        <v>535</v>
      </c>
      <c r="E130" s="99" t="s">
        <v>621</v>
      </c>
      <c r="F130" s="102" t="s">
        <v>714</v>
      </c>
      <c r="G130" s="506" t="s">
        <v>287</v>
      </c>
    </row>
    <row r="131" spans="1:7" s="509" customFormat="1" ht="46" customHeight="1" x14ac:dyDescent="0.2">
      <c r="A131" s="980"/>
      <c r="B131" s="502"/>
      <c r="C131" s="92" t="s">
        <v>715</v>
      </c>
      <c r="D131" s="93" t="s">
        <v>535</v>
      </c>
      <c r="E131" s="94" t="s">
        <v>621</v>
      </c>
      <c r="F131" s="95" t="s">
        <v>716</v>
      </c>
      <c r="G131" s="510" t="s">
        <v>287</v>
      </c>
    </row>
    <row r="132" spans="1:7" s="509" customFormat="1" ht="30.65" customHeight="1" x14ac:dyDescent="0.2">
      <c r="A132" s="980"/>
      <c r="B132" s="502"/>
      <c r="C132" s="495" t="s">
        <v>717</v>
      </c>
      <c r="D132" s="507" t="s">
        <v>535</v>
      </c>
      <c r="E132" s="104" t="s">
        <v>621</v>
      </c>
      <c r="F132" s="511"/>
      <c r="G132" s="505" t="s">
        <v>287</v>
      </c>
    </row>
    <row r="133" spans="1:7" s="509" customFormat="1" ht="20.5" customHeight="1" x14ac:dyDescent="0.2">
      <c r="A133" s="981"/>
      <c r="B133" s="502"/>
      <c r="C133" s="97" t="s">
        <v>718</v>
      </c>
      <c r="D133" s="98" t="s">
        <v>287</v>
      </c>
      <c r="E133" s="99" t="s">
        <v>542</v>
      </c>
      <c r="F133" s="512"/>
      <c r="G133" s="506" t="s">
        <v>287</v>
      </c>
    </row>
    <row r="134" spans="1:7" s="96" customFormat="1" ht="19.5" customHeight="1" x14ac:dyDescent="0.2">
      <c r="A134" s="979"/>
      <c r="B134" s="953" t="s">
        <v>719</v>
      </c>
      <c r="C134" s="108" t="s">
        <v>693</v>
      </c>
      <c r="D134" s="109" t="s">
        <v>535</v>
      </c>
      <c r="E134" s="107" t="s">
        <v>621</v>
      </c>
      <c r="F134" s="503" t="s">
        <v>694</v>
      </c>
      <c r="G134" s="504" t="s">
        <v>287</v>
      </c>
    </row>
    <row r="135" spans="1:7" s="96" customFormat="1" ht="19.5" customHeight="1" x14ac:dyDescent="0.2">
      <c r="A135" s="980"/>
      <c r="B135" s="954"/>
      <c r="C135" s="92" t="s">
        <v>695</v>
      </c>
      <c r="D135" s="93"/>
      <c r="E135" s="94"/>
      <c r="F135" s="95"/>
      <c r="G135" s="506"/>
    </row>
    <row r="136" spans="1:7" s="96" customFormat="1" ht="46" customHeight="1" x14ac:dyDescent="0.2">
      <c r="A136" s="980"/>
      <c r="B136" s="954"/>
      <c r="C136" s="92" t="s">
        <v>696</v>
      </c>
      <c r="D136" s="93" t="s">
        <v>535</v>
      </c>
      <c r="E136" s="94" t="s">
        <v>634</v>
      </c>
      <c r="F136" s="95"/>
      <c r="G136" s="506" t="s">
        <v>287</v>
      </c>
    </row>
    <row r="137" spans="1:7" s="96" customFormat="1" ht="45.65" customHeight="1" x14ac:dyDescent="0.2">
      <c r="A137" s="980"/>
      <c r="B137" s="954"/>
      <c r="C137" s="92" t="s">
        <v>697</v>
      </c>
      <c r="D137" s="93" t="s">
        <v>535</v>
      </c>
      <c r="E137" s="94" t="s">
        <v>634</v>
      </c>
      <c r="F137" s="95"/>
      <c r="G137" s="522" t="s">
        <v>287</v>
      </c>
    </row>
    <row r="138" spans="1:7" s="96" customFormat="1" ht="30.65" customHeight="1" x14ac:dyDescent="0.2">
      <c r="A138" s="980"/>
      <c r="B138" s="954"/>
      <c r="C138" s="97" t="s">
        <v>698</v>
      </c>
      <c r="D138" s="98" t="s">
        <v>535</v>
      </c>
      <c r="E138" s="99" t="s">
        <v>621</v>
      </c>
      <c r="F138" s="100" t="s">
        <v>699</v>
      </c>
      <c r="G138" s="506" t="s">
        <v>287</v>
      </c>
    </row>
    <row r="139" spans="1:7" s="96" customFormat="1" ht="21" customHeight="1" x14ac:dyDescent="0.2">
      <c r="A139" s="980"/>
      <c r="B139" s="502"/>
      <c r="C139" s="92" t="s">
        <v>700</v>
      </c>
      <c r="D139" s="507" t="s">
        <v>535</v>
      </c>
      <c r="E139" s="104" t="s">
        <v>621</v>
      </c>
      <c r="F139" s="508"/>
      <c r="G139" s="510" t="s">
        <v>287</v>
      </c>
    </row>
    <row r="140" spans="1:7" s="509" customFormat="1" ht="20.5" customHeight="1" x14ac:dyDescent="0.2">
      <c r="A140" s="980"/>
      <c r="B140" s="502"/>
      <c r="C140" s="97" t="s">
        <v>720</v>
      </c>
      <c r="D140" s="106" t="s">
        <v>535</v>
      </c>
      <c r="E140" s="99" t="s">
        <v>621</v>
      </c>
      <c r="F140" s="100" t="s">
        <v>702</v>
      </c>
      <c r="G140" s="506" t="s">
        <v>287</v>
      </c>
    </row>
    <row r="141" spans="1:7" s="509" customFormat="1" ht="97.5" customHeight="1" x14ac:dyDescent="0.2">
      <c r="A141" s="980"/>
      <c r="B141" s="520"/>
      <c r="C141" s="495" t="s">
        <v>703</v>
      </c>
      <c r="D141" s="103" t="s">
        <v>535</v>
      </c>
      <c r="E141" s="104" t="s">
        <v>704</v>
      </c>
      <c r="F141" s="105" t="s">
        <v>705</v>
      </c>
      <c r="G141" s="510" t="s">
        <v>287</v>
      </c>
    </row>
    <row r="142" spans="1:7" s="509" customFormat="1" ht="19.5" customHeight="1" x14ac:dyDescent="0.2">
      <c r="A142" s="980"/>
      <c r="B142" s="502"/>
      <c r="C142" s="97" t="s">
        <v>706</v>
      </c>
      <c r="D142" s="106" t="s">
        <v>535</v>
      </c>
      <c r="E142" s="99" t="s">
        <v>707</v>
      </c>
      <c r="F142" s="100"/>
      <c r="G142" s="506" t="s">
        <v>287</v>
      </c>
    </row>
    <row r="143" spans="1:7" s="509" customFormat="1" ht="20.149999999999999" customHeight="1" x14ac:dyDescent="0.2">
      <c r="A143" s="980"/>
      <c r="B143" s="502"/>
      <c r="C143" s="495" t="s">
        <v>708</v>
      </c>
      <c r="D143" s="507"/>
      <c r="E143" s="104"/>
      <c r="F143" s="105"/>
      <c r="G143" s="505"/>
    </row>
    <row r="144" spans="1:7" s="509" customFormat="1" ht="31" customHeight="1" x14ac:dyDescent="0.2">
      <c r="A144" s="980"/>
      <c r="B144" s="502"/>
      <c r="C144" s="97" t="s">
        <v>709</v>
      </c>
      <c r="D144" s="98" t="s">
        <v>535</v>
      </c>
      <c r="E144" s="99" t="s">
        <v>621</v>
      </c>
      <c r="F144" s="102" t="s">
        <v>710</v>
      </c>
      <c r="G144" s="506" t="s">
        <v>287</v>
      </c>
    </row>
    <row r="145" spans="1:7" s="509" customFormat="1" ht="30.65" customHeight="1" x14ac:dyDescent="0.2">
      <c r="A145" s="980"/>
      <c r="B145" s="502"/>
      <c r="C145" s="92" t="s">
        <v>711</v>
      </c>
      <c r="D145" s="93" t="s">
        <v>535</v>
      </c>
      <c r="E145" s="94" t="s">
        <v>621</v>
      </c>
      <c r="F145" s="110" t="s">
        <v>712</v>
      </c>
      <c r="G145" s="510" t="s">
        <v>287</v>
      </c>
    </row>
    <row r="146" spans="1:7" s="509" customFormat="1" ht="45.65" customHeight="1" x14ac:dyDescent="0.2">
      <c r="A146" s="980"/>
      <c r="B146" s="502"/>
      <c r="C146" s="97" t="s">
        <v>721</v>
      </c>
      <c r="D146" s="101" t="s">
        <v>535</v>
      </c>
      <c r="E146" s="99" t="s">
        <v>621</v>
      </c>
      <c r="F146" s="102" t="s">
        <v>714</v>
      </c>
      <c r="G146" s="506" t="s">
        <v>287</v>
      </c>
    </row>
    <row r="147" spans="1:7" s="509" customFormat="1" ht="46" customHeight="1" x14ac:dyDescent="0.2">
      <c r="A147" s="980"/>
      <c r="B147" s="502"/>
      <c r="C147" s="92" t="s">
        <v>715</v>
      </c>
      <c r="D147" s="93" t="s">
        <v>535</v>
      </c>
      <c r="E147" s="94" t="s">
        <v>621</v>
      </c>
      <c r="F147" s="95" t="s">
        <v>716</v>
      </c>
      <c r="G147" s="510" t="s">
        <v>287</v>
      </c>
    </row>
    <row r="148" spans="1:7" s="509" customFormat="1" ht="30.65" customHeight="1" x14ac:dyDescent="0.2">
      <c r="A148" s="981"/>
      <c r="B148" s="502"/>
      <c r="C148" s="495" t="s">
        <v>717</v>
      </c>
      <c r="D148" s="507" t="s">
        <v>535</v>
      </c>
      <c r="E148" s="104" t="s">
        <v>621</v>
      </c>
      <c r="F148" s="511"/>
      <c r="G148" s="505" t="s">
        <v>287</v>
      </c>
    </row>
    <row r="149" spans="1:7" s="96" customFormat="1" ht="19.5" customHeight="1" x14ac:dyDescent="0.2">
      <c r="A149" s="979"/>
      <c r="B149" s="953" t="s">
        <v>722</v>
      </c>
      <c r="C149" s="108" t="s">
        <v>693</v>
      </c>
      <c r="D149" s="109" t="s">
        <v>535</v>
      </c>
      <c r="E149" s="107" t="s">
        <v>621</v>
      </c>
      <c r="F149" s="503" t="s">
        <v>694</v>
      </c>
      <c r="G149" s="504" t="s">
        <v>287</v>
      </c>
    </row>
    <row r="150" spans="1:7" s="96" customFormat="1" ht="19.5" customHeight="1" x14ac:dyDescent="0.2">
      <c r="A150" s="980"/>
      <c r="B150" s="954"/>
      <c r="C150" s="92" t="s">
        <v>695</v>
      </c>
      <c r="D150" s="93"/>
      <c r="E150" s="94"/>
      <c r="F150" s="95"/>
      <c r="G150" s="506"/>
    </row>
    <row r="151" spans="1:7" s="96" customFormat="1" ht="46" customHeight="1" x14ac:dyDescent="0.2">
      <c r="A151" s="980"/>
      <c r="B151" s="954"/>
      <c r="C151" s="92" t="s">
        <v>696</v>
      </c>
      <c r="D151" s="93" t="s">
        <v>535</v>
      </c>
      <c r="E151" s="94" t="s">
        <v>634</v>
      </c>
      <c r="F151" s="95"/>
      <c r="G151" s="505" t="s">
        <v>287</v>
      </c>
    </row>
    <row r="152" spans="1:7" s="96" customFormat="1" ht="31" customHeight="1" x14ac:dyDescent="0.2">
      <c r="A152" s="980"/>
      <c r="B152" s="954"/>
      <c r="C152" s="97" t="s">
        <v>723</v>
      </c>
      <c r="D152" s="98" t="s">
        <v>535</v>
      </c>
      <c r="E152" s="99" t="s">
        <v>621</v>
      </c>
      <c r="F152" s="100" t="s">
        <v>699</v>
      </c>
      <c r="G152" s="506" t="s">
        <v>287</v>
      </c>
    </row>
    <row r="153" spans="1:7" s="96" customFormat="1" ht="20.5" customHeight="1" x14ac:dyDescent="0.2">
      <c r="A153" s="980"/>
      <c r="B153" s="502"/>
      <c r="C153" s="97" t="s">
        <v>700</v>
      </c>
      <c r="D153" s="507" t="s">
        <v>535</v>
      </c>
      <c r="E153" s="104" t="s">
        <v>621</v>
      </c>
      <c r="F153" s="508"/>
      <c r="G153" s="506" t="s">
        <v>287</v>
      </c>
    </row>
    <row r="154" spans="1:7" s="509" customFormat="1" ht="20.5" customHeight="1" x14ac:dyDescent="0.2">
      <c r="A154" s="980"/>
      <c r="B154" s="502"/>
      <c r="C154" s="97" t="s">
        <v>720</v>
      </c>
      <c r="D154" s="106" t="s">
        <v>535</v>
      </c>
      <c r="E154" s="99" t="s">
        <v>621</v>
      </c>
      <c r="F154" s="100" t="s">
        <v>702</v>
      </c>
      <c r="G154" s="506" t="s">
        <v>287</v>
      </c>
    </row>
    <row r="155" spans="1:7" s="509" customFormat="1" ht="97.5" customHeight="1" x14ac:dyDescent="0.2">
      <c r="A155" s="980"/>
      <c r="B155" s="502"/>
      <c r="C155" s="97" t="s">
        <v>703</v>
      </c>
      <c r="D155" s="106" t="s">
        <v>535</v>
      </c>
      <c r="E155" s="99" t="s">
        <v>704</v>
      </c>
      <c r="F155" s="100" t="s">
        <v>705</v>
      </c>
      <c r="G155" s="506" t="s">
        <v>287</v>
      </c>
    </row>
    <row r="156" spans="1:7" s="509" customFormat="1" ht="19.5" customHeight="1" x14ac:dyDescent="0.2">
      <c r="A156" s="980"/>
      <c r="B156" s="520"/>
      <c r="C156" s="92" t="s">
        <v>706</v>
      </c>
      <c r="D156" s="534" t="s">
        <v>535</v>
      </c>
      <c r="E156" s="94" t="s">
        <v>707</v>
      </c>
      <c r="F156" s="110"/>
      <c r="G156" s="510" t="s">
        <v>287</v>
      </c>
    </row>
    <row r="157" spans="1:7" s="509" customFormat="1" ht="20.149999999999999" customHeight="1" x14ac:dyDescent="0.2">
      <c r="A157" s="980"/>
      <c r="B157" s="502"/>
      <c r="C157" s="495" t="s">
        <v>708</v>
      </c>
      <c r="D157" s="507"/>
      <c r="E157" s="104"/>
      <c r="F157" s="105"/>
      <c r="G157" s="505"/>
    </row>
    <row r="158" spans="1:7" s="509" customFormat="1" ht="31" customHeight="1" x14ac:dyDescent="0.2">
      <c r="A158" s="980"/>
      <c r="B158" s="502"/>
      <c r="C158" s="97" t="s">
        <v>709</v>
      </c>
      <c r="D158" s="98" t="s">
        <v>535</v>
      </c>
      <c r="E158" s="99" t="s">
        <v>621</v>
      </c>
      <c r="F158" s="102" t="s">
        <v>710</v>
      </c>
      <c r="G158" s="506" t="s">
        <v>287</v>
      </c>
    </row>
    <row r="159" spans="1:7" s="509" customFormat="1" ht="30.65" customHeight="1" x14ac:dyDescent="0.2">
      <c r="A159" s="980"/>
      <c r="B159" s="502"/>
      <c r="C159" s="92" t="s">
        <v>711</v>
      </c>
      <c r="D159" s="93" t="s">
        <v>535</v>
      </c>
      <c r="E159" s="94" t="s">
        <v>621</v>
      </c>
      <c r="F159" s="110" t="s">
        <v>712</v>
      </c>
      <c r="G159" s="510" t="s">
        <v>287</v>
      </c>
    </row>
    <row r="160" spans="1:7" s="509" customFormat="1" ht="45.65" customHeight="1" x14ac:dyDescent="0.2">
      <c r="A160" s="980"/>
      <c r="B160" s="502"/>
      <c r="C160" s="97" t="s">
        <v>721</v>
      </c>
      <c r="D160" s="101" t="s">
        <v>535</v>
      </c>
      <c r="E160" s="99" t="s">
        <v>621</v>
      </c>
      <c r="F160" s="102" t="s">
        <v>714</v>
      </c>
      <c r="G160" s="506" t="s">
        <v>287</v>
      </c>
    </row>
    <row r="161" spans="1:7" s="509" customFormat="1" ht="46" customHeight="1" x14ac:dyDescent="0.2">
      <c r="A161" s="981"/>
      <c r="B161" s="502"/>
      <c r="C161" s="92" t="s">
        <v>715</v>
      </c>
      <c r="D161" s="93" t="s">
        <v>535</v>
      </c>
      <c r="E161" s="94" t="s">
        <v>621</v>
      </c>
      <c r="F161" s="95" t="s">
        <v>716</v>
      </c>
      <c r="G161" s="510" t="s">
        <v>287</v>
      </c>
    </row>
    <row r="162" spans="1:7" s="96" customFormat="1" ht="19.5" customHeight="1" x14ac:dyDescent="0.2">
      <c r="A162" s="979"/>
      <c r="B162" s="953" t="s">
        <v>724</v>
      </c>
      <c r="C162" s="108" t="s">
        <v>693</v>
      </c>
      <c r="D162" s="109" t="s">
        <v>535</v>
      </c>
      <c r="E162" s="107" t="s">
        <v>621</v>
      </c>
      <c r="F162" s="503" t="s">
        <v>694</v>
      </c>
      <c r="G162" s="504" t="s">
        <v>287</v>
      </c>
    </row>
    <row r="163" spans="1:7" s="96" customFormat="1" ht="19.5" customHeight="1" x14ac:dyDescent="0.2">
      <c r="A163" s="980"/>
      <c r="B163" s="954"/>
      <c r="C163" s="92" t="s">
        <v>695</v>
      </c>
      <c r="D163" s="93"/>
      <c r="E163" s="94"/>
      <c r="F163" s="95"/>
      <c r="G163" s="506"/>
    </row>
    <row r="164" spans="1:7" s="96" customFormat="1" ht="46" customHeight="1" x14ac:dyDescent="0.2">
      <c r="A164" s="980"/>
      <c r="B164" s="954"/>
      <c r="C164" s="92" t="s">
        <v>696</v>
      </c>
      <c r="D164" s="93" t="s">
        <v>535</v>
      </c>
      <c r="E164" s="94" t="s">
        <v>634</v>
      </c>
      <c r="F164" s="95"/>
      <c r="G164" s="510" t="s">
        <v>287</v>
      </c>
    </row>
    <row r="165" spans="1:7" s="96" customFormat="1" ht="30.65" customHeight="1" x14ac:dyDescent="0.2">
      <c r="A165" s="980"/>
      <c r="B165" s="954"/>
      <c r="C165" s="97" t="s">
        <v>698</v>
      </c>
      <c r="D165" s="98" t="s">
        <v>535</v>
      </c>
      <c r="E165" s="99" t="s">
        <v>621</v>
      </c>
      <c r="F165" s="100" t="s">
        <v>699</v>
      </c>
      <c r="G165" s="506" t="s">
        <v>287</v>
      </c>
    </row>
    <row r="166" spans="1:7" s="96" customFormat="1" ht="21" customHeight="1" x14ac:dyDescent="0.2">
      <c r="A166" s="980"/>
      <c r="B166" s="502"/>
      <c r="C166" s="97" t="s">
        <v>700</v>
      </c>
      <c r="D166" s="507" t="s">
        <v>535</v>
      </c>
      <c r="E166" s="104" t="s">
        <v>621</v>
      </c>
      <c r="F166" s="508"/>
      <c r="G166" s="506" t="s">
        <v>287</v>
      </c>
    </row>
    <row r="167" spans="1:7" s="509" customFormat="1" ht="20.5" customHeight="1" x14ac:dyDescent="0.2">
      <c r="A167" s="980"/>
      <c r="B167" s="502"/>
      <c r="C167" s="97" t="s">
        <v>720</v>
      </c>
      <c r="D167" s="106" t="s">
        <v>535</v>
      </c>
      <c r="E167" s="99" t="s">
        <v>621</v>
      </c>
      <c r="F167" s="100" t="s">
        <v>702</v>
      </c>
      <c r="G167" s="506" t="s">
        <v>287</v>
      </c>
    </row>
    <row r="168" spans="1:7" s="509" customFormat="1" ht="97.5" customHeight="1" x14ac:dyDescent="0.2">
      <c r="A168" s="980"/>
      <c r="B168" s="502"/>
      <c r="C168" s="495" t="s">
        <v>703</v>
      </c>
      <c r="D168" s="103" t="s">
        <v>535</v>
      </c>
      <c r="E168" s="104" t="s">
        <v>704</v>
      </c>
      <c r="F168" s="105" t="s">
        <v>705</v>
      </c>
      <c r="G168" s="510" t="s">
        <v>287</v>
      </c>
    </row>
    <row r="169" spans="1:7" s="509" customFormat="1" ht="19.5" customHeight="1" x14ac:dyDescent="0.2">
      <c r="A169" s="980"/>
      <c r="B169" s="502"/>
      <c r="C169" s="97" t="s">
        <v>706</v>
      </c>
      <c r="D169" s="106" t="s">
        <v>535</v>
      </c>
      <c r="E169" s="99" t="s">
        <v>707</v>
      </c>
      <c r="F169" s="100"/>
      <c r="G169" s="506" t="s">
        <v>287</v>
      </c>
    </row>
    <row r="170" spans="1:7" s="509" customFormat="1" ht="20.149999999999999" customHeight="1" x14ac:dyDescent="0.2">
      <c r="A170" s="980"/>
      <c r="B170" s="502"/>
      <c r="C170" s="495" t="s">
        <v>725</v>
      </c>
      <c r="D170" s="507"/>
      <c r="E170" s="104"/>
      <c r="F170" s="105"/>
      <c r="G170" s="505"/>
    </row>
    <row r="171" spans="1:7" s="509" customFormat="1" ht="31" customHeight="1" x14ac:dyDescent="0.2">
      <c r="A171" s="980"/>
      <c r="B171" s="502"/>
      <c r="C171" s="97" t="s">
        <v>709</v>
      </c>
      <c r="D171" s="98" t="s">
        <v>535</v>
      </c>
      <c r="E171" s="99" t="s">
        <v>621</v>
      </c>
      <c r="F171" s="102" t="s">
        <v>710</v>
      </c>
      <c r="G171" s="506" t="s">
        <v>287</v>
      </c>
    </row>
    <row r="172" spans="1:7" s="509" customFormat="1" ht="30.65" customHeight="1" x14ac:dyDescent="0.2">
      <c r="A172" s="980"/>
      <c r="B172" s="502"/>
      <c r="C172" s="97" t="s">
        <v>711</v>
      </c>
      <c r="D172" s="98" t="s">
        <v>535</v>
      </c>
      <c r="E172" s="99" t="s">
        <v>621</v>
      </c>
      <c r="F172" s="100" t="s">
        <v>712</v>
      </c>
      <c r="G172" s="506" t="s">
        <v>287</v>
      </c>
    </row>
    <row r="173" spans="1:7" s="509" customFormat="1" ht="46" customHeight="1" x14ac:dyDescent="0.2">
      <c r="A173" s="981"/>
      <c r="B173" s="523"/>
      <c r="C173" s="524" t="s">
        <v>715</v>
      </c>
      <c r="D173" s="525" t="s">
        <v>535</v>
      </c>
      <c r="E173" s="526" t="s">
        <v>621</v>
      </c>
      <c r="F173" s="527" t="s">
        <v>716</v>
      </c>
      <c r="G173" s="528" t="s">
        <v>287</v>
      </c>
    </row>
    <row r="174" spans="1:7" s="96" customFormat="1" ht="45" customHeight="1" x14ac:dyDescent="0.2">
      <c r="A174" s="513"/>
      <c r="B174" s="514" t="s">
        <v>726</v>
      </c>
      <c r="C174" s="515"/>
      <c r="D174" s="516" t="s">
        <v>535</v>
      </c>
      <c r="E174" s="517" t="s">
        <v>532</v>
      </c>
      <c r="F174" s="518"/>
      <c r="G174" s="519" t="s">
        <v>287</v>
      </c>
    </row>
    <row r="175" spans="1:7" s="96" customFormat="1" ht="45" customHeight="1" x14ac:dyDescent="0.2">
      <c r="A175" s="513"/>
      <c r="B175" s="514" t="s">
        <v>727</v>
      </c>
      <c r="C175" s="515"/>
      <c r="D175" s="516" t="s">
        <v>535</v>
      </c>
      <c r="E175" s="517" t="s">
        <v>532</v>
      </c>
      <c r="F175" s="518"/>
      <c r="G175" s="519" t="s">
        <v>287</v>
      </c>
    </row>
    <row r="176" spans="1:7" s="96" customFormat="1" ht="45" customHeight="1" x14ac:dyDescent="0.2">
      <c r="A176" s="513"/>
      <c r="B176" s="514" t="s">
        <v>728</v>
      </c>
      <c r="C176" s="515"/>
      <c r="D176" s="516" t="s">
        <v>535</v>
      </c>
      <c r="E176" s="517" t="s">
        <v>532</v>
      </c>
      <c r="F176" s="518"/>
      <c r="G176" s="519" t="s">
        <v>287</v>
      </c>
    </row>
    <row r="177" spans="1:7" s="96" customFormat="1" ht="45" customHeight="1" x14ac:dyDescent="0.2">
      <c r="A177" s="513"/>
      <c r="B177" s="514" t="s">
        <v>729</v>
      </c>
      <c r="C177" s="515"/>
      <c r="D177" s="516" t="s">
        <v>535</v>
      </c>
      <c r="E177" s="517" t="s">
        <v>532</v>
      </c>
      <c r="F177" s="518"/>
      <c r="G177" s="519" t="s">
        <v>287</v>
      </c>
    </row>
    <row r="178" spans="1:7" s="96" customFormat="1" ht="45" customHeight="1" x14ac:dyDescent="0.2">
      <c r="A178" s="513"/>
      <c r="B178" s="514" t="s">
        <v>730</v>
      </c>
      <c r="C178" s="515"/>
      <c r="D178" s="516" t="s">
        <v>535</v>
      </c>
      <c r="E178" s="517" t="s">
        <v>532</v>
      </c>
      <c r="F178" s="518"/>
      <c r="G178" s="519" t="s">
        <v>287</v>
      </c>
    </row>
    <row r="179" spans="1:7" s="96" customFormat="1" ht="45" customHeight="1" x14ac:dyDescent="0.2">
      <c r="A179" s="513"/>
      <c r="B179" s="514" t="s">
        <v>731</v>
      </c>
      <c r="C179" s="515"/>
      <c r="D179" s="516" t="s">
        <v>535</v>
      </c>
      <c r="E179" s="517" t="s">
        <v>532</v>
      </c>
      <c r="F179" s="518"/>
      <c r="G179" s="519" t="s">
        <v>287</v>
      </c>
    </row>
    <row r="180" spans="1:7" s="96" customFormat="1" ht="45" customHeight="1" x14ac:dyDescent="0.2">
      <c r="A180" s="513"/>
      <c r="B180" s="514" t="s">
        <v>732</v>
      </c>
      <c r="C180" s="515"/>
      <c r="D180" s="516" t="s">
        <v>535</v>
      </c>
      <c r="E180" s="517" t="s">
        <v>532</v>
      </c>
      <c r="F180" s="518"/>
      <c r="G180" s="519" t="s">
        <v>287</v>
      </c>
    </row>
    <row r="181" spans="1:7" s="96" customFormat="1" ht="45" customHeight="1" x14ac:dyDescent="0.2">
      <c r="A181" s="513"/>
      <c r="B181" s="514" t="s">
        <v>733</v>
      </c>
      <c r="C181" s="515"/>
      <c r="D181" s="516" t="s">
        <v>535</v>
      </c>
      <c r="E181" s="517" t="s">
        <v>532</v>
      </c>
      <c r="F181" s="518"/>
      <c r="G181" s="519" t="s">
        <v>287</v>
      </c>
    </row>
    <row r="182" spans="1:7" s="96" customFormat="1" ht="45" customHeight="1" x14ac:dyDescent="0.2">
      <c r="A182" s="513"/>
      <c r="B182" s="514" t="s">
        <v>734</v>
      </c>
      <c r="C182" s="515"/>
      <c r="D182" s="516" t="s">
        <v>535</v>
      </c>
      <c r="E182" s="517" t="s">
        <v>532</v>
      </c>
      <c r="F182" s="518"/>
      <c r="G182" s="519" t="s">
        <v>287</v>
      </c>
    </row>
    <row r="183" spans="1:7" s="96" customFormat="1" ht="45" customHeight="1" x14ac:dyDescent="0.2">
      <c r="A183" s="513"/>
      <c r="B183" s="514" t="s">
        <v>735</v>
      </c>
      <c r="C183" s="515"/>
      <c r="D183" s="516" t="s">
        <v>535</v>
      </c>
      <c r="E183" s="517" t="s">
        <v>532</v>
      </c>
      <c r="F183" s="518"/>
      <c r="G183" s="519" t="s">
        <v>287</v>
      </c>
    </row>
    <row r="184" spans="1:7" s="96" customFormat="1" ht="45" customHeight="1" x14ac:dyDescent="0.2">
      <c r="A184" s="513"/>
      <c r="B184" s="514" t="s">
        <v>736</v>
      </c>
      <c r="C184" s="515"/>
      <c r="D184" s="516" t="s">
        <v>535</v>
      </c>
      <c r="E184" s="517" t="s">
        <v>532</v>
      </c>
      <c r="F184" s="518"/>
      <c r="G184" s="519" t="s">
        <v>287</v>
      </c>
    </row>
    <row r="185" spans="1:7" s="96" customFormat="1" ht="45" customHeight="1" x14ac:dyDescent="0.2">
      <c r="A185" s="513"/>
      <c r="B185" s="514" t="s">
        <v>737</v>
      </c>
      <c r="C185" s="515"/>
      <c r="D185" s="516" t="s">
        <v>535</v>
      </c>
      <c r="E185" s="517" t="s">
        <v>532</v>
      </c>
      <c r="F185" s="518"/>
      <c r="G185" s="519" t="s">
        <v>287</v>
      </c>
    </row>
    <row r="186" spans="1:7" s="96" customFormat="1" ht="45" customHeight="1" x14ac:dyDescent="0.2">
      <c r="A186" s="513"/>
      <c r="B186" s="514" t="s">
        <v>738</v>
      </c>
      <c r="C186" s="515"/>
      <c r="D186" s="516" t="s">
        <v>535</v>
      </c>
      <c r="E186" s="517" t="s">
        <v>532</v>
      </c>
      <c r="F186" s="518"/>
      <c r="G186" s="519" t="s">
        <v>287</v>
      </c>
    </row>
    <row r="187" spans="1:7" s="96" customFormat="1" ht="45" customHeight="1" x14ac:dyDescent="0.2">
      <c r="A187" s="513"/>
      <c r="B187" s="514" t="s">
        <v>739</v>
      </c>
      <c r="C187" s="515"/>
      <c r="D187" s="516" t="s">
        <v>535</v>
      </c>
      <c r="E187" s="517" t="s">
        <v>532</v>
      </c>
      <c r="F187" s="518"/>
      <c r="G187" s="519" t="s">
        <v>287</v>
      </c>
    </row>
  </sheetData>
  <mergeCells count="33">
    <mergeCell ref="A68:A74"/>
    <mergeCell ref="A79:A82"/>
    <mergeCell ref="A89:A96"/>
    <mergeCell ref="A97:A105"/>
    <mergeCell ref="A106:A107"/>
    <mergeCell ref="A1:G1"/>
    <mergeCell ref="D4:E4"/>
    <mergeCell ref="A5:A11"/>
    <mergeCell ref="A87:A88"/>
    <mergeCell ref="B5:B6"/>
    <mergeCell ref="A77:A78"/>
    <mergeCell ref="B77:B78"/>
    <mergeCell ref="B75:B76"/>
    <mergeCell ref="B12:B13"/>
    <mergeCell ref="A12:A15"/>
    <mergeCell ref="A21:A35"/>
    <mergeCell ref="A36:A43"/>
    <mergeCell ref="A44:A59"/>
    <mergeCell ref="A60:A67"/>
    <mergeCell ref="B108:B111"/>
    <mergeCell ref="B112:B117"/>
    <mergeCell ref="A75:A76"/>
    <mergeCell ref="B149:B152"/>
    <mergeCell ref="B162:B165"/>
    <mergeCell ref="B97:B100"/>
    <mergeCell ref="B134:B138"/>
    <mergeCell ref="B118:B120"/>
    <mergeCell ref="A108:A111"/>
    <mergeCell ref="A112:A117"/>
    <mergeCell ref="A118:A133"/>
    <mergeCell ref="A134:A148"/>
    <mergeCell ref="A149:A161"/>
    <mergeCell ref="A162:A173"/>
  </mergeCells>
  <phoneticPr fontId="3"/>
  <printOptions horizontalCentered="1"/>
  <pageMargins left="0.39370078740157483" right="0.39370078740157483" top="0.59055118110236227" bottom="0.59055118110236227" header="0.39370078740157483" footer="0.19685039370078741"/>
  <pageSetup paperSize="9" scale="90" fitToHeight="5" orientation="landscape" horizontalDpi="300" verticalDpi="300" r:id="rId1"/>
  <headerFooter alignWithMargins="0">
    <oddFooter>&amp;R&amp;10&amp;A（&amp;P/&amp;N）</oddFooter>
  </headerFooter>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M27"/>
  <sheetViews>
    <sheetView view="pageBreakPreview" zoomScaleNormal="100" workbookViewId="0"/>
  </sheetViews>
  <sheetFormatPr defaultRowHeight="16.5" customHeight="1" x14ac:dyDescent="0.2"/>
  <cols>
    <col min="1" max="1" width="4" customWidth="1"/>
    <col min="2" max="2" width="3.453125" customWidth="1"/>
    <col min="3" max="3" width="36.54296875" bestFit="1" customWidth="1"/>
  </cols>
  <sheetData>
    <row r="1" spans="1:13" ht="16.5" customHeight="1" x14ac:dyDescent="0.2">
      <c r="A1" s="5" t="s">
        <v>12</v>
      </c>
      <c r="E1" s="5"/>
    </row>
    <row r="2" spans="1:13" ht="16.5" customHeight="1" x14ac:dyDescent="0.2">
      <c r="A2" s="5"/>
      <c r="B2" s="251" t="s">
        <v>13</v>
      </c>
      <c r="C2" s="251"/>
      <c r="D2" s="251"/>
      <c r="E2" s="250"/>
      <c r="F2" s="251"/>
      <c r="G2" s="251"/>
      <c r="H2" s="251"/>
      <c r="I2" s="251"/>
      <c r="J2" s="251"/>
      <c r="K2" s="251"/>
      <c r="L2" s="251"/>
      <c r="M2" s="251"/>
    </row>
    <row r="3" spans="1:13" ht="16.5" customHeight="1" x14ac:dyDescent="0.2">
      <c r="A3" s="5"/>
      <c r="B3" s="251" t="s">
        <v>14</v>
      </c>
      <c r="C3" s="251"/>
      <c r="D3" s="251"/>
      <c r="E3" s="250"/>
      <c r="F3" s="251"/>
      <c r="G3" s="251"/>
      <c r="H3" s="251"/>
      <c r="I3" s="251"/>
      <c r="J3" s="251"/>
      <c r="K3" s="251"/>
      <c r="L3" s="251"/>
      <c r="M3" s="251"/>
    </row>
    <row r="4" spans="1:13" ht="16.5" customHeight="1" x14ac:dyDescent="0.2">
      <c r="A4" s="5"/>
      <c r="B4" s="251" t="s">
        <v>15</v>
      </c>
      <c r="C4" s="251"/>
      <c r="D4" s="251"/>
      <c r="E4" s="250"/>
      <c r="F4" s="251"/>
      <c r="G4" s="251"/>
      <c r="H4" s="251"/>
      <c r="I4" s="251"/>
      <c r="J4" s="251"/>
      <c r="K4" s="251"/>
      <c r="L4" s="251"/>
      <c r="M4" s="251"/>
    </row>
    <row r="5" spans="1:13" ht="16.5" customHeight="1" x14ac:dyDescent="0.2">
      <c r="A5" s="5"/>
      <c r="B5" s="251" t="s">
        <v>16</v>
      </c>
      <c r="C5" s="251"/>
      <c r="D5" s="251"/>
      <c r="E5" s="250"/>
      <c r="F5" s="251"/>
      <c r="G5" s="251"/>
      <c r="H5" s="251"/>
      <c r="I5" s="251"/>
      <c r="J5" s="251"/>
      <c r="K5" s="251"/>
      <c r="L5" s="251"/>
      <c r="M5" s="251"/>
    </row>
    <row r="6" spans="1:13" s="2" customFormat="1" ht="19.5" customHeight="1" x14ac:dyDescent="0.2">
      <c r="A6" s="4"/>
      <c r="B6" s="4" t="s">
        <v>17</v>
      </c>
      <c r="C6" s="535" t="s">
        <v>18</v>
      </c>
      <c r="D6"/>
      <c r="E6"/>
    </row>
    <row r="7" spans="1:13" s="2" customFormat="1" ht="19.5" customHeight="1" x14ac:dyDescent="0.2">
      <c r="A7"/>
      <c r="B7"/>
      <c r="C7" s="251" t="s">
        <v>19</v>
      </c>
      <c r="D7" s="251"/>
      <c r="E7" s="251"/>
      <c r="F7" s="407"/>
      <c r="G7" s="407"/>
      <c r="H7" s="407"/>
      <c r="I7" s="407"/>
      <c r="J7" s="407"/>
      <c r="K7" s="407"/>
      <c r="L7" s="407"/>
      <c r="M7" s="407"/>
    </row>
    <row r="8" spans="1:13" ht="16.5" customHeight="1" x14ac:dyDescent="0.2">
      <c r="A8" s="4"/>
      <c r="B8" s="4" t="s">
        <v>20</v>
      </c>
      <c r="C8" t="s">
        <v>21</v>
      </c>
    </row>
    <row r="10" spans="1:13" ht="16.5" customHeight="1" x14ac:dyDescent="0.2">
      <c r="A10" s="5" t="s">
        <v>22</v>
      </c>
    </row>
    <row r="11" spans="1:13" ht="16.5" customHeight="1" x14ac:dyDescent="0.2">
      <c r="B11" s="4">
        <v>1</v>
      </c>
      <c r="C11" t="s">
        <v>23</v>
      </c>
    </row>
    <row r="12" spans="1:13" ht="16.5" customHeight="1" x14ac:dyDescent="0.2">
      <c r="B12" s="4">
        <v>2</v>
      </c>
      <c r="C12" t="s">
        <v>24</v>
      </c>
    </row>
    <row r="13" spans="1:13" ht="16.5" customHeight="1" x14ac:dyDescent="0.2">
      <c r="B13" s="4">
        <v>3</v>
      </c>
      <c r="C13" t="s">
        <v>25</v>
      </c>
    </row>
    <row r="14" spans="1:13" ht="16.5" customHeight="1" x14ac:dyDescent="0.2">
      <c r="B14" s="4">
        <v>4</v>
      </c>
      <c r="C14" t="s">
        <v>26</v>
      </c>
    </row>
    <row r="15" spans="1:13" ht="16.5" customHeight="1" x14ac:dyDescent="0.2">
      <c r="B15" s="4">
        <v>5</v>
      </c>
      <c r="C15" t="s">
        <v>27</v>
      </c>
    </row>
    <row r="16" spans="1:13" ht="16.5" customHeight="1" x14ac:dyDescent="0.2">
      <c r="B16" s="4">
        <v>6</v>
      </c>
      <c r="C16" t="s">
        <v>28</v>
      </c>
    </row>
    <row r="17" spans="2:3" ht="16.5" customHeight="1" x14ac:dyDescent="0.2">
      <c r="B17" s="4">
        <v>7</v>
      </c>
      <c r="C17" t="s">
        <v>29</v>
      </c>
    </row>
    <row r="18" spans="2:3" ht="16.5" customHeight="1" x14ac:dyDescent="0.2">
      <c r="B18" s="4">
        <v>8</v>
      </c>
      <c r="C18" t="s">
        <v>30</v>
      </c>
    </row>
    <row r="19" spans="2:3" ht="16.5" customHeight="1" x14ac:dyDescent="0.2">
      <c r="B19" s="4">
        <v>9</v>
      </c>
      <c r="C19" t="s">
        <v>31</v>
      </c>
    </row>
    <row r="20" spans="2:3" ht="16.5" customHeight="1" x14ac:dyDescent="0.2">
      <c r="B20" s="4">
        <v>10</v>
      </c>
      <c r="C20" t="s">
        <v>32</v>
      </c>
    </row>
    <row r="21" spans="2:3" ht="16.5" customHeight="1" x14ac:dyDescent="0.2">
      <c r="B21" s="4">
        <v>11</v>
      </c>
      <c r="C21" t="s">
        <v>33</v>
      </c>
    </row>
    <row r="22" spans="2:3" ht="16.5" customHeight="1" x14ac:dyDescent="0.2">
      <c r="B22" s="4">
        <v>12</v>
      </c>
      <c r="C22" t="s">
        <v>34</v>
      </c>
    </row>
    <row r="23" spans="2:3" ht="16.5" customHeight="1" x14ac:dyDescent="0.2">
      <c r="B23" s="4">
        <v>13</v>
      </c>
      <c r="C23" t="s">
        <v>35</v>
      </c>
    </row>
    <row r="24" spans="2:3" ht="16.5" customHeight="1" x14ac:dyDescent="0.2">
      <c r="B24" s="4">
        <v>14</v>
      </c>
      <c r="C24" t="s">
        <v>36</v>
      </c>
    </row>
    <row r="25" spans="2:3" ht="16.5" customHeight="1" x14ac:dyDescent="0.2">
      <c r="B25" s="4"/>
      <c r="C25" t="s">
        <v>37</v>
      </c>
    </row>
    <row r="26" spans="2:3" ht="16.5" customHeight="1" x14ac:dyDescent="0.2">
      <c r="B26" s="4"/>
      <c r="C26" t="s">
        <v>38</v>
      </c>
    </row>
    <row r="27" spans="2:3" ht="16.5" customHeight="1" x14ac:dyDescent="0.2">
      <c r="B27" s="4"/>
    </row>
  </sheetData>
  <phoneticPr fontId="4"/>
  <pageMargins left="0.78700000000000003" right="0.78700000000000003" top="0.98399999999999999" bottom="0.98399999999999999" header="0.51200000000000001" footer="0.51200000000000001"/>
  <pageSetup paperSize="9" orientation="landscape" r:id="rId1"/>
  <headerFooter alignWithMargins="0"/>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A995B203-020B-416F-8ECA-74B33E8C9361}">
  <dimension ref="B1:BF56"/>
  <sheetViews>
    <sheetView showGridLines="0" view="pageBreakPreview" zoomScale="70" zoomScaleNormal="55" zoomScaleSheetLayoutView="70" workbookViewId="0">
      <selection activeCell="C1" sqref="C1"/>
    </sheetView>
  </sheetViews>
  <sheetFormatPr defaultColWidth="4.453125" defaultRowHeight="20.25" customHeight="1" x14ac:dyDescent="0.2"/>
  <cols>
    <col min="1" max="1" width="1.453125" style="283" customWidth="1"/>
    <col min="2" max="56" width="5.54296875" style="283" customWidth="1"/>
    <col min="57" max="16384" width="4.453125" style="283"/>
  </cols>
  <sheetData>
    <row r="1" spans="2:57" s="252" customFormat="1" ht="20.25" customHeight="1" x14ac:dyDescent="0.2">
      <c r="C1" s="254" t="s">
        <v>39</v>
      </c>
      <c r="D1" s="253"/>
      <c r="J1" s="253"/>
      <c r="K1" s="253"/>
      <c r="L1" s="253"/>
      <c r="M1" s="253"/>
      <c r="AK1" s="255" t="s">
        <v>40</v>
      </c>
      <c r="AL1" s="255" t="s">
        <v>41</v>
      </c>
      <c r="AM1" s="668" t="s">
        <v>42</v>
      </c>
      <c r="AN1" s="668"/>
      <c r="AO1" s="668"/>
      <c r="AP1" s="668"/>
      <c r="AQ1" s="668"/>
      <c r="AR1" s="668"/>
      <c r="AS1" s="668"/>
      <c r="AT1" s="668"/>
      <c r="AU1" s="668"/>
      <c r="AV1" s="668"/>
      <c r="AW1" s="668"/>
      <c r="AX1" s="668"/>
      <c r="AY1" s="668"/>
      <c r="AZ1" s="668"/>
      <c r="BA1" s="668"/>
      <c r="BB1" s="256" t="s">
        <v>43</v>
      </c>
    </row>
    <row r="2" spans="2:57" s="258" customFormat="1" ht="20.25" customHeight="1" x14ac:dyDescent="0.2">
      <c r="D2" s="254"/>
      <c r="H2" s="254"/>
      <c r="I2" s="255"/>
      <c r="J2" s="255"/>
      <c r="K2" s="255"/>
      <c r="L2" s="255"/>
      <c r="M2" s="255"/>
      <c r="T2" s="255" t="s">
        <v>44</v>
      </c>
      <c r="U2" s="669">
        <v>7</v>
      </c>
      <c r="V2" s="669"/>
      <c r="W2" s="255" t="s">
        <v>41</v>
      </c>
      <c r="X2" s="670">
        <f>IF(U2=0,"",YEAR(DATE(2018+U2,1,1)))</f>
        <v>2025</v>
      </c>
      <c r="Y2" s="670"/>
      <c r="Z2" s="258" t="s">
        <v>45</v>
      </c>
      <c r="AA2" s="258" t="s">
        <v>46</v>
      </c>
      <c r="AB2" s="669">
        <v>4</v>
      </c>
      <c r="AC2" s="669"/>
      <c r="AD2" s="258" t="s">
        <v>47</v>
      </c>
      <c r="AJ2" s="256"/>
      <c r="AK2" s="255" t="s">
        <v>48</v>
      </c>
      <c r="AL2" s="255" t="s">
        <v>41</v>
      </c>
      <c r="AM2" s="669"/>
      <c r="AN2" s="669"/>
      <c r="AO2" s="669"/>
      <c r="AP2" s="669"/>
      <c r="AQ2" s="669"/>
      <c r="AR2" s="669"/>
      <c r="AS2" s="669"/>
      <c r="AT2" s="669"/>
      <c r="AU2" s="669"/>
      <c r="AV2" s="669"/>
      <c r="AW2" s="669"/>
      <c r="AX2" s="669"/>
      <c r="AY2" s="669"/>
      <c r="AZ2" s="669"/>
      <c r="BA2" s="669"/>
      <c r="BB2" s="256" t="s">
        <v>43</v>
      </c>
      <c r="BC2" s="255"/>
      <c r="BD2" s="255"/>
      <c r="BE2" s="255"/>
    </row>
    <row r="3" spans="2:57" s="258" customFormat="1" ht="20.25" customHeight="1" x14ac:dyDescent="0.2">
      <c r="B3" s="252"/>
      <c r="D3" s="254"/>
      <c r="H3" s="254"/>
      <c r="I3" s="255"/>
      <c r="J3" s="255"/>
      <c r="K3" s="255"/>
      <c r="L3" s="255"/>
      <c r="M3" s="255"/>
      <c r="T3" s="261"/>
      <c r="U3" s="262"/>
      <c r="V3" s="262"/>
      <c r="W3" s="263"/>
      <c r="X3" s="262"/>
      <c r="Y3" s="262"/>
      <c r="Z3" s="264"/>
      <c r="AA3" s="264"/>
      <c r="AB3" s="262"/>
      <c r="AC3" s="262"/>
      <c r="AD3" s="265"/>
      <c r="AJ3" s="256"/>
      <c r="AK3" s="255"/>
      <c r="AL3" s="255"/>
      <c r="AM3" s="266"/>
      <c r="AN3" s="266"/>
      <c r="AO3" s="266"/>
      <c r="AP3" s="266"/>
      <c r="AQ3" s="266"/>
      <c r="AR3" s="266"/>
      <c r="AS3" s="266"/>
      <c r="AT3" s="266"/>
      <c r="AU3" s="266"/>
      <c r="AV3" s="266"/>
      <c r="AW3" s="266"/>
      <c r="AX3" s="266"/>
      <c r="AY3" s="267" t="s">
        <v>49</v>
      </c>
      <c r="AZ3" s="671" t="s">
        <v>50</v>
      </c>
      <c r="BA3" s="671"/>
      <c r="BB3" s="671"/>
      <c r="BC3" s="671"/>
      <c r="BD3" s="255"/>
      <c r="BE3" s="255"/>
    </row>
    <row r="4" spans="2:57" s="258" customFormat="1" ht="20.25" customHeight="1" x14ac:dyDescent="0.2">
      <c r="B4" s="408" t="s">
        <v>51</v>
      </c>
      <c r="C4" s="408"/>
      <c r="D4" s="408"/>
      <c r="E4" s="408"/>
      <c r="F4" s="408"/>
      <c r="G4" s="408"/>
      <c r="H4" s="408"/>
      <c r="I4" s="408"/>
      <c r="J4" s="409"/>
      <c r="K4" s="410"/>
      <c r="L4" s="410"/>
      <c r="M4" s="410"/>
      <c r="N4" s="410"/>
      <c r="O4" s="410"/>
      <c r="P4" s="411"/>
      <c r="Q4" s="410"/>
      <c r="R4" s="270"/>
      <c r="Z4" s="264"/>
      <c r="AA4" s="264"/>
      <c r="AB4" s="262"/>
      <c r="AC4" s="262"/>
      <c r="AD4" s="265"/>
      <c r="AJ4" s="256"/>
      <c r="AK4" s="255"/>
      <c r="AL4" s="255"/>
      <c r="AM4" s="266"/>
      <c r="AN4" s="266"/>
      <c r="AO4" s="266"/>
      <c r="AP4" s="266"/>
      <c r="AQ4" s="266"/>
      <c r="AR4" s="266"/>
      <c r="AS4" s="266"/>
      <c r="AT4" s="266"/>
      <c r="AU4" s="266"/>
      <c r="AV4" s="266"/>
      <c r="AW4" s="266"/>
      <c r="AX4" s="266"/>
      <c r="AY4" s="267" t="s">
        <v>52</v>
      </c>
      <c r="AZ4" s="671" t="s">
        <v>53</v>
      </c>
      <c r="BA4" s="671"/>
      <c r="BB4" s="671"/>
      <c r="BC4" s="671"/>
      <c r="BD4" s="255"/>
      <c r="BE4" s="255"/>
    </row>
    <row r="5" spans="2:57" s="258" customFormat="1" ht="20.25" customHeight="1" x14ac:dyDescent="0.2">
      <c r="B5" s="272"/>
      <c r="C5" s="272"/>
      <c r="D5" s="272"/>
      <c r="E5" s="272"/>
      <c r="F5" s="272"/>
      <c r="G5" s="272"/>
      <c r="H5" s="272"/>
      <c r="I5" s="272"/>
      <c r="J5" s="270"/>
      <c r="K5" s="273"/>
      <c r="L5" s="274"/>
      <c r="M5" s="274"/>
      <c r="N5" s="274"/>
      <c r="O5" s="274"/>
      <c r="P5" s="272"/>
      <c r="Q5" s="268"/>
      <c r="R5" s="268"/>
      <c r="S5" s="252"/>
      <c r="Z5" s="264"/>
      <c r="AA5" s="264"/>
      <c r="AB5" s="262"/>
      <c r="AC5" s="262"/>
      <c r="AD5" s="252"/>
      <c r="AE5" s="252"/>
      <c r="AF5" s="252"/>
      <c r="AG5" s="252"/>
      <c r="AJ5" s="252" t="s">
        <v>54</v>
      </c>
      <c r="AK5" s="252"/>
      <c r="AL5" s="252"/>
      <c r="AM5" s="252"/>
      <c r="AN5" s="252"/>
      <c r="AO5" s="252"/>
      <c r="AP5" s="252"/>
      <c r="AQ5" s="252"/>
      <c r="AR5" s="268"/>
      <c r="AS5" s="268"/>
      <c r="AT5" s="275"/>
      <c r="AU5" s="252"/>
      <c r="AV5" s="685"/>
      <c r="AW5" s="686"/>
      <c r="AX5" s="275" t="s">
        <v>55</v>
      </c>
      <c r="AY5" s="252"/>
      <c r="AZ5" s="685"/>
      <c r="BA5" s="686"/>
      <c r="BB5" s="275" t="s">
        <v>56</v>
      </c>
      <c r="BC5" s="252"/>
      <c r="BE5" s="255"/>
    </row>
    <row r="6" spans="2:57" s="258" customFormat="1" ht="20.25" customHeight="1" x14ac:dyDescent="0.2">
      <c r="B6" s="272"/>
      <c r="C6" s="272"/>
      <c r="D6" s="272"/>
      <c r="E6" s="272"/>
      <c r="F6" s="272"/>
      <c r="G6" s="272"/>
      <c r="H6" s="272"/>
      <c r="I6" s="272"/>
      <c r="J6" s="272"/>
      <c r="K6" s="276"/>
      <c r="L6" s="276"/>
      <c r="M6" s="276"/>
      <c r="N6" s="272"/>
      <c r="O6" s="277"/>
      <c r="P6" s="278"/>
      <c r="Q6" s="278"/>
      <c r="R6" s="279"/>
      <c r="S6" s="280"/>
      <c r="Z6" s="264"/>
      <c r="AA6" s="264"/>
      <c r="AB6" s="262"/>
      <c r="AC6" s="262"/>
      <c r="AD6" s="275"/>
      <c r="AE6" s="252"/>
      <c r="AF6" s="252"/>
      <c r="AG6" s="252"/>
      <c r="AL6" s="252"/>
      <c r="AM6" s="252"/>
      <c r="AN6" s="281"/>
      <c r="AO6" s="282"/>
      <c r="AP6" s="282"/>
      <c r="AQ6" s="280"/>
      <c r="AR6" s="280"/>
      <c r="AS6" s="280"/>
      <c r="AT6" s="280"/>
      <c r="AU6" s="280"/>
      <c r="AV6" s="280"/>
      <c r="AW6" s="252" t="s">
        <v>57</v>
      </c>
      <c r="AX6" s="252"/>
      <c r="AY6" s="252"/>
      <c r="AZ6" s="687">
        <f>DAY(EOMONTH(DATE(X2,AB2,1),0))</f>
        <v>30</v>
      </c>
      <c r="BA6" s="688"/>
      <c r="BB6" s="275" t="s">
        <v>58</v>
      </c>
      <c r="BE6" s="255"/>
    </row>
    <row r="7" spans="2:57" ht="20.25" customHeight="1" thickBot="1" x14ac:dyDescent="0.25">
      <c r="C7" s="284"/>
      <c r="D7" s="284"/>
      <c r="S7" s="284"/>
      <c r="AJ7" s="284"/>
      <c r="BC7" s="285"/>
      <c r="BD7" s="285"/>
      <c r="BE7" s="285"/>
    </row>
    <row r="8" spans="2:57" ht="16.5" customHeight="1" thickBot="1" x14ac:dyDescent="0.25">
      <c r="B8" s="651" t="s">
        <v>59</v>
      </c>
      <c r="C8" s="654" t="s">
        <v>60</v>
      </c>
      <c r="D8" s="655"/>
      <c r="E8" s="660" t="s">
        <v>61</v>
      </c>
      <c r="F8" s="655"/>
      <c r="G8" s="660" t="s">
        <v>62</v>
      </c>
      <c r="H8" s="654"/>
      <c r="I8" s="654"/>
      <c r="J8" s="654"/>
      <c r="K8" s="655"/>
      <c r="L8" s="660" t="s">
        <v>63</v>
      </c>
      <c r="M8" s="654"/>
      <c r="N8" s="654"/>
      <c r="O8" s="663"/>
      <c r="P8" s="666" t="s">
        <v>64</v>
      </c>
      <c r="Q8" s="667"/>
      <c r="R8" s="667"/>
      <c r="S8" s="667"/>
      <c r="T8" s="667"/>
      <c r="U8" s="667"/>
      <c r="V8" s="667"/>
      <c r="W8" s="667"/>
      <c r="X8" s="667"/>
      <c r="Y8" s="667"/>
      <c r="Z8" s="667"/>
      <c r="AA8" s="667"/>
      <c r="AB8" s="667"/>
      <c r="AC8" s="667"/>
      <c r="AD8" s="667"/>
      <c r="AE8" s="667"/>
      <c r="AF8" s="667"/>
      <c r="AG8" s="667"/>
      <c r="AH8" s="667"/>
      <c r="AI8" s="667"/>
      <c r="AJ8" s="667"/>
      <c r="AK8" s="667"/>
      <c r="AL8" s="667"/>
      <c r="AM8" s="667"/>
      <c r="AN8" s="667"/>
      <c r="AO8" s="667"/>
      <c r="AP8" s="667"/>
      <c r="AQ8" s="667"/>
      <c r="AR8" s="667"/>
      <c r="AS8" s="667"/>
      <c r="AT8" s="667"/>
      <c r="AU8" s="672" t="str">
        <f>IF(AZ3="４週","(9)1～4週目の勤務時間数合計","(9)1か月の勤務時間数合計")</f>
        <v>(9)1～4週目の勤務時間数合計</v>
      </c>
      <c r="AV8" s="673"/>
      <c r="AW8" s="672" t="s">
        <v>65</v>
      </c>
      <c r="AX8" s="673"/>
      <c r="AY8" s="680" t="s">
        <v>66</v>
      </c>
      <c r="AZ8" s="680"/>
      <c r="BA8" s="680"/>
      <c r="BB8" s="680"/>
      <c r="BC8" s="680"/>
      <c r="BD8" s="680"/>
    </row>
    <row r="9" spans="2:57" ht="20.25" customHeight="1" thickBot="1" x14ac:dyDescent="0.25">
      <c r="B9" s="652"/>
      <c r="C9" s="656"/>
      <c r="D9" s="657"/>
      <c r="E9" s="661"/>
      <c r="F9" s="657"/>
      <c r="G9" s="661"/>
      <c r="H9" s="656"/>
      <c r="I9" s="656"/>
      <c r="J9" s="656"/>
      <c r="K9" s="657"/>
      <c r="L9" s="661"/>
      <c r="M9" s="656"/>
      <c r="N9" s="656"/>
      <c r="O9" s="664"/>
      <c r="P9" s="682" t="s">
        <v>67</v>
      </c>
      <c r="Q9" s="683"/>
      <c r="R9" s="683"/>
      <c r="S9" s="683"/>
      <c r="T9" s="683"/>
      <c r="U9" s="683"/>
      <c r="V9" s="684"/>
      <c r="W9" s="682" t="s">
        <v>68</v>
      </c>
      <c r="X9" s="683"/>
      <c r="Y9" s="683"/>
      <c r="Z9" s="683"/>
      <c r="AA9" s="683"/>
      <c r="AB9" s="683"/>
      <c r="AC9" s="684"/>
      <c r="AD9" s="682" t="s">
        <v>69</v>
      </c>
      <c r="AE9" s="683"/>
      <c r="AF9" s="683"/>
      <c r="AG9" s="683"/>
      <c r="AH9" s="683"/>
      <c r="AI9" s="683"/>
      <c r="AJ9" s="684"/>
      <c r="AK9" s="682" t="s">
        <v>70</v>
      </c>
      <c r="AL9" s="683"/>
      <c r="AM9" s="683"/>
      <c r="AN9" s="683"/>
      <c r="AO9" s="683"/>
      <c r="AP9" s="683"/>
      <c r="AQ9" s="684"/>
      <c r="AR9" s="682" t="s">
        <v>71</v>
      </c>
      <c r="AS9" s="683"/>
      <c r="AT9" s="684"/>
      <c r="AU9" s="674"/>
      <c r="AV9" s="675"/>
      <c r="AW9" s="674"/>
      <c r="AX9" s="675"/>
      <c r="AY9" s="680"/>
      <c r="AZ9" s="680"/>
      <c r="BA9" s="680"/>
      <c r="BB9" s="680"/>
      <c r="BC9" s="680"/>
      <c r="BD9" s="680"/>
    </row>
    <row r="10" spans="2:57" ht="20.25" customHeight="1" thickBot="1" x14ac:dyDescent="0.25">
      <c r="B10" s="652"/>
      <c r="C10" s="656"/>
      <c r="D10" s="657"/>
      <c r="E10" s="661"/>
      <c r="F10" s="657"/>
      <c r="G10" s="661"/>
      <c r="H10" s="656"/>
      <c r="I10" s="656"/>
      <c r="J10" s="656"/>
      <c r="K10" s="657"/>
      <c r="L10" s="661"/>
      <c r="M10" s="656"/>
      <c r="N10" s="656"/>
      <c r="O10" s="664"/>
      <c r="P10" s="288">
        <f>DAY(DATE($X$2,$AB$2,1))</f>
        <v>1</v>
      </c>
      <c r="Q10" s="289">
        <f>DAY(DATE($X$2,$AB$2,2))</f>
        <v>2</v>
      </c>
      <c r="R10" s="289">
        <f>DAY(DATE($X$2,$AB$2,3))</f>
        <v>3</v>
      </c>
      <c r="S10" s="289">
        <f>DAY(DATE($X$2,$AB$2,4))</f>
        <v>4</v>
      </c>
      <c r="T10" s="289">
        <f>DAY(DATE($X$2,$AB$2,5))</f>
        <v>5</v>
      </c>
      <c r="U10" s="289">
        <f>DAY(DATE($X$2,$AB$2,6))</f>
        <v>6</v>
      </c>
      <c r="V10" s="290">
        <f>DAY(DATE($X$2,$AB$2,7))</f>
        <v>7</v>
      </c>
      <c r="W10" s="288">
        <f>DAY(DATE($X$2,$AB$2,8))</f>
        <v>8</v>
      </c>
      <c r="X10" s="289">
        <f>DAY(DATE($X$2,$AB$2,9))</f>
        <v>9</v>
      </c>
      <c r="Y10" s="289">
        <f>DAY(DATE($X$2,$AB$2,10))</f>
        <v>10</v>
      </c>
      <c r="Z10" s="289">
        <f>DAY(DATE($X$2,$AB$2,11))</f>
        <v>11</v>
      </c>
      <c r="AA10" s="289">
        <f>DAY(DATE($X$2,$AB$2,12))</f>
        <v>12</v>
      </c>
      <c r="AB10" s="289">
        <f>DAY(DATE($X$2,$AB$2,13))</f>
        <v>13</v>
      </c>
      <c r="AC10" s="290">
        <f>DAY(DATE($X$2,$AB$2,14))</f>
        <v>14</v>
      </c>
      <c r="AD10" s="288">
        <f>DAY(DATE($X$2,$AB$2,15))</f>
        <v>15</v>
      </c>
      <c r="AE10" s="289">
        <f>DAY(DATE($X$2,$AB$2,16))</f>
        <v>16</v>
      </c>
      <c r="AF10" s="289">
        <f>DAY(DATE($X$2,$AB$2,17))</f>
        <v>17</v>
      </c>
      <c r="AG10" s="289">
        <f>DAY(DATE($X$2,$AB$2,18))</f>
        <v>18</v>
      </c>
      <c r="AH10" s="289">
        <f>DAY(DATE($X$2,$AB$2,19))</f>
        <v>19</v>
      </c>
      <c r="AI10" s="289">
        <f>DAY(DATE($X$2,$AB$2,20))</f>
        <v>20</v>
      </c>
      <c r="AJ10" s="290">
        <f>DAY(DATE($X$2,$AB$2,21))</f>
        <v>21</v>
      </c>
      <c r="AK10" s="288">
        <f>DAY(DATE($X$2,$AB$2,22))</f>
        <v>22</v>
      </c>
      <c r="AL10" s="289">
        <f>DAY(DATE($X$2,$AB$2,23))</f>
        <v>23</v>
      </c>
      <c r="AM10" s="289">
        <f>DAY(DATE($X$2,$AB$2,24))</f>
        <v>24</v>
      </c>
      <c r="AN10" s="289">
        <f>DAY(DATE($X$2,$AB$2,25))</f>
        <v>25</v>
      </c>
      <c r="AO10" s="289">
        <f>DAY(DATE($X$2,$AB$2,26))</f>
        <v>26</v>
      </c>
      <c r="AP10" s="289">
        <f>DAY(DATE($X$2,$AB$2,27))</f>
        <v>27</v>
      </c>
      <c r="AQ10" s="290">
        <f>DAY(DATE($X$2,$AB$2,28))</f>
        <v>28</v>
      </c>
      <c r="AR10" s="288" t="str">
        <f>IF(AZ3="暦月",IF(DAY(DATE($X$2,$AB$2,29))=29,29,""),"")</f>
        <v/>
      </c>
      <c r="AS10" s="289" t="str">
        <f>IF(AZ3="暦月",IF(DAY(DATE($X$2,$AB$2,30))=30,30,""),"")</f>
        <v/>
      </c>
      <c r="AT10" s="333" t="str">
        <f>IF(AZ3="暦月",IF(DAY(DATE($X$2,$AB$2,31))=31,31,""),"")</f>
        <v/>
      </c>
      <c r="AU10" s="674"/>
      <c r="AV10" s="675"/>
      <c r="AW10" s="674"/>
      <c r="AX10" s="675"/>
      <c r="AY10" s="680"/>
      <c r="AZ10" s="680"/>
      <c r="BA10" s="680"/>
      <c r="BB10" s="680"/>
      <c r="BC10" s="680"/>
      <c r="BD10" s="680"/>
    </row>
    <row r="11" spans="2:57" ht="20.25" hidden="1" customHeight="1" thickBot="1" x14ac:dyDescent="0.25">
      <c r="B11" s="652"/>
      <c r="C11" s="656"/>
      <c r="D11" s="657"/>
      <c r="E11" s="661"/>
      <c r="F11" s="657"/>
      <c r="G11" s="661"/>
      <c r="H11" s="656"/>
      <c r="I11" s="656"/>
      <c r="J11" s="656"/>
      <c r="K11" s="657"/>
      <c r="L11" s="661"/>
      <c r="M11" s="656"/>
      <c r="N11" s="656"/>
      <c r="O11" s="664"/>
      <c r="P11" s="288">
        <f>WEEKDAY(DATE($X$2,$AB$2,1))</f>
        <v>3</v>
      </c>
      <c r="Q11" s="289">
        <f>WEEKDAY(DATE($X$2,$AB$2,2))</f>
        <v>4</v>
      </c>
      <c r="R11" s="289">
        <f>WEEKDAY(DATE($X$2,$AB$2,3))</f>
        <v>5</v>
      </c>
      <c r="S11" s="289">
        <f>WEEKDAY(DATE($X$2,$AB$2,4))</f>
        <v>6</v>
      </c>
      <c r="T11" s="289">
        <f>WEEKDAY(DATE($X$2,$AB$2,5))</f>
        <v>7</v>
      </c>
      <c r="U11" s="289">
        <f>WEEKDAY(DATE($X$2,$AB$2,6))</f>
        <v>1</v>
      </c>
      <c r="V11" s="290">
        <f>WEEKDAY(DATE($X$2,$AB$2,7))</f>
        <v>2</v>
      </c>
      <c r="W11" s="288">
        <f>WEEKDAY(DATE($X$2,$AB$2,8))</f>
        <v>3</v>
      </c>
      <c r="X11" s="289">
        <f>WEEKDAY(DATE($X$2,$AB$2,9))</f>
        <v>4</v>
      </c>
      <c r="Y11" s="289">
        <f>WEEKDAY(DATE($X$2,$AB$2,10))</f>
        <v>5</v>
      </c>
      <c r="Z11" s="289">
        <f>WEEKDAY(DATE($X$2,$AB$2,11))</f>
        <v>6</v>
      </c>
      <c r="AA11" s="289">
        <f>WEEKDAY(DATE($X$2,$AB$2,12))</f>
        <v>7</v>
      </c>
      <c r="AB11" s="289">
        <f>WEEKDAY(DATE($X$2,$AB$2,13))</f>
        <v>1</v>
      </c>
      <c r="AC11" s="290">
        <f>WEEKDAY(DATE($X$2,$AB$2,14))</f>
        <v>2</v>
      </c>
      <c r="AD11" s="288">
        <f>WEEKDAY(DATE($X$2,$AB$2,15))</f>
        <v>3</v>
      </c>
      <c r="AE11" s="289">
        <f>WEEKDAY(DATE($X$2,$AB$2,16))</f>
        <v>4</v>
      </c>
      <c r="AF11" s="289">
        <f>WEEKDAY(DATE($X$2,$AB$2,17))</f>
        <v>5</v>
      </c>
      <c r="AG11" s="289">
        <f>WEEKDAY(DATE($X$2,$AB$2,18))</f>
        <v>6</v>
      </c>
      <c r="AH11" s="289">
        <f>WEEKDAY(DATE($X$2,$AB$2,19))</f>
        <v>7</v>
      </c>
      <c r="AI11" s="289">
        <f>WEEKDAY(DATE($X$2,$AB$2,20))</f>
        <v>1</v>
      </c>
      <c r="AJ11" s="290">
        <f>WEEKDAY(DATE($X$2,$AB$2,21))</f>
        <v>2</v>
      </c>
      <c r="AK11" s="288">
        <f>WEEKDAY(DATE($X$2,$AB$2,22))</f>
        <v>3</v>
      </c>
      <c r="AL11" s="289">
        <f>WEEKDAY(DATE($X$2,$AB$2,23))</f>
        <v>4</v>
      </c>
      <c r="AM11" s="289">
        <f>WEEKDAY(DATE($X$2,$AB$2,24))</f>
        <v>5</v>
      </c>
      <c r="AN11" s="289">
        <f>WEEKDAY(DATE($X$2,$AB$2,25))</f>
        <v>6</v>
      </c>
      <c r="AO11" s="289">
        <f>WEEKDAY(DATE($X$2,$AB$2,26))</f>
        <v>7</v>
      </c>
      <c r="AP11" s="289">
        <f>WEEKDAY(DATE($X$2,$AB$2,27))</f>
        <v>1</v>
      </c>
      <c r="AQ11" s="290">
        <f>WEEKDAY(DATE($X$2,$AB$2,28))</f>
        <v>2</v>
      </c>
      <c r="AR11" s="288">
        <f>IF(AR10=29,WEEKDAY(DATE($X$2,$AB$2,29)),0)</f>
        <v>0</v>
      </c>
      <c r="AS11" s="289">
        <f>IF(AS10=30,WEEKDAY(DATE($X$2,$AB$2,30)),0)</f>
        <v>0</v>
      </c>
      <c r="AT11" s="333">
        <f>IF(AT10=31,WEEKDAY(DATE($X$2,$AB$2,31)),0)</f>
        <v>0</v>
      </c>
      <c r="AU11" s="676"/>
      <c r="AV11" s="677"/>
      <c r="AW11" s="676"/>
      <c r="AX11" s="677"/>
      <c r="AY11" s="681"/>
      <c r="AZ11" s="681"/>
      <c r="BA11" s="681"/>
      <c r="BB11" s="681"/>
      <c r="BC11" s="681"/>
      <c r="BD11" s="681"/>
    </row>
    <row r="12" spans="2:57" ht="20.25" customHeight="1" thickBot="1" x14ac:dyDescent="0.25">
      <c r="B12" s="653"/>
      <c r="C12" s="658"/>
      <c r="D12" s="659"/>
      <c r="E12" s="662"/>
      <c r="F12" s="659"/>
      <c r="G12" s="662"/>
      <c r="H12" s="658"/>
      <c r="I12" s="658"/>
      <c r="J12" s="658"/>
      <c r="K12" s="659"/>
      <c r="L12" s="662"/>
      <c r="M12" s="658"/>
      <c r="N12" s="658"/>
      <c r="O12" s="665"/>
      <c r="P12" s="291" t="str">
        <f>IF(P11=1,"日",IF(P11=2,"月",IF(P11=3,"火",IF(P11=4,"水",IF(P11=5,"木",IF(P11=6,"金","土"))))))</f>
        <v>火</v>
      </c>
      <c r="Q12" s="292" t="str">
        <f t="shared" ref="Q12:AQ12" si="0">IF(Q11=1,"日",IF(Q11=2,"月",IF(Q11=3,"火",IF(Q11=4,"水",IF(Q11=5,"木",IF(Q11=6,"金","土"))))))</f>
        <v>水</v>
      </c>
      <c r="R12" s="292" t="str">
        <f t="shared" si="0"/>
        <v>木</v>
      </c>
      <c r="S12" s="292" t="str">
        <f t="shared" si="0"/>
        <v>金</v>
      </c>
      <c r="T12" s="292" t="str">
        <f t="shared" si="0"/>
        <v>土</v>
      </c>
      <c r="U12" s="292" t="str">
        <f t="shared" si="0"/>
        <v>日</v>
      </c>
      <c r="V12" s="293" t="str">
        <f t="shared" si="0"/>
        <v>月</v>
      </c>
      <c r="W12" s="291" t="str">
        <f t="shared" si="0"/>
        <v>火</v>
      </c>
      <c r="X12" s="292" t="str">
        <f t="shared" si="0"/>
        <v>水</v>
      </c>
      <c r="Y12" s="292" t="str">
        <f t="shared" si="0"/>
        <v>木</v>
      </c>
      <c r="Z12" s="292" t="str">
        <f t="shared" si="0"/>
        <v>金</v>
      </c>
      <c r="AA12" s="292" t="str">
        <f t="shared" si="0"/>
        <v>土</v>
      </c>
      <c r="AB12" s="292" t="str">
        <f t="shared" si="0"/>
        <v>日</v>
      </c>
      <c r="AC12" s="293" t="str">
        <f t="shared" si="0"/>
        <v>月</v>
      </c>
      <c r="AD12" s="291" t="str">
        <f t="shared" si="0"/>
        <v>火</v>
      </c>
      <c r="AE12" s="292" t="str">
        <f t="shared" si="0"/>
        <v>水</v>
      </c>
      <c r="AF12" s="292" t="str">
        <f t="shared" si="0"/>
        <v>木</v>
      </c>
      <c r="AG12" s="292" t="str">
        <f t="shared" si="0"/>
        <v>金</v>
      </c>
      <c r="AH12" s="292" t="str">
        <f t="shared" si="0"/>
        <v>土</v>
      </c>
      <c r="AI12" s="292" t="str">
        <f t="shared" si="0"/>
        <v>日</v>
      </c>
      <c r="AJ12" s="293" t="str">
        <f t="shared" si="0"/>
        <v>月</v>
      </c>
      <c r="AK12" s="291" t="str">
        <f t="shared" si="0"/>
        <v>火</v>
      </c>
      <c r="AL12" s="292" t="str">
        <f t="shared" si="0"/>
        <v>水</v>
      </c>
      <c r="AM12" s="292" t="str">
        <f t="shared" si="0"/>
        <v>木</v>
      </c>
      <c r="AN12" s="292" t="str">
        <f t="shared" si="0"/>
        <v>金</v>
      </c>
      <c r="AO12" s="292" t="str">
        <f t="shared" si="0"/>
        <v>土</v>
      </c>
      <c r="AP12" s="292" t="str">
        <f t="shared" si="0"/>
        <v>日</v>
      </c>
      <c r="AQ12" s="293" t="str">
        <f t="shared" si="0"/>
        <v>月</v>
      </c>
      <c r="AR12" s="292" t="str">
        <f>IF(AR11=1,"日",IF(AR11=2,"月",IF(AR11=3,"火",IF(AR11=4,"水",IF(AR11=5,"木",IF(AR11=6,"金",IF(AR11=0,"","土")))))))</f>
        <v/>
      </c>
      <c r="AS12" s="292" t="str">
        <f>IF(AS11=1,"日",IF(AS11=2,"月",IF(AS11=3,"火",IF(AS11=4,"水",IF(AS11=5,"木",IF(AS11=6,"金",IF(AS11=0,"","土")))))))</f>
        <v/>
      </c>
      <c r="AT12" s="334" t="str">
        <f>IF(AT11=1,"日",IF(AT11=2,"月",IF(AT11=3,"火",IF(AT11=4,"水",IF(AT11=5,"木",IF(AT11=6,"金",IF(AT11=0,"","土")))))))</f>
        <v/>
      </c>
      <c r="AU12" s="678"/>
      <c r="AV12" s="679"/>
      <c r="AW12" s="678"/>
      <c r="AX12" s="679"/>
      <c r="AY12" s="681"/>
      <c r="AZ12" s="681"/>
      <c r="BA12" s="681"/>
      <c r="BB12" s="681"/>
      <c r="BC12" s="681"/>
      <c r="BD12" s="681"/>
    </row>
    <row r="13" spans="2:57" ht="38.5" customHeight="1" x14ac:dyDescent="0.2">
      <c r="B13" s="294">
        <v>1</v>
      </c>
      <c r="C13" s="637"/>
      <c r="D13" s="638"/>
      <c r="E13" s="639"/>
      <c r="F13" s="640"/>
      <c r="G13" s="641"/>
      <c r="H13" s="642"/>
      <c r="I13" s="642"/>
      <c r="J13" s="642"/>
      <c r="K13" s="643"/>
      <c r="L13" s="644"/>
      <c r="M13" s="645"/>
      <c r="N13" s="645"/>
      <c r="O13" s="646"/>
      <c r="P13" s="295"/>
      <c r="Q13" s="296"/>
      <c r="R13" s="296"/>
      <c r="S13" s="296"/>
      <c r="T13" s="296"/>
      <c r="U13" s="296"/>
      <c r="V13" s="297"/>
      <c r="W13" s="295"/>
      <c r="X13" s="296"/>
      <c r="Y13" s="296"/>
      <c r="Z13" s="296"/>
      <c r="AA13" s="296"/>
      <c r="AB13" s="296"/>
      <c r="AC13" s="297"/>
      <c r="AD13" s="295"/>
      <c r="AE13" s="296"/>
      <c r="AF13" s="296"/>
      <c r="AG13" s="296"/>
      <c r="AH13" s="296"/>
      <c r="AI13" s="296"/>
      <c r="AJ13" s="297"/>
      <c r="AK13" s="295"/>
      <c r="AL13" s="296"/>
      <c r="AM13" s="296"/>
      <c r="AN13" s="296"/>
      <c r="AO13" s="296"/>
      <c r="AP13" s="296"/>
      <c r="AQ13" s="297"/>
      <c r="AR13" s="295"/>
      <c r="AS13" s="296"/>
      <c r="AT13" s="297"/>
      <c r="AU13" s="647">
        <f>IF($AZ$3="４週",SUM(P13:AQ13),IF($AZ$3="暦月",SUM(P13:AT13),""))</f>
        <v>0</v>
      </c>
      <c r="AV13" s="648"/>
      <c r="AW13" s="649">
        <f t="shared" ref="AW13:AW30" si="1">IF($AZ$3="４週",AU13/4,IF($AZ$3="暦月",AU13/($AZ$6/7),""))</f>
        <v>0</v>
      </c>
      <c r="AX13" s="650"/>
      <c r="AY13" s="634"/>
      <c r="AZ13" s="635"/>
      <c r="BA13" s="635"/>
      <c r="BB13" s="635"/>
      <c r="BC13" s="635"/>
      <c r="BD13" s="636"/>
    </row>
    <row r="14" spans="2:57" ht="38.5" customHeight="1" x14ac:dyDescent="0.2">
      <c r="B14" s="298">
        <f t="shared" ref="B14:B30" si="2">B13+1</f>
        <v>2</v>
      </c>
      <c r="C14" s="620"/>
      <c r="D14" s="621"/>
      <c r="E14" s="622"/>
      <c r="F14" s="623"/>
      <c r="G14" s="624"/>
      <c r="H14" s="625"/>
      <c r="I14" s="625"/>
      <c r="J14" s="625"/>
      <c r="K14" s="626"/>
      <c r="L14" s="627"/>
      <c r="M14" s="628"/>
      <c r="N14" s="628"/>
      <c r="O14" s="629"/>
      <c r="P14" s="299"/>
      <c r="Q14" s="300"/>
      <c r="R14" s="300"/>
      <c r="S14" s="300"/>
      <c r="T14" s="300"/>
      <c r="U14" s="300"/>
      <c r="V14" s="301"/>
      <c r="W14" s="299"/>
      <c r="X14" s="300"/>
      <c r="Y14" s="300"/>
      <c r="Z14" s="300"/>
      <c r="AA14" s="300"/>
      <c r="AB14" s="300"/>
      <c r="AC14" s="301"/>
      <c r="AD14" s="299"/>
      <c r="AE14" s="300"/>
      <c r="AF14" s="300"/>
      <c r="AG14" s="300"/>
      <c r="AH14" s="300"/>
      <c r="AI14" s="300"/>
      <c r="AJ14" s="301"/>
      <c r="AK14" s="299"/>
      <c r="AL14" s="300"/>
      <c r="AM14" s="300"/>
      <c r="AN14" s="300"/>
      <c r="AO14" s="300"/>
      <c r="AP14" s="300"/>
      <c r="AQ14" s="301"/>
      <c r="AR14" s="299"/>
      <c r="AS14" s="300"/>
      <c r="AT14" s="301"/>
      <c r="AU14" s="630">
        <f>IF($AZ$3="４週",SUM(P14:AQ14),IF($AZ$3="暦月",SUM(P14:AT14),""))</f>
        <v>0</v>
      </c>
      <c r="AV14" s="631"/>
      <c r="AW14" s="632">
        <f t="shared" si="1"/>
        <v>0</v>
      </c>
      <c r="AX14" s="633"/>
      <c r="AY14" s="600"/>
      <c r="AZ14" s="601"/>
      <c r="BA14" s="601"/>
      <c r="BB14" s="601"/>
      <c r="BC14" s="601"/>
      <c r="BD14" s="602"/>
    </row>
    <row r="15" spans="2:57" ht="38.5" customHeight="1" x14ac:dyDescent="0.2">
      <c r="B15" s="298">
        <f t="shared" si="2"/>
        <v>3</v>
      </c>
      <c r="C15" s="620"/>
      <c r="D15" s="621"/>
      <c r="E15" s="622"/>
      <c r="F15" s="623"/>
      <c r="G15" s="624"/>
      <c r="H15" s="625"/>
      <c r="I15" s="625"/>
      <c r="J15" s="625"/>
      <c r="K15" s="626"/>
      <c r="L15" s="627"/>
      <c r="M15" s="628"/>
      <c r="N15" s="628"/>
      <c r="O15" s="629"/>
      <c r="P15" s="299"/>
      <c r="Q15" s="300"/>
      <c r="R15" s="300"/>
      <c r="S15" s="300"/>
      <c r="T15" s="300"/>
      <c r="U15" s="300"/>
      <c r="V15" s="301"/>
      <c r="W15" s="299"/>
      <c r="X15" s="300"/>
      <c r="Y15" s="300"/>
      <c r="Z15" s="300"/>
      <c r="AA15" s="300"/>
      <c r="AB15" s="300"/>
      <c r="AC15" s="301"/>
      <c r="AD15" s="299"/>
      <c r="AE15" s="300"/>
      <c r="AF15" s="300"/>
      <c r="AG15" s="300"/>
      <c r="AH15" s="300"/>
      <c r="AI15" s="300"/>
      <c r="AJ15" s="301"/>
      <c r="AK15" s="299"/>
      <c r="AL15" s="300"/>
      <c r="AM15" s="300"/>
      <c r="AN15" s="300"/>
      <c r="AO15" s="300"/>
      <c r="AP15" s="300"/>
      <c r="AQ15" s="301"/>
      <c r="AR15" s="299"/>
      <c r="AS15" s="300"/>
      <c r="AT15" s="301"/>
      <c r="AU15" s="630">
        <f>IF($AZ$3="４週",SUM(P15:AQ15),IF($AZ$3="暦月",SUM(P15:AT15),""))</f>
        <v>0</v>
      </c>
      <c r="AV15" s="631"/>
      <c r="AW15" s="632">
        <f t="shared" si="1"/>
        <v>0</v>
      </c>
      <c r="AX15" s="633"/>
      <c r="AY15" s="600"/>
      <c r="AZ15" s="601"/>
      <c r="BA15" s="601"/>
      <c r="BB15" s="601"/>
      <c r="BC15" s="601"/>
      <c r="BD15" s="602"/>
    </row>
    <row r="16" spans="2:57" ht="38.5" customHeight="1" x14ac:dyDescent="0.2">
      <c r="B16" s="298">
        <f t="shared" si="2"/>
        <v>4</v>
      </c>
      <c r="C16" s="620"/>
      <c r="D16" s="621"/>
      <c r="E16" s="622"/>
      <c r="F16" s="623"/>
      <c r="G16" s="624"/>
      <c r="H16" s="625"/>
      <c r="I16" s="625"/>
      <c r="J16" s="625"/>
      <c r="K16" s="626"/>
      <c r="L16" s="627"/>
      <c r="M16" s="628"/>
      <c r="N16" s="628"/>
      <c r="O16" s="629"/>
      <c r="P16" s="299"/>
      <c r="Q16" s="300"/>
      <c r="R16" s="300"/>
      <c r="S16" s="300"/>
      <c r="T16" s="300"/>
      <c r="U16" s="300"/>
      <c r="V16" s="301"/>
      <c r="W16" s="299"/>
      <c r="X16" s="300"/>
      <c r="Y16" s="300"/>
      <c r="Z16" s="300"/>
      <c r="AA16" s="300"/>
      <c r="AB16" s="300"/>
      <c r="AC16" s="301"/>
      <c r="AD16" s="299"/>
      <c r="AE16" s="300"/>
      <c r="AF16" s="300"/>
      <c r="AG16" s="300"/>
      <c r="AH16" s="300"/>
      <c r="AI16" s="300"/>
      <c r="AJ16" s="301"/>
      <c r="AK16" s="299"/>
      <c r="AL16" s="300"/>
      <c r="AM16" s="300"/>
      <c r="AN16" s="300"/>
      <c r="AO16" s="300"/>
      <c r="AP16" s="300"/>
      <c r="AQ16" s="301"/>
      <c r="AR16" s="299"/>
      <c r="AS16" s="300"/>
      <c r="AT16" s="301"/>
      <c r="AU16" s="630">
        <f>IF($AZ$3="４週",SUM(P16:AQ16),IF($AZ$3="暦月",SUM(P16:AT16),""))</f>
        <v>0</v>
      </c>
      <c r="AV16" s="631"/>
      <c r="AW16" s="632">
        <f t="shared" si="1"/>
        <v>0</v>
      </c>
      <c r="AX16" s="633"/>
      <c r="AY16" s="600"/>
      <c r="AZ16" s="601"/>
      <c r="BA16" s="601"/>
      <c r="BB16" s="601"/>
      <c r="BC16" s="601"/>
      <c r="BD16" s="602"/>
    </row>
    <row r="17" spans="2:56" ht="38.5" customHeight="1" x14ac:dyDescent="0.2">
      <c r="B17" s="298">
        <f t="shared" si="2"/>
        <v>5</v>
      </c>
      <c r="C17" s="620"/>
      <c r="D17" s="621"/>
      <c r="E17" s="622"/>
      <c r="F17" s="623"/>
      <c r="G17" s="624"/>
      <c r="H17" s="625"/>
      <c r="I17" s="625"/>
      <c r="J17" s="625"/>
      <c r="K17" s="626"/>
      <c r="L17" s="627"/>
      <c r="M17" s="628"/>
      <c r="N17" s="628"/>
      <c r="O17" s="629"/>
      <c r="P17" s="299"/>
      <c r="Q17" s="300"/>
      <c r="R17" s="300"/>
      <c r="S17" s="300"/>
      <c r="T17" s="300"/>
      <c r="U17" s="300"/>
      <c r="V17" s="301"/>
      <c r="W17" s="299"/>
      <c r="X17" s="300"/>
      <c r="Y17" s="300"/>
      <c r="Z17" s="300"/>
      <c r="AA17" s="300"/>
      <c r="AB17" s="300"/>
      <c r="AC17" s="301"/>
      <c r="AD17" s="299"/>
      <c r="AE17" s="300"/>
      <c r="AF17" s="300"/>
      <c r="AG17" s="300"/>
      <c r="AH17" s="300"/>
      <c r="AI17" s="300"/>
      <c r="AJ17" s="301"/>
      <c r="AK17" s="299"/>
      <c r="AL17" s="300"/>
      <c r="AM17" s="300"/>
      <c r="AN17" s="300"/>
      <c r="AO17" s="300"/>
      <c r="AP17" s="300"/>
      <c r="AQ17" s="301"/>
      <c r="AR17" s="299"/>
      <c r="AS17" s="300"/>
      <c r="AT17" s="301"/>
      <c r="AU17" s="630">
        <f t="shared" ref="AU17:AU30" si="3">IF($AZ$3="４週",SUM(P17:AQ17),IF($AZ$3="暦月",SUM(P17:AT17),""))</f>
        <v>0</v>
      </c>
      <c r="AV17" s="631"/>
      <c r="AW17" s="632">
        <f t="shared" si="1"/>
        <v>0</v>
      </c>
      <c r="AX17" s="633"/>
      <c r="AY17" s="600"/>
      <c r="AZ17" s="601"/>
      <c r="BA17" s="601"/>
      <c r="BB17" s="601"/>
      <c r="BC17" s="601"/>
      <c r="BD17" s="602"/>
    </row>
    <row r="18" spans="2:56" ht="38.5" customHeight="1" x14ac:dyDescent="0.2">
      <c r="B18" s="298">
        <f t="shared" si="2"/>
        <v>6</v>
      </c>
      <c r="C18" s="620"/>
      <c r="D18" s="621"/>
      <c r="E18" s="622"/>
      <c r="F18" s="623"/>
      <c r="G18" s="624"/>
      <c r="H18" s="625"/>
      <c r="I18" s="625"/>
      <c r="J18" s="625"/>
      <c r="K18" s="626"/>
      <c r="L18" s="627"/>
      <c r="M18" s="628"/>
      <c r="N18" s="628"/>
      <c r="O18" s="629"/>
      <c r="P18" s="299"/>
      <c r="Q18" s="300"/>
      <c r="R18" s="300"/>
      <c r="S18" s="300"/>
      <c r="T18" s="300"/>
      <c r="U18" s="300"/>
      <c r="V18" s="301"/>
      <c r="W18" s="299"/>
      <c r="X18" s="300"/>
      <c r="Y18" s="300"/>
      <c r="Z18" s="300"/>
      <c r="AA18" s="300"/>
      <c r="AB18" s="300"/>
      <c r="AC18" s="301"/>
      <c r="AD18" s="299"/>
      <c r="AE18" s="300"/>
      <c r="AF18" s="300"/>
      <c r="AG18" s="300"/>
      <c r="AH18" s="300"/>
      <c r="AI18" s="300"/>
      <c r="AJ18" s="301"/>
      <c r="AK18" s="299"/>
      <c r="AL18" s="300"/>
      <c r="AM18" s="300"/>
      <c r="AN18" s="300"/>
      <c r="AO18" s="300"/>
      <c r="AP18" s="300"/>
      <c r="AQ18" s="301"/>
      <c r="AR18" s="299"/>
      <c r="AS18" s="300"/>
      <c r="AT18" s="301"/>
      <c r="AU18" s="630">
        <f t="shared" si="3"/>
        <v>0</v>
      </c>
      <c r="AV18" s="631"/>
      <c r="AW18" s="632">
        <f t="shared" si="1"/>
        <v>0</v>
      </c>
      <c r="AX18" s="633"/>
      <c r="AY18" s="600"/>
      <c r="AZ18" s="601"/>
      <c r="BA18" s="601"/>
      <c r="BB18" s="601"/>
      <c r="BC18" s="601"/>
      <c r="BD18" s="602"/>
    </row>
    <row r="19" spans="2:56" ht="38.5" customHeight="1" x14ac:dyDescent="0.2">
      <c r="B19" s="298">
        <f t="shared" si="2"/>
        <v>7</v>
      </c>
      <c r="C19" s="620"/>
      <c r="D19" s="621"/>
      <c r="E19" s="622"/>
      <c r="F19" s="623"/>
      <c r="G19" s="624"/>
      <c r="H19" s="625"/>
      <c r="I19" s="625"/>
      <c r="J19" s="625"/>
      <c r="K19" s="626"/>
      <c r="L19" s="627"/>
      <c r="M19" s="628"/>
      <c r="N19" s="628"/>
      <c r="O19" s="629"/>
      <c r="P19" s="299"/>
      <c r="Q19" s="300"/>
      <c r="R19" s="300"/>
      <c r="S19" s="300"/>
      <c r="T19" s="300"/>
      <c r="U19" s="300"/>
      <c r="V19" s="301"/>
      <c r="W19" s="299"/>
      <c r="X19" s="300"/>
      <c r="Y19" s="300"/>
      <c r="Z19" s="300"/>
      <c r="AA19" s="300"/>
      <c r="AB19" s="300"/>
      <c r="AC19" s="301"/>
      <c r="AD19" s="299"/>
      <c r="AE19" s="300"/>
      <c r="AF19" s="300"/>
      <c r="AG19" s="300"/>
      <c r="AH19" s="300"/>
      <c r="AI19" s="300"/>
      <c r="AJ19" s="301"/>
      <c r="AK19" s="299"/>
      <c r="AL19" s="300"/>
      <c r="AM19" s="300"/>
      <c r="AN19" s="300"/>
      <c r="AO19" s="300"/>
      <c r="AP19" s="300"/>
      <c r="AQ19" s="301"/>
      <c r="AR19" s="299"/>
      <c r="AS19" s="300"/>
      <c r="AT19" s="301"/>
      <c r="AU19" s="630">
        <f>IF($AZ$3="４週",SUM(P19:AQ19),IF($AZ$3="暦月",SUM(P19:AT19),""))</f>
        <v>0</v>
      </c>
      <c r="AV19" s="631"/>
      <c r="AW19" s="632">
        <f t="shared" si="1"/>
        <v>0</v>
      </c>
      <c r="AX19" s="633"/>
      <c r="AY19" s="600"/>
      <c r="AZ19" s="601"/>
      <c r="BA19" s="601"/>
      <c r="BB19" s="601"/>
      <c r="BC19" s="601"/>
      <c r="BD19" s="602"/>
    </row>
    <row r="20" spans="2:56" ht="38.5" customHeight="1" x14ac:dyDescent="0.2">
      <c r="B20" s="298">
        <f t="shared" si="2"/>
        <v>8</v>
      </c>
      <c r="C20" s="620"/>
      <c r="D20" s="621"/>
      <c r="E20" s="622"/>
      <c r="F20" s="623"/>
      <c r="G20" s="624"/>
      <c r="H20" s="625"/>
      <c r="I20" s="625"/>
      <c r="J20" s="625"/>
      <c r="K20" s="626"/>
      <c r="L20" s="627"/>
      <c r="M20" s="628"/>
      <c r="N20" s="628"/>
      <c r="O20" s="629"/>
      <c r="P20" s="299"/>
      <c r="Q20" s="300"/>
      <c r="R20" s="300"/>
      <c r="S20" s="300"/>
      <c r="T20" s="300"/>
      <c r="U20" s="300"/>
      <c r="V20" s="301"/>
      <c r="W20" s="299"/>
      <c r="X20" s="300"/>
      <c r="Y20" s="300"/>
      <c r="Z20" s="300"/>
      <c r="AA20" s="300"/>
      <c r="AB20" s="300"/>
      <c r="AC20" s="301"/>
      <c r="AD20" s="299"/>
      <c r="AE20" s="300"/>
      <c r="AF20" s="300"/>
      <c r="AG20" s="300"/>
      <c r="AH20" s="300"/>
      <c r="AI20" s="300"/>
      <c r="AJ20" s="301"/>
      <c r="AK20" s="299"/>
      <c r="AL20" s="300"/>
      <c r="AM20" s="300"/>
      <c r="AN20" s="300"/>
      <c r="AO20" s="300"/>
      <c r="AP20" s="300"/>
      <c r="AQ20" s="301"/>
      <c r="AR20" s="299"/>
      <c r="AS20" s="300"/>
      <c r="AT20" s="301"/>
      <c r="AU20" s="630">
        <f t="shared" si="3"/>
        <v>0</v>
      </c>
      <c r="AV20" s="631"/>
      <c r="AW20" s="632">
        <f t="shared" si="1"/>
        <v>0</v>
      </c>
      <c r="AX20" s="633"/>
      <c r="AY20" s="600"/>
      <c r="AZ20" s="601"/>
      <c r="BA20" s="601"/>
      <c r="BB20" s="601"/>
      <c r="BC20" s="601"/>
      <c r="BD20" s="602"/>
    </row>
    <row r="21" spans="2:56" ht="38.5" customHeight="1" x14ac:dyDescent="0.2">
      <c r="B21" s="298">
        <f t="shared" si="2"/>
        <v>9</v>
      </c>
      <c r="C21" s="620"/>
      <c r="D21" s="621"/>
      <c r="E21" s="622"/>
      <c r="F21" s="623"/>
      <c r="G21" s="624"/>
      <c r="H21" s="625"/>
      <c r="I21" s="625"/>
      <c r="J21" s="625"/>
      <c r="K21" s="626"/>
      <c r="L21" s="627"/>
      <c r="M21" s="628"/>
      <c r="N21" s="628"/>
      <c r="O21" s="629"/>
      <c r="P21" s="299"/>
      <c r="Q21" s="300"/>
      <c r="R21" s="300"/>
      <c r="S21" s="300"/>
      <c r="T21" s="300"/>
      <c r="U21" s="300"/>
      <c r="V21" s="301"/>
      <c r="W21" s="299"/>
      <c r="X21" s="300"/>
      <c r="Y21" s="300"/>
      <c r="Z21" s="300"/>
      <c r="AA21" s="300"/>
      <c r="AB21" s="300"/>
      <c r="AC21" s="301"/>
      <c r="AD21" s="299"/>
      <c r="AE21" s="300"/>
      <c r="AF21" s="300"/>
      <c r="AG21" s="300"/>
      <c r="AH21" s="300"/>
      <c r="AI21" s="300"/>
      <c r="AJ21" s="301"/>
      <c r="AK21" s="299"/>
      <c r="AL21" s="300"/>
      <c r="AM21" s="300"/>
      <c r="AN21" s="300"/>
      <c r="AO21" s="300"/>
      <c r="AP21" s="300"/>
      <c r="AQ21" s="301"/>
      <c r="AR21" s="299"/>
      <c r="AS21" s="300"/>
      <c r="AT21" s="301"/>
      <c r="AU21" s="630">
        <f t="shared" si="3"/>
        <v>0</v>
      </c>
      <c r="AV21" s="631"/>
      <c r="AW21" s="632">
        <f t="shared" si="1"/>
        <v>0</v>
      </c>
      <c r="AX21" s="633"/>
      <c r="AY21" s="600"/>
      <c r="AZ21" s="601"/>
      <c r="BA21" s="601"/>
      <c r="BB21" s="601"/>
      <c r="BC21" s="601"/>
      <c r="BD21" s="602"/>
    </row>
    <row r="22" spans="2:56" ht="38.5" customHeight="1" x14ac:dyDescent="0.2">
      <c r="B22" s="298">
        <f t="shared" si="2"/>
        <v>10</v>
      </c>
      <c r="C22" s="620"/>
      <c r="D22" s="621"/>
      <c r="E22" s="622"/>
      <c r="F22" s="623"/>
      <c r="G22" s="624"/>
      <c r="H22" s="625"/>
      <c r="I22" s="625"/>
      <c r="J22" s="625"/>
      <c r="K22" s="626"/>
      <c r="L22" s="627"/>
      <c r="M22" s="628"/>
      <c r="N22" s="628"/>
      <c r="O22" s="629"/>
      <c r="P22" s="299"/>
      <c r="Q22" s="300"/>
      <c r="R22" s="300"/>
      <c r="S22" s="300"/>
      <c r="T22" s="300"/>
      <c r="U22" s="300"/>
      <c r="V22" s="301"/>
      <c r="W22" s="299"/>
      <c r="X22" s="300"/>
      <c r="Y22" s="300"/>
      <c r="Z22" s="300"/>
      <c r="AA22" s="300"/>
      <c r="AB22" s="300"/>
      <c r="AC22" s="301"/>
      <c r="AD22" s="299"/>
      <c r="AE22" s="300"/>
      <c r="AF22" s="300"/>
      <c r="AG22" s="300"/>
      <c r="AH22" s="300"/>
      <c r="AI22" s="300"/>
      <c r="AJ22" s="301"/>
      <c r="AK22" s="299"/>
      <c r="AL22" s="300"/>
      <c r="AM22" s="300"/>
      <c r="AN22" s="300"/>
      <c r="AO22" s="300"/>
      <c r="AP22" s="300"/>
      <c r="AQ22" s="301"/>
      <c r="AR22" s="299"/>
      <c r="AS22" s="300"/>
      <c r="AT22" s="301"/>
      <c r="AU22" s="630">
        <f t="shared" si="3"/>
        <v>0</v>
      </c>
      <c r="AV22" s="631"/>
      <c r="AW22" s="632">
        <f t="shared" si="1"/>
        <v>0</v>
      </c>
      <c r="AX22" s="633"/>
      <c r="AY22" s="600"/>
      <c r="AZ22" s="601"/>
      <c r="BA22" s="601"/>
      <c r="BB22" s="601"/>
      <c r="BC22" s="601"/>
      <c r="BD22" s="602"/>
    </row>
    <row r="23" spans="2:56" ht="38.5" customHeight="1" x14ac:dyDescent="0.2">
      <c r="B23" s="298">
        <f t="shared" si="2"/>
        <v>11</v>
      </c>
      <c r="C23" s="620"/>
      <c r="D23" s="621"/>
      <c r="E23" s="622"/>
      <c r="F23" s="623"/>
      <c r="G23" s="624"/>
      <c r="H23" s="625"/>
      <c r="I23" s="625"/>
      <c r="J23" s="625"/>
      <c r="K23" s="626"/>
      <c r="L23" s="627"/>
      <c r="M23" s="628"/>
      <c r="N23" s="628"/>
      <c r="O23" s="629"/>
      <c r="P23" s="299"/>
      <c r="Q23" s="300"/>
      <c r="R23" s="300"/>
      <c r="S23" s="300"/>
      <c r="T23" s="300"/>
      <c r="U23" s="300"/>
      <c r="V23" s="301"/>
      <c r="W23" s="299"/>
      <c r="X23" s="300"/>
      <c r="Y23" s="300"/>
      <c r="Z23" s="300"/>
      <c r="AA23" s="300"/>
      <c r="AB23" s="300"/>
      <c r="AC23" s="301"/>
      <c r="AD23" s="299"/>
      <c r="AE23" s="300"/>
      <c r="AF23" s="300"/>
      <c r="AG23" s="300"/>
      <c r="AH23" s="300"/>
      <c r="AI23" s="300"/>
      <c r="AJ23" s="301"/>
      <c r="AK23" s="299"/>
      <c r="AL23" s="300"/>
      <c r="AM23" s="300"/>
      <c r="AN23" s="300"/>
      <c r="AO23" s="300"/>
      <c r="AP23" s="300"/>
      <c r="AQ23" s="301"/>
      <c r="AR23" s="299"/>
      <c r="AS23" s="300"/>
      <c r="AT23" s="301"/>
      <c r="AU23" s="630">
        <f t="shared" si="3"/>
        <v>0</v>
      </c>
      <c r="AV23" s="631"/>
      <c r="AW23" s="632">
        <f t="shared" si="1"/>
        <v>0</v>
      </c>
      <c r="AX23" s="633"/>
      <c r="AY23" s="600"/>
      <c r="AZ23" s="601"/>
      <c r="BA23" s="601"/>
      <c r="BB23" s="601"/>
      <c r="BC23" s="601"/>
      <c r="BD23" s="602"/>
    </row>
    <row r="24" spans="2:56" ht="38.5" customHeight="1" x14ac:dyDescent="0.2">
      <c r="B24" s="298">
        <f t="shared" si="2"/>
        <v>12</v>
      </c>
      <c r="C24" s="620"/>
      <c r="D24" s="621"/>
      <c r="E24" s="622"/>
      <c r="F24" s="623"/>
      <c r="G24" s="624"/>
      <c r="H24" s="625"/>
      <c r="I24" s="625"/>
      <c r="J24" s="625"/>
      <c r="K24" s="626"/>
      <c r="L24" s="627"/>
      <c r="M24" s="628"/>
      <c r="N24" s="628"/>
      <c r="O24" s="629"/>
      <c r="P24" s="299"/>
      <c r="Q24" s="300"/>
      <c r="R24" s="300"/>
      <c r="S24" s="300"/>
      <c r="T24" s="300"/>
      <c r="U24" s="300"/>
      <c r="V24" s="301"/>
      <c r="W24" s="299"/>
      <c r="X24" s="300"/>
      <c r="Y24" s="300"/>
      <c r="Z24" s="300"/>
      <c r="AA24" s="300"/>
      <c r="AB24" s="300"/>
      <c r="AC24" s="301"/>
      <c r="AD24" s="299"/>
      <c r="AE24" s="300"/>
      <c r="AF24" s="300"/>
      <c r="AG24" s="300"/>
      <c r="AH24" s="300"/>
      <c r="AI24" s="300"/>
      <c r="AJ24" s="301"/>
      <c r="AK24" s="299"/>
      <c r="AL24" s="300"/>
      <c r="AM24" s="300"/>
      <c r="AN24" s="300"/>
      <c r="AO24" s="300"/>
      <c r="AP24" s="300"/>
      <c r="AQ24" s="301"/>
      <c r="AR24" s="299"/>
      <c r="AS24" s="300"/>
      <c r="AT24" s="301"/>
      <c r="AU24" s="630">
        <f t="shared" si="3"/>
        <v>0</v>
      </c>
      <c r="AV24" s="631"/>
      <c r="AW24" s="632">
        <f t="shared" si="1"/>
        <v>0</v>
      </c>
      <c r="AX24" s="633"/>
      <c r="AY24" s="600"/>
      <c r="AZ24" s="601"/>
      <c r="BA24" s="601"/>
      <c r="BB24" s="601"/>
      <c r="BC24" s="601"/>
      <c r="BD24" s="602"/>
    </row>
    <row r="25" spans="2:56" ht="38.5" customHeight="1" x14ac:dyDescent="0.2">
      <c r="B25" s="298">
        <f t="shared" si="2"/>
        <v>13</v>
      </c>
      <c r="C25" s="620"/>
      <c r="D25" s="621"/>
      <c r="E25" s="622"/>
      <c r="F25" s="623"/>
      <c r="G25" s="624"/>
      <c r="H25" s="625"/>
      <c r="I25" s="625"/>
      <c r="J25" s="625"/>
      <c r="K25" s="626"/>
      <c r="L25" s="627"/>
      <c r="M25" s="628"/>
      <c r="N25" s="628"/>
      <c r="O25" s="629"/>
      <c r="P25" s="299"/>
      <c r="Q25" s="300"/>
      <c r="R25" s="300"/>
      <c r="S25" s="300"/>
      <c r="T25" s="300"/>
      <c r="U25" s="300"/>
      <c r="V25" s="301"/>
      <c r="W25" s="299"/>
      <c r="X25" s="300"/>
      <c r="Y25" s="300"/>
      <c r="Z25" s="300"/>
      <c r="AA25" s="300"/>
      <c r="AB25" s="300"/>
      <c r="AC25" s="301"/>
      <c r="AD25" s="299"/>
      <c r="AE25" s="300"/>
      <c r="AF25" s="300"/>
      <c r="AG25" s="300"/>
      <c r="AH25" s="300"/>
      <c r="AI25" s="300"/>
      <c r="AJ25" s="301"/>
      <c r="AK25" s="299"/>
      <c r="AL25" s="300"/>
      <c r="AM25" s="300"/>
      <c r="AN25" s="300"/>
      <c r="AO25" s="300"/>
      <c r="AP25" s="300"/>
      <c r="AQ25" s="301"/>
      <c r="AR25" s="299"/>
      <c r="AS25" s="300"/>
      <c r="AT25" s="301"/>
      <c r="AU25" s="630">
        <f t="shared" si="3"/>
        <v>0</v>
      </c>
      <c r="AV25" s="631"/>
      <c r="AW25" s="632">
        <f t="shared" si="1"/>
        <v>0</v>
      </c>
      <c r="AX25" s="633"/>
      <c r="AY25" s="600"/>
      <c r="AZ25" s="601"/>
      <c r="BA25" s="601"/>
      <c r="BB25" s="601"/>
      <c r="BC25" s="601"/>
      <c r="BD25" s="602"/>
    </row>
    <row r="26" spans="2:56" ht="38.5" customHeight="1" x14ac:dyDescent="0.2">
      <c r="B26" s="298">
        <f t="shared" si="2"/>
        <v>14</v>
      </c>
      <c r="C26" s="620"/>
      <c r="D26" s="621"/>
      <c r="E26" s="622"/>
      <c r="F26" s="623"/>
      <c r="G26" s="624"/>
      <c r="H26" s="625"/>
      <c r="I26" s="625"/>
      <c r="J26" s="625"/>
      <c r="K26" s="626"/>
      <c r="L26" s="627"/>
      <c r="M26" s="628"/>
      <c r="N26" s="628"/>
      <c r="O26" s="629"/>
      <c r="P26" s="299"/>
      <c r="Q26" s="300"/>
      <c r="R26" s="300"/>
      <c r="S26" s="300"/>
      <c r="T26" s="300"/>
      <c r="U26" s="300"/>
      <c r="V26" s="301"/>
      <c r="W26" s="299"/>
      <c r="X26" s="300"/>
      <c r="Y26" s="300"/>
      <c r="Z26" s="300"/>
      <c r="AA26" s="300"/>
      <c r="AB26" s="300"/>
      <c r="AC26" s="301"/>
      <c r="AD26" s="299"/>
      <c r="AE26" s="300"/>
      <c r="AF26" s="300"/>
      <c r="AG26" s="300"/>
      <c r="AH26" s="300"/>
      <c r="AI26" s="300"/>
      <c r="AJ26" s="301"/>
      <c r="AK26" s="299"/>
      <c r="AL26" s="300"/>
      <c r="AM26" s="300"/>
      <c r="AN26" s="300"/>
      <c r="AO26" s="300"/>
      <c r="AP26" s="300"/>
      <c r="AQ26" s="301"/>
      <c r="AR26" s="299"/>
      <c r="AS26" s="300"/>
      <c r="AT26" s="301"/>
      <c r="AU26" s="630">
        <f t="shared" si="3"/>
        <v>0</v>
      </c>
      <c r="AV26" s="631"/>
      <c r="AW26" s="632">
        <f t="shared" si="1"/>
        <v>0</v>
      </c>
      <c r="AX26" s="633"/>
      <c r="AY26" s="600"/>
      <c r="AZ26" s="601"/>
      <c r="BA26" s="601"/>
      <c r="BB26" s="601"/>
      <c r="BC26" s="601"/>
      <c r="BD26" s="602"/>
    </row>
    <row r="27" spans="2:56" ht="38.5" customHeight="1" x14ac:dyDescent="0.2">
      <c r="B27" s="298">
        <f t="shared" si="2"/>
        <v>15</v>
      </c>
      <c r="C27" s="620"/>
      <c r="D27" s="621"/>
      <c r="E27" s="622"/>
      <c r="F27" s="623"/>
      <c r="G27" s="624"/>
      <c r="H27" s="625"/>
      <c r="I27" s="625"/>
      <c r="J27" s="625"/>
      <c r="K27" s="626"/>
      <c r="L27" s="627"/>
      <c r="M27" s="628"/>
      <c r="N27" s="628"/>
      <c r="O27" s="629"/>
      <c r="P27" s="299"/>
      <c r="Q27" s="300"/>
      <c r="R27" s="300"/>
      <c r="S27" s="300"/>
      <c r="T27" s="300"/>
      <c r="U27" s="300"/>
      <c r="V27" s="301"/>
      <c r="W27" s="299"/>
      <c r="X27" s="300"/>
      <c r="Y27" s="300"/>
      <c r="Z27" s="300"/>
      <c r="AA27" s="300"/>
      <c r="AB27" s="300"/>
      <c r="AC27" s="301"/>
      <c r="AD27" s="299"/>
      <c r="AE27" s="300"/>
      <c r="AF27" s="300"/>
      <c r="AG27" s="300"/>
      <c r="AH27" s="300"/>
      <c r="AI27" s="300"/>
      <c r="AJ27" s="301"/>
      <c r="AK27" s="299"/>
      <c r="AL27" s="300"/>
      <c r="AM27" s="300"/>
      <c r="AN27" s="300"/>
      <c r="AO27" s="300"/>
      <c r="AP27" s="300"/>
      <c r="AQ27" s="301"/>
      <c r="AR27" s="299"/>
      <c r="AS27" s="300"/>
      <c r="AT27" s="301"/>
      <c r="AU27" s="630">
        <f t="shared" si="3"/>
        <v>0</v>
      </c>
      <c r="AV27" s="631"/>
      <c r="AW27" s="632">
        <f t="shared" si="1"/>
        <v>0</v>
      </c>
      <c r="AX27" s="633"/>
      <c r="AY27" s="600"/>
      <c r="AZ27" s="601"/>
      <c r="BA27" s="601"/>
      <c r="BB27" s="601"/>
      <c r="BC27" s="601"/>
      <c r="BD27" s="602"/>
    </row>
    <row r="28" spans="2:56" ht="38.5" customHeight="1" x14ac:dyDescent="0.2">
      <c r="B28" s="298">
        <f t="shared" si="2"/>
        <v>16</v>
      </c>
      <c r="C28" s="620"/>
      <c r="D28" s="621"/>
      <c r="E28" s="622"/>
      <c r="F28" s="623"/>
      <c r="G28" s="624"/>
      <c r="H28" s="625"/>
      <c r="I28" s="625"/>
      <c r="J28" s="625"/>
      <c r="K28" s="626"/>
      <c r="L28" s="627"/>
      <c r="M28" s="628"/>
      <c r="N28" s="628"/>
      <c r="O28" s="629"/>
      <c r="P28" s="299"/>
      <c r="Q28" s="300"/>
      <c r="R28" s="300"/>
      <c r="S28" s="300"/>
      <c r="T28" s="300"/>
      <c r="U28" s="300"/>
      <c r="V28" s="301"/>
      <c r="W28" s="299"/>
      <c r="X28" s="300"/>
      <c r="Y28" s="300"/>
      <c r="Z28" s="300"/>
      <c r="AA28" s="300"/>
      <c r="AB28" s="300"/>
      <c r="AC28" s="301"/>
      <c r="AD28" s="299"/>
      <c r="AE28" s="300"/>
      <c r="AF28" s="300"/>
      <c r="AG28" s="300"/>
      <c r="AH28" s="300"/>
      <c r="AI28" s="300"/>
      <c r="AJ28" s="301"/>
      <c r="AK28" s="299"/>
      <c r="AL28" s="300"/>
      <c r="AM28" s="300"/>
      <c r="AN28" s="300"/>
      <c r="AO28" s="300"/>
      <c r="AP28" s="300"/>
      <c r="AQ28" s="301"/>
      <c r="AR28" s="299"/>
      <c r="AS28" s="300"/>
      <c r="AT28" s="301"/>
      <c r="AU28" s="630">
        <f t="shared" si="3"/>
        <v>0</v>
      </c>
      <c r="AV28" s="631"/>
      <c r="AW28" s="632">
        <f t="shared" si="1"/>
        <v>0</v>
      </c>
      <c r="AX28" s="633"/>
      <c r="AY28" s="600"/>
      <c r="AZ28" s="601"/>
      <c r="BA28" s="601"/>
      <c r="BB28" s="601"/>
      <c r="BC28" s="601"/>
      <c r="BD28" s="602"/>
    </row>
    <row r="29" spans="2:56" ht="38.5" customHeight="1" x14ac:dyDescent="0.2">
      <c r="B29" s="298">
        <f t="shared" si="2"/>
        <v>17</v>
      </c>
      <c r="C29" s="620"/>
      <c r="D29" s="621"/>
      <c r="E29" s="622"/>
      <c r="F29" s="623"/>
      <c r="G29" s="624"/>
      <c r="H29" s="625"/>
      <c r="I29" s="625"/>
      <c r="J29" s="625"/>
      <c r="K29" s="626"/>
      <c r="L29" s="627"/>
      <c r="M29" s="628"/>
      <c r="N29" s="628"/>
      <c r="O29" s="629"/>
      <c r="P29" s="299"/>
      <c r="Q29" s="300"/>
      <c r="R29" s="300"/>
      <c r="S29" s="300"/>
      <c r="T29" s="300"/>
      <c r="U29" s="300"/>
      <c r="V29" s="301"/>
      <c r="W29" s="299"/>
      <c r="X29" s="300"/>
      <c r="Y29" s="300"/>
      <c r="Z29" s="300"/>
      <c r="AA29" s="300"/>
      <c r="AB29" s="300"/>
      <c r="AC29" s="301"/>
      <c r="AD29" s="299"/>
      <c r="AE29" s="300"/>
      <c r="AF29" s="300"/>
      <c r="AG29" s="300"/>
      <c r="AH29" s="300"/>
      <c r="AI29" s="300"/>
      <c r="AJ29" s="301"/>
      <c r="AK29" s="299"/>
      <c r="AL29" s="300"/>
      <c r="AM29" s="300"/>
      <c r="AN29" s="300"/>
      <c r="AO29" s="300"/>
      <c r="AP29" s="300"/>
      <c r="AQ29" s="301"/>
      <c r="AR29" s="299"/>
      <c r="AS29" s="300"/>
      <c r="AT29" s="301"/>
      <c r="AU29" s="630">
        <f t="shared" si="3"/>
        <v>0</v>
      </c>
      <c r="AV29" s="631"/>
      <c r="AW29" s="632">
        <f t="shared" si="1"/>
        <v>0</v>
      </c>
      <c r="AX29" s="633"/>
      <c r="AY29" s="600"/>
      <c r="AZ29" s="601"/>
      <c r="BA29" s="601"/>
      <c r="BB29" s="601"/>
      <c r="BC29" s="601"/>
      <c r="BD29" s="602"/>
    </row>
    <row r="30" spans="2:56" ht="38.5" customHeight="1" thickBot="1" x14ac:dyDescent="0.25">
      <c r="B30" s="302">
        <f t="shared" si="2"/>
        <v>18</v>
      </c>
      <c r="C30" s="603"/>
      <c r="D30" s="604"/>
      <c r="E30" s="605"/>
      <c r="F30" s="606"/>
      <c r="G30" s="607"/>
      <c r="H30" s="608"/>
      <c r="I30" s="608"/>
      <c r="J30" s="608"/>
      <c r="K30" s="609"/>
      <c r="L30" s="610"/>
      <c r="M30" s="611"/>
      <c r="N30" s="611"/>
      <c r="O30" s="612"/>
      <c r="P30" s="303"/>
      <c r="Q30" s="304"/>
      <c r="R30" s="304"/>
      <c r="S30" s="304"/>
      <c r="T30" s="304"/>
      <c r="U30" s="304"/>
      <c r="V30" s="305"/>
      <c r="W30" s="303"/>
      <c r="X30" s="304"/>
      <c r="Y30" s="304"/>
      <c r="Z30" s="304"/>
      <c r="AA30" s="304"/>
      <c r="AB30" s="304"/>
      <c r="AC30" s="305"/>
      <c r="AD30" s="303"/>
      <c r="AE30" s="304"/>
      <c r="AF30" s="304"/>
      <c r="AG30" s="304"/>
      <c r="AH30" s="304"/>
      <c r="AI30" s="304"/>
      <c r="AJ30" s="305"/>
      <c r="AK30" s="303"/>
      <c r="AL30" s="304"/>
      <c r="AM30" s="304"/>
      <c r="AN30" s="304"/>
      <c r="AO30" s="304"/>
      <c r="AP30" s="304"/>
      <c r="AQ30" s="305"/>
      <c r="AR30" s="303"/>
      <c r="AS30" s="304"/>
      <c r="AT30" s="305"/>
      <c r="AU30" s="613">
        <f t="shared" si="3"/>
        <v>0</v>
      </c>
      <c r="AV30" s="614"/>
      <c r="AW30" s="615">
        <f t="shared" si="1"/>
        <v>0</v>
      </c>
      <c r="AX30" s="616"/>
      <c r="AY30" s="617"/>
      <c r="AZ30" s="618"/>
      <c r="BA30" s="618"/>
      <c r="BB30" s="618"/>
      <c r="BC30" s="618"/>
      <c r="BD30" s="619"/>
    </row>
    <row r="31" spans="2:56" ht="10.5" customHeight="1" x14ac:dyDescent="0.2">
      <c r="C31" s="306"/>
      <c r="D31" s="307"/>
      <c r="E31" s="308"/>
      <c r="AC31" s="284"/>
    </row>
    <row r="32" spans="2:56" ht="20.25" customHeight="1" x14ac:dyDescent="0.2">
      <c r="C32" s="275" t="s">
        <v>72</v>
      </c>
      <c r="D32" s="320"/>
      <c r="E32" s="320"/>
      <c r="F32" s="275"/>
      <c r="G32" s="275"/>
      <c r="H32" s="275"/>
      <c r="I32" s="275"/>
      <c r="J32" s="275"/>
      <c r="K32" s="275"/>
      <c r="L32" s="275"/>
      <c r="M32" s="275"/>
      <c r="N32" s="275"/>
      <c r="O32" s="275"/>
      <c r="P32" s="275"/>
      <c r="Q32" s="275" t="s">
        <v>73</v>
      </c>
      <c r="R32" s="275"/>
      <c r="S32" s="275"/>
      <c r="T32" s="275"/>
      <c r="U32" s="275"/>
      <c r="V32" s="275"/>
      <c r="W32" s="275"/>
      <c r="X32" s="275"/>
      <c r="Y32" s="275"/>
      <c r="Z32" s="275"/>
      <c r="AA32" s="281"/>
      <c r="AB32" s="275"/>
      <c r="AC32" s="275"/>
      <c r="AD32" s="275"/>
      <c r="AE32" s="275"/>
      <c r="AF32" s="275"/>
      <c r="AG32" s="275"/>
      <c r="AH32" s="275"/>
      <c r="AI32" s="275" t="s">
        <v>74</v>
      </c>
      <c r="AJ32" s="275"/>
      <c r="AK32" s="275"/>
      <c r="AL32" s="275"/>
      <c r="AM32" s="275"/>
      <c r="AN32" s="275"/>
      <c r="AO32" s="309"/>
      <c r="AP32" s="309"/>
      <c r="AQ32" s="309"/>
      <c r="AR32" s="309"/>
      <c r="AS32" s="310"/>
      <c r="AT32" s="309"/>
      <c r="AU32" s="309"/>
      <c r="AV32" s="309"/>
      <c r="AW32" s="309"/>
    </row>
    <row r="33" spans="3:49" ht="20.25" customHeight="1" x14ac:dyDescent="0.2">
      <c r="C33" s="275" t="s">
        <v>75</v>
      </c>
      <c r="D33" s="320"/>
      <c r="E33" s="320"/>
      <c r="F33" s="275"/>
      <c r="G33" s="275"/>
      <c r="H33" s="275"/>
      <c r="I33" s="275"/>
      <c r="J33" s="275"/>
      <c r="K33" s="275"/>
      <c r="L33" s="597" t="s">
        <v>76</v>
      </c>
      <c r="M33" s="597"/>
      <c r="N33" s="275"/>
      <c r="O33" s="275"/>
      <c r="P33" s="275"/>
      <c r="Q33" s="275"/>
      <c r="R33" s="590" t="s">
        <v>77</v>
      </c>
      <c r="S33" s="590"/>
      <c r="T33" s="590" t="s">
        <v>78</v>
      </c>
      <c r="U33" s="590"/>
      <c r="V33" s="590"/>
      <c r="W33" s="590"/>
      <c r="X33" s="275"/>
      <c r="Y33" s="598" t="s">
        <v>79</v>
      </c>
      <c r="Z33" s="598"/>
      <c r="AA33" s="598"/>
      <c r="AB33" s="598"/>
      <c r="AC33" s="275"/>
      <c r="AD33" s="275"/>
      <c r="AE33" s="325" t="s">
        <v>80</v>
      </c>
      <c r="AF33" s="325"/>
      <c r="AG33" s="275"/>
      <c r="AH33" s="275"/>
      <c r="AI33" s="566" t="s">
        <v>81</v>
      </c>
      <c r="AJ33" s="568"/>
      <c r="AK33" s="566" t="s">
        <v>82</v>
      </c>
      <c r="AL33" s="567"/>
      <c r="AM33" s="567"/>
      <c r="AN33" s="568"/>
      <c r="AO33" s="309"/>
      <c r="AP33" s="309"/>
      <c r="AQ33" s="309"/>
      <c r="AR33" s="309"/>
      <c r="AS33" s="544"/>
      <c r="AT33" s="544"/>
      <c r="AU33" s="309"/>
      <c r="AV33" s="309"/>
      <c r="AW33" s="309"/>
    </row>
    <row r="34" spans="3:49" ht="20.25" customHeight="1" x14ac:dyDescent="0.2">
      <c r="C34" s="585"/>
      <c r="D34" s="586"/>
      <c r="E34" s="587"/>
      <c r="F34" s="595">
        <f>IF(AB2=1,10,IF(AB2=2,11,IF(AB2=3,12,AB2-3)))</f>
        <v>1</v>
      </c>
      <c r="G34" s="596"/>
      <c r="H34" s="595">
        <f>IF(AB2=1,11,IF(AB2=2,12,AB2-2))</f>
        <v>2</v>
      </c>
      <c r="I34" s="596"/>
      <c r="J34" s="595">
        <f>IF(AB2=1,12,AB2-1)</f>
        <v>3</v>
      </c>
      <c r="K34" s="596"/>
      <c r="L34" s="566" t="s">
        <v>83</v>
      </c>
      <c r="M34" s="568"/>
      <c r="N34" s="275"/>
      <c r="O34" s="275"/>
      <c r="P34" s="275"/>
      <c r="Q34" s="275"/>
      <c r="R34" s="545"/>
      <c r="S34" s="545"/>
      <c r="T34" s="545" t="s">
        <v>84</v>
      </c>
      <c r="U34" s="545"/>
      <c r="V34" s="545" t="s">
        <v>85</v>
      </c>
      <c r="W34" s="545"/>
      <c r="X34" s="275"/>
      <c r="Y34" s="545" t="s">
        <v>84</v>
      </c>
      <c r="Z34" s="545"/>
      <c r="AA34" s="545" t="s">
        <v>85</v>
      </c>
      <c r="AB34" s="545"/>
      <c r="AC34" s="275"/>
      <c r="AD34" s="275"/>
      <c r="AE34" s="325" t="s">
        <v>86</v>
      </c>
      <c r="AF34" s="325"/>
      <c r="AG34" s="275"/>
      <c r="AH34" s="275"/>
      <c r="AI34" s="566" t="s">
        <v>87</v>
      </c>
      <c r="AJ34" s="568"/>
      <c r="AK34" s="566" t="s">
        <v>88</v>
      </c>
      <c r="AL34" s="567"/>
      <c r="AM34" s="567"/>
      <c r="AN34" s="568"/>
      <c r="AO34" s="312"/>
      <c r="AP34" s="312"/>
      <c r="AQ34" s="309"/>
      <c r="AR34" s="313"/>
      <c r="AS34" s="599"/>
      <c r="AT34" s="599"/>
      <c r="AU34" s="309"/>
      <c r="AV34" s="309"/>
      <c r="AW34" s="309"/>
    </row>
    <row r="35" spans="3:49" ht="20.25" customHeight="1" x14ac:dyDescent="0.2">
      <c r="C35" s="585" t="s">
        <v>89</v>
      </c>
      <c r="D35" s="586"/>
      <c r="E35" s="587"/>
      <c r="F35" s="591"/>
      <c r="G35" s="591"/>
      <c r="H35" s="591"/>
      <c r="I35" s="591"/>
      <c r="J35" s="591"/>
      <c r="K35" s="591"/>
      <c r="L35" s="588">
        <f>SUM(F35:K35)</f>
        <v>0</v>
      </c>
      <c r="M35" s="588"/>
      <c r="N35" s="275"/>
      <c r="O35" s="275"/>
      <c r="P35" s="275"/>
      <c r="Q35" s="275"/>
      <c r="R35" s="566" t="s">
        <v>87</v>
      </c>
      <c r="S35" s="568"/>
      <c r="T35" s="575">
        <f>SUMIFS($AU$13:$AV$30,$C$13:$D$30,"訪問介護員",$E$13:$F$30,"A")+SUMIFS($AU$13:$AV$30,$C$13:$D$30,"サービス提供責任者",$E$13:$F$30,"A")</f>
        <v>0</v>
      </c>
      <c r="U35" s="576"/>
      <c r="V35" s="577">
        <f>SUMIFS($AW$13:$AX$30,$C$13:$D$30,"訪問介護員",$E$13:$F$30,"A")+SUMIFS($AW$13:$AX$30,$C$13:$D$30,"サービス提供責任者",$E$13:$F$30,"A")</f>
        <v>0</v>
      </c>
      <c r="W35" s="578"/>
      <c r="X35" s="275"/>
      <c r="Y35" s="581">
        <v>0</v>
      </c>
      <c r="Z35" s="582"/>
      <c r="AA35" s="592">
        <v>0</v>
      </c>
      <c r="AB35" s="593"/>
      <c r="AC35" s="275"/>
      <c r="AD35" s="275"/>
      <c r="AE35" s="581">
        <v>0</v>
      </c>
      <c r="AF35" s="582"/>
      <c r="AG35" s="275"/>
      <c r="AH35" s="275"/>
      <c r="AI35" s="566" t="s">
        <v>90</v>
      </c>
      <c r="AJ35" s="568"/>
      <c r="AK35" s="566" t="s">
        <v>91</v>
      </c>
      <c r="AL35" s="567"/>
      <c r="AM35" s="567"/>
      <c r="AN35" s="568"/>
      <c r="AO35" s="313"/>
      <c r="AP35" s="309"/>
      <c r="AQ35" s="594"/>
      <c r="AR35" s="594"/>
      <c r="AS35" s="594"/>
      <c r="AT35" s="594"/>
      <c r="AU35" s="309"/>
      <c r="AV35" s="309"/>
      <c r="AW35" s="309"/>
    </row>
    <row r="36" spans="3:49" ht="20.25" customHeight="1" x14ac:dyDescent="0.2">
      <c r="C36" s="585" t="s">
        <v>92</v>
      </c>
      <c r="D36" s="586"/>
      <c r="E36" s="587"/>
      <c r="F36" s="591"/>
      <c r="G36" s="591"/>
      <c r="H36" s="591"/>
      <c r="I36" s="591"/>
      <c r="J36" s="591"/>
      <c r="K36" s="591"/>
      <c r="L36" s="588">
        <f>SUM(F36:K36)</f>
        <v>0</v>
      </c>
      <c r="M36" s="588"/>
      <c r="N36" s="275"/>
      <c r="O36" s="275"/>
      <c r="P36" s="275"/>
      <c r="Q36" s="275"/>
      <c r="R36" s="566" t="s">
        <v>90</v>
      </c>
      <c r="S36" s="568"/>
      <c r="T36" s="575">
        <f>SUMIFS($AU$13:$AV$30,$C$13:$D$30,"訪問介護員",$E$13:$F$30,"B")+SUMIFS($AU$13:$AV$30,$C$13:$D$30,"サービス提供責任者",$E$13:$F$30,"B")</f>
        <v>0</v>
      </c>
      <c r="U36" s="576"/>
      <c r="V36" s="577">
        <f>SUMIFS($AW$13:$AX$30,$C$13:$D$30,"訪問介護員",$E$13:$F$30,"B")+SUMIFS($AW$13:$AX$30,$C$13:$D$30,"サービス提供責任者",$E$13:$F$30,"B")</f>
        <v>0</v>
      </c>
      <c r="W36" s="578"/>
      <c r="X36" s="275"/>
      <c r="Y36" s="581">
        <v>0</v>
      </c>
      <c r="Z36" s="582"/>
      <c r="AA36" s="592">
        <v>0</v>
      </c>
      <c r="AB36" s="593"/>
      <c r="AC36" s="275"/>
      <c r="AD36" s="275"/>
      <c r="AE36" s="581">
        <v>0</v>
      </c>
      <c r="AF36" s="582"/>
      <c r="AG36" s="275"/>
      <c r="AH36" s="275"/>
      <c r="AI36" s="566" t="s">
        <v>93</v>
      </c>
      <c r="AJ36" s="568"/>
      <c r="AK36" s="566" t="s">
        <v>94</v>
      </c>
      <c r="AL36" s="567"/>
      <c r="AM36" s="567"/>
      <c r="AN36" s="568"/>
      <c r="AO36" s="313"/>
      <c r="AP36" s="309"/>
      <c r="AQ36" s="569"/>
      <c r="AR36" s="569"/>
      <c r="AS36" s="569"/>
      <c r="AT36" s="569"/>
      <c r="AU36" s="309"/>
      <c r="AV36" s="309"/>
      <c r="AW36" s="309"/>
    </row>
    <row r="37" spans="3:49" ht="20.25" customHeight="1" x14ac:dyDescent="0.2">
      <c r="C37" s="585" t="s">
        <v>95</v>
      </c>
      <c r="D37" s="586"/>
      <c r="E37" s="587"/>
      <c r="F37" s="591"/>
      <c r="G37" s="591"/>
      <c r="H37" s="591"/>
      <c r="I37" s="591"/>
      <c r="J37" s="591"/>
      <c r="K37" s="591"/>
      <c r="L37" s="588">
        <f>SUM(F37:K37)</f>
        <v>0</v>
      </c>
      <c r="M37" s="588"/>
      <c r="N37" s="275"/>
      <c r="O37" s="275"/>
      <c r="P37" s="275"/>
      <c r="Q37" s="275"/>
      <c r="R37" s="566" t="s">
        <v>93</v>
      </c>
      <c r="S37" s="568"/>
      <c r="T37" s="575">
        <f>SUMIFS($AU$13:$AV$30,$C$13:$D$30,"訪問介護員",$E$13:$F$30,"C")+SUMIFS($AU$13:$AV$30,$C$13:$D$30,"サービス提供責任者",$E$13:$F$30,"C")</f>
        <v>0</v>
      </c>
      <c r="U37" s="576"/>
      <c r="V37" s="577">
        <f>SUMIFS($AW$13:$AX$30,$C$13:$D$30,"訪問介護員",$E$13:$F$30,"C")+SUMIFS($AW$13:$AX$30,$C$13:$D$30,"サービス提供責任者",$E$13:$F$30,"C")</f>
        <v>0</v>
      </c>
      <c r="W37" s="578"/>
      <c r="X37" s="275"/>
      <c r="Y37" s="581">
        <v>0</v>
      </c>
      <c r="Z37" s="582"/>
      <c r="AA37" s="583">
        <v>0</v>
      </c>
      <c r="AB37" s="584"/>
      <c r="AC37" s="275"/>
      <c r="AD37" s="275"/>
      <c r="AE37" s="575" t="s">
        <v>96</v>
      </c>
      <c r="AF37" s="576"/>
      <c r="AG37" s="275"/>
      <c r="AH37" s="275"/>
      <c r="AI37" s="566" t="s">
        <v>97</v>
      </c>
      <c r="AJ37" s="568"/>
      <c r="AK37" s="566" t="s">
        <v>98</v>
      </c>
      <c r="AL37" s="567"/>
      <c r="AM37" s="567"/>
      <c r="AN37" s="568"/>
      <c r="AO37" s="316"/>
      <c r="AP37" s="309"/>
      <c r="AQ37" s="570"/>
      <c r="AR37" s="570"/>
      <c r="AS37" s="573"/>
      <c r="AT37" s="573"/>
      <c r="AU37" s="309"/>
      <c r="AV37" s="309"/>
      <c r="AW37" s="309"/>
    </row>
    <row r="38" spans="3:49" ht="20.25" customHeight="1" x14ac:dyDescent="0.2">
      <c r="C38" s="585" t="s">
        <v>83</v>
      </c>
      <c r="D38" s="586"/>
      <c r="E38" s="587"/>
      <c r="F38" s="588">
        <f>SUM(F35:G37)</f>
        <v>0</v>
      </c>
      <c r="G38" s="588"/>
      <c r="H38" s="588">
        <f>SUM(H35:I37)</f>
        <v>0</v>
      </c>
      <c r="I38" s="588"/>
      <c r="J38" s="588">
        <f>SUM(J35:K37)</f>
        <v>0</v>
      </c>
      <c r="K38" s="588"/>
      <c r="L38" s="588">
        <f>SUM(L35:M37)</f>
        <v>0</v>
      </c>
      <c r="M38" s="588"/>
      <c r="N38" s="589"/>
      <c r="O38" s="590"/>
      <c r="P38" s="275"/>
      <c r="Q38" s="275"/>
      <c r="R38" s="566" t="s">
        <v>97</v>
      </c>
      <c r="S38" s="568"/>
      <c r="T38" s="575">
        <f>SUMIFS($AU$13:$AV$30,$C$13:$D$30,"訪問介護員",$E$13:$F$30,"D")+SUMIFS($AU$13:$AV$30,$C$13:$D$30,"サービス提供責任者",$E$13:$F$30,"D")</f>
        <v>0</v>
      </c>
      <c r="U38" s="576"/>
      <c r="V38" s="577">
        <f>SUMIFS($AW$13:$AX$30,$C$13:$D$30,"訪問介護員",$E$13:$F$30,"D")+SUMIFS($AW$13:$AX$30,$C$13:$D$30,"サービス提供責任者",$E$13:$F$30,"D")</f>
        <v>0</v>
      </c>
      <c r="W38" s="578"/>
      <c r="X38" s="275"/>
      <c r="Y38" s="581">
        <v>0</v>
      </c>
      <c r="Z38" s="582"/>
      <c r="AA38" s="583">
        <v>0</v>
      </c>
      <c r="AB38" s="584"/>
      <c r="AC38" s="275"/>
      <c r="AD38" s="275"/>
      <c r="AE38" s="575" t="s">
        <v>96</v>
      </c>
      <c r="AF38" s="576"/>
      <c r="AG38" s="275"/>
      <c r="AH38" s="275"/>
      <c r="AI38" s="275"/>
      <c r="AJ38" s="569"/>
      <c r="AK38" s="569"/>
      <c r="AL38" s="570"/>
      <c r="AM38" s="570"/>
      <c r="AN38" s="573"/>
      <c r="AO38" s="573"/>
      <c r="AP38" s="309"/>
      <c r="AQ38" s="570"/>
      <c r="AR38" s="570"/>
      <c r="AS38" s="573"/>
      <c r="AT38" s="573"/>
      <c r="AU38" s="309"/>
      <c r="AV38" s="309"/>
      <c r="AW38" s="309"/>
    </row>
    <row r="39" spans="3:49" ht="20.25" customHeight="1" x14ac:dyDescent="0.2">
      <c r="C39" s="275"/>
      <c r="D39" s="275"/>
      <c r="E39" s="275"/>
      <c r="F39" s="275"/>
      <c r="G39" s="275"/>
      <c r="H39" s="275"/>
      <c r="I39" s="275"/>
      <c r="J39" s="275"/>
      <c r="K39" s="275"/>
      <c r="L39" s="325" t="s">
        <v>99</v>
      </c>
      <c r="M39" s="325"/>
      <c r="N39" s="275"/>
      <c r="O39" s="275"/>
      <c r="P39" s="275"/>
      <c r="Q39" s="275"/>
      <c r="R39" s="566" t="s">
        <v>83</v>
      </c>
      <c r="S39" s="568"/>
      <c r="T39" s="575">
        <f>SUM(T35:U38)</f>
        <v>0</v>
      </c>
      <c r="U39" s="576"/>
      <c r="V39" s="577">
        <f>SUM(V35:W38)</f>
        <v>0</v>
      </c>
      <c r="W39" s="578"/>
      <c r="X39" s="275"/>
      <c r="Y39" s="575">
        <f>SUM(Y35:Z38)</f>
        <v>0</v>
      </c>
      <c r="Z39" s="576"/>
      <c r="AA39" s="579">
        <f>SUM(AA35:AB38)</f>
        <v>0</v>
      </c>
      <c r="AB39" s="580"/>
      <c r="AC39" s="275"/>
      <c r="AD39" s="275"/>
      <c r="AE39" s="575">
        <f>SUM(AE35:AF36)</f>
        <v>0</v>
      </c>
      <c r="AF39" s="576"/>
      <c r="AG39" s="275"/>
      <c r="AH39" s="275"/>
      <c r="AI39" s="275"/>
      <c r="AJ39" s="569"/>
      <c r="AK39" s="569"/>
      <c r="AL39" s="570"/>
      <c r="AM39" s="570"/>
      <c r="AN39" s="572"/>
      <c r="AO39" s="572"/>
      <c r="AP39" s="309"/>
      <c r="AQ39" s="570"/>
      <c r="AR39" s="570"/>
      <c r="AS39" s="573"/>
      <c r="AT39" s="573"/>
      <c r="AU39" s="309"/>
      <c r="AV39" s="309"/>
      <c r="AW39" s="309"/>
    </row>
    <row r="40" spans="3:49" ht="20.25" customHeight="1" x14ac:dyDescent="0.2">
      <c r="C40" s="275"/>
      <c r="D40" s="275"/>
      <c r="E40" s="275"/>
      <c r="F40" s="275"/>
      <c r="G40" s="275"/>
      <c r="H40" s="275"/>
      <c r="I40" s="275"/>
      <c r="J40" s="275"/>
      <c r="K40" s="275"/>
      <c r="L40" s="574">
        <f>L38/3</f>
        <v>0</v>
      </c>
      <c r="M40" s="574"/>
      <c r="N40" s="275"/>
      <c r="O40" s="275"/>
      <c r="P40" s="275"/>
      <c r="Q40" s="275"/>
      <c r="R40" s="275"/>
      <c r="S40" s="275"/>
      <c r="T40" s="275"/>
      <c r="U40" s="275"/>
      <c r="V40" s="275"/>
      <c r="W40" s="275"/>
      <c r="X40" s="275"/>
      <c r="Y40" s="275"/>
      <c r="Z40" s="275"/>
      <c r="AA40" s="281"/>
      <c r="AB40" s="275"/>
      <c r="AC40" s="275"/>
      <c r="AD40" s="275"/>
      <c r="AE40" s="275"/>
      <c r="AF40" s="275"/>
      <c r="AG40" s="275"/>
      <c r="AH40" s="275"/>
      <c r="AI40" s="275"/>
      <c r="AJ40" s="309"/>
      <c r="AK40" s="309"/>
      <c r="AL40" s="309"/>
      <c r="AM40" s="309"/>
      <c r="AN40" s="309"/>
      <c r="AO40" s="309"/>
      <c r="AP40" s="309"/>
      <c r="AQ40" s="309"/>
      <c r="AR40" s="309"/>
      <c r="AS40" s="310"/>
      <c r="AT40" s="309"/>
      <c r="AU40" s="309"/>
      <c r="AV40" s="309"/>
      <c r="AW40" s="309"/>
    </row>
    <row r="41" spans="3:49" ht="20.25" customHeight="1" x14ac:dyDescent="0.2">
      <c r="C41" s="275"/>
      <c r="D41" s="275"/>
      <c r="E41" s="275"/>
      <c r="F41" s="275"/>
      <c r="G41" s="275"/>
      <c r="H41" s="275"/>
      <c r="I41" s="275"/>
      <c r="J41" s="275"/>
      <c r="K41" s="275"/>
      <c r="L41" s="275"/>
      <c r="M41" s="275"/>
      <c r="N41" s="275"/>
      <c r="O41" s="275"/>
      <c r="P41" s="275"/>
      <c r="Q41" s="275"/>
      <c r="R41" s="281" t="s">
        <v>100</v>
      </c>
      <c r="S41" s="275"/>
      <c r="T41" s="275"/>
      <c r="U41" s="275"/>
      <c r="V41" s="275"/>
      <c r="W41" s="275"/>
      <c r="X41" s="317" t="s">
        <v>101</v>
      </c>
      <c r="Y41" s="555" t="s">
        <v>102</v>
      </c>
      <c r="Z41" s="556"/>
      <c r="AA41" s="318"/>
      <c r="AB41" s="317"/>
      <c r="AC41" s="275"/>
      <c r="AD41" s="275"/>
      <c r="AE41" s="275"/>
      <c r="AF41" s="275"/>
      <c r="AG41" s="275"/>
      <c r="AH41" s="275"/>
      <c r="AI41" s="275"/>
      <c r="AJ41" s="310"/>
      <c r="AK41" s="309"/>
      <c r="AL41" s="309"/>
      <c r="AM41" s="309"/>
      <c r="AN41" s="309"/>
      <c r="AO41" s="309"/>
      <c r="AP41" s="309"/>
      <c r="AQ41" s="309"/>
      <c r="AR41" s="309"/>
      <c r="AS41" s="319"/>
      <c r="AT41" s="319"/>
      <c r="AU41" s="309"/>
      <c r="AV41" s="309"/>
      <c r="AW41" s="309"/>
    </row>
    <row r="42" spans="3:49" ht="20.25" customHeight="1" x14ac:dyDescent="0.25">
      <c r="C42" s="265"/>
      <c r="D42" s="320"/>
      <c r="E42" s="320"/>
      <c r="F42" s="275"/>
      <c r="G42" s="275"/>
      <c r="H42" s="275"/>
      <c r="I42" s="275"/>
      <c r="J42" s="275"/>
      <c r="K42" s="275"/>
      <c r="L42" s="321" t="s">
        <v>103</v>
      </c>
      <c r="M42" s="281"/>
      <c r="N42" s="281"/>
      <c r="O42" s="335"/>
      <c r="P42" s="275"/>
      <c r="Q42" s="275"/>
      <c r="R42" s="275" t="s">
        <v>104</v>
      </c>
      <c r="S42" s="275"/>
      <c r="T42" s="275"/>
      <c r="U42" s="275"/>
      <c r="V42" s="275"/>
      <c r="W42" s="275" t="s">
        <v>105</v>
      </c>
      <c r="X42" s="275"/>
      <c r="Y42" s="275"/>
      <c r="Z42" s="275"/>
      <c r="AA42" s="281"/>
      <c r="AB42" s="275"/>
      <c r="AC42" s="275"/>
      <c r="AD42" s="275"/>
      <c r="AE42" s="275"/>
      <c r="AF42" s="275"/>
      <c r="AG42" s="275"/>
      <c r="AH42" s="275"/>
      <c r="AI42" s="275"/>
      <c r="AJ42" s="309"/>
      <c r="AK42" s="309"/>
      <c r="AL42" s="309"/>
      <c r="AM42" s="309"/>
      <c r="AN42" s="309"/>
      <c r="AO42" s="309"/>
      <c r="AP42" s="309"/>
      <c r="AQ42" s="309"/>
      <c r="AR42" s="309"/>
      <c r="AS42" s="310"/>
      <c r="AT42" s="309"/>
      <c r="AU42" s="309"/>
      <c r="AV42" s="309"/>
      <c r="AW42" s="309"/>
    </row>
    <row r="43" spans="3:49" ht="20.25" customHeight="1" x14ac:dyDescent="0.2">
      <c r="C43" s="336" t="s">
        <v>106</v>
      </c>
      <c r="D43" s="336"/>
      <c r="E43" s="275"/>
      <c r="F43" s="336" t="s">
        <v>107</v>
      </c>
      <c r="G43" s="336"/>
      <c r="H43" s="275"/>
      <c r="I43" s="324"/>
      <c r="J43" s="324"/>
      <c r="K43" s="275"/>
      <c r="L43" s="325" t="s">
        <v>108</v>
      </c>
      <c r="M43" s="325"/>
      <c r="N43" s="325"/>
      <c r="O43" s="275"/>
      <c r="P43" s="275"/>
      <c r="Q43" s="275"/>
      <c r="R43" s="275" t="str">
        <f>IF($Y$41="週","対象時間数（週平均）","対象時間数（当月合計）")</f>
        <v>対象時間数（週平均）</v>
      </c>
      <c r="S43" s="275"/>
      <c r="T43" s="275"/>
      <c r="U43" s="275"/>
      <c r="V43" s="275"/>
      <c r="W43" s="275" t="str">
        <f>IF($Y$41="週","週に勤務すべき時間数","当月に勤務すべき時間数")</f>
        <v>週に勤務すべき時間数</v>
      </c>
      <c r="X43" s="275"/>
      <c r="Y43" s="275"/>
      <c r="Z43" s="275"/>
      <c r="AA43" s="281"/>
      <c r="AB43" s="545" t="s">
        <v>109</v>
      </c>
      <c r="AC43" s="545"/>
      <c r="AD43" s="545"/>
      <c r="AE43" s="545"/>
      <c r="AF43" s="275"/>
      <c r="AG43" s="275"/>
      <c r="AH43" s="275"/>
      <c r="AI43" s="275"/>
      <c r="AJ43" s="309"/>
      <c r="AK43" s="309"/>
      <c r="AL43" s="309"/>
      <c r="AM43" s="309"/>
      <c r="AN43" s="309"/>
      <c r="AO43" s="309"/>
      <c r="AP43" s="309"/>
      <c r="AQ43" s="309"/>
      <c r="AR43" s="309"/>
      <c r="AS43" s="310"/>
      <c r="AT43" s="309"/>
      <c r="AU43" s="309"/>
      <c r="AV43" s="309"/>
      <c r="AW43" s="309"/>
    </row>
    <row r="44" spans="3:49" ht="20.25" customHeight="1" x14ac:dyDescent="0.2">
      <c r="C44" s="557">
        <f>L40</f>
        <v>0</v>
      </c>
      <c r="D44" s="558"/>
      <c r="E44" s="325" t="s">
        <v>110</v>
      </c>
      <c r="F44" s="559">
        <v>40</v>
      </c>
      <c r="G44" s="560"/>
      <c r="H44" s="325" t="s">
        <v>111</v>
      </c>
      <c r="I44" s="561">
        <f>C44/F44</f>
        <v>0</v>
      </c>
      <c r="J44" s="562"/>
      <c r="K44" s="325" t="s">
        <v>112</v>
      </c>
      <c r="L44" s="563">
        <f>IF(C44&lt;40,1,ROUNDUP(I44,1))</f>
        <v>1</v>
      </c>
      <c r="M44" s="564"/>
      <c r="N44" s="565"/>
      <c r="O44" s="275"/>
      <c r="P44" s="275"/>
      <c r="Q44" s="275"/>
      <c r="R44" s="546">
        <f>IF($Y$41="週",AA39,Y39)</f>
        <v>0</v>
      </c>
      <c r="S44" s="547"/>
      <c r="T44" s="547"/>
      <c r="U44" s="548"/>
      <c r="V44" s="325" t="s">
        <v>110</v>
      </c>
      <c r="W44" s="566">
        <f>IF($Y$41="週",$AV$5,$AZ$5)</f>
        <v>0</v>
      </c>
      <c r="X44" s="567"/>
      <c r="Y44" s="567"/>
      <c r="Z44" s="568"/>
      <c r="AA44" s="325" t="s">
        <v>111</v>
      </c>
      <c r="AB44" s="549" t="e">
        <f>ROUNDDOWN(R44/W44,1)</f>
        <v>#DIV/0!</v>
      </c>
      <c r="AC44" s="550"/>
      <c r="AD44" s="550"/>
      <c r="AE44" s="551"/>
      <c r="AF44" s="275"/>
      <c r="AG44" s="275"/>
      <c r="AH44" s="275"/>
      <c r="AI44" s="275"/>
      <c r="AJ44" s="571"/>
      <c r="AK44" s="571"/>
      <c r="AL44" s="571"/>
      <c r="AM44" s="571"/>
      <c r="AN44" s="313"/>
      <c r="AO44" s="569"/>
      <c r="AP44" s="569"/>
      <c r="AQ44" s="569"/>
      <c r="AR44" s="569"/>
      <c r="AS44" s="313"/>
      <c r="AT44" s="544"/>
      <c r="AU44" s="544"/>
      <c r="AV44" s="544"/>
      <c r="AW44" s="544"/>
    </row>
    <row r="45" spans="3:49" ht="20.25" customHeight="1" x14ac:dyDescent="0.2">
      <c r="C45" s="275"/>
      <c r="D45" s="275"/>
      <c r="E45" s="275"/>
      <c r="F45" s="275"/>
      <c r="G45" s="275"/>
      <c r="H45" s="275"/>
      <c r="I45" s="275"/>
      <c r="J45" s="275"/>
      <c r="K45" s="275"/>
      <c r="L45" s="275" t="s">
        <v>113</v>
      </c>
      <c r="M45" s="275"/>
      <c r="N45" s="275"/>
      <c r="O45" s="275"/>
      <c r="P45" s="275"/>
      <c r="Q45" s="275"/>
      <c r="R45" s="275"/>
      <c r="S45" s="275"/>
      <c r="T45" s="275"/>
      <c r="U45" s="275"/>
      <c r="V45" s="275"/>
      <c r="W45" s="275"/>
      <c r="X45" s="275"/>
      <c r="Y45" s="275"/>
      <c r="Z45" s="275"/>
      <c r="AA45" s="281"/>
      <c r="AB45" s="275" t="s">
        <v>114</v>
      </c>
      <c r="AC45" s="275"/>
      <c r="AD45" s="275"/>
      <c r="AE45" s="275"/>
      <c r="AF45" s="275"/>
      <c r="AG45" s="275"/>
      <c r="AH45" s="275"/>
      <c r="AI45" s="275"/>
      <c r="AJ45" s="309"/>
      <c r="AK45" s="309"/>
      <c r="AL45" s="309"/>
      <c r="AM45" s="309"/>
      <c r="AN45" s="309"/>
      <c r="AO45" s="309"/>
      <c r="AP45" s="309"/>
      <c r="AQ45" s="309"/>
      <c r="AR45" s="309"/>
      <c r="AS45" s="310"/>
      <c r="AT45" s="309"/>
      <c r="AU45" s="309"/>
      <c r="AV45" s="309"/>
      <c r="AW45" s="309"/>
    </row>
    <row r="46" spans="3:49" ht="20.25" customHeight="1" x14ac:dyDescent="0.2">
      <c r="C46" s="275" t="s">
        <v>115</v>
      </c>
      <c r="D46" s="275"/>
      <c r="E46" s="275"/>
      <c r="F46" s="275"/>
      <c r="G46" s="275"/>
      <c r="H46" s="275"/>
      <c r="I46" s="275"/>
      <c r="J46" s="275"/>
      <c r="K46" s="275"/>
      <c r="L46" s="275"/>
      <c r="M46" s="275"/>
      <c r="N46" s="275"/>
      <c r="O46" s="275"/>
      <c r="P46" s="275"/>
      <c r="Q46" s="275"/>
      <c r="R46" s="275" t="s">
        <v>116</v>
      </c>
      <c r="S46" s="275"/>
      <c r="T46" s="275"/>
      <c r="U46" s="275"/>
      <c r="V46" s="275"/>
      <c r="W46" s="275"/>
      <c r="X46" s="275"/>
      <c r="Y46" s="275"/>
      <c r="Z46" s="275"/>
      <c r="AA46" s="281"/>
      <c r="AB46" s="275"/>
      <c r="AC46" s="275"/>
      <c r="AD46" s="275"/>
      <c r="AE46" s="275"/>
      <c r="AF46" s="275"/>
      <c r="AG46" s="275"/>
      <c r="AH46" s="275"/>
      <c r="AI46" s="275"/>
      <c r="AJ46" s="275"/>
      <c r="AK46" s="326"/>
      <c r="AL46" s="327"/>
      <c r="AM46" s="327"/>
      <c r="AN46" s="275"/>
      <c r="AO46" s="275"/>
      <c r="AP46" s="275"/>
      <c r="AQ46" s="275"/>
      <c r="AR46" s="275"/>
      <c r="AS46" s="275"/>
      <c r="AT46" s="275"/>
      <c r="AU46" s="275"/>
      <c r="AV46" s="275"/>
      <c r="AW46" s="275"/>
    </row>
    <row r="47" spans="3:49" ht="20.25" customHeight="1" x14ac:dyDescent="0.2">
      <c r="C47" s="275"/>
      <c r="D47" s="275" t="s">
        <v>117</v>
      </c>
      <c r="E47" s="275"/>
      <c r="F47" s="275"/>
      <c r="G47" s="275"/>
      <c r="H47" s="275"/>
      <c r="I47" s="275"/>
      <c r="J47" s="275"/>
      <c r="K47" s="275"/>
      <c r="L47" s="275"/>
      <c r="M47" s="275"/>
      <c r="N47" s="275"/>
      <c r="O47" s="275"/>
      <c r="P47" s="275"/>
      <c r="Q47" s="275"/>
      <c r="R47" s="275" t="s">
        <v>80</v>
      </c>
      <c r="S47" s="275"/>
      <c r="T47" s="275"/>
      <c r="U47" s="275"/>
      <c r="V47" s="275"/>
      <c r="W47" s="275"/>
      <c r="X47" s="275"/>
      <c r="Y47" s="275"/>
      <c r="Z47" s="275"/>
      <c r="AA47" s="281"/>
      <c r="AB47" s="325"/>
      <c r="AC47" s="325"/>
      <c r="AD47" s="325"/>
      <c r="AE47" s="325"/>
      <c r="AF47" s="275"/>
      <c r="AG47" s="275"/>
      <c r="AH47" s="275"/>
      <c r="AI47" s="275"/>
      <c r="AJ47" s="275"/>
      <c r="AK47" s="326"/>
      <c r="AL47" s="327"/>
      <c r="AM47" s="327"/>
      <c r="AN47" s="275"/>
      <c r="AO47" s="275"/>
      <c r="AP47" s="275"/>
      <c r="AQ47" s="275"/>
      <c r="AR47" s="275"/>
      <c r="AS47" s="275"/>
      <c r="AT47" s="275"/>
      <c r="AU47" s="275"/>
      <c r="AV47" s="275"/>
      <c r="AW47" s="275"/>
    </row>
    <row r="48" spans="3:49" ht="20.25" customHeight="1" x14ac:dyDescent="0.2">
      <c r="C48" s="275" t="s">
        <v>118</v>
      </c>
      <c r="D48" s="275"/>
      <c r="E48" s="275"/>
      <c r="F48" s="275"/>
      <c r="G48" s="275"/>
      <c r="H48" s="275"/>
      <c r="I48" s="275"/>
      <c r="J48" s="275"/>
      <c r="K48" s="275"/>
      <c r="L48" s="275"/>
      <c r="M48" s="275"/>
      <c r="N48" s="275"/>
      <c r="O48" s="275"/>
      <c r="P48" s="275"/>
      <c r="Q48" s="275"/>
      <c r="R48" s="275" t="s">
        <v>119</v>
      </c>
      <c r="S48" s="275"/>
      <c r="T48" s="275"/>
      <c r="U48" s="275"/>
      <c r="V48" s="275"/>
      <c r="W48" s="275" t="s">
        <v>120</v>
      </c>
      <c r="X48" s="275"/>
      <c r="Y48" s="275"/>
      <c r="Z48" s="275"/>
      <c r="AA48" s="275"/>
      <c r="AB48" s="545" t="s">
        <v>83</v>
      </c>
      <c r="AC48" s="545"/>
      <c r="AD48" s="545"/>
      <c r="AE48" s="545"/>
      <c r="AF48" s="275"/>
      <c r="AG48" s="275"/>
      <c r="AH48" s="275"/>
      <c r="AI48" s="275"/>
      <c r="AJ48" s="275"/>
      <c r="AK48" s="326"/>
      <c r="AL48" s="327"/>
      <c r="AM48" s="327"/>
      <c r="AN48" s="275"/>
      <c r="AO48" s="275"/>
      <c r="AP48" s="275"/>
      <c r="AQ48" s="275"/>
      <c r="AR48" s="275"/>
      <c r="AS48" s="275"/>
      <c r="AT48" s="275"/>
      <c r="AU48" s="275"/>
      <c r="AV48" s="275"/>
      <c r="AW48" s="275"/>
    </row>
    <row r="49" spans="3:58" ht="20.25" customHeight="1" x14ac:dyDescent="0.2">
      <c r="C49" s="275" t="s">
        <v>121</v>
      </c>
      <c r="D49" s="275"/>
      <c r="E49" s="275"/>
      <c r="F49" s="275"/>
      <c r="G49" s="275"/>
      <c r="H49" s="275"/>
      <c r="I49" s="275"/>
      <c r="J49" s="275"/>
      <c r="K49" s="275"/>
      <c r="L49" s="275"/>
      <c r="M49" s="275"/>
      <c r="N49" s="275"/>
      <c r="O49" s="275"/>
      <c r="P49" s="275"/>
      <c r="Q49" s="275"/>
      <c r="R49" s="546">
        <f>AE39</f>
        <v>0</v>
      </c>
      <c r="S49" s="547"/>
      <c r="T49" s="547"/>
      <c r="U49" s="548"/>
      <c r="V49" s="325" t="s">
        <v>122</v>
      </c>
      <c r="W49" s="549" t="e">
        <f>AB44</f>
        <v>#DIV/0!</v>
      </c>
      <c r="X49" s="550"/>
      <c r="Y49" s="550"/>
      <c r="Z49" s="551"/>
      <c r="AA49" s="325" t="s">
        <v>111</v>
      </c>
      <c r="AB49" s="552" t="e">
        <f>ROUNDDOWN(R49+W49,1)</f>
        <v>#DIV/0!</v>
      </c>
      <c r="AC49" s="553"/>
      <c r="AD49" s="553"/>
      <c r="AE49" s="554"/>
      <c r="AF49" s="275"/>
      <c r="AG49" s="275"/>
      <c r="AH49" s="275"/>
      <c r="AI49" s="275"/>
      <c r="AJ49" s="275"/>
      <c r="AK49" s="326"/>
      <c r="AL49" s="327"/>
      <c r="AM49" s="327"/>
      <c r="AN49" s="275"/>
      <c r="AO49" s="275"/>
      <c r="AP49" s="275"/>
      <c r="AQ49" s="275"/>
      <c r="AR49" s="275"/>
      <c r="AS49" s="275"/>
      <c r="AT49" s="275"/>
      <c r="AU49" s="275"/>
      <c r="AV49" s="275"/>
      <c r="AW49" s="275"/>
    </row>
    <row r="50" spans="3:58" ht="20.25" customHeight="1" x14ac:dyDescent="0.2">
      <c r="C50" s="275" t="s">
        <v>123</v>
      </c>
      <c r="D50" s="320"/>
      <c r="E50" s="320"/>
      <c r="F50" s="275"/>
      <c r="G50" s="275"/>
      <c r="H50" s="275"/>
      <c r="I50" s="275"/>
      <c r="J50" s="275"/>
      <c r="K50" s="275"/>
      <c r="L50" s="275"/>
      <c r="M50" s="275"/>
      <c r="N50" s="275"/>
      <c r="O50" s="275"/>
      <c r="P50" s="275"/>
      <c r="Q50" s="275"/>
      <c r="R50" s="275"/>
      <c r="S50" s="275"/>
      <c r="T50" s="275"/>
      <c r="U50" s="275"/>
      <c r="V50" s="275"/>
      <c r="W50" s="275"/>
      <c r="X50" s="275"/>
      <c r="Y50" s="275"/>
      <c r="Z50" s="275"/>
      <c r="AA50" s="275"/>
      <c r="AB50" s="275"/>
      <c r="AC50" s="281"/>
      <c r="AD50" s="275"/>
      <c r="AE50" s="275"/>
      <c r="AF50" s="275"/>
      <c r="AG50" s="275"/>
      <c r="AH50" s="275"/>
      <c r="AI50" s="275"/>
      <c r="AJ50" s="275"/>
      <c r="AK50" s="326"/>
      <c r="AL50" s="327"/>
      <c r="AM50" s="327"/>
      <c r="AN50" s="275"/>
      <c r="AO50" s="275"/>
      <c r="AP50" s="275"/>
      <c r="AQ50" s="275"/>
      <c r="AR50" s="275"/>
      <c r="AS50" s="275"/>
      <c r="AT50" s="275"/>
      <c r="AU50" s="275"/>
      <c r="AV50" s="275"/>
      <c r="AW50" s="275"/>
    </row>
    <row r="51" spans="3:58" ht="20.25" customHeight="1" x14ac:dyDescent="0.2">
      <c r="C51" s="284"/>
      <c r="D51" s="284"/>
      <c r="T51" s="284"/>
      <c r="AJ51" s="331"/>
      <c r="AK51" s="332"/>
      <c r="AL51" s="332"/>
      <c r="BE51" s="332"/>
    </row>
    <row r="52" spans="3:58" ht="20.25" customHeight="1" x14ac:dyDescent="0.2">
      <c r="C52" s="284"/>
      <c r="D52" s="284"/>
      <c r="U52" s="284"/>
      <c r="AK52" s="331"/>
      <c r="AL52" s="332"/>
      <c r="AM52" s="332"/>
      <c r="BF52" s="332"/>
    </row>
    <row r="53" spans="3:58" ht="20.25" customHeight="1" x14ac:dyDescent="0.2">
      <c r="D53" s="284"/>
      <c r="U53" s="284"/>
      <c r="AK53" s="331"/>
      <c r="AL53" s="332"/>
      <c r="AM53" s="332"/>
      <c r="BF53" s="332"/>
    </row>
    <row r="54" spans="3:58" ht="20.25" customHeight="1" x14ac:dyDescent="0.2">
      <c r="C54" s="284"/>
      <c r="D54" s="284"/>
      <c r="U54" s="284"/>
      <c r="AK54" s="331"/>
      <c r="AL54" s="332"/>
      <c r="AM54" s="332"/>
      <c r="BF54" s="332"/>
    </row>
    <row r="55" spans="3:58" ht="20.25" customHeight="1" x14ac:dyDescent="0.2">
      <c r="C55" s="331"/>
      <c r="D55" s="331"/>
      <c r="E55" s="331"/>
      <c r="F55" s="331"/>
      <c r="G55" s="331"/>
      <c r="H55" s="331"/>
      <c r="I55" s="331"/>
      <c r="J55" s="331"/>
      <c r="K55" s="331"/>
      <c r="L55" s="331"/>
      <c r="M55" s="331"/>
      <c r="N55" s="331"/>
      <c r="O55" s="331"/>
      <c r="P55" s="331"/>
      <c r="Q55" s="331"/>
      <c r="R55" s="331"/>
      <c r="S55" s="331"/>
      <c r="T55" s="331"/>
      <c r="U55" s="332"/>
      <c r="V55" s="332"/>
      <c r="W55" s="331"/>
      <c r="X55" s="331"/>
      <c r="Y55" s="331"/>
      <c r="Z55" s="331"/>
      <c r="AA55" s="331"/>
      <c r="AB55" s="331"/>
      <c r="AC55" s="331"/>
      <c r="AD55" s="331"/>
      <c r="AE55" s="331"/>
      <c r="AF55" s="331"/>
      <c r="AG55" s="331"/>
      <c r="AH55" s="331"/>
      <c r="AI55" s="331"/>
      <c r="AJ55" s="331"/>
      <c r="AK55" s="331"/>
      <c r="AL55" s="332"/>
      <c r="AM55" s="332"/>
      <c r="BF55" s="332"/>
    </row>
    <row r="56" spans="3:58" ht="20.25" customHeight="1" x14ac:dyDescent="0.2">
      <c r="C56" s="331"/>
      <c r="D56" s="331"/>
      <c r="E56" s="331"/>
      <c r="F56" s="331"/>
      <c r="G56" s="331"/>
      <c r="H56" s="331"/>
      <c r="I56" s="331"/>
      <c r="J56" s="331"/>
      <c r="K56" s="331"/>
      <c r="L56" s="331"/>
      <c r="M56" s="331"/>
      <c r="N56" s="331"/>
      <c r="O56" s="331"/>
      <c r="P56" s="331"/>
      <c r="Q56" s="331"/>
      <c r="R56" s="331"/>
      <c r="S56" s="331"/>
      <c r="T56" s="331"/>
      <c r="U56" s="332"/>
      <c r="V56" s="332"/>
      <c r="W56" s="331"/>
      <c r="X56" s="331"/>
      <c r="Y56" s="331"/>
      <c r="Z56" s="331"/>
      <c r="AA56" s="331"/>
      <c r="AB56" s="331"/>
      <c r="AC56" s="331"/>
      <c r="AD56" s="331"/>
      <c r="AE56" s="331"/>
      <c r="AF56" s="331"/>
      <c r="AG56" s="331"/>
      <c r="AH56" s="331"/>
      <c r="AI56" s="331"/>
      <c r="AJ56" s="331"/>
      <c r="AK56" s="331"/>
      <c r="AL56" s="332"/>
      <c r="AM56" s="332"/>
      <c r="BF56" s="332"/>
    </row>
  </sheetData>
  <sheetProtection insertRows="0"/>
  <mergeCells count="258">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3"/>
  <conditionalFormatting sqref="F35:M38">
    <cfRule type="expression" dxfId="9" priority="6">
      <formula>INDIRECT(ADDRESS(ROW(),COLUMN()))=TRUNC(INDIRECT(ADDRESS(ROW(),COLUMN())))</formula>
    </cfRule>
  </conditionalFormatting>
  <conditionalFormatting sqref="L40:M40">
    <cfRule type="expression" dxfId="8" priority="5">
      <formula>INDIRECT(ADDRESS(ROW(),COLUMN()))=TRUNC(INDIRECT(ADDRESS(ROW(),COLUMN())))</formula>
    </cfRule>
  </conditionalFormatting>
  <conditionalFormatting sqref="C44:D44">
    <cfRule type="expression" dxfId="7" priority="4">
      <formula>INDIRECT(ADDRESS(ROW(),COLUMN()))=TRUNC(INDIRECT(ADDRESS(ROW(),COLUMN())))</formula>
    </cfRule>
  </conditionalFormatting>
  <conditionalFormatting sqref="R44:U44">
    <cfRule type="expression" dxfId="6" priority="3">
      <formula>INDIRECT(ADDRESS(ROW(),COLUMN()))=TRUNC(INDIRECT(ADDRESS(ROW(),COLUMN())))</formula>
    </cfRule>
  </conditionalFormatting>
  <conditionalFormatting sqref="R49:U49">
    <cfRule type="expression" dxfId="5" priority="2">
      <formula>INDIRECT(ADDRESS(ROW(),COLUMN()))=TRUNC(INDIRECT(ADDRESS(ROW(),COLUMN())))</formula>
    </cfRule>
  </conditionalFormatting>
  <conditionalFormatting sqref="AU13:AX30">
    <cfRule type="expression" dxfId="4" priority="1">
      <formula>INDIRECT(ADDRESS(ROW(),COLUMN()))=TRUNC(INDIRECT(ADDRESS(ROW(),COLUMN())))</formula>
    </cfRule>
  </conditionalFormatting>
  <dataValidations count="7">
    <dataValidation type="list" allowBlank="1" showInputMessage="1" showErrorMessage="1" sqref="AZ4" xr:uid="{06181175-7A84-49B6-939B-50ECC317ADDF}">
      <formula1>"予定,実績,予定・実績"</formula1>
    </dataValidation>
    <dataValidation type="list" errorStyle="warning" allowBlank="1" showInputMessage="1" error="リストにない場合のみ、入力してください。" sqref="G13:K30" xr:uid="{1D660C66-32D7-4B48-9E3E-E67102ED5FDD}">
      <formula1>INDIRECT(C13)</formula1>
    </dataValidation>
    <dataValidation type="list" allowBlank="1" showInputMessage="1" sqref="E13:F30" xr:uid="{47D572BE-4375-4383-B3CC-E745D8E28D29}">
      <formula1>"A, B, C, D"</formula1>
    </dataValidation>
    <dataValidation type="list" allowBlank="1" showInputMessage="1" showErrorMessage="1" sqref="AZ3" xr:uid="{791AFCA8-1AE2-434C-A254-FA38E22C2BC8}">
      <formula1>"４週,暦月"</formula1>
    </dataValidation>
    <dataValidation type="list" allowBlank="1" showInputMessage="1" showErrorMessage="1" sqref="Y41:Z41" xr:uid="{E70614C2-6486-4C6B-AACD-E84EB7D384AE}">
      <formula1>"週,暦月"</formula1>
    </dataValidation>
    <dataValidation type="decimal" allowBlank="1" showInputMessage="1" showErrorMessage="1" error="入力可能範囲　32～40" sqref="AV5" xr:uid="{5EF70AAA-F704-4481-AB0E-7406A194E58D}">
      <formula1>32</formula1>
      <formula2>40</formula2>
    </dataValidation>
    <dataValidation type="list" allowBlank="1" showInputMessage="1" showErrorMessage="1" sqref="F44" xr:uid="{5C91D6AE-DEE0-4478-BBF9-1CA166147588}">
      <formula1>"40,50"</formula1>
    </dataValidation>
  </dataValidations>
  <printOptions horizontalCentered="1"/>
  <pageMargins left="0.23622047244094491" right="0.23622047244094491" top="0.43307086614173229" bottom="0.27559055118110237" header="0.31496062992125984" footer="0.31496062992125984"/>
  <pageSetup paperSize="9" scale="44" fitToHeight="0" orientation="landscape" r:id="rId1"/>
  <colBreaks count="1" manualBreakCount="1">
    <brk id="58" max="1048575" man="1"/>
  </colBreaks>
  <extLst>
    <ext xmlns:x14="http://schemas.microsoft.com/office/spreadsheetml/2009/9/main" uri="{CCE6A557-97BC-4b89-ADB6-D9C93CAAB3DF}">
      <x14:dataValidations xmlns:xm="http://schemas.microsoft.com/office/excel/2006/main" count="2">
        <x14:dataValidation type="list" allowBlank="1" showInputMessage="1" xr:uid="{C7955D7A-A835-406D-BB2D-68CA06052764}">
          <x14:formula1>
            <xm:f>プルダウン・リスト!$B$13:$K$13</xm:f>
          </x14:formula1>
          <xm:sqref>C13:D30</xm:sqref>
        </x14:dataValidation>
        <x14:dataValidation type="list" allowBlank="1" showInputMessage="1" xr:uid="{6BD33930-9847-4A61-A2EE-D4F9B91F317E}">
          <x14:formula1>
            <xm:f>プルダウン・リスト!$C$5:$C$9</xm:f>
          </x14:formula1>
          <xm:sqref>AM1:BA1</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7A596A6-8D8D-4F13-A352-716BBD483263}">
  <dimension ref="A1:BF56"/>
  <sheetViews>
    <sheetView showGridLines="0" view="pageBreakPreview" zoomScale="70" zoomScaleNormal="55" zoomScaleSheetLayoutView="70" workbookViewId="0">
      <selection activeCell="B1" sqref="B1"/>
    </sheetView>
  </sheetViews>
  <sheetFormatPr defaultColWidth="4.453125" defaultRowHeight="20.25" customHeight="1" x14ac:dyDescent="0.2"/>
  <cols>
    <col min="1" max="1" width="1.453125" style="287" customWidth="1"/>
    <col min="2" max="56" width="5.54296875" style="287" customWidth="1"/>
    <col min="57" max="16384" width="4.453125" style="287"/>
  </cols>
  <sheetData>
    <row r="1" spans="1:57" s="257" customFormat="1" ht="20.25" customHeight="1" x14ac:dyDescent="0.2">
      <c r="A1" s="252"/>
      <c r="B1" s="252"/>
      <c r="C1" s="253" t="s">
        <v>124</v>
      </c>
      <c r="D1" s="253"/>
      <c r="E1" s="252"/>
      <c r="F1" s="252"/>
      <c r="G1" s="254" t="s">
        <v>125</v>
      </c>
      <c r="H1" s="252"/>
      <c r="I1" s="252"/>
      <c r="J1" s="253"/>
      <c r="K1" s="253"/>
      <c r="L1" s="253"/>
      <c r="M1" s="253"/>
      <c r="N1" s="252"/>
      <c r="O1" s="252"/>
      <c r="P1" s="252"/>
      <c r="Q1" s="252"/>
      <c r="R1" s="252"/>
      <c r="S1" s="252"/>
      <c r="T1" s="252"/>
      <c r="U1" s="252"/>
      <c r="V1" s="252"/>
      <c r="W1" s="252"/>
      <c r="X1" s="252"/>
      <c r="Y1" s="252"/>
      <c r="Z1" s="252"/>
      <c r="AA1" s="252"/>
      <c r="AB1" s="252"/>
      <c r="AC1" s="252"/>
      <c r="AD1" s="252"/>
      <c r="AE1" s="252"/>
      <c r="AF1" s="252"/>
      <c r="AG1" s="252"/>
      <c r="AH1" s="252"/>
      <c r="AI1" s="252"/>
      <c r="AJ1" s="252"/>
      <c r="AK1" s="255" t="s">
        <v>40</v>
      </c>
      <c r="AL1" s="255" t="s">
        <v>41</v>
      </c>
      <c r="AM1" s="668" t="s">
        <v>42</v>
      </c>
      <c r="AN1" s="668"/>
      <c r="AO1" s="668"/>
      <c r="AP1" s="668"/>
      <c r="AQ1" s="668"/>
      <c r="AR1" s="668"/>
      <c r="AS1" s="668"/>
      <c r="AT1" s="668"/>
      <c r="AU1" s="668"/>
      <c r="AV1" s="668"/>
      <c r="AW1" s="668"/>
      <c r="AX1" s="668"/>
      <c r="AY1" s="668"/>
      <c r="AZ1" s="668"/>
      <c r="BA1" s="668"/>
      <c r="BB1" s="256" t="s">
        <v>43</v>
      </c>
      <c r="BC1" s="252"/>
      <c r="BD1" s="252"/>
    </row>
    <row r="2" spans="1:57" s="260" customFormat="1" ht="20.25" customHeight="1" x14ac:dyDescent="0.2">
      <c r="A2" s="258"/>
      <c r="B2" s="258"/>
      <c r="C2" s="258"/>
      <c r="D2" s="254"/>
      <c r="E2" s="258"/>
      <c r="F2" s="258"/>
      <c r="G2" s="258"/>
      <c r="H2" s="254"/>
      <c r="I2" s="255"/>
      <c r="J2" s="255"/>
      <c r="K2" s="255"/>
      <c r="L2" s="255"/>
      <c r="M2" s="255"/>
      <c r="N2" s="258"/>
      <c r="O2" s="258"/>
      <c r="P2" s="258"/>
      <c r="Q2" s="258"/>
      <c r="R2" s="258"/>
      <c r="S2" s="258"/>
      <c r="T2" s="255" t="s">
        <v>44</v>
      </c>
      <c r="U2" s="669">
        <v>7</v>
      </c>
      <c r="V2" s="669"/>
      <c r="W2" s="255" t="s">
        <v>41</v>
      </c>
      <c r="X2" s="670">
        <f>IF(U2=0,"",YEAR(DATE(2018+U2,1,1)))</f>
        <v>2025</v>
      </c>
      <c r="Y2" s="670"/>
      <c r="Z2" s="258" t="s">
        <v>45</v>
      </c>
      <c r="AA2" s="258" t="s">
        <v>46</v>
      </c>
      <c r="AB2" s="669">
        <v>4</v>
      </c>
      <c r="AC2" s="669"/>
      <c r="AD2" s="258" t="s">
        <v>47</v>
      </c>
      <c r="AE2" s="258"/>
      <c r="AF2" s="258"/>
      <c r="AG2" s="258"/>
      <c r="AH2" s="258"/>
      <c r="AI2" s="258"/>
      <c r="AJ2" s="256"/>
      <c r="AK2" s="255" t="s">
        <v>48</v>
      </c>
      <c r="AL2" s="255" t="s">
        <v>41</v>
      </c>
      <c r="AM2" s="669"/>
      <c r="AN2" s="669"/>
      <c r="AO2" s="669"/>
      <c r="AP2" s="669"/>
      <c r="AQ2" s="669"/>
      <c r="AR2" s="669"/>
      <c r="AS2" s="669"/>
      <c r="AT2" s="669"/>
      <c r="AU2" s="669"/>
      <c r="AV2" s="669"/>
      <c r="AW2" s="669"/>
      <c r="AX2" s="669"/>
      <c r="AY2" s="669"/>
      <c r="AZ2" s="669"/>
      <c r="BA2" s="669"/>
      <c r="BB2" s="256" t="s">
        <v>43</v>
      </c>
      <c r="BC2" s="255"/>
      <c r="BD2" s="255"/>
      <c r="BE2" s="259"/>
    </row>
    <row r="3" spans="1:57" s="260" customFormat="1" ht="20.25" customHeight="1" x14ac:dyDescent="0.2">
      <c r="A3" s="258"/>
      <c r="B3" s="258"/>
      <c r="C3" s="258"/>
      <c r="D3" s="254"/>
      <c r="E3" s="258"/>
      <c r="F3" s="258"/>
      <c r="G3" s="258"/>
      <c r="H3" s="254"/>
      <c r="I3" s="255"/>
      <c r="J3" s="255"/>
      <c r="K3" s="255"/>
      <c r="L3" s="255"/>
      <c r="M3" s="255"/>
      <c r="N3" s="258"/>
      <c r="O3" s="258"/>
      <c r="P3" s="258"/>
      <c r="Q3" s="258"/>
      <c r="R3" s="258"/>
      <c r="S3" s="258"/>
      <c r="T3" s="261"/>
      <c r="U3" s="262"/>
      <c r="V3" s="262"/>
      <c r="W3" s="263"/>
      <c r="X3" s="262"/>
      <c r="Y3" s="262"/>
      <c r="Z3" s="264"/>
      <c r="AA3" s="264"/>
      <c r="AB3" s="262"/>
      <c r="AC3" s="262"/>
      <c r="AD3" s="265"/>
      <c r="AE3" s="258"/>
      <c r="AF3" s="258"/>
      <c r="AG3" s="258"/>
      <c r="AH3" s="258"/>
      <c r="AI3" s="258"/>
      <c r="AJ3" s="256"/>
      <c r="AK3" s="255"/>
      <c r="AL3" s="255"/>
      <c r="AM3" s="266"/>
      <c r="AN3" s="266"/>
      <c r="AO3" s="266"/>
      <c r="AP3" s="266"/>
      <c r="AQ3" s="266"/>
      <c r="AR3" s="266"/>
      <c r="AS3" s="266"/>
      <c r="AT3" s="266"/>
      <c r="AU3" s="266"/>
      <c r="AV3" s="266"/>
      <c r="AW3" s="266"/>
      <c r="AX3" s="266"/>
      <c r="AY3" s="267" t="s">
        <v>49</v>
      </c>
      <c r="AZ3" s="671" t="s">
        <v>50</v>
      </c>
      <c r="BA3" s="671"/>
      <c r="BB3" s="671"/>
      <c r="BC3" s="671"/>
      <c r="BD3" s="255"/>
      <c r="BE3" s="259"/>
    </row>
    <row r="4" spans="1:57" s="260" customFormat="1" ht="20.25" customHeight="1" x14ac:dyDescent="0.2">
      <c r="A4" s="258"/>
      <c r="B4" s="268"/>
      <c r="C4" s="268"/>
      <c r="D4" s="268"/>
      <c r="E4" s="268"/>
      <c r="F4" s="268"/>
      <c r="G4" s="268"/>
      <c r="H4" s="268"/>
      <c r="I4" s="268"/>
      <c r="J4" s="269"/>
      <c r="K4" s="270"/>
      <c r="L4" s="270"/>
      <c r="M4" s="270"/>
      <c r="N4" s="270"/>
      <c r="O4" s="270"/>
      <c r="P4" s="271"/>
      <c r="Q4" s="270"/>
      <c r="R4" s="270"/>
      <c r="S4" s="258"/>
      <c r="T4" s="258"/>
      <c r="U4" s="258"/>
      <c r="V4" s="258"/>
      <c r="W4" s="258"/>
      <c r="X4" s="258"/>
      <c r="Y4" s="258"/>
      <c r="Z4" s="264"/>
      <c r="AA4" s="264"/>
      <c r="AB4" s="262"/>
      <c r="AC4" s="262"/>
      <c r="AD4" s="265"/>
      <c r="AE4" s="258"/>
      <c r="AF4" s="258"/>
      <c r="AG4" s="258"/>
      <c r="AH4" s="258"/>
      <c r="AI4" s="258"/>
      <c r="AJ4" s="256"/>
      <c r="AK4" s="255"/>
      <c r="AL4" s="255"/>
      <c r="AM4" s="266"/>
      <c r="AN4" s="266"/>
      <c r="AO4" s="266"/>
      <c r="AP4" s="266"/>
      <c r="AQ4" s="266"/>
      <c r="AR4" s="266"/>
      <c r="AS4" s="266"/>
      <c r="AT4" s="266"/>
      <c r="AU4" s="266"/>
      <c r="AV4" s="266"/>
      <c r="AW4" s="266"/>
      <c r="AX4" s="266"/>
      <c r="AY4" s="267" t="s">
        <v>52</v>
      </c>
      <c r="AZ4" s="671" t="s">
        <v>53</v>
      </c>
      <c r="BA4" s="671"/>
      <c r="BB4" s="671"/>
      <c r="BC4" s="671"/>
      <c r="BD4" s="255"/>
      <c r="BE4" s="259"/>
    </row>
    <row r="5" spans="1:57" s="260" customFormat="1" ht="20.25" customHeight="1" x14ac:dyDescent="0.2">
      <c r="A5" s="258"/>
      <c r="B5" s="272"/>
      <c r="C5" s="272"/>
      <c r="D5" s="272"/>
      <c r="E5" s="272"/>
      <c r="F5" s="272"/>
      <c r="G5" s="272"/>
      <c r="H5" s="272"/>
      <c r="I5" s="272"/>
      <c r="J5" s="270"/>
      <c r="K5" s="273"/>
      <c r="L5" s="274"/>
      <c r="M5" s="274"/>
      <c r="N5" s="274"/>
      <c r="O5" s="274"/>
      <c r="P5" s="272"/>
      <c r="Q5" s="268"/>
      <c r="R5" s="268"/>
      <c r="S5" s="252"/>
      <c r="T5" s="258"/>
      <c r="U5" s="258"/>
      <c r="V5" s="258"/>
      <c r="W5" s="258"/>
      <c r="X5" s="258"/>
      <c r="Y5" s="258"/>
      <c r="Z5" s="264"/>
      <c r="AA5" s="264"/>
      <c r="AB5" s="262"/>
      <c r="AC5" s="262"/>
      <c r="AD5" s="252"/>
      <c r="AE5" s="252"/>
      <c r="AF5" s="252"/>
      <c r="AG5" s="252"/>
      <c r="AH5" s="258"/>
      <c r="AI5" s="258"/>
      <c r="AJ5" s="252" t="s">
        <v>54</v>
      </c>
      <c r="AK5" s="252"/>
      <c r="AL5" s="252"/>
      <c r="AM5" s="252"/>
      <c r="AN5" s="252"/>
      <c r="AO5" s="252"/>
      <c r="AP5" s="252"/>
      <c r="AQ5" s="252"/>
      <c r="AR5" s="268"/>
      <c r="AS5" s="268"/>
      <c r="AT5" s="275"/>
      <c r="AU5" s="252"/>
      <c r="AV5" s="685">
        <v>40</v>
      </c>
      <c r="AW5" s="686"/>
      <c r="AX5" s="275" t="s">
        <v>55</v>
      </c>
      <c r="AY5" s="252"/>
      <c r="AZ5" s="704">
        <v>160</v>
      </c>
      <c r="BA5" s="705"/>
      <c r="BB5" s="275" t="s">
        <v>56</v>
      </c>
      <c r="BC5" s="252"/>
      <c r="BD5" s="258"/>
      <c r="BE5" s="259"/>
    </row>
    <row r="6" spans="1:57" s="260" customFormat="1" ht="20.25" customHeight="1" x14ac:dyDescent="0.2">
      <c r="A6" s="258"/>
      <c r="B6" s="272"/>
      <c r="C6" s="272"/>
      <c r="D6" s="272"/>
      <c r="E6" s="272"/>
      <c r="F6" s="272"/>
      <c r="G6" s="272"/>
      <c r="H6" s="272"/>
      <c r="I6" s="272"/>
      <c r="J6" s="272"/>
      <c r="K6" s="276"/>
      <c r="L6" s="276"/>
      <c r="M6" s="276"/>
      <c r="N6" s="272"/>
      <c r="O6" s="277"/>
      <c r="P6" s="278"/>
      <c r="Q6" s="278"/>
      <c r="R6" s="279"/>
      <c r="S6" s="280"/>
      <c r="T6" s="258"/>
      <c r="U6" s="258"/>
      <c r="V6" s="258"/>
      <c r="W6" s="258"/>
      <c r="X6" s="258"/>
      <c r="Y6" s="258"/>
      <c r="Z6" s="264"/>
      <c r="AA6" s="264"/>
      <c r="AB6" s="262"/>
      <c r="AC6" s="262"/>
      <c r="AD6" s="275"/>
      <c r="AE6" s="252"/>
      <c r="AF6" s="252"/>
      <c r="AG6" s="252"/>
      <c r="AH6" s="258"/>
      <c r="AI6" s="258"/>
      <c r="AJ6" s="258"/>
      <c r="AK6" s="258"/>
      <c r="AL6" s="252"/>
      <c r="AM6" s="252"/>
      <c r="AN6" s="281"/>
      <c r="AO6" s="282"/>
      <c r="AP6" s="282"/>
      <c r="AQ6" s="280"/>
      <c r="AR6" s="280"/>
      <c r="AS6" s="280"/>
      <c r="AT6" s="280"/>
      <c r="AU6" s="280"/>
      <c r="AV6" s="280"/>
      <c r="AW6" s="252" t="s">
        <v>57</v>
      </c>
      <c r="AX6" s="252"/>
      <c r="AY6" s="252"/>
      <c r="AZ6" s="687">
        <f>DAY(EOMONTH(DATE(X2,AB2,1),0))</f>
        <v>30</v>
      </c>
      <c r="BA6" s="688"/>
      <c r="BB6" s="275" t="s">
        <v>58</v>
      </c>
      <c r="BC6" s="258"/>
      <c r="BD6" s="258"/>
      <c r="BE6" s="259"/>
    </row>
    <row r="7" spans="1:57" ht="20.25" customHeight="1" thickBot="1" x14ac:dyDescent="0.25">
      <c r="A7" s="283"/>
      <c r="B7" s="283"/>
      <c r="C7" s="284"/>
      <c r="D7" s="284"/>
      <c r="E7" s="283"/>
      <c r="F7" s="283"/>
      <c r="G7" s="283"/>
      <c r="H7" s="283"/>
      <c r="I7" s="283"/>
      <c r="J7" s="283"/>
      <c r="K7" s="283"/>
      <c r="L7" s="283"/>
      <c r="M7" s="283"/>
      <c r="N7" s="283"/>
      <c r="O7" s="283"/>
      <c r="P7" s="283"/>
      <c r="Q7" s="283"/>
      <c r="R7" s="283"/>
      <c r="S7" s="284"/>
      <c r="T7" s="283"/>
      <c r="U7" s="283"/>
      <c r="V7" s="283"/>
      <c r="W7" s="283"/>
      <c r="X7" s="283"/>
      <c r="Y7" s="283"/>
      <c r="Z7" s="283"/>
      <c r="AA7" s="283"/>
      <c r="AB7" s="283"/>
      <c r="AC7" s="283"/>
      <c r="AD7" s="283"/>
      <c r="AE7" s="283"/>
      <c r="AF7" s="283"/>
      <c r="AG7" s="283"/>
      <c r="AH7" s="283"/>
      <c r="AI7" s="283"/>
      <c r="AJ7" s="284"/>
      <c r="AK7" s="283"/>
      <c r="AL7" s="283"/>
      <c r="AM7" s="283"/>
      <c r="AN7" s="283"/>
      <c r="AO7" s="283"/>
      <c r="AP7" s="283"/>
      <c r="AQ7" s="283"/>
      <c r="AR7" s="283"/>
      <c r="AS7" s="283"/>
      <c r="AT7" s="283"/>
      <c r="AU7" s="283"/>
      <c r="AV7" s="283"/>
      <c r="AW7" s="283"/>
      <c r="AX7" s="283"/>
      <c r="AY7" s="283"/>
      <c r="AZ7" s="283"/>
      <c r="BA7" s="283"/>
      <c r="BB7" s="283"/>
      <c r="BC7" s="285"/>
      <c r="BD7" s="285"/>
      <c r="BE7" s="286"/>
    </row>
    <row r="8" spans="1:57" ht="20.25" customHeight="1" thickBot="1" x14ac:dyDescent="0.25">
      <c r="A8" s="283"/>
      <c r="B8" s="651" t="s">
        <v>59</v>
      </c>
      <c r="C8" s="654" t="s">
        <v>60</v>
      </c>
      <c r="D8" s="655"/>
      <c r="E8" s="660" t="s">
        <v>61</v>
      </c>
      <c r="F8" s="655"/>
      <c r="G8" s="660" t="s">
        <v>62</v>
      </c>
      <c r="H8" s="654"/>
      <c r="I8" s="654"/>
      <c r="J8" s="654"/>
      <c r="K8" s="655"/>
      <c r="L8" s="660" t="s">
        <v>63</v>
      </c>
      <c r="M8" s="654"/>
      <c r="N8" s="654"/>
      <c r="O8" s="663"/>
      <c r="P8" s="666" t="s">
        <v>64</v>
      </c>
      <c r="Q8" s="667"/>
      <c r="R8" s="667"/>
      <c r="S8" s="667"/>
      <c r="T8" s="667"/>
      <c r="U8" s="667"/>
      <c r="V8" s="667"/>
      <c r="W8" s="667"/>
      <c r="X8" s="667"/>
      <c r="Y8" s="667"/>
      <c r="Z8" s="667"/>
      <c r="AA8" s="667"/>
      <c r="AB8" s="667"/>
      <c r="AC8" s="667"/>
      <c r="AD8" s="667"/>
      <c r="AE8" s="667"/>
      <c r="AF8" s="667"/>
      <c r="AG8" s="667"/>
      <c r="AH8" s="667"/>
      <c r="AI8" s="667"/>
      <c r="AJ8" s="667"/>
      <c r="AK8" s="667"/>
      <c r="AL8" s="667"/>
      <c r="AM8" s="667"/>
      <c r="AN8" s="667"/>
      <c r="AO8" s="667"/>
      <c r="AP8" s="667"/>
      <c r="AQ8" s="667"/>
      <c r="AR8" s="667"/>
      <c r="AS8" s="667"/>
      <c r="AT8" s="667"/>
      <c r="AU8" s="672" t="str">
        <f>IF(AZ3="４週","(9)1～4週目の勤務時間数合計","(9)1か月の勤務時間数合計")</f>
        <v>(9)1～4週目の勤務時間数合計</v>
      </c>
      <c r="AV8" s="673"/>
      <c r="AW8" s="672" t="s">
        <v>65</v>
      </c>
      <c r="AX8" s="673"/>
      <c r="AY8" s="680" t="s">
        <v>66</v>
      </c>
      <c r="AZ8" s="680"/>
      <c r="BA8" s="680"/>
      <c r="BB8" s="680"/>
      <c r="BC8" s="680"/>
      <c r="BD8" s="680"/>
    </row>
    <row r="9" spans="1:57" ht="20.25" customHeight="1" thickBot="1" x14ac:dyDescent="0.25">
      <c r="A9" s="283"/>
      <c r="B9" s="652"/>
      <c r="C9" s="656"/>
      <c r="D9" s="657"/>
      <c r="E9" s="661"/>
      <c r="F9" s="657"/>
      <c r="G9" s="661"/>
      <c r="H9" s="656"/>
      <c r="I9" s="656"/>
      <c r="J9" s="656"/>
      <c r="K9" s="657"/>
      <c r="L9" s="661"/>
      <c r="M9" s="656"/>
      <c r="N9" s="656"/>
      <c r="O9" s="664"/>
      <c r="P9" s="682" t="s">
        <v>67</v>
      </c>
      <c r="Q9" s="683"/>
      <c r="R9" s="683"/>
      <c r="S9" s="683"/>
      <c r="T9" s="683"/>
      <c r="U9" s="683"/>
      <c r="V9" s="684"/>
      <c r="W9" s="682" t="s">
        <v>68</v>
      </c>
      <c r="X9" s="683"/>
      <c r="Y9" s="683"/>
      <c r="Z9" s="683"/>
      <c r="AA9" s="683"/>
      <c r="AB9" s="683"/>
      <c r="AC9" s="684"/>
      <c r="AD9" s="682" t="s">
        <v>69</v>
      </c>
      <c r="AE9" s="683"/>
      <c r="AF9" s="683"/>
      <c r="AG9" s="683"/>
      <c r="AH9" s="683"/>
      <c r="AI9" s="683"/>
      <c r="AJ9" s="684"/>
      <c r="AK9" s="682" t="s">
        <v>70</v>
      </c>
      <c r="AL9" s="683"/>
      <c r="AM9" s="683"/>
      <c r="AN9" s="683"/>
      <c r="AO9" s="683"/>
      <c r="AP9" s="683"/>
      <c r="AQ9" s="684"/>
      <c r="AR9" s="682" t="s">
        <v>71</v>
      </c>
      <c r="AS9" s="683"/>
      <c r="AT9" s="684"/>
      <c r="AU9" s="674"/>
      <c r="AV9" s="675"/>
      <c r="AW9" s="674"/>
      <c r="AX9" s="675"/>
      <c r="AY9" s="680"/>
      <c r="AZ9" s="680"/>
      <c r="BA9" s="680"/>
      <c r="BB9" s="680"/>
      <c r="BC9" s="680"/>
      <c r="BD9" s="680"/>
    </row>
    <row r="10" spans="1:57" ht="20.25" customHeight="1" thickBot="1" x14ac:dyDescent="0.25">
      <c r="A10" s="283"/>
      <c r="B10" s="652"/>
      <c r="C10" s="656"/>
      <c r="D10" s="657"/>
      <c r="E10" s="661"/>
      <c r="F10" s="657"/>
      <c r="G10" s="661"/>
      <c r="H10" s="656"/>
      <c r="I10" s="656"/>
      <c r="J10" s="656"/>
      <c r="K10" s="657"/>
      <c r="L10" s="661"/>
      <c r="M10" s="656"/>
      <c r="N10" s="656"/>
      <c r="O10" s="664"/>
      <c r="P10" s="288">
        <f>DAY(DATE($X$2,$AB$2,1))</f>
        <v>1</v>
      </c>
      <c r="Q10" s="289">
        <f>DAY(DATE($X$2,$AB$2,2))</f>
        <v>2</v>
      </c>
      <c r="R10" s="289">
        <f>DAY(DATE($X$2,$AB$2,3))</f>
        <v>3</v>
      </c>
      <c r="S10" s="289">
        <f>DAY(DATE($X$2,$AB$2,4))</f>
        <v>4</v>
      </c>
      <c r="T10" s="289">
        <f>DAY(DATE($X$2,$AB$2,5))</f>
        <v>5</v>
      </c>
      <c r="U10" s="289">
        <f>DAY(DATE($X$2,$AB$2,6))</f>
        <v>6</v>
      </c>
      <c r="V10" s="290">
        <f>DAY(DATE($X$2,$AB$2,7))</f>
        <v>7</v>
      </c>
      <c r="W10" s="288">
        <f>DAY(DATE($X$2,$AB$2,8))</f>
        <v>8</v>
      </c>
      <c r="X10" s="289">
        <f>DAY(DATE($X$2,$AB$2,9))</f>
        <v>9</v>
      </c>
      <c r="Y10" s="289">
        <f>DAY(DATE($X$2,$AB$2,10))</f>
        <v>10</v>
      </c>
      <c r="Z10" s="289">
        <f>DAY(DATE($X$2,$AB$2,11))</f>
        <v>11</v>
      </c>
      <c r="AA10" s="289">
        <f>DAY(DATE($X$2,$AB$2,12))</f>
        <v>12</v>
      </c>
      <c r="AB10" s="289">
        <f>DAY(DATE($X$2,$AB$2,13))</f>
        <v>13</v>
      </c>
      <c r="AC10" s="290">
        <f>DAY(DATE($X$2,$AB$2,14))</f>
        <v>14</v>
      </c>
      <c r="AD10" s="288">
        <f>DAY(DATE($X$2,$AB$2,15))</f>
        <v>15</v>
      </c>
      <c r="AE10" s="289">
        <f>DAY(DATE($X$2,$AB$2,16))</f>
        <v>16</v>
      </c>
      <c r="AF10" s="289">
        <f>DAY(DATE($X$2,$AB$2,17))</f>
        <v>17</v>
      </c>
      <c r="AG10" s="289">
        <f>DAY(DATE($X$2,$AB$2,18))</f>
        <v>18</v>
      </c>
      <c r="AH10" s="289">
        <f>DAY(DATE($X$2,$AB$2,19))</f>
        <v>19</v>
      </c>
      <c r="AI10" s="289">
        <f>DAY(DATE($X$2,$AB$2,20))</f>
        <v>20</v>
      </c>
      <c r="AJ10" s="290">
        <f>DAY(DATE($X$2,$AB$2,21))</f>
        <v>21</v>
      </c>
      <c r="AK10" s="288">
        <f>DAY(DATE($X$2,$AB$2,22))</f>
        <v>22</v>
      </c>
      <c r="AL10" s="289">
        <f>DAY(DATE($X$2,$AB$2,23))</f>
        <v>23</v>
      </c>
      <c r="AM10" s="289">
        <f>DAY(DATE($X$2,$AB$2,24))</f>
        <v>24</v>
      </c>
      <c r="AN10" s="289">
        <f>DAY(DATE($X$2,$AB$2,25))</f>
        <v>25</v>
      </c>
      <c r="AO10" s="289">
        <f>DAY(DATE($X$2,$AB$2,26))</f>
        <v>26</v>
      </c>
      <c r="AP10" s="289">
        <f>DAY(DATE($X$2,$AB$2,27))</f>
        <v>27</v>
      </c>
      <c r="AQ10" s="290">
        <f>DAY(DATE($X$2,$AB$2,28))</f>
        <v>28</v>
      </c>
      <c r="AR10" s="288" t="str">
        <f>IF(AZ3="暦月",IF(DAY(DATE($X$2,$AB$2,29))=29,29,""),"")</f>
        <v/>
      </c>
      <c r="AS10" s="289" t="str">
        <f>IF(AZ3="暦月",IF(DAY(DATE($X$2,$AB$2,30))=30,30,""),"")</f>
        <v/>
      </c>
      <c r="AT10" s="290" t="str">
        <f>IF(AZ3="暦月",IF(DAY(DATE($X$2,$AB$2,31))=31,31,""),"")</f>
        <v/>
      </c>
      <c r="AU10" s="674"/>
      <c r="AV10" s="675"/>
      <c r="AW10" s="674"/>
      <c r="AX10" s="675"/>
      <c r="AY10" s="680"/>
      <c r="AZ10" s="680"/>
      <c r="BA10" s="680"/>
      <c r="BB10" s="680"/>
      <c r="BC10" s="680"/>
      <c r="BD10" s="680"/>
    </row>
    <row r="11" spans="1:57" ht="20.25" hidden="1" customHeight="1" thickBot="1" x14ac:dyDescent="0.25">
      <c r="A11" s="283"/>
      <c r="B11" s="652"/>
      <c r="C11" s="656"/>
      <c r="D11" s="657"/>
      <c r="E11" s="661"/>
      <c r="F11" s="657"/>
      <c r="G11" s="661"/>
      <c r="H11" s="656"/>
      <c r="I11" s="656"/>
      <c r="J11" s="656"/>
      <c r="K11" s="657"/>
      <c r="L11" s="661"/>
      <c r="M11" s="656"/>
      <c r="N11" s="656"/>
      <c r="O11" s="664"/>
      <c r="P11" s="288">
        <f>WEEKDAY(DATE($X$2,$AB$2,1))</f>
        <v>3</v>
      </c>
      <c r="Q11" s="289">
        <f>WEEKDAY(DATE($X$2,$AB$2,2))</f>
        <v>4</v>
      </c>
      <c r="R11" s="289">
        <f>WEEKDAY(DATE($X$2,$AB$2,3))</f>
        <v>5</v>
      </c>
      <c r="S11" s="289">
        <f>WEEKDAY(DATE($X$2,$AB$2,4))</f>
        <v>6</v>
      </c>
      <c r="T11" s="289">
        <f>WEEKDAY(DATE($X$2,$AB$2,5))</f>
        <v>7</v>
      </c>
      <c r="U11" s="289">
        <f>WEEKDAY(DATE($X$2,$AB$2,6))</f>
        <v>1</v>
      </c>
      <c r="V11" s="290">
        <f>WEEKDAY(DATE($X$2,$AB$2,7))</f>
        <v>2</v>
      </c>
      <c r="W11" s="288">
        <f>WEEKDAY(DATE($X$2,$AB$2,8))</f>
        <v>3</v>
      </c>
      <c r="X11" s="289">
        <f>WEEKDAY(DATE($X$2,$AB$2,9))</f>
        <v>4</v>
      </c>
      <c r="Y11" s="289">
        <f>WEEKDAY(DATE($X$2,$AB$2,10))</f>
        <v>5</v>
      </c>
      <c r="Z11" s="289">
        <f>WEEKDAY(DATE($X$2,$AB$2,11))</f>
        <v>6</v>
      </c>
      <c r="AA11" s="289">
        <f>WEEKDAY(DATE($X$2,$AB$2,12))</f>
        <v>7</v>
      </c>
      <c r="AB11" s="289">
        <f>WEEKDAY(DATE($X$2,$AB$2,13))</f>
        <v>1</v>
      </c>
      <c r="AC11" s="290">
        <f>WEEKDAY(DATE($X$2,$AB$2,14))</f>
        <v>2</v>
      </c>
      <c r="AD11" s="288">
        <f>WEEKDAY(DATE($X$2,$AB$2,15))</f>
        <v>3</v>
      </c>
      <c r="AE11" s="289">
        <f>WEEKDAY(DATE($X$2,$AB$2,16))</f>
        <v>4</v>
      </c>
      <c r="AF11" s="289">
        <f>WEEKDAY(DATE($X$2,$AB$2,17))</f>
        <v>5</v>
      </c>
      <c r="AG11" s="289">
        <f>WEEKDAY(DATE($X$2,$AB$2,18))</f>
        <v>6</v>
      </c>
      <c r="AH11" s="289">
        <f>WEEKDAY(DATE($X$2,$AB$2,19))</f>
        <v>7</v>
      </c>
      <c r="AI11" s="289">
        <f>WEEKDAY(DATE($X$2,$AB$2,20))</f>
        <v>1</v>
      </c>
      <c r="AJ11" s="290">
        <f>WEEKDAY(DATE($X$2,$AB$2,21))</f>
        <v>2</v>
      </c>
      <c r="AK11" s="288">
        <f>WEEKDAY(DATE($X$2,$AB$2,22))</f>
        <v>3</v>
      </c>
      <c r="AL11" s="289">
        <f>WEEKDAY(DATE($X$2,$AB$2,23))</f>
        <v>4</v>
      </c>
      <c r="AM11" s="289">
        <f>WEEKDAY(DATE($X$2,$AB$2,24))</f>
        <v>5</v>
      </c>
      <c r="AN11" s="289">
        <f>WEEKDAY(DATE($X$2,$AB$2,25))</f>
        <v>6</v>
      </c>
      <c r="AO11" s="289">
        <f>WEEKDAY(DATE($X$2,$AB$2,26))</f>
        <v>7</v>
      </c>
      <c r="AP11" s="289">
        <f>WEEKDAY(DATE($X$2,$AB$2,27))</f>
        <v>1</v>
      </c>
      <c r="AQ11" s="290">
        <f>WEEKDAY(DATE($X$2,$AB$2,28))</f>
        <v>2</v>
      </c>
      <c r="AR11" s="288">
        <f>IF(AR10=29,WEEKDAY(DATE($X$2,$AB$2,29)),0)</f>
        <v>0</v>
      </c>
      <c r="AS11" s="289">
        <f>IF(AS10=30,WEEKDAY(DATE($X$2,$AB$2,30)),0)</f>
        <v>0</v>
      </c>
      <c r="AT11" s="290">
        <f>IF(AT10=31,WEEKDAY(DATE($X$2,$AB$2,31)),0)</f>
        <v>0</v>
      </c>
      <c r="AU11" s="676"/>
      <c r="AV11" s="677"/>
      <c r="AW11" s="676"/>
      <c r="AX11" s="677"/>
      <c r="AY11" s="681"/>
      <c r="AZ11" s="681"/>
      <c r="BA11" s="681"/>
      <c r="BB11" s="681"/>
      <c r="BC11" s="681"/>
      <c r="BD11" s="681"/>
    </row>
    <row r="12" spans="1:57" ht="20.25" customHeight="1" thickBot="1" x14ac:dyDescent="0.25">
      <c r="A12" s="283"/>
      <c r="B12" s="653"/>
      <c r="C12" s="658"/>
      <c r="D12" s="659"/>
      <c r="E12" s="662"/>
      <c r="F12" s="659"/>
      <c r="G12" s="662"/>
      <c r="H12" s="658"/>
      <c r="I12" s="658"/>
      <c r="J12" s="658"/>
      <c r="K12" s="659"/>
      <c r="L12" s="662"/>
      <c r="M12" s="658"/>
      <c r="N12" s="658"/>
      <c r="O12" s="665"/>
      <c r="P12" s="291" t="str">
        <f>IF(P11=1,"日",IF(P11=2,"月",IF(P11=3,"火",IF(P11=4,"水",IF(P11=5,"木",IF(P11=6,"金","土"))))))</f>
        <v>火</v>
      </c>
      <c r="Q12" s="292" t="str">
        <f t="shared" ref="Q12:AQ12" si="0">IF(Q11=1,"日",IF(Q11=2,"月",IF(Q11=3,"火",IF(Q11=4,"水",IF(Q11=5,"木",IF(Q11=6,"金","土"))))))</f>
        <v>水</v>
      </c>
      <c r="R12" s="292" t="str">
        <f t="shared" si="0"/>
        <v>木</v>
      </c>
      <c r="S12" s="292" t="str">
        <f t="shared" si="0"/>
        <v>金</v>
      </c>
      <c r="T12" s="292" t="str">
        <f t="shared" si="0"/>
        <v>土</v>
      </c>
      <c r="U12" s="292" t="str">
        <f t="shared" si="0"/>
        <v>日</v>
      </c>
      <c r="V12" s="293" t="str">
        <f t="shared" si="0"/>
        <v>月</v>
      </c>
      <c r="W12" s="291" t="str">
        <f t="shared" si="0"/>
        <v>火</v>
      </c>
      <c r="X12" s="292" t="str">
        <f t="shared" si="0"/>
        <v>水</v>
      </c>
      <c r="Y12" s="292" t="str">
        <f t="shared" si="0"/>
        <v>木</v>
      </c>
      <c r="Z12" s="292" t="str">
        <f t="shared" si="0"/>
        <v>金</v>
      </c>
      <c r="AA12" s="292" t="str">
        <f t="shared" si="0"/>
        <v>土</v>
      </c>
      <c r="AB12" s="292" t="str">
        <f t="shared" si="0"/>
        <v>日</v>
      </c>
      <c r="AC12" s="293" t="str">
        <f t="shared" si="0"/>
        <v>月</v>
      </c>
      <c r="AD12" s="291" t="str">
        <f t="shared" si="0"/>
        <v>火</v>
      </c>
      <c r="AE12" s="292" t="str">
        <f t="shared" si="0"/>
        <v>水</v>
      </c>
      <c r="AF12" s="292" t="str">
        <f t="shared" si="0"/>
        <v>木</v>
      </c>
      <c r="AG12" s="292" t="str">
        <f t="shared" si="0"/>
        <v>金</v>
      </c>
      <c r="AH12" s="292" t="str">
        <f t="shared" si="0"/>
        <v>土</v>
      </c>
      <c r="AI12" s="292" t="str">
        <f t="shared" si="0"/>
        <v>日</v>
      </c>
      <c r="AJ12" s="293" t="str">
        <f t="shared" si="0"/>
        <v>月</v>
      </c>
      <c r="AK12" s="291" t="str">
        <f t="shared" si="0"/>
        <v>火</v>
      </c>
      <c r="AL12" s="292" t="str">
        <f t="shared" si="0"/>
        <v>水</v>
      </c>
      <c r="AM12" s="292" t="str">
        <f t="shared" si="0"/>
        <v>木</v>
      </c>
      <c r="AN12" s="292" t="str">
        <f t="shared" si="0"/>
        <v>金</v>
      </c>
      <c r="AO12" s="292" t="str">
        <f t="shared" si="0"/>
        <v>土</v>
      </c>
      <c r="AP12" s="292" t="str">
        <f t="shared" si="0"/>
        <v>日</v>
      </c>
      <c r="AQ12" s="293" t="str">
        <f t="shared" si="0"/>
        <v>月</v>
      </c>
      <c r="AR12" s="292" t="str">
        <f>IF(AR11=1,"日",IF(AR11=2,"月",IF(AR11=3,"火",IF(AR11=4,"水",IF(AR11=5,"木",IF(AR11=6,"金",IF(AR11=0,"","土")))))))</f>
        <v/>
      </c>
      <c r="AS12" s="292" t="str">
        <f>IF(AS11=1,"日",IF(AS11=2,"月",IF(AS11=3,"火",IF(AS11=4,"水",IF(AS11=5,"木",IF(AS11=6,"金",IF(AS11=0,"","土")))))))</f>
        <v/>
      </c>
      <c r="AT12" s="292" t="str">
        <f>IF(AT11=1,"日",IF(AT11=2,"月",IF(AT11=3,"火",IF(AT11=4,"水",IF(AT11=5,"木",IF(AT11=6,"金",IF(AT11=0,"","土")))))))</f>
        <v/>
      </c>
      <c r="AU12" s="678"/>
      <c r="AV12" s="679"/>
      <c r="AW12" s="678"/>
      <c r="AX12" s="679"/>
      <c r="AY12" s="681"/>
      <c r="AZ12" s="681"/>
      <c r="BA12" s="681"/>
      <c r="BB12" s="681"/>
      <c r="BC12" s="681"/>
      <c r="BD12" s="681"/>
    </row>
    <row r="13" spans="1:57" ht="40" customHeight="1" x14ac:dyDescent="0.2">
      <c r="A13" s="283"/>
      <c r="B13" s="294">
        <v>1</v>
      </c>
      <c r="C13" s="637" t="s">
        <v>126</v>
      </c>
      <c r="D13" s="638"/>
      <c r="E13" s="639" t="s">
        <v>127</v>
      </c>
      <c r="F13" s="640"/>
      <c r="G13" s="641" t="s">
        <v>128</v>
      </c>
      <c r="H13" s="642"/>
      <c r="I13" s="642"/>
      <c r="J13" s="642"/>
      <c r="K13" s="643"/>
      <c r="L13" s="644" t="s">
        <v>129</v>
      </c>
      <c r="M13" s="645"/>
      <c r="N13" s="645"/>
      <c r="O13" s="646"/>
      <c r="P13" s="295">
        <v>8</v>
      </c>
      <c r="Q13" s="296">
        <v>8</v>
      </c>
      <c r="R13" s="296">
        <v>8</v>
      </c>
      <c r="S13" s="296"/>
      <c r="T13" s="296"/>
      <c r="U13" s="296">
        <v>8</v>
      </c>
      <c r="V13" s="297">
        <v>8</v>
      </c>
      <c r="W13" s="295">
        <v>8</v>
      </c>
      <c r="X13" s="296">
        <v>8</v>
      </c>
      <c r="Y13" s="296">
        <v>8</v>
      </c>
      <c r="Z13" s="296"/>
      <c r="AA13" s="296"/>
      <c r="AB13" s="296">
        <v>8</v>
      </c>
      <c r="AC13" s="297">
        <v>8</v>
      </c>
      <c r="AD13" s="295">
        <v>8</v>
      </c>
      <c r="AE13" s="296">
        <v>8</v>
      </c>
      <c r="AF13" s="296">
        <v>8</v>
      </c>
      <c r="AG13" s="296"/>
      <c r="AH13" s="296"/>
      <c r="AI13" s="296">
        <v>8</v>
      </c>
      <c r="AJ13" s="297">
        <v>8</v>
      </c>
      <c r="AK13" s="295">
        <v>8</v>
      </c>
      <c r="AL13" s="296">
        <v>8</v>
      </c>
      <c r="AM13" s="296">
        <v>8</v>
      </c>
      <c r="AN13" s="296"/>
      <c r="AO13" s="296"/>
      <c r="AP13" s="296">
        <v>8</v>
      </c>
      <c r="AQ13" s="297">
        <v>8</v>
      </c>
      <c r="AR13" s="295"/>
      <c r="AS13" s="296"/>
      <c r="AT13" s="297"/>
      <c r="AU13" s="647">
        <f>IF($AZ$3="４週",SUM(P13:AQ13),IF($AZ$3="暦月",SUM(P13:AT13),""))</f>
        <v>160</v>
      </c>
      <c r="AV13" s="648"/>
      <c r="AW13" s="649">
        <f t="shared" ref="AW13:AW30" si="1">IF($AZ$3="４週",AU13/4,IF($AZ$3="暦月",AU13/($AZ$6/7),""))</f>
        <v>40</v>
      </c>
      <c r="AX13" s="650"/>
      <c r="AY13" s="634"/>
      <c r="AZ13" s="635"/>
      <c r="BA13" s="635"/>
      <c r="BB13" s="635"/>
      <c r="BC13" s="635"/>
      <c r="BD13" s="636"/>
    </row>
    <row r="14" spans="1:57" ht="40" customHeight="1" x14ac:dyDescent="0.2">
      <c r="A14" s="283"/>
      <c r="B14" s="298">
        <f t="shared" ref="B14:B30" si="2">B13+1</f>
        <v>2</v>
      </c>
      <c r="C14" s="620" t="s">
        <v>130</v>
      </c>
      <c r="D14" s="621"/>
      <c r="E14" s="622" t="s">
        <v>127</v>
      </c>
      <c r="F14" s="623"/>
      <c r="G14" s="624" t="s">
        <v>131</v>
      </c>
      <c r="H14" s="625"/>
      <c r="I14" s="625"/>
      <c r="J14" s="625"/>
      <c r="K14" s="626"/>
      <c r="L14" s="627" t="s">
        <v>132</v>
      </c>
      <c r="M14" s="628"/>
      <c r="N14" s="628"/>
      <c r="O14" s="629"/>
      <c r="P14" s="299">
        <v>8</v>
      </c>
      <c r="Q14" s="300">
        <v>8</v>
      </c>
      <c r="R14" s="300"/>
      <c r="S14" s="300">
        <v>8</v>
      </c>
      <c r="T14" s="300">
        <v>8</v>
      </c>
      <c r="U14" s="300">
        <v>8</v>
      </c>
      <c r="V14" s="301"/>
      <c r="W14" s="299">
        <v>8</v>
      </c>
      <c r="X14" s="300">
        <v>8</v>
      </c>
      <c r="Y14" s="300"/>
      <c r="Z14" s="300">
        <v>8</v>
      </c>
      <c r="AA14" s="300">
        <v>8</v>
      </c>
      <c r="AB14" s="300">
        <v>8</v>
      </c>
      <c r="AC14" s="301"/>
      <c r="AD14" s="299">
        <v>8</v>
      </c>
      <c r="AE14" s="300">
        <v>8</v>
      </c>
      <c r="AF14" s="300"/>
      <c r="AG14" s="300">
        <v>8</v>
      </c>
      <c r="AH14" s="300">
        <v>8</v>
      </c>
      <c r="AI14" s="300">
        <v>8</v>
      </c>
      <c r="AJ14" s="301"/>
      <c r="AK14" s="299">
        <v>8</v>
      </c>
      <c r="AL14" s="300">
        <v>8</v>
      </c>
      <c r="AM14" s="300"/>
      <c r="AN14" s="300">
        <v>8</v>
      </c>
      <c r="AO14" s="300">
        <v>8</v>
      </c>
      <c r="AP14" s="300">
        <v>8</v>
      </c>
      <c r="AQ14" s="301"/>
      <c r="AR14" s="299"/>
      <c r="AS14" s="300"/>
      <c r="AT14" s="301"/>
      <c r="AU14" s="630">
        <f>IF($AZ$3="４週",SUM(P14:AQ14),IF($AZ$3="暦月",SUM(P14:AT14),""))</f>
        <v>160</v>
      </c>
      <c r="AV14" s="631"/>
      <c r="AW14" s="632">
        <f t="shared" si="1"/>
        <v>40</v>
      </c>
      <c r="AX14" s="633"/>
      <c r="AY14" s="600"/>
      <c r="AZ14" s="601"/>
      <c r="BA14" s="601"/>
      <c r="BB14" s="601"/>
      <c r="BC14" s="601"/>
      <c r="BD14" s="602"/>
    </row>
    <row r="15" spans="1:57" ht="40" customHeight="1" x14ac:dyDescent="0.2">
      <c r="A15" s="283"/>
      <c r="B15" s="298">
        <f t="shared" si="2"/>
        <v>3</v>
      </c>
      <c r="C15" s="620" t="s">
        <v>133</v>
      </c>
      <c r="D15" s="621"/>
      <c r="E15" s="622" t="s">
        <v>127</v>
      </c>
      <c r="F15" s="623"/>
      <c r="G15" s="624" t="s">
        <v>134</v>
      </c>
      <c r="H15" s="625"/>
      <c r="I15" s="625"/>
      <c r="J15" s="625"/>
      <c r="K15" s="626"/>
      <c r="L15" s="627" t="s">
        <v>135</v>
      </c>
      <c r="M15" s="628"/>
      <c r="N15" s="628"/>
      <c r="O15" s="629"/>
      <c r="P15" s="299"/>
      <c r="Q15" s="300">
        <v>8</v>
      </c>
      <c r="R15" s="300">
        <v>8</v>
      </c>
      <c r="S15" s="300"/>
      <c r="T15" s="300">
        <v>8</v>
      </c>
      <c r="U15" s="300">
        <v>8</v>
      </c>
      <c r="V15" s="301">
        <v>8</v>
      </c>
      <c r="W15" s="299"/>
      <c r="X15" s="300">
        <v>8</v>
      </c>
      <c r="Y15" s="300">
        <v>8</v>
      </c>
      <c r="Z15" s="300"/>
      <c r="AA15" s="300">
        <v>8</v>
      </c>
      <c r="AB15" s="300">
        <v>8</v>
      </c>
      <c r="AC15" s="301">
        <v>8</v>
      </c>
      <c r="AD15" s="299"/>
      <c r="AE15" s="300">
        <v>8</v>
      </c>
      <c r="AF15" s="300">
        <v>8</v>
      </c>
      <c r="AG15" s="300"/>
      <c r="AH15" s="300">
        <v>8</v>
      </c>
      <c r="AI15" s="300">
        <v>8</v>
      </c>
      <c r="AJ15" s="301">
        <v>8</v>
      </c>
      <c r="AK15" s="299"/>
      <c r="AL15" s="300">
        <v>8</v>
      </c>
      <c r="AM15" s="300">
        <v>8</v>
      </c>
      <c r="AN15" s="300"/>
      <c r="AO15" s="300">
        <v>8</v>
      </c>
      <c r="AP15" s="300">
        <v>8</v>
      </c>
      <c r="AQ15" s="301">
        <v>8</v>
      </c>
      <c r="AR15" s="299"/>
      <c r="AS15" s="300"/>
      <c r="AT15" s="301"/>
      <c r="AU15" s="630">
        <f>IF($AZ$3="４週",SUM(P15:AQ15),IF($AZ$3="暦月",SUM(P15:AT15),""))</f>
        <v>160</v>
      </c>
      <c r="AV15" s="631"/>
      <c r="AW15" s="632">
        <f t="shared" si="1"/>
        <v>40</v>
      </c>
      <c r="AX15" s="633"/>
      <c r="AY15" s="600"/>
      <c r="AZ15" s="601"/>
      <c r="BA15" s="601"/>
      <c r="BB15" s="601"/>
      <c r="BC15" s="601"/>
      <c r="BD15" s="602"/>
    </row>
    <row r="16" spans="1:57" ht="40" customHeight="1" x14ac:dyDescent="0.2">
      <c r="A16" s="283"/>
      <c r="B16" s="298">
        <f t="shared" si="2"/>
        <v>4</v>
      </c>
      <c r="C16" s="620" t="s">
        <v>130</v>
      </c>
      <c r="D16" s="621"/>
      <c r="E16" s="622" t="s">
        <v>136</v>
      </c>
      <c r="F16" s="623"/>
      <c r="G16" s="624" t="s">
        <v>137</v>
      </c>
      <c r="H16" s="625"/>
      <c r="I16" s="625"/>
      <c r="J16" s="625"/>
      <c r="K16" s="626"/>
      <c r="L16" s="627" t="s">
        <v>138</v>
      </c>
      <c r="M16" s="628"/>
      <c r="N16" s="628"/>
      <c r="O16" s="629"/>
      <c r="P16" s="299">
        <v>4</v>
      </c>
      <c r="Q16" s="300">
        <v>4</v>
      </c>
      <c r="R16" s="300"/>
      <c r="S16" s="300"/>
      <c r="T16" s="300">
        <v>4</v>
      </c>
      <c r="U16" s="300">
        <v>4</v>
      </c>
      <c r="V16" s="301">
        <v>4</v>
      </c>
      <c r="W16" s="299">
        <v>4</v>
      </c>
      <c r="X16" s="300">
        <v>4</v>
      </c>
      <c r="Y16" s="300"/>
      <c r="Z16" s="300"/>
      <c r="AA16" s="300">
        <v>4</v>
      </c>
      <c r="AB16" s="300">
        <v>4</v>
      </c>
      <c r="AC16" s="301">
        <v>4</v>
      </c>
      <c r="AD16" s="299">
        <v>4</v>
      </c>
      <c r="AE16" s="300">
        <v>4</v>
      </c>
      <c r="AF16" s="300"/>
      <c r="AG16" s="300"/>
      <c r="AH16" s="300">
        <v>4</v>
      </c>
      <c r="AI16" s="300">
        <v>4</v>
      </c>
      <c r="AJ16" s="301">
        <v>4</v>
      </c>
      <c r="AK16" s="299">
        <v>4</v>
      </c>
      <c r="AL16" s="300">
        <v>4</v>
      </c>
      <c r="AM16" s="300"/>
      <c r="AN16" s="300"/>
      <c r="AO16" s="300">
        <v>4</v>
      </c>
      <c r="AP16" s="300">
        <v>4</v>
      </c>
      <c r="AQ16" s="301">
        <v>4</v>
      </c>
      <c r="AR16" s="299"/>
      <c r="AS16" s="300"/>
      <c r="AT16" s="301"/>
      <c r="AU16" s="630">
        <f>IF($AZ$3="４週",SUM(P16:AQ16),IF($AZ$3="暦月",SUM(P16:AT16),""))</f>
        <v>80</v>
      </c>
      <c r="AV16" s="631"/>
      <c r="AW16" s="632">
        <f t="shared" si="1"/>
        <v>20</v>
      </c>
      <c r="AX16" s="633"/>
      <c r="AY16" s="600"/>
      <c r="AZ16" s="601"/>
      <c r="BA16" s="601"/>
      <c r="BB16" s="601"/>
      <c r="BC16" s="601"/>
      <c r="BD16" s="602"/>
    </row>
    <row r="17" spans="1:56" ht="40" customHeight="1" x14ac:dyDescent="0.2">
      <c r="A17" s="283"/>
      <c r="B17" s="298">
        <f t="shared" si="2"/>
        <v>5</v>
      </c>
      <c r="C17" s="620" t="s">
        <v>130</v>
      </c>
      <c r="D17" s="621"/>
      <c r="E17" s="622" t="s">
        <v>136</v>
      </c>
      <c r="F17" s="623"/>
      <c r="G17" s="624" t="s">
        <v>137</v>
      </c>
      <c r="H17" s="625"/>
      <c r="I17" s="625"/>
      <c r="J17" s="625"/>
      <c r="K17" s="626"/>
      <c r="L17" s="627" t="s">
        <v>139</v>
      </c>
      <c r="M17" s="628"/>
      <c r="N17" s="628"/>
      <c r="O17" s="629"/>
      <c r="P17" s="299">
        <v>4</v>
      </c>
      <c r="Q17" s="300">
        <v>4</v>
      </c>
      <c r="R17" s="300"/>
      <c r="S17" s="300"/>
      <c r="T17" s="300">
        <v>4</v>
      </c>
      <c r="U17" s="300">
        <v>4</v>
      </c>
      <c r="V17" s="301">
        <v>4</v>
      </c>
      <c r="W17" s="299">
        <v>4</v>
      </c>
      <c r="X17" s="300">
        <v>4</v>
      </c>
      <c r="Y17" s="300"/>
      <c r="Z17" s="300"/>
      <c r="AA17" s="300">
        <v>4</v>
      </c>
      <c r="AB17" s="300">
        <v>4</v>
      </c>
      <c r="AC17" s="301">
        <v>4</v>
      </c>
      <c r="AD17" s="299">
        <v>4</v>
      </c>
      <c r="AE17" s="300">
        <v>4</v>
      </c>
      <c r="AF17" s="300"/>
      <c r="AG17" s="300"/>
      <c r="AH17" s="300">
        <v>4</v>
      </c>
      <c r="AI17" s="300">
        <v>4</v>
      </c>
      <c r="AJ17" s="301">
        <v>4</v>
      </c>
      <c r="AK17" s="299">
        <v>4</v>
      </c>
      <c r="AL17" s="300">
        <v>4</v>
      </c>
      <c r="AM17" s="300"/>
      <c r="AN17" s="300"/>
      <c r="AO17" s="300">
        <v>4</v>
      </c>
      <c r="AP17" s="300">
        <v>4</v>
      </c>
      <c r="AQ17" s="301">
        <v>4</v>
      </c>
      <c r="AR17" s="299"/>
      <c r="AS17" s="300"/>
      <c r="AT17" s="301"/>
      <c r="AU17" s="630">
        <f t="shared" ref="AU17:AU30" si="3">IF($AZ$3="４週",SUM(P17:AQ17),IF($AZ$3="暦月",SUM(P17:AT17),""))</f>
        <v>80</v>
      </c>
      <c r="AV17" s="631"/>
      <c r="AW17" s="632">
        <f t="shared" si="1"/>
        <v>20</v>
      </c>
      <c r="AX17" s="633"/>
      <c r="AY17" s="600"/>
      <c r="AZ17" s="601"/>
      <c r="BA17" s="601"/>
      <c r="BB17" s="601"/>
      <c r="BC17" s="601"/>
      <c r="BD17" s="602"/>
    </row>
    <row r="18" spans="1:56" ht="40" customHeight="1" x14ac:dyDescent="0.2">
      <c r="A18" s="283"/>
      <c r="B18" s="298">
        <f t="shared" si="2"/>
        <v>6</v>
      </c>
      <c r="C18" s="620" t="s">
        <v>130</v>
      </c>
      <c r="D18" s="621"/>
      <c r="E18" s="622" t="s">
        <v>136</v>
      </c>
      <c r="F18" s="623"/>
      <c r="G18" s="624" t="s">
        <v>137</v>
      </c>
      <c r="H18" s="625"/>
      <c r="I18" s="625"/>
      <c r="J18" s="625"/>
      <c r="K18" s="626"/>
      <c r="L18" s="627" t="s">
        <v>140</v>
      </c>
      <c r="M18" s="628"/>
      <c r="N18" s="628"/>
      <c r="O18" s="629"/>
      <c r="P18" s="299"/>
      <c r="Q18" s="300">
        <v>4</v>
      </c>
      <c r="R18" s="300">
        <v>4</v>
      </c>
      <c r="S18" s="300">
        <v>4</v>
      </c>
      <c r="T18" s="300">
        <v>4</v>
      </c>
      <c r="U18" s="300"/>
      <c r="V18" s="301">
        <v>4</v>
      </c>
      <c r="W18" s="299"/>
      <c r="X18" s="300">
        <v>4</v>
      </c>
      <c r="Y18" s="300">
        <v>4</v>
      </c>
      <c r="Z18" s="300">
        <v>4</v>
      </c>
      <c r="AA18" s="300">
        <v>4</v>
      </c>
      <c r="AB18" s="300"/>
      <c r="AC18" s="301">
        <v>4</v>
      </c>
      <c r="AD18" s="299"/>
      <c r="AE18" s="300">
        <v>4</v>
      </c>
      <c r="AF18" s="300">
        <v>4</v>
      </c>
      <c r="AG18" s="300">
        <v>4</v>
      </c>
      <c r="AH18" s="300">
        <v>4</v>
      </c>
      <c r="AI18" s="300"/>
      <c r="AJ18" s="301">
        <v>4</v>
      </c>
      <c r="AK18" s="299"/>
      <c r="AL18" s="300">
        <v>4</v>
      </c>
      <c r="AM18" s="300">
        <v>4</v>
      </c>
      <c r="AN18" s="300">
        <v>4</v>
      </c>
      <c r="AO18" s="300">
        <v>4</v>
      </c>
      <c r="AP18" s="300"/>
      <c r="AQ18" s="301">
        <v>4</v>
      </c>
      <c r="AR18" s="299"/>
      <c r="AS18" s="300"/>
      <c r="AT18" s="301"/>
      <c r="AU18" s="630">
        <f t="shared" si="3"/>
        <v>80</v>
      </c>
      <c r="AV18" s="631"/>
      <c r="AW18" s="632">
        <f t="shared" si="1"/>
        <v>20</v>
      </c>
      <c r="AX18" s="633"/>
      <c r="AY18" s="600"/>
      <c r="AZ18" s="601"/>
      <c r="BA18" s="601"/>
      <c r="BB18" s="601"/>
      <c r="BC18" s="601"/>
      <c r="BD18" s="602"/>
    </row>
    <row r="19" spans="1:56" ht="40" customHeight="1" x14ac:dyDescent="0.2">
      <c r="A19" s="283"/>
      <c r="B19" s="298">
        <f t="shared" si="2"/>
        <v>7</v>
      </c>
      <c r="C19" s="620" t="s">
        <v>130</v>
      </c>
      <c r="D19" s="621"/>
      <c r="E19" s="622" t="s">
        <v>136</v>
      </c>
      <c r="F19" s="623"/>
      <c r="G19" s="624" t="s">
        <v>137</v>
      </c>
      <c r="H19" s="625"/>
      <c r="I19" s="625"/>
      <c r="J19" s="625"/>
      <c r="K19" s="626"/>
      <c r="L19" s="627" t="s">
        <v>141</v>
      </c>
      <c r="M19" s="628"/>
      <c r="N19" s="628"/>
      <c r="O19" s="629"/>
      <c r="P19" s="299">
        <v>4</v>
      </c>
      <c r="Q19" s="300"/>
      <c r="R19" s="300">
        <v>4</v>
      </c>
      <c r="S19" s="300">
        <v>4</v>
      </c>
      <c r="T19" s="300"/>
      <c r="U19" s="300">
        <v>4</v>
      </c>
      <c r="V19" s="301">
        <v>4</v>
      </c>
      <c r="W19" s="299">
        <v>4</v>
      </c>
      <c r="X19" s="300"/>
      <c r="Y19" s="300">
        <v>4</v>
      </c>
      <c r="Z19" s="300">
        <v>4</v>
      </c>
      <c r="AA19" s="300"/>
      <c r="AB19" s="300"/>
      <c r="AC19" s="301">
        <v>4</v>
      </c>
      <c r="AD19" s="299">
        <v>4</v>
      </c>
      <c r="AE19" s="300"/>
      <c r="AF19" s="300">
        <v>4</v>
      </c>
      <c r="AG19" s="300">
        <v>4</v>
      </c>
      <c r="AH19" s="300"/>
      <c r="AI19" s="300"/>
      <c r="AJ19" s="301">
        <v>4</v>
      </c>
      <c r="AK19" s="299">
        <v>4</v>
      </c>
      <c r="AL19" s="300"/>
      <c r="AM19" s="300">
        <v>4</v>
      </c>
      <c r="AN19" s="300">
        <v>4</v>
      </c>
      <c r="AO19" s="300"/>
      <c r="AP19" s="300"/>
      <c r="AQ19" s="301">
        <v>4</v>
      </c>
      <c r="AR19" s="299"/>
      <c r="AS19" s="300"/>
      <c r="AT19" s="301"/>
      <c r="AU19" s="630">
        <f>IF($AZ$3="４週",SUM(P19:AQ19),IF($AZ$3="暦月",SUM(P19:AT19),""))</f>
        <v>68</v>
      </c>
      <c r="AV19" s="631"/>
      <c r="AW19" s="632">
        <f t="shared" si="1"/>
        <v>17</v>
      </c>
      <c r="AX19" s="633"/>
      <c r="AY19" s="600"/>
      <c r="AZ19" s="601"/>
      <c r="BA19" s="601"/>
      <c r="BB19" s="601"/>
      <c r="BC19" s="601"/>
      <c r="BD19" s="602"/>
    </row>
    <row r="20" spans="1:56" ht="40" customHeight="1" x14ac:dyDescent="0.2">
      <c r="A20" s="283"/>
      <c r="B20" s="298">
        <f t="shared" si="2"/>
        <v>8</v>
      </c>
      <c r="C20" s="620" t="s">
        <v>130</v>
      </c>
      <c r="D20" s="621"/>
      <c r="E20" s="622" t="s">
        <v>136</v>
      </c>
      <c r="F20" s="623"/>
      <c r="G20" s="624" t="s">
        <v>137</v>
      </c>
      <c r="H20" s="625"/>
      <c r="I20" s="625"/>
      <c r="J20" s="625"/>
      <c r="K20" s="626"/>
      <c r="L20" s="627" t="s">
        <v>142</v>
      </c>
      <c r="M20" s="628"/>
      <c r="N20" s="628"/>
      <c r="O20" s="629"/>
      <c r="P20" s="299">
        <v>4</v>
      </c>
      <c r="Q20" s="300"/>
      <c r="R20" s="300">
        <v>4</v>
      </c>
      <c r="S20" s="300">
        <v>4</v>
      </c>
      <c r="T20" s="300"/>
      <c r="U20" s="300"/>
      <c r="V20" s="301">
        <v>4</v>
      </c>
      <c r="W20" s="299">
        <v>4</v>
      </c>
      <c r="X20" s="300"/>
      <c r="Y20" s="300">
        <v>4</v>
      </c>
      <c r="Z20" s="300">
        <v>4</v>
      </c>
      <c r="AA20" s="300"/>
      <c r="AB20" s="300"/>
      <c r="AC20" s="301">
        <v>4</v>
      </c>
      <c r="AD20" s="299">
        <v>4</v>
      </c>
      <c r="AE20" s="300"/>
      <c r="AF20" s="300">
        <v>4</v>
      </c>
      <c r="AG20" s="300">
        <v>4</v>
      </c>
      <c r="AH20" s="300"/>
      <c r="AI20" s="300"/>
      <c r="AJ20" s="301">
        <v>4</v>
      </c>
      <c r="AK20" s="299">
        <v>4</v>
      </c>
      <c r="AL20" s="300"/>
      <c r="AM20" s="300">
        <v>4</v>
      </c>
      <c r="AN20" s="300">
        <v>4</v>
      </c>
      <c r="AO20" s="300"/>
      <c r="AP20" s="300"/>
      <c r="AQ20" s="301">
        <v>4</v>
      </c>
      <c r="AR20" s="299"/>
      <c r="AS20" s="300"/>
      <c r="AT20" s="301"/>
      <c r="AU20" s="630">
        <f t="shared" si="3"/>
        <v>64</v>
      </c>
      <c r="AV20" s="631"/>
      <c r="AW20" s="632">
        <f t="shared" si="1"/>
        <v>16</v>
      </c>
      <c r="AX20" s="633"/>
      <c r="AY20" s="600"/>
      <c r="AZ20" s="601"/>
      <c r="BA20" s="601"/>
      <c r="BB20" s="601"/>
      <c r="BC20" s="601"/>
      <c r="BD20" s="602"/>
    </row>
    <row r="21" spans="1:56" ht="40" customHeight="1" x14ac:dyDescent="0.2">
      <c r="A21" s="283"/>
      <c r="B21" s="298">
        <f t="shared" si="2"/>
        <v>9</v>
      </c>
      <c r="C21" s="620" t="s">
        <v>130</v>
      </c>
      <c r="D21" s="621"/>
      <c r="E21" s="622" t="s">
        <v>136</v>
      </c>
      <c r="F21" s="623"/>
      <c r="G21" s="624" t="s">
        <v>137</v>
      </c>
      <c r="H21" s="625"/>
      <c r="I21" s="625"/>
      <c r="J21" s="625"/>
      <c r="K21" s="626"/>
      <c r="L21" s="627" t="s">
        <v>143</v>
      </c>
      <c r="M21" s="628"/>
      <c r="N21" s="628"/>
      <c r="O21" s="629"/>
      <c r="P21" s="299">
        <v>4</v>
      </c>
      <c r="Q21" s="300"/>
      <c r="R21" s="300">
        <v>4</v>
      </c>
      <c r="S21" s="300">
        <v>4</v>
      </c>
      <c r="T21" s="300"/>
      <c r="U21" s="300"/>
      <c r="V21" s="301"/>
      <c r="W21" s="299">
        <v>4</v>
      </c>
      <c r="X21" s="300"/>
      <c r="Y21" s="300">
        <v>4</v>
      </c>
      <c r="Z21" s="300">
        <v>4</v>
      </c>
      <c r="AA21" s="300"/>
      <c r="AB21" s="300">
        <v>4</v>
      </c>
      <c r="AC21" s="301"/>
      <c r="AD21" s="299">
        <v>4</v>
      </c>
      <c r="AE21" s="300"/>
      <c r="AF21" s="300">
        <v>4</v>
      </c>
      <c r="AG21" s="300">
        <v>4</v>
      </c>
      <c r="AH21" s="300"/>
      <c r="AI21" s="300">
        <v>4</v>
      </c>
      <c r="AJ21" s="301"/>
      <c r="AK21" s="299">
        <v>4</v>
      </c>
      <c r="AL21" s="300"/>
      <c r="AM21" s="300">
        <v>4</v>
      </c>
      <c r="AN21" s="300">
        <v>4</v>
      </c>
      <c r="AO21" s="300"/>
      <c r="AP21" s="300">
        <v>4</v>
      </c>
      <c r="AQ21" s="301"/>
      <c r="AR21" s="299"/>
      <c r="AS21" s="300"/>
      <c r="AT21" s="301"/>
      <c r="AU21" s="630">
        <f t="shared" si="3"/>
        <v>60</v>
      </c>
      <c r="AV21" s="631"/>
      <c r="AW21" s="632">
        <f t="shared" si="1"/>
        <v>15</v>
      </c>
      <c r="AX21" s="633"/>
      <c r="AY21" s="600"/>
      <c r="AZ21" s="601"/>
      <c r="BA21" s="601"/>
      <c r="BB21" s="601"/>
      <c r="BC21" s="601"/>
      <c r="BD21" s="602"/>
    </row>
    <row r="22" spans="1:56" ht="40" customHeight="1" x14ac:dyDescent="0.2">
      <c r="A22" s="283"/>
      <c r="B22" s="298">
        <f t="shared" si="2"/>
        <v>10</v>
      </c>
      <c r="C22" s="620"/>
      <c r="D22" s="621"/>
      <c r="E22" s="622"/>
      <c r="F22" s="623"/>
      <c r="G22" s="624"/>
      <c r="H22" s="625"/>
      <c r="I22" s="625"/>
      <c r="J22" s="625"/>
      <c r="K22" s="626"/>
      <c r="L22" s="627"/>
      <c r="M22" s="628"/>
      <c r="N22" s="628"/>
      <c r="O22" s="629"/>
      <c r="P22" s="299"/>
      <c r="Q22" s="300"/>
      <c r="R22" s="300"/>
      <c r="S22" s="300"/>
      <c r="T22" s="300"/>
      <c r="U22" s="300"/>
      <c r="V22" s="301"/>
      <c r="W22" s="299"/>
      <c r="X22" s="300"/>
      <c r="Y22" s="300"/>
      <c r="Z22" s="300"/>
      <c r="AA22" s="300"/>
      <c r="AB22" s="300"/>
      <c r="AC22" s="301"/>
      <c r="AD22" s="299"/>
      <c r="AE22" s="300"/>
      <c r="AF22" s="300"/>
      <c r="AG22" s="300"/>
      <c r="AH22" s="300"/>
      <c r="AI22" s="300"/>
      <c r="AJ22" s="301"/>
      <c r="AK22" s="299"/>
      <c r="AL22" s="300"/>
      <c r="AM22" s="300"/>
      <c r="AN22" s="300"/>
      <c r="AO22" s="300"/>
      <c r="AP22" s="300"/>
      <c r="AQ22" s="301"/>
      <c r="AR22" s="299"/>
      <c r="AS22" s="300"/>
      <c r="AT22" s="301"/>
      <c r="AU22" s="630">
        <f t="shared" si="3"/>
        <v>0</v>
      </c>
      <c r="AV22" s="631"/>
      <c r="AW22" s="632">
        <f t="shared" si="1"/>
        <v>0</v>
      </c>
      <c r="AX22" s="633"/>
      <c r="AY22" s="600"/>
      <c r="AZ22" s="601"/>
      <c r="BA22" s="601"/>
      <c r="BB22" s="601"/>
      <c r="BC22" s="601"/>
      <c r="BD22" s="602"/>
    </row>
    <row r="23" spans="1:56" ht="40" customHeight="1" x14ac:dyDescent="0.2">
      <c r="A23" s="283"/>
      <c r="B23" s="298">
        <f t="shared" si="2"/>
        <v>11</v>
      </c>
      <c r="C23" s="620"/>
      <c r="D23" s="621"/>
      <c r="E23" s="622"/>
      <c r="F23" s="623"/>
      <c r="G23" s="624"/>
      <c r="H23" s="625"/>
      <c r="I23" s="625"/>
      <c r="J23" s="625"/>
      <c r="K23" s="626"/>
      <c r="L23" s="627"/>
      <c r="M23" s="628"/>
      <c r="N23" s="628"/>
      <c r="O23" s="629"/>
      <c r="P23" s="299"/>
      <c r="Q23" s="300"/>
      <c r="R23" s="300"/>
      <c r="S23" s="300"/>
      <c r="T23" s="300"/>
      <c r="U23" s="300"/>
      <c r="V23" s="301"/>
      <c r="W23" s="299"/>
      <c r="X23" s="300"/>
      <c r="Y23" s="300"/>
      <c r="Z23" s="300"/>
      <c r="AA23" s="300"/>
      <c r="AB23" s="300"/>
      <c r="AC23" s="301"/>
      <c r="AD23" s="299"/>
      <c r="AE23" s="300"/>
      <c r="AF23" s="300"/>
      <c r="AG23" s="300"/>
      <c r="AH23" s="300"/>
      <c r="AI23" s="300"/>
      <c r="AJ23" s="301"/>
      <c r="AK23" s="299"/>
      <c r="AL23" s="300"/>
      <c r="AM23" s="300"/>
      <c r="AN23" s="300"/>
      <c r="AO23" s="300"/>
      <c r="AP23" s="300"/>
      <c r="AQ23" s="301"/>
      <c r="AR23" s="299"/>
      <c r="AS23" s="300"/>
      <c r="AT23" s="301"/>
      <c r="AU23" s="630">
        <f t="shared" si="3"/>
        <v>0</v>
      </c>
      <c r="AV23" s="631"/>
      <c r="AW23" s="632">
        <f t="shared" si="1"/>
        <v>0</v>
      </c>
      <c r="AX23" s="633"/>
      <c r="AY23" s="600"/>
      <c r="AZ23" s="601"/>
      <c r="BA23" s="601"/>
      <c r="BB23" s="601"/>
      <c r="BC23" s="601"/>
      <c r="BD23" s="602"/>
    </row>
    <row r="24" spans="1:56" ht="40" customHeight="1" x14ac:dyDescent="0.2">
      <c r="A24" s="283"/>
      <c r="B24" s="298">
        <f t="shared" si="2"/>
        <v>12</v>
      </c>
      <c r="C24" s="620"/>
      <c r="D24" s="621"/>
      <c r="E24" s="622"/>
      <c r="F24" s="623"/>
      <c r="G24" s="624"/>
      <c r="H24" s="625"/>
      <c r="I24" s="625"/>
      <c r="J24" s="625"/>
      <c r="K24" s="626"/>
      <c r="L24" s="627"/>
      <c r="M24" s="628"/>
      <c r="N24" s="628"/>
      <c r="O24" s="629"/>
      <c r="P24" s="299"/>
      <c r="Q24" s="300"/>
      <c r="R24" s="300"/>
      <c r="S24" s="300"/>
      <c r="T24" s="300"/>
      <c r="U24" s="300"/>
      <c r="V24" s="301"/>
      <c r="W24" s="299"/>
      <c r="X24" s="300"/>
      <c r="Y24" s="300"/>
      <c r="Z24" s="300"/>
      <c r="AA24" s="300"/>
      <c r="AB24" s="300"/>
      <c r="AC24" s="301"/>
      <c r="AD24" s="299"/>
      <c r="AE24" s="300"/>
      <c r="AF24" s="300"/>
      <c r="AG24" s="300"/>
      <c r="AH24" s="300"/>
      <c r="AI24" s="300"/>
      <c r="AJ24" s="301"/>
      <c r="AK24" s="299"/>
      <c r="AL24" s="300"/>
      <c r="AM24" s="300"/>
      <c r="AN24" s="300"/>
      <c r="AO24" s="300"/>
      <c r="AP24" s="300"/>
      <c r="AQ24" s="301"/>
      <c r="AR24" s="299"/>
      <c r="AS24" s="300"/>
      <c r="AT24" s="301"/>
      <c r="AU24" s="630">
        <f t="shared" si="3"/>
        <v>0</v>
      </c>
      <c r="AV24" s="631"/>
      <c r="AW24" s="632">
        <f t="shared" si="1"/>
        <v>0</v>
      </c>
      <c r="AX24" s="633"/>
      <c r="AY24" s="600"/>
      <c r="AZ24" s="601"/>
      <c r="BA24" s="601"/>
      <c r="BB24" s="601"/>
      <c r="BC24" s="601"/>
      <c r="BD24" s="602"/>
    </row>
    <row r="25" spans="1:56" ht="40" customHeight="1" x14ac:dyDescent="0.2">
      <c r="A25" s="283"/>
      <c r="B25" s="298">
        <f t="shared" si="2"/>
        <v>13</v>
      </c>
      <c r="C25" s="620"/>
      <c r="D25" s="621"/>
      <c r="E25" s="622"/>
      <c r="F25" s="623"/>
      <c r="G25" s="624"/>
      <c r="H25" s="625"/>
      <c r="I25" s="625"/>
      <c r="J25" s="625"/>
      <c r="K25" s="626"/>
      <c r="L25" s="627"/>
      <c r="M25" s="628"/>
      <c r="N25" s="628"/>
      <c r="O25" s="629"/>
      <c r="P25" s="299"/>
      <c r="Q25" s="300"/>
      <c r="R25" s="300"/>
      <c r="S25" s="300"/>
      <c r="T25" s="300"/>
      <c r="U25" s="300"/>
      <c r="V25" s="301"/>
      <c r="W25" s="299"/>
      <c r="X25" s="300"/>
      <c r="Y25" s="300"/>
      <c r="Z25" s="300"/>
      <c r="AA25" s="300"/>
      <c r="AB25" s="300"/>
      <c r="AC25" s="301"/>
      <c r="AD25" s="299"/>
      <c r="AE25" s="300"/>
      <c r="AF25" s="300"/>
      <c r="AG25" s="300"/>
      <c r="AH25" s="300"/>
      <c r="AI25" s="300"/>
      <c r="AJ25" s="301"/>
      <c r="AK25" s="299"/>
      <c r="AL25" s="300"/>
      <c r="AM25" s="300"/>
      <c r="AN25" s="300"/>
      <c r="AO25" s="300"/>
      <c r="AP25" s="300"/>
      <c r="AQ25" s="301"/>
      <c r="AR25" s="299"/>
      <c r="AS25" s="300"/>
      <c r="AT25" s="301"/>
      <c r="AU25" s="630">
        <f t="shared" si="3"/>
        <v>0</v>
      </c>
      <c r="AV25" s="631"/>
      <c r="AW25" s="632">
        <f t="shared" si="1"/>
        <v>0</v>
      </c>
      <c r="AX25" s="633"/>
      <c r="AY25" s="600"/>
      <c r="AZ25" s="601"/>
      <c r="BA25" s="601"/>
      <c r="BB25" s="601"/>
      <c r="BC25" s="601"/>
      <c r="BD25" s="602"/>
    </row>
    <row r="26" spans="1:56" ht="40" customHeight="1" x14ac:dyDescent="0.2">
      <c r="A26" s="283"/>
      <c r="B26" s="298">
        <f t="shared" si="2"/>
        <v>14</v>
      </c>
      <c r="C26" s="620"/>
      <c r="D26" s="621"/>
      <c r="E26" s="622"/>
      <c r="F26" s="623"/>
      <c r="G26" s="624"/>
      <c r="H26" s="625"/>
      <c r="I26" s="625"/>
      <c r="J26" s="625"/>
      <c r="K26" s="626"/>
      <c r="L26" s="627"/>
      <c r="M26" s="628"/>
      <c r="N26" s="628"/>
      <c r="O26" s="629"/>
      <c r="P26" s="299"/>
      <c r="Q26" s="300"/>
      <c r="R26" s="300"/>
      <c r="S26" s="300"/>
      <c r="T26" s="300"/>
      <c r="U26" s="300"/>
      <c r="V26" s="301"/>
      <c r="W26" s="299"/>
      <c r="X26" s="300"/>
      <c r="Y26" s="300"/>
      <c r="Z26" s="300"/>
      <c r="AA26" s="300"/>
      <c r="AB26" s="300"/>
      <c r="AC26" s="301"/>
      <c r="AD26" s="299"/>
      <c r="AE26" s="300"/>
      <c r="AF26" s="300"/>
      <c r="AG26" s="300"/>
      <c r="AH26" s="300"/>
      <c r="AI26" s="300"/>
      <c r="AJ26" s="301"/>
      <c r="AK26" s="299"/>
      <c r="AL26" s="300"/>
      <c r="AM26" s="300"/>
      <c r="AN26" s="300"/>
      <c r="AO26" s="300"/>
      <c r="AP26" s="300"/>
      <c r="AQ26" s="301"/>
      <c r="AR26" s="299"/>
      <c r="AS26" s="300"/>
      <c r="AT26" s="301"/>
      <c r="AU26" s="630">
        <f t="shared" si="3"/>
        <v>0</v>
      </c>
      <c r="AV26" s="631"/>
      <c r="AW26" s="632">
        <f t="shared" si="1"/>
        <v>0</v>
      </c>
      <c r="AX26" s="633"/>
      <c r="AY26" s="600"/>
      <c r="AZ26" s="601"/>
      <c r="BA26" s="601"/>
      <c r="BB26" s="601"/>
      <c r="BC26" s="601"/>
      <c r="BD26" s="602"/>
    </row>
    <row r="27" spans="1:56" ht="40" customHeight="1" x14ac:dyDescent="0.2">
      <c r="A27" s="283"/>
      <c r="B27" s="298">
        <f t="shared" si="2"/>
        <v>15</v>
      </c>
      <c r="C27" s="620"/>
      <c r="D27" s="621"/>
      <c r="E27" s="622"/>
      <c r="F27" s="623"/>
      <c r="G27" s="624"/>
      <c r="H27" s="625"/>
      <c r="I27" s="625"/>
      <c r="J27" s="625"/>
      <c r="K27" s="626"/>
      <c r="L27" s="627"/>
      <c r="M27" s="628"/>
      <c r="N27" s="628"/>
      <c r="O27" s="629"/>
      <c r="P27" s="299"/>
      <c r="Q27" s="300"/>
      <c r="R27" s="300"/>
      <c r="S27" s="300"/>
      <c r="T27" s="300"/>
      <c r="U27" s="300"/>
      <c r="V27" s="301"/>
      <c r="W27" s="299"/>
      <c r="X27" s="300"/>
      <c r="Y27" s="300"/>
      <c r="Z27" s="300"/>
      <c r="AA27" s="300"/>
      <c r="AB27" s="300"/>
      <c r="AC27" s="301"/>
      <c r="AD27" s="299"/>
      <c r="AE27" s="300"/>
      <c r="AF27" s="300"/>
      <c r="AG27" s="300"/>
      <c r="AH27" s="300"/>
      <c r="AI27" s="300"/>
      <c r="AJ27" s="301"/>
      <c r="AK27" s="299"/>
      <c r="AL27" s="300"/>
      <c r="AM27" s="300"/>
      <c r="AN27" s="300"/>
      <c r="AO27" s="300"/>
      <c r="AP27" s="300"/>
      <c r="AQ27" s="301"/>
      <c r="AR27" s="299"/>
      <c r="AS27" s="300"/>
      <c r="AT27" s="301"/>
      <c r="AU27" s="630">
        <f t="shared" si="3"/>
        <v>0</v>
      </c>
      <c r="AV27" s="631"/>
      <c r="AW27" s="632">
        <f t="shared" si="1"/>
        <v>0</v>
      </c>
      <c r="AX27" s="633"/>
      <c r="AY27" s="600"/>
      <c r="AZ27" s="601"/>
      <c r="BA27" s="601"/>
      <c r="BB27" s="601"/>
      <c r="BC27" s="601"/>
      <c r="BD27" s="602"/>
    </row>
    <row r="28" spans="1:56" ht="18.75" customHeight="1" x14ac:dyDescent="0.2">
      <c r="A28" s="283"/>
      <c r="B28" s="298">
        <f t="shared" si="2"/>
        <v>16</v>
      </c>
      <c r="C28" s="620"/>
      <c r="D28" s="621"/>
      <c r="E28" s="622"/>
      <c r="F28" s="623"/>
      <c r="G28" s="624"/>
      <c r="H28" s="625"/>
      <c r="I28" s="625"/>
      <c r="J28" s="625"/>
      <c r="K28" s="626"/>
      <c r="L28" s="627"/>
      <c r="M28" s="628"/>
      <c r="N28" s="628"/>
      <c r="O28" s="629"/>
      <c r="P28" s="299"/>
      <c r="Q28" s="300"/>
      <c r="R28" s="300"/>
      <c r="S28" s="300"/>
      <c r="T28" s="300"/>
      <c r="U28" s="300"/>
      <c r="V28" s="301"/>
      <c r="W28" s="299"/>
      <c r="X28" s="300"/>
      <c r="Y28" s="300"/>
      <c r="Z28" s="300"/>
      <c r="AA28" s="300"/>
      <c r="AB28" s="300"/>
      <c r="AC28" s="301"/>
      <c r="AD28" s="299"/>
      <c r="AE28" s="300"/>
      <c r="AF28" s="300"/>
      <c r="AG28" s="300"/>
      <c r="AH28" s="300"/>
      <c r="AI28" s="300"/>
      <c r="AJ28" s="301"/>
      <c r="AK28" s="299"/>
      <c r="AL28" s="300"/>
      <c r="AM28" s="300"/>
      <c r="AN28" s="300"/>
      <c r="AO28" s="300"/>
      <c r="AP28" s="300"/>
      <c r="AQ28" s="301"/>
      <c r="AR28" s="299"/>
      <c r="AS28" s="300"/>
      <c r="AT28" s="301"/>
      <c r="AU28" s="630">
        <f t="shared" si="3"/>
        <v>0</v>
      </c>
      <c r="AV28" s="631"/>
      <c r="AW28" s="632">
        <f t="shared" si="1"/>
        <v>0</v>
      </c>
      <c r="AX28" s="633"/>
      <c r="AY28" s="600"/>
      <c r="AZ28" s="601"/>
      <c r="BA28" s="601"/>
      <c r="BB28" s="601"/>
      <c r="BC28" s="601"/>
      <c r="BD28" s="602"/>
    </row>
    <row r="29" spans="1:56" ht="21" customHeight="1" x14ac:dyDescent="0.2">
      <c r="A29" s="283"/>
      <c r="B29" s="298">
        <f t="shared" si="2"/>
        <v>17</v>
      </c>
      <c r="C29" s="620"/>
      <c r="D29" s="621"/>
      <c r="E29" s="622"/>
      <c r="F29" s="623"/>
      <c r="G29" s="624"/>
      <c r="H29" s="625"/>
      <c r="I29" s="625"/>
      <c r="J29" s="625"/>
      <c r="K29" s="626"/>
      <c r="L29" s="627"/>
      <c r="M29" s="628"/>
      <c r="N29" s="628"/>
      <c r="O29" s="629"/>
      <c r="P29" s="299"/>
      <c r="Q29" s="300"/>
      <c r="R29" s="300"/>
      <c r="S29" s="300"/>
      <c r="T29" s="300"/>
      <c r="U29" s="300"/>
      <c r="V29" s="301"/>
      <c r="W29" s="299"/>
      <c r="X29" s="300"/>
      <c r="Y29" s="300"/>
      <c r="Z29" s="300"/>
      <c r="AA29" s="300"/>
      <c r="AB29" s="300"/>
      <c r="AC29" s="301"/>
      <c r="AD29" s="299"/>
      <c r="AE29" s="300"/>
      <c r="AF29" s="300"/>
      <c r="AG29" s="300"/>
      <c r="AH29" s="300"/>
      <c r="AI29" s="300"/>
      <c r="AJ29" s="301"/>
      <c r="AK29" s="299"/>
      <c r="AL29" s="300"/>
      <c r="AM29" s="300"/>
      <c r="AN29" s="300"/>
      <c r="AO29" s="300"/>
      <c r="AP29" s="300"/>
      <c r="AQ29" s="301"/>
      <c r="AR29" s="299"/>
      <c r="AS29" s="300"/>
      <c r="AT29" s="301"/>
      <c r="AU29" s="630">
        <f t="shared" si="3"/>
        <v>0</v>
      </c>
      <c r="AV29" s="631"/>
      <c r="AW29" s="632">
        <f t="shared" si="1"/>
        <v>0</v>
      </c>
      <c r="AX29" s="633"/>
      <c r="AY29" s="600"/>
      <c r="AZ29" s="601"/>
      <c r="BA29" s="601"/>
      <c r="BB29" s="601"/>
      <c r="BC29" s="601"/>
      <c r="BD29" s="602"/>
    </row>
    <row r="30" spans="1:56" ht="27" customHeight="1" thickBot="1" x14ac:dyDescent="0.25">
      <c r="A30" s="283"/>
      <c r="B30" s="302">
        <f t="shared" si="2"/>
        <v>18</v>
      </c>
      <c r="C30" s="603"/>
      <c r="D30" s="604"/>
      <c r="E30" s="605"/>
      <c r="F30" s="606"/>
      <c r="G30" s="607"/>
      <c r="H30" s="608"/>
      <c r="I30" s="608"/>
      <c r="J30" s="608"/>
      <c r="K30" s="609"/>
      <c r="L30" s="610"/>
      <c r="M30" s="611"/>
      <c r="N30" s="611"/>
      <c r="O30" s="612"/>
      <c r="P30" s="303"/>
      <c r="Q30" s="304"/>
      <c r="R30" s="304"/>
      <c r="S30" s="304"/>
      <c r="T30" s="304"/>
      <c r="U30" s="304"/>
      <c r="V30" s="305"/>
      <c r="W30" s="303"/>
      <c r="X30" s="304"/>
      <c r="Y30" s="304"/>
      <c r="Z30" s="304"/>
      <c r="AA30" s="304"/>
      <c r="AB30" s="304"/>
      <c r="AC30" s="305"/>
      <c r="AD30" s="303"/>
      <c r="AE30" s="304"/>
      <c r="AF30" s="304"/>
      <c r="AG30" s="304"/>
      <c r="AH30" s="304"/>
      <c r="AI30" s="304"/>
      <c r="AJ30" s="305"/>
      <c r="AK30" s="303"/>
      <c r="AL30" s="304"/>
      <c r="AM30" s="304"/>
      <c r="AN30" s="304"/>
      <c r="AO30" s="304"/>
      <c r="AP30" s="304"/>
      <c r="AQ30" s="305"/>
      <c r="AR30" s="303"/>
      <c r="AS30" s="304"/>
      <c r="AT30" s="305"/>
      <c r="AU30" s="613">
        <f t="shared" si="3"/>
        <v>0</v>
      </c>
      <c r="AV30" s="614"/>
      <c r="AW30" s="615">
        <f t="shared" si="1"/>
        <v>0</v>
      </c>
      <c r="AX30" s="616"/>
      <c r="AY30" s="617"/>
      <c r="AZ30" s="618"/>
      <c r="BA30" s="618"/>
      <c r="BB30" s="618"/>
      <c r="BC30" s="618"/>
      <c r="BD30" s="619"/>
    </row>
    <row r="31" spans="1:56" ht="20.25" customHeight="1" x14ac:dyDescent="0.2">
      <c r="A31" s="283"/>
      <c r="B31" s="283"/>
      <c r="C31" s="306"/>
      <c r="D31" s="307"/>
      <c r="E31" s="308"/>
      <c r="F31" s="283"/>
      <c r="G31" s="283"/>
      <c r="H31" s="283"/>
      <c r="I31" s="283"/>
      <c r="J31" s="283"/>
      <c r="K31" s="283"/>
      <c r="L31" s="283"/>
      <c r="M31" s="283"/>
      <c r="N31" s="283"/>
      <c r="O31" s="283"/>
      <c r="P31" s="283"/>
      <c r="Q31" s="283"/>
      <c r="R31" s="283"/>
      <c r="S31" s="283"/>
      <c r="T31" s="283"/>
      <c r="U31" s="283"/>
      <c r="V31" s="283"/>
      <c r="W31" s="283"/>
      <c r="X31" s="283"/>
      <c r="Y31" s="283"/>
      <c r="Z31" s="283"/>
      <c r="AA31" s="283"/>
      <c r="AB31" s="283"/>
      <c r="AC31" s="284"/>
      <c r="AD31" s="283"/>
      <c r="AE31" s="283"/>
      <c r="AF31" s="283"/>
      <c r="AG31" s="283"/>
      <c r="AH31" s="283"/>
      <c r="AI31" s="283"/>
      <c r="AJ31" s="283"/>
      <c r="AK31" s="283"/>
      <c r="AL31" s="283"/>
      <c r="AM31" s="283"/>
      <c r="AN31" s="283"/>
      <c r="AO31" s="283"/>
      <c r="AP31" s="283"/>
      <c r="AQ31" s="283"/>
      <c r="AR31" s="283"/>
      <c r="AS31" s="283"/>
      <c r="AT31" s="283"/>
      <c r="AU31" s="283"/>
      <c r="AV31" s="283"/>
      <c r="AW31" s="283"/>
      <c r="AX31" s="283"/>
      <c r="AY31" s="283"/>
      <c r="AZ31" s="283"/>
      <c r="BA31" s="283"/>
      <c r="BB31" s="283"/>
      <c r="BC31" s="283"/>
      <c r="BD31" s="283"/>
    </row>
    <row r="32" spans="1:56" ht="20.25" customHeight="1" x14ac:dyDescent="0.2">
      <c r="A32" s="283"/>
      <c r="B32" s="283"/>
      <c r="C32" s="275" t="s">
        <v>72</v>
      </c>
      <c r="D32" s="307"/>
      <c r="E32" s="308"/>
      <c r="F32" s="283"/>
      <c r="G32" s="283"/>
      <c r="H32" s="283"/>
      <c r="I32" s="283"/>
      <c r="J32" s="283"/>
      <c r="K32" s="283"/>
      <c r="L32" s="283"/>
      <c r="M32" s="283"/>
      <c r="N32" s="283"/>
      <c r="O32" s="283"/>
      <c r="P32" s="283"/>
      <c r="Q32" s="275" t="s">
        <v>73</v>
      </c>
      <c r="R32" s="275"/>
      <c r="S32" s="275"/>
      <c r="T32" s="275"/>
      <c r="U32" s="275"/>
      <c r="V32" s="275"/>
      <c r="W32" s="275"/>
      <c r="X32" s="275"/>
      <c r="Y32" s="275"/>
      <c r="Z32" s="275"/>
      <c r="AA32" s="281"/>
      <c r="AB32" s="275"/>
      <c r="AC32" s="275"/>
      <c r="AD32" s="275"/>
      <c r="AE32" s="275"/>
      <c r="AF32" s="275"/>
      <c r="AG32" s="275"/>
      <c r="AH32" s="275"/>
      <c r="AI32" s="275" t="s">
        <v>74</v>
      </c>
      <c r="AJ32" s="275"/>
      <c r="AK32" s="275"/>
      <c r="AL32" s="275"/>
      <c r="AM32" s="275"/>
      <c r="AN32" s="275"/>
      <c r="AO32" s="309"/>
      <c r="AP32" s="309"/>
      <c r="AQ32" s="309"/>
      <c r="AR32" s="309"/>
      <c r="AS32" s="310"/>
      <c r="AT32" s="309"/>
      <c r="AU32" s="309"/>
      <c r="AV32" s="309"/>
      <c r="AW32" s="309"/>
      <c r="AX32" s="283"/>
      <c r="AY32" s="283"/>
      <c r="AZ32" s="283"/>
      <c r="BA32" s="283"/>
      <c r="BB32" s="283"/>
      <c r="BC32" s="283"/>
      <c r="BD32" s="283"/>
    </row>
    <row r="33" spans="1:56" ht="20.25" customHeight="1" x14ac:dyDescent="0.2">
      <c r="A33" s="283"/>
      <c r="B33" s="283"/>
      <c r="C33" s="275" t="s">
        <v>75</v>
      </c>
      <c r="D33" s="307"/>
      <c r="E33" s="308"/>
      <c r="F33" s="283"/>
      <c r="G33" s="283"/>
      <c r="H33" s="283"/>
      <c r="I33" s="283"/>
      <c r="J33" s="283"/>
      <c r="K33" s="283"/>
      <c r="L33" s="703" t="s">
        <v>76</v>
      </c>
      <c r="M33" s="703"/>
      <c r="N33" s="283"/>
      <c r="O33" s="283"/>
      <c r="P33" s="283"/>
      <c r="Q33" s="275"/>
      <c r="R33" s="590" t="s">
        <v>77</v>
      </c>
      <c r="S33" s="590"/>
      <c r="T33" s="590" t="s">
        <v>78</v>
      </c>
      <c r="U33" s="590"/>
      <c r="V33" s="590"/>
      <c r="W33" s="590"/>
      <c r="X33" s="275"/>
      <c r="Y33" s="598" t="s">
        <v>79</v>
      </c>
      <c r="Z33" s="598"/>
      <c r="AA33" s="598"/>
      <c r="AB33" s="598"/>
      <c r="AC33" s="275"/>
      <c r="AD33" s="275"/>
      <c r="AE33" s="311" t="s">
        <v>80</v>
      </c>
      <c r="AF33" s="311"/>
      <c r="AG33" s="275"/>
      <c r="AH33" s="275"/>
      <c r="AI33" s="566" t="s">
        <v>81</v>
      </c>
      <c r="AJ33" s="568"/>
      <c r="AK33" s="566" t="s">
        <v>82</v>
      </c>
      <c r="AL33" s="567"/>
      <c r="AM33" s="567"/>
      <c r="AN33" s="568"/>
      <c r="AO33" s="309"/>
      <c r="AP33" s="309"/>
      <c r="AQ33" s="309"/>
      <c r="AR33" s="309"/>
      <c r="AS33" s="544"/>
      <c r="AT33" s="544"/>
      <c r="AU33" s="309"/>
      <c r="AV33" s="309"/>
      <c r="AW33" s="309"/>
      <c r="AX33" s="283"/>
      <c r="AY33" s="283"/>
      <c r="AZ33" s="283"/>
      <c r="BA33" s="283"/>
      <c r="BB33" s="283"/>
      <c r="BC33" s="283"/>
      <c r="BD33" s="283"/>
    </row>
    <row r="34" spans="1:56" ht="20.25" customHeight="1" x14ac:dyDescent="0.2">
      <c r="A34" s="283"/>
      <c r="B34" s="283"/>
      <c r="C34" s="698"/>
      <c r="D34" s="698"/>
      <c r="E34" s="698"/>
      <c r="F34" s="701">
        <f>IF(AB2=1,10,IF(AB2=2,11,IF(AB2=3,12,AB2-3)))</f>
        <v>1</v>
      </c>
      <c r="G34" s="701"/>
      <c r="H34" s="701">
        <f>IF(AB2=1,11,IF(AB2=2,12,AB2-2))</f>
        <v>2</v>
      </c>
      <c r="I34" s="701"/>
      <c r="J34" s="701">
        <f>IF(AB2=1,12,AB2-1)</f>
        <v>3</v>
      </c>
      <c r="K34" s="701"/>
      <c r="L34" s="702" t="s">
        <v>83</v>
      </c>
      <c r="M34" s="702"/>
      <c r="N34" s="283"/>
      <c r="O34" s="283"/>
      <c r="P34" s="283"/>
      <c r="Q34" s="275"/>
      <c r="R34" s="545"/>
      <c r="S34" s="545"/>
      <c r="T34" s="545" t="s">
        <v>84</v>
      </c>
      <c r="U34" s="545"/>
      <c r="V34" s="545" t="s">
        <v>85</v>
      </c>
      <c r="W34" s="545"/>
      <c r="X34" s="275"/>
      <c r="Y34" s="545" t="s">
        <v>84</v>
      </c>
      <c r="Z34" s="545"/>
      <c r="AA34" s="545" t="s">
        <v>85</v>
      </c>
      <c r="AB34" s="545"/>
      <c r="AC34" s="275"/>
      <c r="AD34" s="275"/>
      <c r="AE34" s="311" t="s">
        <v>86</v>
      </c>
      <c r="AF34" s="311"/>
      <c r="AG34" s="275"/>
      <c r="AH34" s="275"/>
      <c r="AI34" s="566" t="s">
        <v>87</v>
      </c>
      <c r="AJ34" s="568"/>
      <c r="AK34" s="566" t="s">
        <v>88</v>
      </c>
      <c r="AL34" s="567"/>
      <c r="AM34" s="567"/>
      <c r="AN34" s="568"/>
      <c r="AO34" s="312"/>
      <c r="AP34" s="312"/>
      <c r="AQ34" s="309"/>
      <c r="AR34" s="313"/>
      <c r="AS34" s="599"/>
      <c r="AT34" s="599"/>
      <c r="AU34" s="309"/>
      <c r="AV34" s="309"/>
      <c r="AW34" s="309"/>
      <c r="AX34" s="283"/>
      <c r="AY34" s="283"/>
      <c r="AZ34" s="283"/>
      <c r="BA34" s="283"/>
      <c r="BB34" s="283"/>
      <c r="BC34" s="283"/>
      <c r="BD34" s="283"/>
    </row>
    <row r="35" spans="1:56" ht="20.25" customHeight="1" x14ac:dyDescent="0.2">
      <c r="A35" s="283"/>
      <c r="B35" s="283"/>
      <c r="C35" s="698" t="s">
        <v>89</v>
      </c>
      <c r="D35" s="698"/>
      <c r="E35" s="698"/>
      <c r="F35" s="591">
        <v>30</v>
      </c>
      <c r="G35" s="591"/>
      <c r="H35" s="591">
        <v>31</v>
      </c>
      <c r="I35" s="591"/>
      <c r="J35" s="591">
        <v>31</v>
      </c>
      <c r="K35" s="591"/>
      <c r="L35" s="588">
        <f>SUM(F35:K35)</f>
        <v>92</v>
      </c>
      <c r="M35" s="588"/>
      <c r="N35" s="283"/>
      <c r="O35" s="283"/>
      <c r="P35" s="283"/>
      <c r="Q35" s="275"/>
      <c r="R35" s="566" t="s">
        <v>87</v>
      </c>
      <c r="S35" s="568"/>
      <c r="T35" s="690">
        <f>SUMIFS($AU$13:$AV$30,$C$13:$D$30,"訪問介護員",$E$13:$F$30,"A")+SUMIFS($AU$13:$AV$30,$C$13:$D$30,"サービス提供責任者",$E$13:$F$30,"A")</f>
        <v>320</v>
      </c>
      <c r="U35" s="691"/>
      <c r="V35" s="692">
        <f>SUMIFS($AW$13:$AX$30,$C$13:$D$30,"訪問介護員",$E$13:$F$30,"A")+SUMIFS($AW$13:$AX$30,$C$13:$D$30,"サービス提供責任者",$E$13:$F$30,"A")</f>
        <v>80</v>
      </c>
      <c r="W35" s="693"/>
      <c r="X35" s="314"/>
      <c r="Y35" s="694">
        <v>0</v>
      </c>
      <c r="Z35" s="695"/>
      <c r="AA35" s="694">
        <v>0</v>
      </c>
      <c r="AB35" s="695"/>
      <c r="AC35" s="314"/>
      <c r="AD35" s="314"/>
      <c r="AE35" s="694">
        <v>2</v>
      </c>
      <c r="AF35" s="695"/>
      <c r="AG35" s="275"/>
      <c r="AH35" s="275"/>
      <c r="AI35" s="566" t="s">
        <v>90</v>
      </c>
      <c r="AJ35" s="568"/>
      <c r="AK35" s="566" t="s">
        <v>91</v>
      </c>
      <c r="AL35" s="567"/>
      <c r="AM35" s="567"/>
      <c r="AN35" s="568"/>
      <c r="AO35" s="313"/>
      <c r="AP35" s="309"/>
      <c r="AQ35" s="594"/>
      <c r="AR35" s="594"/>
      <c r="AS35" s="594"/>
      <c r="AT35" s="594"/>
      <c r="AU35" s="309"/>
      <c r="AV35" s="309"/>
      <c r="AW35" s="309"/>
      <c r="AX35" s="283"/>
      <c r="AY35" s="283"/>
      <c r="AZ35" s="283"/>
      <c r="BA35" s="283"/>
      <c r="BB35" s="283"/>
      <c r="BC35" s="283"/>
      <c r="BD35" s="283"/>
    </row>
    <row r="36" spans="1:56" ht="20.25" customHeight="1" x14ac:dyDescent="0.2">
      <c r="A36" s="283"/>
      <c r="B36" s="283"/>
      <c r="C36" s="698" t="s">
        <v>92</v>
      </c>
      <c r="D36" s="698"/>
      <c r="E36" s="698"/>
      <c r="F36" s="591">
        <v>15</v>
      </c>
      <c r="G36" s="591"/>
      <c r="H36" s="591">
        <v>16</v>
      </c>
      <c r="I36" s="591"/>
      <c r="J36" s="591">
        <v>15</v>
      </c>
      <c r="K36" s="591"/>
      <c r="L36" s="588">
        <f>SUM(F36:K36)</f>
        <v>46</v>
      </c>
      <c r="M36" s="588"/>
      <c r="N36" s="283"/>
      <c r="O36" s="283"/>
      <c r="P36" s="283"/>
      <c r="Q36" s="275"/>
      <c r="R36" s="566" t="s">
        <v>90</v>
      </c>
      <c r="S36" s="568"/>
      <c r="T36" s="690">
        <f>SUMIFS($AU$13:$AV$30,$C$13:$D$30,"訪問介護員",$E$13:$F$30,"B")+SUMIFS($AU$13:$AV$30,$C$13:$D$30,"サービス提供責任者",$E$13:$F$30,"B")</f>
        <v>0</v>
      </c>
      <c r="U36" s="691"/>
      <c r="V36" s="692">
        <f>SUMIFS($AW$13:$AX$30,$C$13:$D$30,"訪問介護員",$E$13:$F$30,"B")+SUMIFS($AW$13:$AX$30,$C$13:$D$30,"サービス提供責任者",$E$13:$F$30,"B")</f>
        <v>0</v>
      </c>
      <c r="W36" s="693"/>
      <c r="X36" s="314"/>
      <c r="Y36" s="694">
        <v>0</v>
      </c>
      <c r="Z36" s="695"/>
      <c r="AA36" s="694">
        <v>0</v>
      </c>
      <c r="AB36" s="695"/>
      <c r="AC36" s="314"/>
      <c r="AD36" s="314"/>
      <c r="AE36" s="694">
        <v>0</v>
      </c>
      <c r="AF36" s="695"/>
      <c r="AG36" s="275"/>
      <c r="AH36" s="275"/>
      <c r="AI36" s="566" t="s">
        <v>93</v>
      </c>
      <c r="AJ36" s="568"/>
      <c r="AK36" s="566" t="s">
        <v>94</v>
      </c>
      <c r="AL36" s="567"/>
      <c r="AM36" s="567"/>
      <c r="AN36" s="568"/>
      <c r="AO36" s="313"/>
      <c r="AP36" s="309"/>
      <c r="AQ36" s="569"/>
      <c r="AR36" s="569"/>
      <c r="AS36" s="569"/>
      <c r="AT36" s="569"/>
      <c r="AU36" s="309"/>
      <c r="AV36" s="309"/>
      <c r="AW36" s="309"/>
      <c r="AX36" s="283"/>
      <c r="AY36" s="283"/>
      <c r="AZ36" s="283"/>
      <c r="BA36" s="283"/>
      <c r="BB36" s="283"/>
      <c r="BC36" s="283"/>
      <c r="BD36" s="283"/>
    </row>
    <row r="37" spans="1:56" ht="20.25" customHeight="1" x14ac:dyDescent="0.2">
      <c r="A37" s="283"/>
      <c r="B37" s="283"/>
      <c r="C37" s="698" t="s">
        <v>95</v>
      </c>
      <c r="D37" s="698"/>
      <c r="E37" s="698"/>
      <c r="F37" s="591">
        <v>0.3</v>
      </c>
      <c r="G37" s="591"/>
      <c r="H37" s="591">
        <v>0.4</v>
      </c>
      <c r="I37" s="591"/>
      <c r="J37" s="591">
        <v>0.3</v>
      </c>
      <c r="K37" s="591"/>
      <c r="L37" s="588">
        <f>SUM(F37:K37)</f>
        <v>1</v>
      </c>
      <c r="M37" s="588"/>
      <c r="N37" s="283"/>
      <c r="O37" s="315"/>
      <c r="P37" s="283"/>
      <c r="Q37" s="275"/>
      <c r="R37" s="566" t="s">
        <v>93</v>
      </c>
      <c r="S37" s="568"/>
      <c r="T37" s="690">
        <f>SUMIFS($AU$13:$AV$30,$C$13:$D$30,"訪問介護員",$E$13:$F$30,"C")+SUMIFS($AU$13:$AV$30,$C$13:$D$30,"サービス提供責任者",$E$13:$F$30,"C")</f>
        <v>432</v>
      </c>
      <c r="U37" s="691"/>
      <c r="V37" s="692">
        <f>SUMIFS($AW$13:$AX$30,$C$13:$D$30,"訪問介護員",$E$13:$F$30,"C")+SUMIFS($AW$13:$AX$30,$C$13:$D$30,"サービス提供責任者",$E$13:$F$30,"C")</f>
        <v>108</v>
      </c>
      <c r="W37" s="693"/>
      <c r="X37" s="314"/>
      <c r="Y37" s="694">
        <v>432</v>
      </c>
      <c r="Z37" s="695"/>
      <c r="AA37" s="696">
        <v>108</v>
      </c>
      <c r="AB37" s="697"/>
      <c r="AC37" s="314"/>
      <c r="AD37" s="314"/>
      <c r="AE37" s="690" t="s">
        <v>96</v>
      </c>
      <c r="AF37" s="691"/>
      <c r="AG37" s="275"/>
      <c r="AH37" s="275"/>
      <c r="AI37" s="566" t="s">
        <v>97</v>
      </c>
      <c r="AJ37" s="568"/>
      <c r="AK37" s="566" t="s">
        <v>98</v>
      </c>
      <c r="AL37" s="567"/>
      <c r="AM37" s="567"/>
      <c r="AN37" s="568"/>
      <c r="AO37" s="316"/>
      <c r="AP37" s="309"/>
      <c r="AQ37" s="570"/>
      <c r="AR37" s="570"/>
      <c r="AS37" s="573"/>
      <c r="AT37" s="573"/>
      <c r="AU37" s="309"/>
      <c r="AV37" s="309"/>
      <c r="AW37" s="309"/>
      <c r="AX37" s="283"/>
      <c r="AY37" s="283"/>
      <c r="AZ37" s="283"/>
      <c r="BA37" s="283"/>
      <c r="BB37" s="283"/>
      <c r="BC37" s="283"/>
      <c r="BD37" s="283"/>
    </row>
    <row r="38" spans="1:56" ht="20.25" customHeight="1" x14ac:dyDescent="0.2">
      <c r="A38" s="283"/>
      <c r="B38" s="283"/>
      <c r="C38" s="698" t="s">
        <v>83</v>
      </c>
      <c r="D38" s="698"/>
      <c r="E38" s="698"/>
      <c r="F38" s="588">
        <f>SUM(F35:G37)</f>
        <v>45.3</v>
      </c>
      <c r="G38" s="588"/>
      <c r="H38" s="588">
        <f>SUM(H35:I37)</f>
        <v>47.4</v>
      </c>
      <c r="I38" s="588"/>
      <c r="J38" s="588">
        <f>SUM(J35:K37)</f>
        <v>46.3</v>
      </c>
      <c r="K38" s="588"/>
      <c r="L38" s="588">
        <f>SUM(L35:M37)</f>
        <v>139</v>
      </c>
      <c r="M38" s="588"/>
      <c r="N38" s="699"/>
      <c r="O38" s="700"/>
      <c r="P38" s="283"/>
      <c r="Q38" s="275"/>
      <c r="R38" s="566" t="s">
        <v>97</v>
      </c>
      <c r="S38" s="568"/>
      <c r="T38" s="690">
        <f>SUMIFS($AU$13:$AV$30,$C$13:$D$30,"訪問介護員",$E$13:$F$30,"D")+SUMIFS($AU$13:$AV$30,$C$13:$D$30,"サービス提供責任者",$E$13:$F$30,"D")</f>
        <v>0</v>
      </c>
      <c r="U38" s="691"/>
      <c r="V38" s="692">
        <f>SUMIFS($AW$13:$AX$30,$C$13:$D$30,"訪問介護員",$E$13:$F$30,"D")+SUMIFS($AW$13:$AX$30,$C$13:$D$30,"サービス提供責任者",$E$13:$F$30,"D")</f>
        <v>0</v>
      </c>
      <c r="W38" s="693"/>
      <c r="X38" s="314"/>
      <c r="Y38" s="694">
        <v>0</v>
      </c>
      <c r="Z38" s="695"/>
      <c r="AA38" s="696">
        <v>0</v>
      </c>
      <c r="AB38" s="697"/>
      <c r="AC38" s="314"/>
      <c r="AD38" s="314"/>
      <c r="AE38" s="690" t="s">
        <v>96</v>
      </c>
      <c r="AF38" s="691"/>
      <c r="AG38" s="275"/>
      <c r="AH38" s="275"/>
      <c r="AI38" s="275"/>
      <c r="AJ38" s="569"/>
      <c r="AK38" s="569"/>
      <c r="AL38" s="570"/>
      <c r="AM38" s="570"/>
      <c r="AN38" s="573"/>
      <c r="AO38" s="573"/>
      <c r="AP38" s="309"/>
      <c r="AQ38" s="570"/>
      <c r="AR38" s="570"/>
      <c r="AS38" s="573"/>
      <c r="AT38" s="573"/>
      <c r="AU38" s="309"/>
      <c r="AV38" s="309"/>
      <c r="AW38" s="309"/>
      <c r="AX38" s="283"/>
      <c r="AY38" s="283"/>
      <c r="AZ38" s="283"/>
      <c r="BA38" s="283"/>
      <c r="BB38" s="283"/>
      <c r="BC38" s="283"/>
      <c r="BD38" s="283"/>
    </row>
    <row r="39" spans="1:56" ht="20.25" customHeight="1" x14ac:dyDescent="0.2">
      <c r="A39" s="283"/>
      <c r="B39" s="283"/>
      <c r="C39" s="275"/>
      <c r="D39" s="275"/>
      <c r="E39" s="275"/>
      <c r="F39" s="275"/>
      <c r="G39" s="275"/>
      <c r="H39" s="275"/>
      <c r="I39" s="275"/>
      <c r="J39" s="275"/>
      <c r="K39" s="275"/>
      <c r="L39" s="311" t="s">
        <v>99</v>
      </c>
      <c r="M39" s="311"/>
      <c r="N39" s="283"/>
      <c r="O39" s="283"/>
      <c r="P39" s="283"/>
      <c r="Q39" s="275"/>
      <c r="R39" s="566" t="s">
        <v>83</v>
      </c>
      <c r="S39" s="568"/>
      <c r="T39" s="690">
        <f>SUM(T35:U38)</f>
        <v>752</v>
      </c>
      <c r="U39" s="691"/>
      <c r="V39" s="692">
        <f>SUM(V35:W38)</f>
        <v>188</v>
      </c>
      <c r="W39" s="693"/>
      <c r="X39" s="314"/>
      <c r="Y39" s="690">
        <f>SUM(Y35:Z38)</f>
        <v>432</v>
      </c>
      <c r="Z39" s="691"/>
      <c r="AA39" s="690">
        <f>SUM(AA35:AB38)</f>
        <v>108</v>
      </c>
      <c r="AB39" s="691"/>
      <c r="AC39" s="314"/>
      <c r="AD39" s="314"/>
      <c r="AE39" s="690">
        <f>SUM(AE35:AF36)</f>
        <v>2</v>
      </c>
      <c r="AF39" s="691"/>
      <c r="AG39" s="275"/>
      <c r="AH39" s="275"/>
      <c r="AI39" s="275"/>
      <c r="AJ39" s="569"/>
      <c r="AK39" s="569"/>
      <c r="AL39" s="570"/>
      <c r="AM39" s="570"/>
      <c r="AN39" s="572"/>
      <c r="AO39" s="572"/>
      <c r="AP39" s="309"/>
      <c r="AQ39" s="570"/>
      <c r="AR39" s="570"/>
      <c r="AS39" s="573"/>
      <c r="AT39" s="573"/>
      <c r="AU39" s="309"/>
      <c r="AV39" s="309"/>
      <c r="AW39" s="309"/>
      <c r="AX39" s="283"/>
      <c r="AY39" s="283"/>
      <c r="AZ39" s="283"/>
      <c r="BA39" s="283"/>
      <c r="BB39" s="283"/>
      <c r="BC39" s="283"/>
      <c r="BD39" s="283"/>
    </row>
    <row r="40" spans="1:56" ht="20.25" customHeight="1" x14ac:dyDescent="0.2">
      <c r="A40" s="283"/>
      <c r="B40" s="283"/>
      <c r="C40" s="275"/>
      <c r="D40" s="275"/>
      <c r="E40" s="275"/>
      <c r="F40" s="275"/>
      <c r="G40" s="275"/>
      <c r="H40" s="275"/>
      <c r="I40" s="275"/>
      <c r="J40" s="275"/>
      <c r="K40" s="275"/>
      <c r="L40" s="689">
        <f>L38/3</f>
        <v>46.333333333333336</v>
      </c>
      <c r="M40" s="689"/>
      <c r="N40" s="283"/>
      <c r="O40" s="283"/>
      <c r="P40" s="283"/>
      <c r="Q40" s="275"/>
      <c r="R40" s="275"/>
      <c r="S40" s="275"/>
      <c r="T40" s="275"/>
      <c r="U40" s="275"/>
      <c r="V40" s="275"/>
      <c r="W40" s="275"/>
      <c r="X40" s="275"/>
      <c r="Y40" s="275"/>
      <c r="Z40" s="275"/>
      <c r="AA40" s="281"/>
      <c r="AB40" s="275"/>
      <c r="AC40" s="275"/>
      <c r="AD40" s="275"/>
      <c r="AE40" s="275"/>
      <c r="AF40" s="275"/>
      <c r="AG40" s="275"/>
      <c r="AH40" s="275"/>
      <c r="AI40" s="275"/>
      <c r="AJ40" s="309"/>
      <c r="AK40" s="309"/>
      <c r="AL40" s="309"/>
      <c r="AM40" s="309"/>
      <c r="AN40" s="309"/>
      <c r="AO40" s="309"/>
      <c r="AP40" s="309"/>
      <c r="AQ40" s="309"/>
      <c r="AR40" s="309"/>
      <c r="AS40" s="310"/>
      <c r="AT40" s="309"/>
      <c r="AU40" s="309"/>
      <c r="AV40" s="309"/>
      <c r="AW40" s="309"/>
      <c r="AX40" s="283"/>
      <c r="AY40" s="283"/>
      <c r="AZ40" s="283"/>
      <c r="BA40" s="283"/>
      <c r="BB40" s="283"/>
      <c r="BC40" s="283"/>
      <c r="BD40" s="283"/>
    </row>
    <row r="41" spans="1:56" ht="20.25" customHeight="1" x14ac:dyDescent="0.2">
      <c r="A41" s="283"/>
      <c r="B41" s="283"/>
      <c r="C41" s="283"/>
      <c r="D41" s="283"/>
      <c r="E41" s="283"/>
      <c r="F41" s="283"/>
      <c r="G41" s="283"/>
      <c r="H41" s="283"/>
      <c r="I41" s="283"/>
      <c r="J41" s="283"/>
      <c r="K41" s="283"/>
      <c r="L41" s="283"/>
      <c r="M41" s="283"/>
      <c r="N41" s="283"/>
      <c r="O41" s="283"/>
      <c r="P41" s="283"/>
      <c r="Q41" s="275"/>
      <c r="R41" s="281" t="s">
        <v>100</v>
      </c>
      <c r="S41" s="275"/>
      <c r="T41" s="275"/>
      <c r="U41" s="275"/>
      <c r="V41" s="275"/>
      <c r="W41" s="275"/>
      <c r="X41" s="317" t="s">
        <v>101</v>
      </c>
      <c r="Y41" s="555" t="s">
        <v>102</v>
      </c>
      <c r="Z41" s="556"/>
      <c r="AA41" s="318"/>
      <c r="AB41" s="317"/>
      <c r="AC41" s="275"/>
      <c r="AD41" s="275"/>
      <c r="AE41" s="275"/>
      <c r="AF41" s="275"/>
      <c r="AG41" s="275"/>
      <c r="AH41" s="275"/>
      <c r="AI41" s="275"/>
      <c r="AJ41" s="310"/>
      <c r="AK41" s="309"/>
      <c r="AL41" s="309"/>
      <c r="AM41" s="309"/>
      <c r="AN41" s="309"/>
      <c r="AO41" s="309"/>
      <c r="AP41" s="309"/>
      <c r="AQ41" s="309"/>
      <c r="AR41" s="309"/>
      <c r="AS41" s="319"/>
      <c r="AT41" s="319"/>
      <c r="AU41" s="309"/>
      <c r="AV41" s="309"/>
      <c r="AW41" s="309"/>
      <c r="AX41" s="283"/>
      <c r="AY41" s="283"/>
      <c r="AZ41" s="283"/>
      <c r="BA41" s="283"/>
      <c r="BB41" s="283"/>
      <c r="BC41" s="283"/>
      <c r="BD41" s="283"/>
    </row>
    <row r="42" spans="1:56" ht="20.25" customHeight="1" x14ac:dyDescent="0.25">
      <c r="A42" s="283"/>
      <c r="B42" s="283"/>
      <c r="C42" s="265"/>
      <c r="D42" s="320"/>
      <c r="E42" s="320"/>
      <c r="F42" s="275"/>
      <c r="G42" s="275"/>
      <c r="H42" s="275"/>
      <c r="I42" s="275"/>
      <c r="J42" s="275"/>
      <c r="K42" s="275"/>
      <c r="L42" s="321" t="s">
        <v>103</v>
      </c>
      <c r="M42" s="281"/>
      <c r="N42" s="281"/>
      <c r="O42" s="322"/>
      <c r="P42" s="283"/>
      <c r="Q42" s="275"/>
      <c r="R42" s="275" t="s">
        <v>104</v>
      </c>
      <c r="S42" s="275"/>
      <c r="T42" s="275"/>
      <c r="U42" s="275"/>
      <c r="V42" s="275"/>
      <c r="W42" s="275" t="s">
        <v>105</v>
      </c>
      <c r="X42" s="275"/>
      <c r="Y42" s="275"/>
      <c r="Z42" s="275"/>
      <c r="AA42" s="281"/>
      <c r="AB42" s="275"/>
      <c r="AC42" s="275"/>
      <c r="AD42" s="275"/>
      <c r="AE42" s="275"/>
      <c r="AF42" s="275"/>
      <c r="AG42" s="275"/>
      <c r="AH42" s="275"/>
      <c r="AI42" s="275"/>
      <c r="AJ42" s="309"/>
      <c r="AK42" s="309"/>
      <c r="AL42" s="309"/>
      <c r="AM42" s="309"/>
      <c r="AN42" s="309"/>
      <c r="AO42" s="309"/>
      <c r="AP42" s="309"/>
      <c r="AQ42" s="309"/>
      <c r="AR42" s="309"/>
      <c r="AS42" s="310"/>
      <c r="AT42" s="309"/>
      <c r="AU42" s="309"/>
      <c r="AV42" s="309"/>
      <c r="AW42" s="309"/>
      <c r="AX42" s="283"/>
      <c r="AY42" s="283"/>
      <c r="AZ42" s="283"/>
      <c r="BA42" s="283"/>
      <c r="BB42" s="283"/>
      <c r="BC42" s="283"/>
      <c r="BD42" s="283"/>
    </row>
    <row r="43" spans="1:56" ht="20.25" customHeight="1" x14ac:dyDescent="0.2">
      <c r="A43" s="283"/>
      <c r="B43" s="283"/>
      <c r="C43" s="323" t="s">
        <v>106</v>
      </c>
      <c r="D43" s="323"/>
      <c r="E43" s="275"/>
      <c r="F43" s="323" t="s">
        <v>107</v>
      </c>
      <c r="G43" s="323"/>
      <c r="H43" s="275"/>
      <c r="I43" s="324"/>
      <c r="J43" s="324"/>
      <c r="K43" s="275"/>
      <c r="L43" s="311" t="s">
        <v>108</v>
      </c>
      <c r="M43" s="311"/>
      <c r="N43" s="311"/>
      <c r="O43" s="275"/>
      <c r="P43" s="283"/>
      <c r="Q43" s="275"/>
      <c r="R43" s="275" t="str">
        <f>IF($Y$41="週","対象時間数（週平均）","対象時間数（当月合計）")</f>
        <v>対象時間数（週平均）</v>
      </c>
      <c r="S43" s="275"/>
      <c r="T43" s="275"/>
      <c r="U43" s="275"/>
      <c r="V43" s="275"/>
      <c r="W43" s="275" t="str">
        <f>IF($Y$41="週","週に勤務すべき時間数","当月に勤務すべき時間数")</f>
        <v>週に勤務すべき時間数</v>
      </c>
      <c r="X43" s="275"/>
      <c r="Y43" s="275"/>
      <c r="Z43" s="275"/>
      <c r="AA43" s="281"/>
      <c r="AB43" s="545" t="s">
        <v>109</v>
      </c>
      <c r="AC43" s="545"/>
      <c r="AD43" s="545"/>
      <c r="AE43" s="545"/>
      <c r="AF43" s="275"/>
      <c r="AG43" s="275"/>
      <c r="AH43" s="275"/>
      <c r="AI43" s="275"/>
      <c r="AJ43" s="309"/>
      <c r="AK43" s="309"/>
      <c r="AL43" s="309"/>
      <c r="AM43" s="309"/>
      <c r="AN43" s="309"/>
      <c r="AO43" s="309"/>
      <c r="AP43" s="309"/>
      <c r="AQ43" s="309"/>
      <c r="AR43" s="309"/>
      <c r="AS43" s="310"/>
      <c r="AT43" s="309"/>
      <c r="AU43" s="309"/>
      <c r="AV43" s="309"/>
      <c r="AW43" s="309"/>
      <c r="AX43" s="283"/>
      <c r="AY43" s="283"/>
      <c r="AZ43" s="283"/>
      <c r="BA43" s="283"/>
      <c r="BB43" s="283"/>
      <c r="BC43" s="283"/>
      <c r="BD43" s="283"/>
    </row>
    <row r="44" spans="1:56" ht="20.25" customHeight="1" x14ac:dyDescent="0.2">
      <c r="A44" s="283"/>
      <c r="B44" s="283"/>
      <c r="C44" s="561">
        <f>L40</f>
        <v>46.333333333333336</v>
      </c>
      <c r="D44" s="562"/>
      <c r="E44" s="325" t="s">
        <v>110</v>
      </c>
      <c r="F44" s="559">
        <v>40</v>
      </c>
      <c r="G44" s="560"/>
      <c r="H44" s="325" t="s">
        <v>111</v>
      </c>
      <c r="I44" s="561">
        <f>C44/F44</f>
        <v>1.1583333333333334</v>
      </c>
      <c r="J44" s="562"/>
      <c r="K44" s="325" t="s">
        <v>112</v>
      </c>
      <c r="L44" s="563">
        <f>IF(C44&lt;40,1,ROUNDUP(I44,1))</f>
        <v>1.2000000000000002</v>
      </c>
      <c r="M44" s="564"/>
      <c r="N44" s="565"/>
      <c r="O44" s="275"/>
      <c r="P44" s="283"/>
      <c r="Q44" s="275"/>
      <c r="R44" s="546">
        <f>IF($Y$41="週",AA39,Y39)</f>
        <v>108</v>
      </c>
      <c r="S44" s="547"/>
      <c r="T44" s="547"/>
      <c r="U44" s="548"/>
      <c r="V44" s="325" t="s">
        <v>110</v>
      </c>
      <c r="W44" s="566">
        <f>IF($Y$41="週",$AV$5,$AZ$5)</f>
        <v>40</v>
      </c>
      <c r="X44" s="567"/>
      <c r="Y44" s="567"/>
      <c r="Z44" s="568"/>
      <c r="AA44" s="325" t="s">
        <v>111</v>
      </c>
      <c r="AB44" s="549">
        <f>ROUNDDOWN(R44/W44,1)</f>
        <v>2.7</v>
      </c>
      <c r="AC44" s="550"/>
      <c r="AD44" s="550"/>
      <c r="AE44" s="551"/>
      <c r="AF44" s="275"/>
      <c r="AG44" s="275"/>
      <c r="AH44" s="275"/>
      <c r="AI44" s="275"/>
      <c r="AJ44" s="571"/>
      <c r="AK44" s="571"/>
      <c r="AL44" s="571"/>
      <c r="AM44" s="571"/>
      <c r="AN44" s="313"/>
      <c r="AO44" s="569"/>
      <c r="AP44" s="569"/>
      <c r="AQ44" s="569"/>
      <c r="AR44" s="569"/>
      <c r="AS44" s="313"/>
      <c r="AT44" s="544"/>
      <c r="AU44" s="544"/>
      <c r="AV44" s="544"/>
      <c r="AW44" s="544"/>
      <c r="AX44" s="283"/>
      <c r="AY44" s="283"/>
      <c r="AZ44" s="283"/>
      <c r="BA44" s="283"/>
      <c r="BB44" s="283"/>
      <c r="BC44" s="283"/>
      <c r="BD44" s="283"/>
    </row>
    <row r="45" spans="1:56" ht="20.25" customHeight="1" x14ac:dyDescent="0.2">
      <c r="A45" s="283"/>
      <c r="B45" s="283"/>
      <c r="C45" s="275"/>
      <c r="D45" s="275"/>
      <c r="E45" s="275"/>
      <c r="F45" s="275"/>
      <c r="G45" s="275"/>
      <c r="H45" s="275"/>
      <c r="I45" s="275"/>
      <c r="J45" s="275"/>
      <c r="K45" s="275"/>
      <c r="L45" s="275" t="s">
        <v>113</v>
      </c>
      <c r="M45" s="275"/>
      <c r="N45" s="275"/>
      <c r="O45" s="275"/>
      <c r="P45" s="283"/>
      <c r="Q45" s="275"/>
      <c r="R45" s="275"/>
      <c r="S45" s="275"/>
      <c r="T45" s="275"/>
      <c r="U45" s="275"/>
      <c r="V45" s="275"/>
      <c r="W45" s="275"/>
      <c r="X45" s="275"/>
      <c r="Y45" s="275"/>
      <c r="Z45" s="275"/>
      <c r="AA45" s="281"/>
      <c r="AB45" s="275" t="s">
        <v>114</v>
      </c>
      <c r="AC45" s="275"/>
      <c r="AD45" s="275"/>
      <c r="AE45" s="275"/>
      <c r="AF45" s="275"/>
      <c r="AG45" s="275"/>
      <c r="AH45" s="275"/>
      <c r="AI45" s="275"/>
      <c r="AJ45" s="309"/>
      <c r="AK45" s="309"/>
      <c r="AL45" s="309"/>
      <c r="AM45" s="309"/>
      <c r="AN45" s="309"/>
      <c r="AO45" s="309"/>
      <c r="AP45" s="309"/>
      <c r="AQ45" s="309"/>
      <c r="AR45" s="309"/>
      <c r="AS45" s="310"/>
      <c r="AT45" s="309"/>
      <c r="AU45" s="309"/>
      <c r="AV45" s="309"/>
      <c r="AW45" s="309"/>
      <c r="AX45" s="283"/>
      <c r="AY45" s="283"/>
      <c r="AZ45" s="283"/>
      <c r="BA45" s="283"/>
      <c r="BB45" s="283"/>
      <c r="BC45" s="283"/>
      <c r="BD45" s="283"/>
    </row>
    <row r="46" spans="1:56" ht="20.25" customHeight="1" x14ac:dyDescent="0.2">
      <c r="A46" s="283"/>
      <c r="B46" s="283"/>
      <c r="C46" s="275" t="s">
        <v>115</v>
      </c>
      <c r="D46" s="275"/>
      <c r="E46" s="275"/>
      <c r="F46" s="275"/>
      <c r="G46" s="275"/>
      <c r="H46" s="275"/>
      <c r="I46" s="275"/>
      <c r="J46" s="275"/>
      <c r="K46" s="275"/>
      <c r="L46" s="275"/>
      <c r="M46" s="275"/>
      <c r="N46" s="275"/>
      <c r="O46" s="275"/>
      <c r="P46" s="283"/>
      <c r="Q46" s="275"/>
      <c r="R46" s="275" t="s">
        <v>116</v>
      </c>
      <c r="S46" s="275"/>
      <c r="T46" s="275"/>
      <c r="U46" s="275"/>
      <c r="V46" s="275"/>
      <c r="W46" s="275"/>
      <c r="X46" s="275"/>
      <c r="Y46" s="275"/>
      <c r="Z46" s="275"/>
      <c r="AA46" s="281"/>
      <c r="AB46" s="275"/>
      <c r="AC46" s="275"/>
      <c r="AD46" s="275"/>
      <c r="AE46" s="275"/>
      <c r="AF46" s="275"/>
      <c r="AG46" s="275"/>
      <c r="AH46" s="275"/>
      <c r="AI46" s="275"/>
      <c r="AJ46" s="275"/>
      <c r="AK46" s="326"/>
      <c r="AL46" s="327"/>
      <c r="AM46" s="327"/>
      <c r="AN46" s="275"/>
      <c r="AO46" s="275"/>
      <c r="AP46" s="275"/>
      <c r="AQ46" s="275"/>
      <c r="AR46" s="275"/>
      <c r="AS46" s="275"/>
      <c r="AT46" s="275"/>
      <c r="AU46" s="275"/>
      <c r="AV46" s="275"/>
      <c r="AW46" s="275"/>
      <c r="AX46" s="283"/>
      <c r="AY46" s="283"/>
      <c r="AZ46" s="283"/>
      <c r="BA46" s="283"/>
      <c r="BB46" s="283"/>
      <c r="BC46" s="283"/>
      <c r="BD46" s="283"/>
    </row>
    <row r="47" spans="1:56" ht="20.25" customHeight="1" x14ac:dyDescent="0.2">
      <c r="A47" s="283"/>
      <c r="B47" s="283"/>
      <c r="C47" s="275"/>
      <c r="D47" s="275" t="s">
        <v>117</v>
      </c>
      <c r="E47" s="275"/>
      <c r="F47" s="275"/>
      <c r="G47" s="275"/>
      <c r="H47" s="275"/>
      <c r="I47" s="275"/>
      <c r="J47" s="275"/>
      <c r="K47" s="275"/>
      <c r="L47" s="275"/>
      <c r="M47" s="275"/>
      <c r="N47" s="275"/>
      <c r="O47" s="275"/>
      <c r="P47" s="283"/>
      <c r="Q47" s="275"/>
      <c r="R47" s="275" t="s">
        <v>80</v>
      </c>
      <c r="S47" s="275"/>
      <c r="T47" s="275"/>
      <c r="U47" s="275"/>
      <c r="V47" s="275"/>
      <c r="W47" s="275"/>
      <c r="X47" s="275"/>
      <c r="Y47" s="275"/>
      <c r="Z47" s="275"/>
      <c r="AA47" s="281"/>
      <c r="AB47" s="325"/>
      <c r="AC47" s="325"/>
      <c r="AD47" s="325"/>
      <c r="AE47" s="325"/>
      <c r="AF47" s="275"/>
      <c r="AG47" s="275"/>
      <c r="AH47" s="275"/>
      <c r="AI47" s="275"/>
      <c r="AJ47" s="275"/>
      <c r="AK47" s="326"/>
      <c r="AL47" s="327"/>
      <c r="AM47" s="327"/>
      <c r="AN47" s="275"/>
      <c r="AO47" s="275"/>
      <c r="AP47" s="275"/>
      <c r="AQ47" s="275"/>
      <c r="AR47" s="275"/>
      <c r="AS47" s="275"/>
      <c r="AT47" s="275"/>
      <c r="AU47" s="275"/>
      <c r="AV47" s="275"/>
      <c r="AW47" s="275"/>
      <c r="AX47" s="283"/>
      <c r="AY47" s="283"/>
      <c r="AZ47" s="283"/>
      <c r="BA47" s="283"/>
      <c r="BB47" s="283"/>
      <c r="BC47" s="283"/>
      <c r="BD47" s="283"/>
    </row>
    <row r="48" spans="1:56" ht="20.25" customHeight="1" x14ac:dyDescent="0.2">
      <c r="A48" s="283"/>
      <c r="B48" s="283"/>
      <c r="C48" s="275" t="s">
        <v>118</v>
      </c>
      <c r="D48" s="275"/>
      <c r="E48" s="275"/>
      <c r="F48" s="275"/>
      <c r="G48" s="275"/>
      <c r="H48" s="275"/>
      <c r="I48" s="275"/>
      <c r="J48" s="275"/>
      <c r="K48" s="275"/>
      <c r="L48" s="275"/>
      <c r="M48" s="275"/>
      <c r="N48" s="275"/>
      <c r="O48" s="275"/>
      <c r="P48" s="283"/>
      <c r="Q48" s="275"/>
      <c r="R48" s="275" t="s">
        <v>119</v>
      </c>
      <c r="S48" s="275"/>
      <c r="T48" s="275"/>
      <c r="U48" s="275"/>
      <c r="V48" s="275"/>
      <c r="W48" s="275" t="s">
        <v>120</v>
      </c>
      <c r="X48" s="275"/>
      <c r="Y48" s="275"/>
      <c r="Z48" s="275"/>
      <c r="AA48" s="275"/>
      <c r="AB48" s="545" t="s">
        <v>83</v>
      </c>
      <c r="AC48" s="545"/>
      <c r="AD48" s="545"/>
      <c r="AE48" s="545"/>
      <c r="AF48" s="275"/>
      <c r="AG48" s="275"/>
      <c r="AH48" s="275"/>
      <c r="AI48" s="275"/>
      <c r="AJ48" s="275"/>
      <c r="AK48" s="326"/>
      <c r="AL48" s="327"/>
      <c r="AM48" s="327"/>
      <c r="AN48" s="275"/>
      <c r="AO48" s="275"/>
      <c r="AP48" s="275"/>
      <c r="AQ48" s="275"/>
      <c r="AR48" s="275"/>
      <c r="AS48" s="275"/>
      <c r="AT48" s="275"/>
      <c r="AU48" s="275"/>
      <c r="AV48" s="275"/>
      <c r="AW48" s="275"/>
      <c r="AX48" s="283"/>
      <c r="AY48" s="283"/>
      <c r="AZ48" s="283"/>
      <c r="BA48" s="283"/>
      <c r="BB48" s="283"/>
      <c r="BC48" s="283"/>
      <c r="BD48" s="283"/>
    </row>
    <row r="49" spans="1:58" ht="20.25" customHeight="1" x14ac:dyDescent="0.2">
      <c r="A49" s="283"/>
      <c r="B49" s="283"/>
      <c r="C49" s="275" t="s">
        <v>121</v>
      </c>
      <c r="D49" s="275"/>
      <c r="E49" s="275"/>
      <c r="F49" s="275"/>
      <c r="G49" s="275"/>
      <c r="H49" s="275"/>
      <c r="I49" s="275"/>
      <c r="J49" s="275"/>
      <c r="K49" s="275"/>
      <c r="L49" s="275"/>
      <c r="M49" s="275"/>
      <c r="N49" s="275"/>
      <c r="O49" s="275"/>
      <c r="P49" s="283"/>
      <c r="Q49" s="275"/>
      <c r="R49" s="566">
        <f>AE39</f>
        <v>2</v>
      </c>
      <c r="S49" s="567"/>
      <c r="T49" s="567"/>
      <c r="U49" s="568"/>
      <c r="V49" s="325" t="s">
        <v>122</v>
      </c>
      <c r="W49" s="549">
        <f>AB44</f>
        <v>2.7</v>
      </c>
      <c r="X49" s="550"/>
      <c r="Y49" s="550"/>
      <c r="Z49" s="551"/>
      <c r="AA49" s="325" t="s">
        <v>111</v>
      </c>
      <c r="AB49" s="552">
        <f>ROUNDDOWN(R49+W49,1)</f>
        <v>4.7</v>
      </c>
      <c r="AC49" s="553"/>
      <c r="AD49" s="553"/>
      <c r="AE49" s="554"/>
      <c r="AF49" s="275"/>
      <c r="AG49" s="275"/>
      <c r="AH49" s="275"/>
      <c r="AI49" s="275"/>
      <c r="AJ49" s="275"/>
      <c r="AK49" s="326"/>
      <c r="AL49" s="327"/>
      <c r="AM49" s="327"/>
      <c r="AN49" s="275"/>
      <c r="AO49" s="275"/>
      <c r="AP49" s="275"/>
      <c r="AQ49" s="275"/>
      <c r="AR49" s="275"/>
      <c r="AS49" s="275"/>
      <c r="AT49" s="275"/>
      <c r="AU49" s="275"/>
      <c r="AV49" s="275"/>
      <c r="AW49" s="275"/>
      <c r="AX49" s="283"/>
      <c r="AY49" s="283"/>
      <c r="AZ49" s="283"/>
      <c r="BA49" s="283"/>
      <c r="BB49" s="283"/>
      <c r="BC49" s="283"/>
      <c r="BD49" s="283"/>
    </row>
    <row r="50" spans="1:58" ht="20.25" customHeight="1" x14ac:dyDescent="0.2">
      <c r="A50" s="283"/>
      <c r="B50" s="283"/>
      <c r="C50" s="275" t="s">
        <v>123</v>
      </c>
      <c r="D50" s="320"/>
      <c r="E50" s="320"/>
      <c r="F50" s="275"/>
      <c r="G50" s="275"/>
      <c r="H50" s="275"/>
      <c r="I50" s="275"/>
      <c r="J50" s="275"/>
      <c r="K50" s="275"/>
      <c r="L50" s="275"/>
      <c r="M50" s="275"/>
      <c r="N50" s="275"/>
      <c r="O50" s="275"/>
      <c r="P50" s="283"/>
      <c r="Q50" s="275"/>
      <c r="R50" s="275"/>
      <c r="S50" s="275"/>
      <c r="T50" s="275"/>
      <c r="U50" s="275"/>
      <c r="V50" s="275"/>
      <c r="W50" s="275"/>
      <c r="X50" s="275"/>
      <c r="Y50" s="275"/>
      <c r="Z50" s="275"/>
      <c r="AA50" s="275"/>
      <c r="AB50" s="275"/>
      <c r="AC50" s="281"/>
      <c r="AD50" s="275"/>
      <c r="AE50" s="275"/>
      <c r="AF50" s="275"/>
      <c r="AG50" s="275"/>
      <c r="AH50" s="275"/>
      <c r="AI50" s="275"/>
      <c r="AJ50" s="275"/>
      <c r="AK50" s="326"/>
      <c r="AL50" s="327"/>
      <c r="AM50" s="327"/>
      <c r="AN50" s="275"/>
      <c r="AO50" s="275"/>
      <c r="AP50" s="275"/>
      <c r="AQ50" s="275"/>
      <c r="AR50" s="275"/>
      <c r="AS50" s="275"/>
      <c r="AT50" s="275"/>
      <c r="AU50" s="275"/>
      <c r="AV50" s="275"/>
      <c r="AW50" s="275"/>
      <c r="AX50" s="283"/>
      <c r="AY50" s="283"/>
      <c r="AZ50" s="283"/>
      <c r="BA50" s="283"/>
      <c r="BB50" s="283"/>
      <c r="BC50" s="283"/>
      <c r="BD50" s="283"/>
    </row>
    <row r="51" spans="1:58" ht="20.25" customHeight="1" x14ac:dyDescent="0.2">
      <c r="C51" s="328"/>
      <c r="D51" s="328"/>
      <c r="T51" s="328"/>
      <c r="AJ51" s="329"/>
      <c r="AK51" s="330"/>
      <c r="AL51" s="330"/>
      <c r="BE51" s="330"/>
    </row>
    <row r="52" spans="1:58" ht="20.25" customHeight="1" x14ac:dyDescent="0.2">
      <c r="C52" s="328"/>
      <c r="D52" s="328"/>
      <c r="U52" s="328"/>
      <c r="AK52" s="329"/>
      <c r="AL52" s="330"/>
      <c r="AM52" s="330"/>
      <c r="BF52" s="330"/>
    </row>
    <row r="53" spans="1:58" ht="20.25" customHeight="1" x14ac:dyDescent="0.2">
      <c r="D53" s="328"/>
      <c r="U53" s="328"/>
      <c r="AK53" s="329"/>
      <c r="AL53" s="330"/>
      <c r="AM53" s="330"/>
      <c r="BF53" s="330"/>
    </row>
    <row r="54" spans="1:58" ht="20.25" customHeight="1" x14ac:dyDescent="0.2">
      <c r="C54" s="328"/>
      <c r="D54" s="328"/>
      <c r="U54" s="328"/>
      <c r="AK54" s="329"/>
      <c r="AL54" s="330"/>
      <c r="AM54" s="330"/>
      <c r="BF54" s="330"/>
    </row>
    <row r="55" spans="1:58" ht="20.25" customHeight="1" x14ac:dyDescent="0.2">
      <c r="C55" s="329"/>
      <c r="D55" s="329"/>
      <c r="E55" s="329"/>
      <c r="F55" s="329"/>
      <c r="G55" s="329"/>
      <c r="H55" s="329"/>
      <c r="I55" s="329"/>
      <c r="J55" s="329"/>
      <c r="K55" s="329"/>
      <c r="L55" s="329"/>
      <c r="M55" s="329"/>
      <c r="N55" s="329"/>
      <c r="O55" s="329"/>
      <c r="P55" s="329"/>
      <c r="Q55" s="329"/>
      <c r="R55" s="329"/>
      <c r="S55" s="329"/>
      <c r="T55" s="329"/>
      <c r="U55" s="330"/>
      <c r="V55" s="330"/>
      <c r="W55" s="329"/>
      <c r="X55" s="329"/>
      <c r="Y55" s="329"/>
      <c r="Z55" s="329"/>
      <c r="AA55" s="329"/>
      <c r="AB55" s="329"/>
      <c r="AC55" s="329"/>
      <c r="AD55" s="329"/>
      <c r="AE55" s="329"/>
      <c r="AF55" s="329"/>
      <c r="AG55" s="329"/>
      <c r="AH55" s="329"/>
      <c r="AI55" s="329"/>
      <c r="AJ55" s="329"/>
      <c r="AK55" s="329"/>
      <c r="AL55" s="330"/>
      <c r="AM55" s="330"/>
      <c r="BF55" s="330"/>
    </row>
    <row r="56" spans="1:58" ht="20.25" customHeight="1" x14ac:dyDescent="0.2">
      <c r="C56" s="329"/>
      <c r="D56" s="329"/>
      <c r="E56" s="329"/>
      <c r="F56" s="329"/>
      <c r="G56" s="329"/>
      <c r="H56" s="329"/>
      <c r="I56" s="329"/>
      <c r="J56" s="329"/>
      <c r="K56" s="329"/>
      <c r="L56" s="329"/>
      <c r="M56" s="329"/>
      <c r="N56" s="329"/>
      <c r="O56" s="329"/>
      <c r="P56" s="329"/>
      <c r="Q56" s="329"/>
      <c r="R56" s="329"/>
      <c r="S56" s="329"/>
      <c r="T56" s="329"/>
      <c r="U56" s="330"/>
      <c r="V56" s="330"/>
      <c r="W56" s="329"/>
      <c r="X56" s="329"/>
      <c r="Y56" s="329"/>
      <c r="Z56" s="329"/>
      <c r="AA56" s="329"/>
      <c r="AB56" s="329"/>
      <c r="AC56" s="329"/>
      <c r="AD56" s="329"/>
      <c r="AE56" s="329"/>
      <c r="AF56" s="329"/>
      <c r="AG56" s="329"/>
      <c r="AH56" s="329"/>
      <c r="AI56" s="329"/>
      <c r="AJ56" s="329"/>
      <c r="AK56" s="329"/>
      <c r="AL56" s="330"/>
      <c r="AM56" s="330"/>
      <c r="BF56" s="330"/>
    </row>
  </sheetData>
  <sheetProtection insertRows="0"/>
  <mergeCells count="258">
    <mergeCell ref="B8:B12"/>
    <mergeCell ref="C8:D12"/>
    <mergeCell ref="E8:F12"/>
    <mergeCell ref="G8:K12"/>
    <mergeCell ref="L8:O12"/>
    <mergeCell ref="P8:AT8"/>
    <mergeCell ref="AM1:BA1"/>
    <mergeCell ref="U2:V2"/>
    <mergeCell ref="X2:Y2"/>
    <mergeCell ref="AB2:AC2"/>
    <mergeCell ref="AM2:BA2"/>
    <mergeCell ref="AZ3:BC3"/>
    <mergeCell ref="AU8:AV12"/>
    <mergeCell ref="AW8:AX12"/>
    <mergeCell ref="AY8:BD12"/>
    <mergeCell ref="P9:V9"/>
    <mergeCell ref="W9:AC9"/>
    <mergeCell ref="AD9:AJ9"/>
    <mergeCell ref="AK9:AQ9"/>
    <mergeCell ref="AR9:AT9"/>
    <mergeCell ref="AZ4:BC4"/>
    <mergeCell ref="AV5:AW5"/>
    <mergeCell ref="AZ5:BA5"/>
    <mergeCell ref="AZ6:BA6"/>
    <mergeCell ref="AY13:BD13"/>
    <mergeCell ref="C14:D14"/>
    <mergeCell ref="E14:F14"/>
    <mergeCell ref="G14:K14"/>
    <mergeCell ref="L14:O14"/>
    <mergeCell ref="AU14:AV14"/>
    <mergeCell ref="AW14:AX14"/>
    <mergeCell ref="AY14:BD14"/>
    <mergeCell ref="C13:D13"/>
    <mergeCell ref="E13:F13"/>
    <mergeCell ref="G13:K13"/>
    <mergeCell ref="L13:O13"/>
    <mergeCell ref="AU13:AV13"/>
    <mergeCell ref="AW13:AX13"/>
    <mergeCell ref="AY15:BD15"/>
    <mergeCell ref="C16:D16"/>
    <mergeCell ref="E16:F16"/>
    <mergeCell ref="G16:K16"/>
    <mergeCell ref="L16:O16"/>
    <mergeCell ref="AU16:AV16"/>
    <mergeCell ref="AW16:AX16"/>
    <mergeCell ref="AY16:BD16"/>
    <mergeCell ref="C15:D15"/>
    <mergeCell ref="E15:F15"/>
    <mergeCell ref="G15:K15"/>
    <mergeCell ref="L15:O15"/>
    <mergeCell ref="AU15:AV15"/>
    <mergeCell ref="AW15:AX15"/>
    <mergeCell ref="AY17:BD17"/>
    <mergeCell ref="C18:D18"/>
    <mergeCell ref="E18:F18"/>
    <mergeCell ref="G18:K18"/>
    <mergeCell ref="L18:O18"/>
    <mergeCell ref="AU18:AV18"/>
    <mergeCell ref="AW18:AX18"/>
    <mergeCell ref="AY18:BD18"/>
    <mergeCell ref="C17:D17"/>
    <mergeCell ref="E17:F17"/>
    <mergeCell ref="G17:K17"/>
    <mergeCell ref="L17:O17"/>
    <mergeCell ref="AU17:AV17"/>
    <mergeCell ref="AW17:AX17"/>
    <mergeCell ref="AY19:BD19"/>
    <mergeCell ref="C20:D20"/>
    <mergeCell ref="E20:F20"/>
    <mergeCell ref="G20:K20"/>
    <mergeCell ref="L20:O20"/>
    <mergeCell ref="AU20:AV20"/>
    <mergeCell ref="AW20:AX20"/>
    <mergeCell ref="AY20:BD20"/>
    <mergeCell ref="C19:D19"/>
    <mergeCell ref="E19:F19"/>
    <mergeCell ref="G19:K19"/>
    <mergeCell ref="L19:O19"/>
    <mergeCell ref="AU19:AV19"/>
    <mergeCell ref="AW19:AX19"/>
    <mergeCell ref="AY21:BD21"/>
    <mergeCell ref="C22:D22"/>
    <mergeCell ref="E22:F22"/>
    <mergeCell ref="G22:K22"/>
    <mergeCell ref="L22:O22"/>
    <mergeCell ref="AU22:AV22"/>
    <mergeCell ref="AW22:AX22"/>
    <mergeCell ref="AY22:BD22"/>
    <mergeCell ref="C21:D21"/>
    <mergeCell ref="E21:F21"/>
    <mergeCell ref="G21:K21"/>
    <mergeCell ref="L21:O21"/>
    <mergeCell ref="AU21:AV21"/>
    <mergeCell ref="AW21:AX21"/>
    <mergeCell ref="AY23:BD23"/>
    <mergeCell ref="C24:D24"/>
    <mergeCell ref="E24:F24"/>
    <mergeCell ref="G24:K24"/>
    <mergeCell ref="L24:O24"/>
    <mergeCell ref="AU24:AV24"/>
    <mergeCell ref="AW24:AX24"/>
    <mergeCell ref="AY24:BD24"/>
    <mergeCell ref="C23:D23"/>
    <mergeCell ref="E23:F23"/>
    <mergeCell ref="G23:K23"/>
    <mergeCell ref="L23:O23"/>
    <mergeCell ref="AU23:AV23"/>
    <mergeCell ref="AW23:AX23"/>
    <mergeCell ref="AY25:BD25"/>
    <mergeCell ref="C26:D26"/>
    <mergeCell ref="E26:F26"/>
    <mergeCell ref="G26:K26"/>
    <mergeCell ref="L26:O26"/>
    <mergeCell ref="AU26:AV26"/>
    <mergeCell ref="AW26:AX26"/>
    <mergeCell ref="AY26:BD26"/>
    <mergeCell ref="C25:D25"/>
    <mergeCell ref="E25:F25"/>
    <mergeCell ref="G25:K25"/>
    <mergeCell ref="L25:O25"/>
    <mergeCell ref="AU25:AV25"/>
    <mergeCell ref="AW25:AX25"/>
    <mergeCell ref="AY27:BD27"/>
    <mergeCell ref="C28:D28"/>
    <mergeCell ref="E28:F28"/>
    <mergeCell ref="G28:K28"/>
    <mergeCell ref="L28:O28"/>
    <mergeCell ref="AU28:AV28"/>
    <mergeCell ref="AW28:AX28"/>
    <mergeCell ref="AY28:BD28"/>
    <mergeCell ref="C27:D27"/>
    <mergeCell ref="E27:F27"/>
    <mergeCell ref="G27:K27"/>
    <mergeCell ref="L27:O27"/>
    <mergeCell ref="AU27:AV27"/>
    <mergeCell ref="AW27:AX27"/>
    <mergeCell ref="AY29:BD29"/>
    <mergeCell ref="C30:D30"/>
    <mergeCell ref="E30:F30"/>
    <mergeCell ref="G30:K30"/>
    <mergeCell ref="L30:O30"/>
    <mergeCell ref="AU30:AV30"/>
    <mergeCell ref="AW30:AX30"/>
    <mergeCell ref="AY30:BD30"/>
    <mergeCell ref="C29:D29"/>
    <mergeCell ref="E29:F29"/>
    <mergeCell ref="G29:K29"/>
    <mergeCell ref="L29:O29"/>
    <mergeCell ref="AU29:AV29"/>
    <mergeCell ref="AW29:AX29"/>
    <mergeCell ref="L35:M35"/>
    <mergeCell ref="R35:S35"/>
    <mergeCell ref="T35:U35"/>
    <mergeCell ref="V35:W35"/>
    <mergeCell ref="Y35:Z35"/>
    <mergeCell ref="AS33:AT33"/>
    <mergeCell ref="C34:E34"/>
    <mergeCell ref="F34:G34"/>
    <mergeCell ref="H34:I34"/>
    <mergeCell ref="J34:K34"/>
    <mergeCell ref="L34:M34"/>
    <mergeCell ref="T34:U34"/>
    <mergeCell ref="V34:W34"/>
    <mergeCell ref="Y34:Z34"/>
    <mergeCell ref="AA34:AB34"/>
    <mergeCell ref="L33:M33"/>
    <mergeCell ref="R33:S34"/>
    <mergeCell ref="T33:W33"/>
    <mergeCell ref="Y33:AB33"/>
    <mergeCell ref="AI33:AJ33"/>
    <mergeCell ref="AK33:AN33"/>
    <mergeCell ref="AI34:AJ34"/>
    <mergeCell ref="AK34:AN34"/>
    <mergeCell ref="AS34:AT34"/>
    <mergeCell ref="R36:S36"/>
    <mergeCell ref="T36:U36"/>
    <mergeCell ref="V36:W36"/>
    <mergeCell ref="AA35:AB35"/>
    <mergeCell ref="AE35:AF35"/>
    <mergeCell ref="AI35:AJ35"/>
    <mergeCell ref="AK35:AN35"/>
    <mergeCell ref="AQ35:AT35"/>
    <mergeCell ref="C36:E36"/>
    <mergeCell ref="F36:G36"/>
    <mergeCell ref="H36:I36"/>
    <mergeCell ref="J36:K36"/>
    <mergeCell ref="L36:M36"/>
    <mergeCell ref="AI36:AJ36"/>
    <mergeCell ref="AK36:AN36"/>
    <mergeCell ref="AQ36:AR36"/>
    <mergeCell ref="AS36:AT36"/>
    <mergeCell ref="Y36:Z36"/>
    <mergeCell ref="AA36:AB36"/>
    <mergeCell ref="AE36:AF36"/>
    <mergeCell ref="C35:E35"/>
    <mergeCell ref="F35:G35"/>
    <mergeCell ref="H35:I35"/>
    <mergeCell ref="J35:K35"/>
    <mergeCell ref="AK37:AN37"/>
    <mergeCell ref="AQ37:AR37"/>
    <mergeCell ref="AS37:AT37"/>
    <mergeCell ref="C38:E38"/>
    <mergeCell ref="F38:G38"/>
    <mergeCell ref="H38:I38"/>
    <mergeCell ref="J38:K38"/>
    <mergeCell ref="L38:M38"/>
    <mergeCell ref="N38:O38"/>
    <mergeCell ref="R38:S38"/>
    <mergeCell ref="T37:U37"/>
    <mergeCell ref="V37:W37"/>
    <mergeCell ref="Y37:Z37"/>
    <mergeCell ref="AA37:AB37"/>
    <mergeCell ref="AE37:AF37"/>
    <mergeCell ref="AI37:AJ37"/>
    <mergeCell ref="C37:E37"/>
    <mergeCell ref="F37:G37"/>
    <mergeCell ref="H37:I37"/>
    <mergeCell ref="J37:K37"/>
    <mergeCell ref="L37:M37"/>
    <mergeCell ref="R37:S37"/>
    <mergeCell ref="AJ39:AK39"/>
    <mergeCell ref="AL39:AM39"/>
    <mergeCell ref="AJ44:AM44"/>
    <mergeCell ref="AN39:AO39"/>
    <mergeCell ref="AQ39:AR39"/>
    <mergeCell ref="AS39:AT39"/>
    <mergeCell ref="L40:M40"/>
    <mergeCell ref="AL38:AM38"/>
    <mergeCell ref="AN38:AO38"/>
    <mergeCell ref="AQ38:AR38"/>
    <mergeCell ref="AS38:AT38"/>
    <mergeCell ref="R39:S39"/>
    <mergeCell ref="T39:U39"/>
    <mergeCell ref="V39:W39"/>
    <mergeCell ref="Y39:Z39"/>
    <mergeCell ref="AA39:AB39"/>
    <mergeCell ref="AE39:AF39"/>
    <mergeCell ref="T38:U38"/>
    <mergeCell ref="V38:W38"/>
    <mergeCell ref="Y38:Z38"/>
    <mergeCell ref="AA38:AB38"/>
    <mergeCell ref="AE38:AF38"/>
    <mergeCell ref="AJ38:AK38"/>
    <mergeCell ref="AO44:AR44"/>
    <mergeCell ref="AT44:AW44"/>
    <mergeCell ref="AB48:AE48"/>
    <mergeCell ref="R49:U49"/>
    <mergeCell ref="W49:Z49"/>
    <mergeCell ref="AB49:AE49"/>
    <mergeCell ref="Y41:Z41"/>
    <mergeCell ref="AB43:AE43"/>
    <mergeCell ref="C44:D44"/>
    <mergeCell ref="F44:G44"/>
    <mergeCell ref="I44:J44"/>
    <mergeCell ref="L44:N44"/>
    <mergeCell ref="R44:U44"/>
    <mergeCell ref="W44:Z44"/>
    <mergeCell ref="AB44:AE44"/>
  </mergeCells>
  <phoneticPr fontId="3"/>
  <conditionalFormatting sqref="P13:AX30">
    <cfRule type="expression" dxfId="3" priority="4">
      <formula>INDIRECT(ADDRESS(ROW(),COLUMN()))=TRUNC(INDIRECT(ADDRESS(ROW(),COLUMN())))</formula>
    </cfRule>
  </conditionalFormatting>
  <conditionalFormatting sqref="F35:M38">
    <cfRule type="expression" dxfId="2" priority="3">
      <formula>INDIRECT(ADDRESS(ROW(),COLUMN()))=TRUNC(INDIRECT(ADDRESS(ROW(),COLUMN())))</formula>
    </cfRule>
  </conditionalFormatting>
  <conditionalFormatting sqref="T35:AF39">
    <cfRule type="expression" dxfId="1" priority="2">
      <formula>INDIRECT(ADDRESS(ROW(),COLUMN()))=TRUNC(INDIRECT(ADDRESS(ROW(),COLUMN())))</formula>
    </cfRule>
  </conditionalFormatting>
  <conditionalFormatting sqref="R44:U44">
    <cfRule type="expression" dxfId="0" priority="1">
      <formula>INDIRECT(ADDRESS(ROW(),COLUMN()))=TRUNC(INDIRECT(ADDRESS(ROW(),COLUMN())))</formula>
    </cfRule>
  </conditionalFormatting>
  <dataValidations count="8">
    <dataValidation type="list" allowBlank="1" showInputMessage="1" showErrorMessage="1" sqref="AZ4" xr:uid="{6C451BB4-8F69-4789-BDF3-5EC452579263}">
      <formula1>"予定,実績,予定・実績"</formula1>
    </dataValidation>
    <dataValidation type="list" allowBlank="1" showInputMessage="1" sqref="E13:F30" xr:uid="{E360B5B8-5807-4D5A-8028-66CF91A8FC5B}">
      <formula1>"A, B, C, D"</formula1>
    </dataValidation>
    <dataValidation type="list" errorStyle="warning" allowBlank="1" showInputMessage="1" error="リストにない場合のみ、入力してください。" sqref="G13:K30" xr:uid="{3E6E27D4-68D1-46F7-8774-9D4B66E2D2B5}">
      <formula1>INDIRECT(C13)</formula1>
    </dataValidation>
    <dataValidation type="list" allowBlank="1" showInputMessage="1" sqref="C13:D30" xr:uid="{C7C48B68-01D4-4B72-9F59-DDCF8319BC51}">
      <formula1>職種</formula1>
    </dataValidation>
    <dataValidation type="list" allowBlank="1" showInputMessage="1" showErrorMessage="1" sqref="F44" xr:uid="{79BC8264-0CD1-4C18-9056-70142283EFAB}">
      <formula1>"40,50"</formula1>
    </dataValidation>
    <dataValidation type="decimal" allowBlank="1" showInputMessage="1" showErrorMessage="1" error="入力可能範囲　32～40" sqref="AV5" xr:uid="{7BA0E7C3-A922-41EB-AC8B-EE3736F41ACB}">
      <formula1>32</formula1>
      <formula2>40</formula2>
    </dataValidation>
    <dataValidation type="list" allowBlank="1" showInputMessage="1" showErrorMessage="1" sqref="Y41:Z41" xr:uid="{32FB1C99-FB14-45DA-A74A-429F0E3AE975}">
      <formula1>"週,暦月"</formula1>
    </dataValidation>
    <dataValidation type="list" allowBlank="1" showInputMessage="1" showErrorMessage="1" sqref="AZ3" xr:uid="{CB33B55E-D375-46EB-B40D-5FB49E296A98}">
      <formula1>"４週,暦月"</formula1>
    </dataValidation>
  </dataValidations>
  <printOptions horizontalCentered="1"/>
  <pageMargins left="0.23622047244094491" right="0.23622047244094491" top="0.43307086614173229" bottom="0.27559055118110237" header="0.31496062992125984" footer="0.31496062992125984"/>
  <pageSetup paperSize="9" scale="44" fitToHeight="0" orientation="landscape" r:id="rId1"/>
  <colBreaks count="1" manualBreakCount="1">
    <brk id="58" max="1048575" man="1"/>
  </colBreaks>
  <drawing r:id="rId2"/>
  <extLst>
    <ext xmlns:x14="http://schemas.microsoft.com/office/spreadsheetml/2009/9/main" uri="{CCE6A557-97BC-4b89-ADB6-D9C93CAAB3DF}">
      <x14:dataValidations xmlns:xm="http://schemas.microsoft.com/office/excel/2006/main" count="1">
        <x14:dataValidation type="list" allowBlank="1" showInputMessage="1" xr:uid="{E04F776A-1BCC-442C-9618-6DDBC8F1159D}">
          <x14:formula1>
            <xm:f>プルダウン・リスト!$C$5:$C$9</xm:f>
          </x14:formula1>
          <xm:sqref>AM1:BA1</xm:sqref>
        </x14:dataValidation>
      </x14:dataValidations>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3233352-1DAF-47BC-B0BD-102178302C8A}">
  <sheetPr>
    <pageSetUpPr fitToPage="1"/>
  </sheetPr>
  <dimension ref="A1:BC73"/>
  <sheetViews>
    <sheetView view="pageBreakPreview" zoomScaleNormal="100" zoomScaleSheetLayoutView="100" workbookViewId="0"/>
  </sheetViews>
  <sheetFormatPr defaultColWidth="9" defaultRowHeight="13" x14ac:dyDescent="0.2"/>
  <cols>
    <col min="1" max="2" width="9" style="337"/>
    <col min="3" max="3" width="44.26953125" style="337" customWidth="1"/>
    <col min="4" max="16384" width="9" style="337"/>
  </cols>
  <sheetData>
    <row r="1" spans="1:10" ht="16.5" x14ac:dyDescent="0.2">
      <c r="A1" s="381" t="s">
        <v>144</v>
      </c>
    </row>
    <row r="2" spans="1:10" s="340" customFormat="1" ht="20.25" customHeight="1" x14ac:dyDescent="0.2">
      <c r="A2" s="338" t="s">
        <v>145</v>
      </c>
      <c r="B2" s="338"/>
      <c r="C2" s="339"/>
    </row>
    <row r="3" spans="1:10" s="340" customFormat="1" ht="20.25" customHeight="1" x14ac:dyDescent="0.2">
      <c r="A3" s="339"/>
      <c r="B3" s="339"/>
      <c r="C3" s="339"/>
    </row>
    <row r="4" spans="1:10" s="340" customFormat="1" ht="20.25" customHeight="1" x14ac:dyDescent="0.2">
      <c r="A4" s="341"/>
      <c r="B4" s="339" t="s">
        <v>146</v>
      </c>
      <c r="C4" s="339"/>
      <c r="E4" s="706" t="s">
        <v>147</v>
      </c>
      <c r="F4" s="706"/>
      <c r="G4" s="706"/>
      <c r="H4" s="706"/>
      <c r="I4" s="706"/>
      <c r="J4" s="706"/>
    </row>
    <row r="5" spans="1:10" s="340" customFormat="1" ht="20.25" customHeight="1" x14ac:dyDescent="0.2">
      <c r="A5" s="342"/>
      <c r="B5" s="339" t="s">
        <v>148</v>
      </c>
      <c r="C5" s="339"/>
      <c r="E5" s="706"/>
      <c r="F5" s="706"/>
      <c r="G5" s="706"/>
      <c r="H5" s="706"/>
      <c r="I5" s="706"/>
      <c r="J5" s="706"/>
    </row>
    <row r="6" spans="1:10" s="340" customFormat="1" ht="20.25" customHeight="1" x14ac:dyDescent="0.2">
      <c r="A6" s="343"/>
      <c r="B6" s="339"/>
      <c r="C6" s="339"/>
    </row>
    <row r="7" spans="1:10" s="340" customFormat="1" ht="20.25" customHeight="1" x14ac:dyDescent="0.2">
      <c r="A7" s="343"/>
      <c r="B7" s="339"/>
      <c r="C7" s="339"/>
    </row>
    <row r="8" spans="1:10" s="340" customFormat="1" ht="20.25" customHeight="1" x14ac:dyDescent="0.2">
      <c r="A8" s="339" t="s">
        <v>149</v>
      </c>
      <c r="B8" s="339"/>
      <c r="C8" s="339"/>
    </row>
    <row r="9" spans="1:10" s="340" customFormat="1" ht="20.25" customHeight="1" x14ac:dyDescent="0.2">
      <c r="A9" s="343"/>
      <c r="B9" s="339"/>
      <c r="C9" s="339"/>
    </row>
    <row r="10" spans="1:10" s="340" customFormat="1" ht="20.25" customHeight="1" x14ac:dyDescent="0.2">
      <c r="A10" s="339" t="s">
        <v>150</v>
      </c>
      <c r="B10" s="339"/>
      <c r="C10" s="339"/>
    </row>
    <row r="11" spans="1:10" s="340" customFormat="1" ht="20.25" customHeight="1" x14ac:dyDescent="0.2">
      <c r="A11" s="339"/>
      <c r="B11" s="339"/>
      <c r="C11" s="339"/>
    </row>
    <row r="12" spans="1:10" s="340" customFormat="1" ht="20.25" customHeight="1" x14ac:dyDescent="0.2">
      <c r="A12" s="339" t="s">
        <v>151</v>
      </c>
      <c r="B12" s="339"/>
      <c r="C12" s="339"/>
    </row>
    <row r="13" spans="1:10" s="340" customFormat="1" ht="20.25" customHeight="1" x14ac:dyDescent="0.2">
      <c r="A13" s="339"/>
      <c r="B13" s="339"/>
      <c r="C13" s="339"/>
    </row>
    <row r="14" spans="1:10" s="340" customFormat="1" ht="20.25" customHeight="1" x14ac:dyDescent="0.2">
      <c r="A14" s="339" t="s">
        <v>152</v>
      </c>
      <c r="B14" s="339"/>
      <c r="C14" s="339"/>
    </row>
    <row r="15" spans="1:10" s="340" customFormat="1" ht="20.25" customHeight="1" x14ac:dyDescent="0.2">
      <c r="A15" s="339"/>
      <c r="B15" s="339"/>
      <c r="C15" s="339"/>
    </row>
    <row r="16" spans="1:10" s="340" customFormat="1" ht="20.25" customHeight="1" x14ac:dyDescent="0.2">
      <c r="A16" s="339" t="s">
        <v>153</v>
      </c>
      <c r="B16" s="339"/>
      <c r="C16" s="339"/>
    </row>
    <row r="17" spans="1:3" s="340" customFormat="1" ht="20.25" customHeight="1" x14ac:dyDescent="0.2">
      <c r="A17" s="339" t="s">
        <v>154</v>
      </c>
      <c r="B17" s="339"/>
      <c r="C17" s="339"/>
    </row>
    <row r="18" spans="1:3" s="340" customFormat="1" ht="20.25" customHeight="1" x14ac:dyDescent="0.2">
      <c r="A18" s="339"/>
      <c r="B18" s="339"/>
      <c r="C18" s="339"/>
    </row>
    <row r="19" spans="1:3" s="340" customFormat="1" ht="20.25" customHeight="1" x14ac:dyDescent="0.2">
      <c r="A19" s="339"/>
      <c r="B19" s="344" t="s">
        <v>59</v>
      </c>
      <c r="C19" s="344" t="s">
        <v>155</v>
      </c>
    </row>
    <row r="20" spans="1:3" s="340" customFormat="1" ht="20.25" customHeight="1" x14ac:dyDescent="0.2">
      <c r="A20" s="339"/>
      <c r="B20" s="344">
        <v>1</v>
      </c>
      <c r="C20" s="345" t="s">
        <v>126</v>
      </c>
    </row>
    <row r="21" spans="1:3" s="340" customFormat="1" ht="20.25" customHeight="1" x14ac:dyDescent="0.2">
      <c r="A21" s="339"/>
      <c r="B21" s="344">
        <v>2</v>
      </c>
      <c r="C21" s="345" t="s">
        <v>133</v>
      </c>
    </row>
    <row r="22" spans="1:3" s="340" customFormat="1" ht="20.25" customHeight="1" x14ac:dyDescent="0.2">
      <c r="A22" s="339"/>
      <c r="B22" s="344">
        <v>3</v>
      </c>
      <c r="C22" s="345" t="s">
        <v>156</v>
      </c>
    </row>
    <row r="23" spans="1:3" s="340" customFormat="1" ht="20.25" customHeight="1" x14ac:dyDescent="0.2">
      <c r="A23" s="339"/>
      <c r="B23" s="339"/>
      <c r="C23" s="339"/>
    </row>
    <row r="24" spans="1:3" s="340" customFormat="1" ht="20.25" customHeight="1" x14ac:dyDescent="0.2">
      <c r="A24" s="339"/>
      <c r="B24" s="339" t="s">
        <v>157</v>
      </c>
      <c r="C24" s="339"/>
    </row>
    <row r="25" spans="1:3" s="340" customFormat="1" ht="20.25" customHeight="1" x14ac:dyDescent="0.2">
      <c r="A25" s="339"/>
      <c r="B25" s="339"/>
      <c r="C25" s="339"/>
    </row>
    <row r="26" spans="1:3" s="340" customFormat="1" ht="20.25" customHeight="1" x14ac:dyDescent="0.2">
      <c r="A26" s="339" t="s">
        <v>158</v>
      </c>
      <c r="B26" s="339"/>
      <c r="C26" s="339"/>
    </row>
    <row r="27" spans="1:3" s="340" customFormat="1" ht="20.25" customHeight="1" x14ac:dyDescent="0.2">
      <c r="A27" s="339" t="s">
        <v>159</v>
      </c>
      <c r="B27" s="339"/>
      <c r="C27" s="339"/>
    </row>
    <row r="28" spans="1:3" s="340" customFormat="1" ht="20.25" customHeight="1" x14ac:dyDescent="0.2">
      <c r="A28" s="339"/>
      <c r="B28" s="339"/>
      <c r="C28" s="339"/>
    </row>
    <row r="29" spans="1:3" s="340" customFormat="1" ht="20.25" customHeight="1" x14ac:dyDescent="0.2">
      <c r="A29" s="339"/>
      <c r="B29" s="344" t="s">
        <v>81</v>
      </c>
      <c r="C29" s="344" t="s">
        <v>82</v>
      </c>
    </row>
    <row r="30" spans="1:3" s="340" customFormat="1" ht="20.25" customHeight="1" x14ac:dyDescent="0.2">
      <c r="A30" s="339"/>
      <c r="B30" s="344" t="s">
        <v>87</v>
      </c>
      <c r="C30" s="345" t="s">
        <v>88</v>
      </c>
    </row>
    <row r="31" spans="1:3" s="340" customFormat="1" ht="20.25" customHeight="1" x14ac:dyDescent="0.2">
      <c r="A31" s="339"/>
      <c r="B31" s="344" t="s">
        <v>90</v>
      </c>
      <c r="C31" s="345" t="s">
        <v>91</v>
      </c>
    </row>
    <row r="32" spans="1:3" s="340" customFormat="1" ht="20.25" customHeight="1" x14ac:dyDescent="0.2">
      <c r="A32" s="339"/>
      <c r="B32" s="344" t="s">
        <v>93</v>
      </c>
      <c r="C32" s="345" t="s">
        <v>94</v>
      </c>
    </row>
    <row r="33" spans="1:55" s="340" customFormat="1" ht="20.25" customHeight="1" x14ac:dyDescent="0.2">
      <c r="A33" s="339"/>
      <c r="B33" s="344" t="s">
        <v>97</v>
      </c>
      <c r="C33" s="345" t="s">
        <v>98</v>
      </c>
    </row>
    <row r="34" spans="1:55" s="340" customFormat="1" ht="20.25" customHeight="1" x14ac:dyDescent="0.2">
      <c r="A34" s="339"/>
      <c r="B34" s="339"/>
      <c r="C34" s="339"/>
    </row>
    <row r="35" spans="1:55" s="340" customFormat="1" ht="20.25" customHeight="1" x14ac:dyDescent="0.2">
      <c r="A35" s="339"/>
      <c r="B35" s="346" t="s">
        <v>160</v>
      </c>
      <c r="C35" s="339"/>
    </row>
    <row r="36" spans="1:55" s="340" customFormat="1" ht="20.25" customHeight="1" x14ac:dyDescent="0.2">
      <c r="B36" s="339" t="s">
        <v>161</v>
      </c>
      <c r="E36" s="346"/>
      <c r="F36" s="347"/>
      <c r="G36" s="347"/>
      <c r="H36" s="347"/>
      <c r="I36" s="347"/>
      <c r="J36" s="347"/>
      <c r="K36" s="347"/>
      <c r="L36" s="347"/>
      <c r="M36" s="347"/>
      <c r="N36" s="347"/>
      <c r="O36" s="347"/>
      <c r="P36" s="347"/>
      <c r="Q36" s="347"/>
      <c r="R36" s="347"/>
      <c r="S36" s="347"/>
      <c r="T36" s="347"/>
      <c r="U36" s="347"/>
      <c r="V36" s="347"/>
      <c r="W36" s="347"/>
      <c r="X36" s="347"/>
      <c r="Y36" s="347"/>
      <c r="Z36" s="347"/>
      <c r="AA36" s="347"/>
      <c r="AB36" s="347"/>
      <c r="AC36" s="347"/>
      <c r="AD36" s="347"/>
      <c r="AE36" s="347"/>
      <c r="AF36" s="347"/>
      <c r="AG36" s="347"/>
      <c r="AH36" s="347"/>
      <c r="AI36" s="347"/>
      <c r="AJ36" s="347"/>
      <c r="AK36" s="347"/>
      <c r="AL36" s="347"/>
      <c r="AM36" s="347"/>
      <c r="AN36" s="347"/>
      <c r="AO36" s="347"/>
      <c r="AP36" s="347"/>
      <c r="AQ36" s="347"/>
      <c r="AR36" s="347"/>
      <c r="AS36" s="347"/>
      <c r="AT36" s="347"/>
      <c r="AU36" s="347"/>
      <c r="AV36" s="347"/>
      <c r="AW36" s="347"/>
      <c r="AX36" s="347"/>
      <c r="AY36" s="347"/>
      <c r="AZ36" s="347"/>
      <c r="BA36" s="347"/>
      <c r="BB36" s="347"/>
      <c r="BC36" s="347"/>
    </row>
    <row r="37" spans="1:55" s="340" customFormat="1" ht="20.25" customHeight="1" x14ac:dyDescent="0.2">
      <c r="B37" s="339" t="s">
        <v>162</v>
      </c>
      <c r="E37" s="339"/>
      <c r="F37" s="347"/>
      <c r="G37" s="347"/>
      <c r="H37" s="347"/>
      <c r="I37" s="347"/>
      <c r="J37" s="347"/>
      <c r="K37" s="347"/>
      <c r="L37" s="347"/>
      <c r="M37" s="347"/>
      <c r="N37" s="347"/>
      <c r="O37" s="347"/>
      <c r="P37" s="347"/>
      <c r="Q37" s="347"/>
      <c r="R37" s="347"/>
      <c r="S37" s="347"/>
      <c r="T37" s="347"/>
      <c r="U37" s="347"/>
      <c r="V37" s="347"/>
      <c r="W37" s="347"/>
      <c r="X37" s="347"/>
      <c r="Y37" s="347"/>
      <c r="Z37" s="347"/>
      <c r="AA37" s="347"/>
      <c r="AB37" s="347"/>
      <c r="AC37" s="347"/>
      <c r="AD37" s="347"/>
      <c r="AE37" s="347"/>
      <c r="AF37" s="347"/>
      <c r="AG37" s="347"/>
      <c r="AH37" s="347"/>
      <c r="AI37" s="347"/>
      <c r="AJ37" s="347"/>
      <c r="AK37" s="347"/>
      <c r="AL37" s="347"/>
      <c r="AM37" s="347"/>
      <c r="AN37" s="347"/>
      <c r="AO37" s="347"/>
      <c r="AP37" s="347"/>
      <c r="AQ37" s="347"/>
      <c r="AR37" s="347"/>
      <c r="AS37" s="347"/>
      <c r="AT37" s="347"/>
      <c r="AU37" s="347"/>
      <c r="AV37" s="347"/>
      <c r="AW37" s="347"/>
      <c r="AX37" s="347"/>
      <c r="AY37" s="347"/>
      <c r="AZ37" s="347"/>
      <c r="BA37" s="347"/>
      <c r="BB37" s="347"/>
      <c r="BC37" s="347"/>
    </row>
    <row r="38" spans="1:55" s="340" customFormat="1" ht="20.25" customHeight="1" x14ac:dyDescent="0.2">
      <c r="E38" s="339"/>
    </row>
    <row r="39" spans="1:55" s="340" customFormat="1" ht="20.25" customHeight="1" x14ac:dyDescent="0.2">
      <c r="A39" s="339"/>
      <c r="B39" s="339"/>
      <c r="C39" s="339"/>
      <c r="D39" s="346"/>
      <c r="E39" s="348"/>
      <c r="F39" s="348"/>
      <c r="G39" s="348"/>
      <c r="J39" s="348"/>
      <c r="K39" s="348"/>
      <c r="L39" s="348"/>
      <c r="R39" s="348"/>
      <c r="S39" s="348"/>
      <c r="T39" s="348"/>
      <c r="W39" s="348"/>
      <c r="X39" s="348"/>
      <c r="Y39" s="348"/>
    </row>
    <row r="40" spans="1:55" s="340" customFormat="1" ht="20.25" customHeight="1" x14ac:dyDescent="0.2">
      <c r="A40" s="339" t="s">
        <v>163</v>
      </c>
      <c r="B40" s="339"/>
      <c r="C40" s="339"/>
    </row>
    <row r="41" spans="1:55" s="340" customFormat="1" ht="20.25" customHeight="1" x14ac:dyDescent="0.2">
      <c r="A41" s="339" t="s">
        <v>164</v>
      </c>
      <c r="B41" s="339"/>
      <c r="C41" s="339"/>
    </row>
    <row r="42" spans="1:55" s="340" customFormat="1" ht="20.25" customHeight="1" x14ac:dyDescent="0.2">
      <c r="A42" s="349" t="s">
        <v>165</v>
      </c>
      <c r="D42" s="350"/>
      <c r="E42" s="351"/>
      <c r="F42" s="348"/>
      <c r="G42" s="348"/>
      <c r="H42" s="348"/>
      <c r="I42" s="348"/>
      <c r="K42" s="348"/>
      <c r="M42" s="348"/>
      <c r="N42" s="348"/>
      <c r="O42" s="348"/>
      <c r="P42" s="348"/>
      <c r="Q42" s="348"/>
      <c r="S42" s="348"/>
      <c r="U42" s="348"/>
      <c r="V42" s="348"/>
      <c r="X42" s="348"/>
      <c r="Z42" s="348"/>
      <c r="AA42" s="348"/>
      <c r="AB42" s="348"/>
      <c r="AC42" s="348"/>
      <c r="AD42" s="348"/>
      <c r="AF42" s="346"/>
      <c r="AH42" s="348"/>
      <c r="AM42" s="348"/>
    </row>
    <row r="43" spans="1:55" s="340" customFormat="1" ht="20.25" customHeight="1" x14ac:dyDescent="0.2">
      <c r="C43" s="349"/>
      <c r="D43" s="350"/>
      <c r="E43" s="351"/>
      <c r="F43" s="348"/>
      <c r="G43" s="348"/>
      <c r="H43" s="348"/>
      <c r="I43" s="348"/>
      <c r="K43" s="348"/>
      <c r="M43" s="348"/>
      <c r="N43" s="348"/>
      <c r="O43" s="348"/>
      <c r="P43" s="348"/>
      <c r="Q43" s="348"/>
      <c r="S43" s="348"/>
      <c r="U43" s="348"/>
      <c r="V43" s="348"/>
      <c r="X43" s="348"/>
      <c r="Z43" s="348"/>
      <c r="AA43" s="348"/>
      <c r="AB43" s="348"/>
      <c r="AC43" s="348"/>
      <c r="AD43" s="348"/>
      <c r="AF43" s="346"/>
      <c r="AH43" s="348"/>
      <c r="AM43" s="348"/>
    </row>
    <row r="44" spans="1:55" s="340" customFormat="1" ht="20.25" customHeight="1" x14ac:dyDescent="0.2">
      <c r="A44" s="339" t="s">
        <v>166</v>
      </c>
      <c r="B44" s="339"/>
    </row>
    <row r="45" spans="1:55" s="340" customFormat="1" ht="20.25" customHeight="1" x14ac:dyDescent="0.2"/>
    <row r="46" spans="1:55" s="340" customFormat="1" ht="20.25" customHeight="1" x14ac:dyDescent="0.2">
      <c r="A46" s="339" t="s">
        <v>167</v>
      </c>
      <c r="B46" s="339"/>
      <c r="C46" s="339"/>
    </row>
    <row r="47" spans="1:55" s="340" customFormat="1" ht="20.25" customHeight="1" x14ac:dyDescent="0.2"/>
    <row r="48" spans="1:55" s="340" customFormat="1" ht="20.25" customHeight="1" x14ac:dyDescent="0.2">
      <c r="A48" s="339" t="s">
        <v>168</v>
      </c>
      <c r="B48" s="339"/>
      <c r="C48" s="339"/>
    </row>
    <row r="49" spans="1:55" s="340" customFormat="1" ht="20.25" customHeight="1" x14ac:dyDescent="0.2">
      <c r="A49" s="339" t="s">
        <v>169</v>
      </c>
      <c r="B49" s="339"/>
      <c r="C49" s="339"/>
    </row>
    <row r="50" spans="1:55" s="340" customFormat="1" ht="20.25" customHeight="1" x14ac:dyDescent="0.2">
      <c r="A50" s="339"/>
      <c r="B50" s="339"/>
      <c r="C50" s="339"/>
    </row>
    <row r="51" spans="1:55" s="340" customFormat="1" ht="20.25" customHeight="1" x14ac:dyDescent="0.2">
      <c r="A51" s="339" t="s">
        <v>170</v>
      </c>
      <c r="B51" s="339"/>
      <c r="C51" s="339"/>
    </row>
    <row r="52" spans="1:55" s="340" customFormat="1" ht="20.25" customHeight="1" x14ac:dyDescent="0.2">
      <c r="A52" s="339"/>
      <c r="B52" s="339"/>
      <c r="C52" s="339"/>
    </row>
    <row r="53" spans="1:55" s="340" customFormat="1" ht="20.25" customHeight="1" x14ac:dyDescent="0.2">
      <c r="A53" s="340" t="s">
        <v>171</v>
      </c>
      <c r="D53" s="352"/>
      <c r="E53" s="352"/>
      <c r="F53" s="352"/>
      <c r="G53" s="352"/>
      <c r="H53" s="352"/>
      <c r="I53" s="352"/>
      <c r="J53" s="352"/>
      <c r="K53" s="352"/>
      <c r="L53" s="352"/>
      <c r="M53" s="352"/>
      <c r="N53" s="352"/>
      <c r="O53" s="352"/>
      <c r="P53" s="352"/>
      <c r="Q53" s="352"/>
      <c r="R53" s="352"/>
      <c r="S53" s="352"/>
      <c r="T53" s="352"/>
      <c r="U53" s="352"/>
      <c r="V53" s="352"/>
      <c r="W53" s="352"/>
      <c r="X53" s="352"/>
      <c r="Y53" s="352"/>
      <c r="Z53" s="352"/>
      <c r="AA53" s="352"/>
      <c r="AB53" s="352"/>
      <c r="AC53" s="352"/>
      <c r="AD53" s="352"/>
      <c r="AE53" s="352"/>
      <c r="AF53" s="352"/>
      <c r="AG53" s="352"/>
      <c r="AH53" s="352"/>
      <c r="AI53" s="352"/>
      <c r="AJ53" s="352"/>
      <c r="AK53" s="352"/>
      <c r="AL53" s="352"/>
      <c r="AM53" s="352"/>
      <c r="AN53" s="352"/>
      <c r="AO53" s="352"/>
      <c r="AP53" s="352"/>
      <c r="AQ53" s="352"/>
      <c r="AR53" s="352"/>
      <c r="AS53" s="352"/>
      <c r="AT53" s="352"/>
      <c r="AU53" s="352"/>
      <c r="AV53" s="352"/>
      <c r="AW53" s="352"/>
      <c r="AX53" s="352"/>
      <c r="AY53" s="352"/>
      <c r="AZ53" s="352"/>
      <c r="BA53" s="352"/>
      <c r="BB53" s="352"/>
      <c r="BC53" s="352"/>
    </row>
    <row r="54" spans="1:55" s="340" customFormat="1" ht="20.25" customHeight="1" x14ac:dyDescent="0.2">
      <c r="A54" s="340" t="s">
        <v>172</v>
      </c>
      <c r="D54" s="352"/>
      <c r="E54" s="352"/>
      <c r="F54" s="352"/>
      <c r="G54" s="352"/>
      <c r="H54" s="352"/>
      <c r="I54" s="352"/>
      <c r="J54" s="352"/>
      <c r="K54" s="352"/>
      <c r="L54" s="352"/>
      <c r="M54" s="352"/>
      <c r="N54" s="352"/>
      <c r="O54" s="352"/>
      <c r="P54" s="352"/>
      <c r="Q54" s="352"/>
      <c r="R54" s="352"/>
      <c r="S54" s="352"/>
      <c r="T54" s="352"/>
      <c r="U54" s="352"/>
      <c r="V54" s="352"/>
      <c r="W54" s="352"/>
      <c r="X54" s="352"/>
      <c r="Y54" s="352"/>
      <c r="Z54" s="352"/>
      <c r="AA54" s="352"/>
      <c r="AB54" s="352"/>
      <c r="AC54" s="352"/>
      <c r="AD54" s="352"/>
      <c r="AE54" s="352"/>
      <c r="AF54" s="352"/>
      <c r="AG54" s="352"/>
      <c r="AH54" s="352"/>
      <c r="AI54" s="352"/>
      <c r="AJ54" s="352"/>
      <c r="AK54" s="352"/>
      <c r="AL54" s="352"/>
      <c r="AM54" s="352"/>
      <c r="AN54" s="352"/>
      <c r="AO54" s="352"/>
      <c r="AP54" s="352"/>
      <c r="AQ54" s="352"/>
      <c r="AR54" s="352"/>
      <c r="AS54" s="352"/>
      <c r="AT54" s="352"/>
      <c r="AU54" s="352"/>
      <c r="AV54" s="352"/>
      <c r="AW54" s="352"/>
      <c r="AX54" s="352"/>
      <c r="AY54" s="352"/>
      <c r="AZ54" s="352"/>
      <c r="BA54" s="352"/>
      <c r="BB54" s="352"/>
      <c r="BC54" s="352"/>
    </row>
    <row r="55" spans="1:55" s="340" customFormat="1" ht="20.25" customHeight="1" x14ac:dyDescent="0.2">
      <c r="A55" s="340" t="s">
        <v>173</v>
      </c>
      <c r="D55" s="352"/>
      <c r="E55" s="352"/>
      <c r="F55" s="352"/>
      <c r="G55" s="352"/>
      <c r="H55" s="352"/>
      <c r="I55" s="352"/>
      <c r="J55" s="352"/>
      <c r="K55" s="352"/>
      <c r="L55" s="352"/>
      <c r="M55" s="352"/>
      <c r="N55" s="352"/>
      <c r="O55" s="352"/>
      <c r="P55" s="352"/>
      <c r="Q55" s="352"/>
      <c r="R55" s="352"/>
      <c r="S55" s="352"/>
      <c r="T55" s="352"/>
      <c r="U55" s="352"/>
      <c r="V55" s="352"/>
      <c r="W55" s="352"/>
      <c r="X55" s="352"/>
      <c r="Y55" s="352"/>
      <c r="Z55" s="352"/>
      <c r="AA55" s="352"/>
      <c r="AB55" s="352"/>
      <c r="AC55" s="352"/>
      <c r="AD55" s="352"/>
      <c r="AE55" s="352"/>
      <c r="AF55" s="352"/>
      <c r="AG55" s="352"/>
      <c r="AH55" s="352"/>
      <c r="AI55" s="352"/>
      <c r="AJ55" s="352"/>
      <c r="AK55" s="352"/>
      <c r="AL55" s="352"/>
      <c r="AM55" s="352"/>
      <c r="AN55" s="352"/>
      <c r="AO55" s="352"/>
      <c r="AP55" s="352"/>
      <c r="AQ55" s="352"/>
      <c r="AR55" s="352"/>
      <c r="AS55" s="352"/>
      <c r="AT55" s="352"/>
      <c r="AU55" s="352"/>
      <c r="AV55" s="352"/>
      <c r="AW55" s="352"/>
      <c r="AX55" s="352"/>
      <c r="AY55" s="352"/>
      <c r="AZ55" s="352"/>
      <c r="BA55" s="352"/>
      <c r="BB55" s="352"/>
      <c r="BC55" s="352"/>
    </row>
    <row r="56" spans="1:55" s="340" customFormat="1" ht="20.25" customHeight="1" x14ac:dyDescent="0.2">
      <c r="A56" s="339"/>
      <c r="B56" s="339"/>
      <c r="C56" s="339"/>
      <c r="D56" s="347"/>
      <c r="E56" s="347"/>
      <c r="F56" s="347"/>
      <c r="G56" s="347"/>
      <c r="H56" s="347"/>
      <c r="I56" s="347"/>
      <c r="J56" s="347"/>
      <c r="K56" s="347"/>
      <c r="L56" s="347"/>
      <c r="M56" s="347"/>
      <c r="N56" s="347"/>
      <c r="O56" s="347"/>
      <c r="P56" s="347"/>
      <c r="Q56" s="347"/>
      <c r="R56" s="347"/>
      <c r="S56" s="347"/>
      <c r="T56" s="347"/>
      <c r="U56" s="347"/>
      <c r="V56" s="347"/>
      <c r="W56" s="347"/>
      <c r="X56" s="347"/>
      <c r="Y56" s="347"/>
      <c r="Z56" s="347"/>
      <c r="AA56" s="347"/>
      <c r="AB56" s="347"/>
      <c r="AC56" s="347"/>
      <c r="AD56" s="347"/>
      <c r="AE56" s="347"/>
      <c r="AF56" s="347"/>
      <c r="AG56" s="347"/>
      <c r="AH56" s="347"/>
      <c r="AI56" s="347"/>
      <c r="AJ56" s="347"/>
      <c r="AK56" s="347"/>
      <c r="AL56" s="347"/>
      <c r="AM56" s="347"/>
      <c r="AN56" s="347"/>
      <c r="AO56" s="347"/>
      <c r="AP56" s="347"/>
      <c r="AQ56" s="347"/>
      <c r="AR56" s="347"/>
      <c r="AS56" s="347"/>
      <c r="AT56" s="347"/>
      <c r="AU56" s="347"/>
      <c r="AV56" s="347"/>
      <c r="AW56" s="347"/>
      <c r="AX56" s="347"/>
      <c r="AY56" s="347"/>
      <c r="AZ56" s="347"/>
      <c r="BA56" s="347"/>
      <c r="BB56" s="347"/>
      <c r="BC56" s="347"/>
    </row>
    <row r="57" spans="1:55" s="340" customFormat="1" ht="20.25" customHeight="1" x14ac:dyDescent="0.2">
      <c r="A57" s="340" t="s">
        <v>174</v>
      </c>
      <c r="C57" s="353"/>
      <c r="D57" s="346"/>
      <c r="E57" s="346"/>
    </row>
    <row r="58" spans="1:55" s="340" customFormat="1" ht="20.25" customHeight="1" x14ac:dyDescent="0.2">
      <c r="A58" s="354" t="s">
        <v>175</v>
      </c>
      <c r="C58" s="353"/>
      <c r="D58" s="346"/>
      <c r="E58" s="346"/>
    </row>
    <row r="59" spans="1:55" s="340" customFormat="1" ht="20.25" customHeight="1" x14ac:dyDescent="0.2">
      <c r="A59" s="353"/>
      <c r="B59" s="353"/>
      <c r="C59" s="353"/>
      <c r="D59" s="339"/>
      <c r="E59" s="339"/>
    </row>
    <row r="60" spans="1:55" s="340" customFormat="1" ht="20.25" customHeight="1" x14ac:dyDescent="0.2">
      <c r="A60" s="340" t="s">
        <v>176</v>
      </c>
      <c r="C60" s="353"/>
      <c r="D60" s="346"/>
      <c r="E60" s="346"/>
    </row>
    <row r="61" spans="1:55" s="340" customFormat="1" ht="20.25" customHeight="1" x14ac:dyDescent="0.2">
      <c r="A61" s="355" t="s">
        <v>177</v>
      </c>
      <c r="B61" s="353"/>
      <c r="C61" s="353"/>
      <c r="D61" s="339"/>
      <c r="E61" s="339"/>
    </row>
    <row r="62" spans="1:55" s="340" customFormat="1" ht="20.25" customHeight="1" x14ac:dyDescent="0.2">
      <c r="A62" s="356" t="s">
        <v>178</v>
      </c>
      <c r="B62" s="353"/>
      <c r="C62" s="353"/>
      <c r="D62" s="339"/>
      <c r="E62" s="339"/>
    </row>
    <row r="63" spans="1:55" s="340" customFormat="1" ht="20.25" customHeight="1" x14ac:dyDescent="0.2">
      <c r="A63" s="355" t="s">
        <v>179</v>
      </c>
      <c r="B63" s="353"/>
      <c r="C63" s="353"/>
      <c r="D63" s="339"/>
      <c r="E63" s="339"/>
    </row>
    <row r="64" spans="1:55" s="340" customFormat="1" ht="20.25" customHeight="1" x14ac:dyDescent="0.2">
      <c r="A64" s="356" t="s">
        <v>180</v>
      </c>
      <c r="B64" s="353"/>
      <c r="C64" s="353"/>
      <c r="D64" s="339"/>
      <c r="E64" s="339"/>
    </row>
    <row r="65" spans="1:5" s="340" customFormat="1" ht="20.25" customHeight="1" x14ac:dyDescent="0.2">
      <c r="A65" s="355" t="s">
        <v>181</v>
      </c>
      <c r="B65" s="353"/>
      <c r="C65" s="353"/>
      <c r="D65" s="339"/>
      <c r="E65" s="339"/>
    </row>
    <row r="66" spans="1:5" s="340" customFormat="1" ht="20.25" customHeight="1" x14ac:dyDescent="0.2">
      <c r="A66" s="355" t="s">
        <v>182</v>
      </c>
      <c r="B66" s="353"/>
      <c r="C66" s="353"/>
      <c r="D66" s="339"/>
      <c r="E66" s="339"/>
    </row>
    <row r="67" spans="1:5" s="340" customFormat="1" ht="20.25" customHeight="1" x14ac:dyDescent="0.2">
      <c r="A67" s="355" t="s">
        <v>183</v>
      </c>
      <c r="B67" s="353"/>
      <c r="C67" s="353"/>
      <c r="D67" s="339"/>
      <c r="E67" s="339"/>
    </row>
    <row r="68" spans="1:5" s="340" customFormat="1" ht="20.25" customHeight="1" x14ac:dyDescent="0.2">
      <c r="A68" s="353"/>
      <c r="B68" s="353"/>
      <c r="C68" s="353"/>
      <c r="D68" s="339"/>
      <c r="E68" s="339"/>
    </row>
    <row r="69" spans="1:5" s="340" customFormat="1" ht="20.25" customHeight="1" x14ac:dyDescent="0.2">
      <c r="A69" s="353"/>
      <c r="B69" s="353"/>
      <c r="C69" s="353"/>
      <c r="D69" s="339"/>
      <c r="E69" s="339"/>
    </row>
    <row r="70" spans="1:5" s="340" customFormat="1" ht="20.25" customHeight="1" x14ac:dyDescent="0.2">
      <c r="A70" s="353"/>
      <c r="B70" s="353"/>
      <c r="C70" s="353"/>
      <c r="D70" s="339"/>
      <c r="E70" s="339"/>
    </row>
    <row r="71" spans="1:5" s="340" customFormat="1" ht="20.25" customHeight="1" x14ac:dyDescent="0.2">
      <c r="A71" s="353"/>
      <c r="B71" s="353"/>
      <c r="C71" s="353"/>
      <c r="D71" s="339"/>
      <c r="E71" s="339"/>
    </row>
    <row r="72" spans="1:5" ht="20.25" customHeight="1" x14ac:dyDescent="0.2"/>
    <row r="73" spans="1:5" ht="20.25" customHeight="1" x14ac:dyDescent="0.2"/>
  </sheetData>
  <mergeCells count="1">
    <mergeCell ref="E4:J5"/>
  </mergeCells>
  <phoneticPr fontId="3"/>
  <printOptions horizontalCentered="1"/>
  <pageMargins left="0.70866141732283472" right="0.70866141732283472" top="0.74803149606299213" bottom="0.15748031496062992" header="0.31496062992125984" footer="0.31496062992125984"/>
  <pageSetup paperSize="9" scale="51" orientation="portrait" horizontalDpi="300" verticalDpi="300" r:id="rId1"/>
  <drawing r:id="rId2"/>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6E86CC2-E395-45ED-BDF0-471F66E41E2D}">
  <sheetPr>
    <pageSetUpPr fitToPage="1"/>
  </sheetPr>
  <dimension ref="A1:K42"/>
  <sheetViews>
    <sheetView workbookViewId="0"/>
  </sheetViews>
  <sheetFormatPr defaultColWidth="9" defaultRowHeight="19" x14ac:dyDescent="0.2"/>
  <cols>
    <col min="1" max="1" width="2" style="357" customWidth="1"/>
    <col min="2" max="2" width="7.1796875" style="357" bestFit="1" customWidth="1"/>
    <col min="3" max="11" width="40.54296875" style="357" customWidth="1"/>
    <col min="12" max="16384" width="9" style="357"/>
  </cols>
  <sheetData>
    <row r="1" spans="1:11" x14ac:dyDescent="0.2">
      <c r="A1" s="357" t="s">
        <v>184</v>
      </c>
    </row>
    <row r="2" spans="1:11" x14ac:dyDescent="0.2">
      <c r="B2" s="357" t="s">
        <v>185</v>
      </c>
    </row>
    <row r="4" spans="1:11" x14ac:dyDescent="0.2">
      <c r="B4" s="358" t="s">
        <v>59</v>
      </c>
      <c r="C4" s="358" t="s">
        <v>186</v>
      </c>
    </row>
    <row r="5" spans="1:11" x14ac:dyDescent="0.2">
      <c r="B5" s="358">
        <v>1</v>
      </c>
      <c r="C5" s="359" t="s">
        <v>42</v>
      </c>
    </row>
    <row r="6" spans="1:11" x14ac:dyDescent="0.2">
      <c r="B6" s="358">
        <v>2</v>
      </c>
      <c r="C6" s="359"/>
    </row>
    <row r="7" spans="1:11" x14ac:dyDescent="0.2">
      <c r="B7" s="358">
        <v>3</v>
      </c>
      <c r="C7" s="359"/>
    </row>
    <row r="8" spans="1:11" x14ac:dyDescent="0.2">
      <c r="B8" s="358">
        <v>4</v>
      </c>
      <c r="C8" s="359"/>
    </row>
    <row r="9" spans="1:11" x14ac:dyDescent="0.2">
      <c r="B9" s="358">
        <v>5</v>
      </c>
      <c r="C9" s="359"/>
    </row>
    <row r="11" spans="1:11" x14ac:dyDescent="0.2">
      <c r="B11" s="357" t="s">
        <v>187</v>
      </c>
    </row>
    <row r="12" spans="1:11" ht="19.5" thickBot="1" x14ac:dyDescent="0.25"/>
    <row r="13" spans="1:11" ht="19.5" thickBot="1" x14ac:dyDescent="0.25">
      <c r="B13" s="360" t="s">
        <v>155</v>
      </c>
      <c r="C13" s="361" t="s">
        <v>126</v>
      </c>
      <c r="D13" s="362" t="s">
        <v>133</v>
      </c>
      <c r="E13" s="363" t="s">
        <v>130</v>
      </c>
      <c r="F13" s="362" t="s">
        <v>188</v>
      </c>
      <c r="G13" s="364" t="s">
        <v>188</v>
      </c>
      <c r="H13" s="364" t="s">
        <v>188</v>
      </c>
      <c r="I13" s="364" t="s">
        <v>188</v>
      </c>
      <c r="J13" s="364" t="s">
        <v>188</v>
      </c>
      <c r="K13" s="365" t="s">
        <v>188</v>
      </c>
    </row>
    <row r="14" spans="1:11" x14ac:dyDescent="0.2">
      <c r="B14" s="707" t="s">
        <v>189</v>
      </c>
      <c r="C14" s="366" t="s">
        <v>188</v>
      </c>
      <c r="D14" s="367" t="s">
        <v>131</v>
      </c>
      <c r="E14" s="368" t="s">
        <v>131</v>
      </c>
      <c r="F14" s="368"/>
      <c r="G14" s="369"/>
      <c r="H14" s="369"/>
      <c r="I14" s="369"/>
      <c r="J14" s="369"/>
      <c r="K14" s="370"/>
    </row>
    <row r="15" spans="1:11" x14ac:dyDescent="0.2">
      <c r="B15" s="707"/>
      <c r="C15" s="371" t="s">
        <v>188</v>
      </c>
      <c r="D15" s="372" t="s">
        <v>190</v>
      </c>
      <c r="E15" s="373" t="s">
        <v>191</v>
      </c>
      <c r="F15" s="373"/>
      <c r="G15" s="359"/>
      <c r="H15" s="359"/>
      <c r="I15" s="359"/>
      <c r="J15" s="359"/>
      <c r="K15" s="374"/>
    </row>
    <row r="16" spans="1:11" x14ac:dyDescent="0.2">
      <c r="B16" s="707"/>
      <c r="C16" s="371" t="s">
        <v>188</v>
      </c>
      <c r="D16" s="375" t="s">
        <v>192</v>
      </c>
      <c r="E16" s="376" t="s">
        <v>193</v>
      </c>
      <c r="F16" s="376"/>
      <c r="G16" s="359"/>
      <c r="H16" s="359"/>
      <c r="I16" s="359"/>
      <c r="J16" s="359"/>
      <c r="K16" s="374"/>
    </row>
    <row r="17" spans="2:11" x14ac:dyDescent="0.2">
      <c r="B17" s="707"/>
      <c r="C17" s="371" t="s">
        <v>188</v>
      </c>
      <c r="D17" s="375" t="s">
        <v>134</v>
      </c>
      <c r="E17" s="376" t="s">
        <v>194</v>
      </c>
      <c r="F17" s="376"/>
      <c r="G17" s="359"/>
      <c r="H17" s="359"/>
      <c r="I17" s="359"/>
      <c r="J17" s="359"/>
      <c r="K17" s="374"/>
    </row>
    <row r="18" spans="2:11" x14ac:dyDescent="0.2">
      <c r="B18" s="707"/>
      <c r="C18" s="371" t="s">
        <v>188</v>
      </c>
      <c r="D18" s="375" t="s">
        <v>195</v>
      </c>
      <c r="E18" s="376" t="s">
        <v>137</v>
      </c>
      <c r="F18" s="376"/>
      <c r="G18" s="359"/>
      <c r="H18" s="359"/>
      <c r="I18" s="359"/>
      <c r="J18" s="359"/>
      <c r="K18" s="374"/>
    </row>
    <row r="19" spans="2:11" x14ac:dyDescent="0.2">
      <c r="B19" s="707"/>
      <c r="C19" s="371" t="s">
        <v>188</v>
      </c>
      <c r="D19" s="375" t="s">
        <v>196</v>
      </c>
      <c r="E19" s="376" t="s">
        <v>197</v>
      </c>
      <c r="F19" s="376"/>
      <c r="G19" s="359"/>
      <c r="H19" s="359"/>
      <c r="I19" s="359"/>
      <c r="J19" s="359"/>
      <c r="K19" s="374"/>
    </row>
    <row r="20" spans="2:11" x14ac:dyDescent="0.2">
      <c r="B20" s="707"/>
      <c r="C20" s="371" t="s">
        <v>188</v>
      </c>
      <c r="D20" s="375" t="s">
        <v>198</v>
      </c>
      <c r="E20" s="376" t="s">
        <v>199</v>
      </c>
      <c r="F20" s="376"/>
      <c r="G20" s="359"/>
      <c r="H20" s="359"/>
      <c r="I20" s="359"/>
      <c r="J20" s="359"/>
      <c r="K20" s="374"/>
    </row>
    <row r="21" spans="2:11" x14ac:dyDescent="0.2">
      <c r="B21" s="707"/>
      <c r="C21" s="371" t="s">
        <v>188</v>
      </c>
      <c r="D21" s="375" t="s">
        <v>188</v>
      </c>
      <c r="E21" s="376" t="s">
        <v>196</v>
      </c>
      <c r="F21" s="376"/>
      <c r="G21" s="359"/>
      <c r="H21" s="359"/>
      <c r="I21" s="359"/>
      <c r="J21" s="359"/>
      <c r="K21" s="374"/>
    </row>
    <row r="22" spans="2:11" x14ac:dyDescent="0.2">
      <c r="B22" s="707"/>
      <c r="C22" s="371" t="s">
        <v>188</v>
      </c>
      <c r="D22" s="375" t="s">
        <v>188</v>
      </c>
      <c r="E22" s="376" t="s">
        <v>200</v>
      </c>
      <c r="F22" s="376"/>
      <c r="G22" s="359"/>
      <c r="H22" s="359"/>
      <c r="I22" s="359"/>
      <c r="J22" s="359"/>
      <c r="K22" s="374"/>
    </row>
    <row r="23" spans="2:11" x14ac:dyDescent="0.2">
      <c r="B23" s="707"/>
      <c r="C23" s="371" t="s">
        <v>188</v>
      </c>
      <c r="D23" s="376" t="s">
        <v>188</v>
      </c>
      <c r="E23" s="376" t="s">
        <v>201</v>
      </c>
      <c r="F23" s="376"/>
      <c r="G23" s="359"/>
      <c r="H23" s="359"/>
      <c r="I23" s="359"/>
      <c r="J23" s="359"/>
      <c r="K23" s="374"/>
    </row>
    <row r="24" spans="2:11" x14ac:dyDescent="0.2">
      <c r="B24" s="707"/>
      <c r="C24" s="371" t="s">
        <v>188</v>
      </c>
      <c r="D24" s="376" t="s">
        <v>188</v>
      </c>
      <c r="E24" s="376" t="s">
        <v>188</v>
      </c>
      <c r="F24" s="376"/>
      <c r="G24" s="359"/>
      <c r="H24" s="359"/>
      <c r="I24" s="359"/>
      <c r="J24" s="359"/>
      <c r="K24" s="374"/>
    </row>
    <row r="25" spans="2:11" x14ac:dyDescent="0.2">
      <c r="B25" s="707"/>
      <c r="C25" s="371" t="s">
        <v>188</v>
      </c>
      <c r="D25" s="376" t="s">
        <v>188</v>
      </c>
      <c r="E25" s="376" t="s">
        <v>188</v>
      </c>
      <c r="F25" s="376"/>
      <c r="G25" s="359"/>
      <c r="H25" s="359"/>
      <c r="I25" s="359"/>
      <c r="J25" s="359"/>
      <c r="K25" s="374"/>
    </row>
    <row r="26" spans="2:11" ht="19.5" thickBot="1" x14ac:dyDescent="0.25">
      <c r="B26" s="708"/>
      <c r="C26" s="377" t="s">
        <v>188</v>
      </c>
      <c r="D26" s="378" t="s">
        <v>188</v>
      </c>
      <c r="E26" s="379" t="s">
        <v>188</v>
      </c>
      <c r="F26" s="379"/>
      <c r="G26" s="378"/>
      <c r="H26" s="378"/>
      <c r="I26" s="378"/>
      <c r="J26" s="378"/>
      <c r="K26" s="380"/>
    </row>
    <row r="29" spans="2:11" x14ac:dyDescent="0.2">
      <c r="C29" s="357" t="s">
        <v>202</v>
      </c>
    </row>
    <row r="30" spans="2:11" x14ac:dyDescent="0.2">
      <c r="C30" s="357" t="s">
        <v>203</v>
      </c>
    </row>
    <row r="31" spans="2:11" x14ac:dyDescent="0.2">
      <c r="C31" s="357" t="s">
        <v>204</v>
      </c>
    </row>
    <row r="32" spans="2:11" x14ac:dyDescent="0.2">
      <c r="C32" s="357" t="s">
        <v>205</v>
      </c>
    </row>
    <row r="33" spans="3:3" x14ac:dyDescent="0.2">
      <c r="C33" s="357" t="s">
        <v>206</v>
      </c>
    </row>
    <row r="34" spans="3:3" x14ac:dyDescent="0.2">
      <c r="C34" s="357" t="s">
        <v>207</v>
      </c>
    </row>
    <row r="35" spans="3:3" x14ac:dyDescent="0.2">
      <c r="C35" s="357" t="s">
        <v>208</v>
      </c>
    </row>
    <row r="37" spans="3:3" x14ac:dyDescent="0.2">
      <c r="C37" s="357" t="s">
        <v>209</v>
      </c>
    </row>
    <row r="38" spans="3:3" x14ac:dyDescent="0.2">
      <c r="C38" s="357" t="s">
        <v>210</v>
      </c>
    </row>
    <row r="39" spans="3:3" x14ac:dyDescent="0.2">
      <c r="C39" s="357" t="s">
        <v>211</v>
      </c>
    </row>
    <row r="40" spans="3:3" x14ac:dyDescent="0.2">
      <c r="C40" s="357" t="s">
        <v>212</v>
      </c>
    </row>
    <row r="41" spans="3:3" x14ac:dyDescent="0.2">
      <c r="C41" s="357" t="s">
        <v>213</v>
      </c>
    </row>
    <row r="42" spans="3:3" x14ac:dyDescent="0.2">
      <c r="C42" s="357" t="s">
        <v>214</v>
      </c>
    </row>
  </sheetData>
  <mergeCells count="1">
    <mergeCell ref="B14:B26"/>
  </mergeCells>
  <phoneticPr fontId="3"/>
  <pageMargins left="0.70866141732283472" right="0.70866141732283472" top="0.74803149606299213" bottom="0.74803149606299213" header="0.31496062992125984" footer="0.31496062992125984"/>
  <pageSetup paperSize="9" scale="35" orientation="landscape" r:id="rId1"/>
</worksheet>
</file>

<file path=xl/worksheets/sheet7.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400-000000000000}">
  <dimension ref="A1:AW27"/>
  <sheetViews>
    <sheetView view="pageBreakPreview" zoomScaleNormal="75" zoomScaleSheetLayoutView="100" workbookViewId="0"/>
  </sheetViews>
  <sheetFormatPr defaultColWidth="9" defaultRowHeight="13" x14ac:dyDescent="0.2"/>
  <cols>
    <col min="1" max="60" width="2.54296875" style="14" customWidth="1"/>
    <col min="61" max="16384" width="9" style="14"/>
  </cols>
  <sheetData>
    <row r="1" spans="1:49" ht="13.5" thickBot="1" x14ac:dyDescent="0.25">
      <c r="A1" s="13" t="s">
        <v>215</v>
      </c>
    </row>
    <row r="2" spans="1:49" s="15" customFormat="1" ht="18" customHeight="1" x14ac:dyDescent="0.2">
      <c r="A2" s="720" t="s">
        <v>216</v>
      </c>
      <c r="B2" s="721"/>
      <c r="C2" s="721"/>
      <c r="D2" s="721"/>
      <c r="E2" s="721"/>
      <c r="F2" s="721"/>
      <c r="G2" s="721"/>
      <c r="H2" s="721"/>
      <c r="I2" s="721"/>
      <c r="J2" s="722"/>
      <c r="K2" s="731" t="s">
        <v>217</v>
      </c>
      <c r="L2" s="732"/>
      <c r="M2" s="732"/>
      <c r="N2" s="732"/>
      <c r="O2" s="732"/>
      <c r="P2" s="732"/>
      <c r="Q2" s="732"/>
      <c r="R2" s="732"/>
      <c r="S2" s="732"/>
      <c r="T2" s="732"/>
      <c r="U2" s="732"/>
      <c r="V2" s="732"/>
      <c r="W2" s="732"/>
      <c r="X2" s="732"/>
      <c r="Y2" s="732"/>
      <c r="Z2" s="732"/>
      <c r="AA2" s="732"/>
      <c r="AB2" s="732"/>
      <c r="AC2" s="732"/>
      <c r="AD2" s="733"/>
      <c r="AE2" s="763" t="s">
        <v>218</v>
      </c>
      <c r="AF2" s="763"/>
      <c r="AG2" s="763"/>
      <c r="AH2" s="763"/>
      <c r="AI2" s="763" t="s">
        <v>219</v>
      </c>
      <c r="AJ2" s="763"/>
      <c r="AK2" s="763"/>
      <c r="AL2" s="763"/>
      <c r="AN2" s="782" t="s">
        <v>220</v>
      </c>
      <c r="AO2" s="783"/>
      <c r="AP2" s="783"/>
      <c r="AQ2" s="783"/>
      <c r="AR2" s="783"/>
      <c r="AS2" s="783"/>
      <c r="AT2" s="783"/>
      <c r="AU2" s="783"/>
      <c r="AV2" s="783"/>
      <c r="AW2" s="784"/>
    </row>
    <row r="3" spans="1:49" s="15" customFormat="1" ht="18" customHeight="1" x14ac:dyDescent="0.2">
      <c r="A3" s="723"/>
      <c r="B3" s="724"/>
      <c r="C3" s="724"/>
      <c r="D3" s="724"/>
      <c r="E3" s="724"/>
      <c r="F3" s="724"/>
      <c r="G3" s="724"/>
      <c r="H3" s="724"/>
      <c r="I3" s="724"/>
      <c r="J3" s="725"/>
      <c r="K3" s="767" t="s">
        <v>221</v>
      </c>
      <c r="L3" s="767"/>
      <c r="M3" s="767"/>
      <c r="N3" s="767"/>
      <c r="O3" s="731" t="s">
        <v>222</v>
      </c>
      <c r="P3" s="732"/>
      <c r="Q3" s="732"/>
      <c r="R3" s="733"/>
      <c r="S3" s="734" t="s">
        <v>223</v>
      </c>
      <c r="T3" s="735"/>
      <c r="U3" s="735"/>
      <c r="V3" s="736"/>
      <c r="W3" s="731" t="s">
        <v>224</v>
      </c>
      <c r="X3" s="732"/>
      <c r="Y3" s="732"/>
      <c r="Z3" s="733"/>
      <c r="AA3" s="731" t="s">
        <v>225</v>
      </c>
      <c r="AB3" s="732"/>
      <c r="AC3" s="732"/>
      <c r="AD3" s="733"/>
      <c r="AE3" s="763"/>
      <c r="AF3" s="763"/>
      <c r="AG3" s="763"/>
      <c r="AH3" s="763"/>
      <c r="AI3" s="763"/>
      <c r="AJ3" s="763"/>
      <c r="AK3" s="763"/>
      <c r="AL3" s="763"/>
      <c r="AN3" s="785"/>
      <c r="AO3" s="786"/>
      <c r="AP3" s="786"/>
      <c r="AQ3" s="786"/>
      <c r="AR3" s="786"/>
      <c r="AS3" s="786"/>
      <c r="AT3" s="786"/>
      <c r="AU3" s="786"/>
      <c r="AV3" s="786"/>
      <c r="AW3" s="787"/>
    </row>
    <row r="4" spans="1:49" s="15" customFormat="1" ht="18" customHeight="1" x14ac:dyDescent="0.2">
      <c r="A4" s="726" t="s">
        <v>226</v>
      </c>
      <c r="B4" s="726"/>
      <c r="C4" s="726"/>
      <c r="D4" s="726"/>
      <c r="E4" s="726"/>
      <c r="F4" s="726"/>
      <c r="G4" s="726"/>
      <c r="H4" s="727" t="s">
        <v>227</v>
      </c>
      <c r="I4" s="727"/>
      <c r="J4" s="727"/>
      <c r="K4" s="716"/>
      <c r="L4" s="716"/>
      <c r="M4" s="716"/>
      <c r="N4" s="716"/>
      <c r="O4" s="716"/>
      <c r="P4" s="716"/>
      <c r="Q4" s="716"/>
      <c r="R4" s="716"/>
      <c r="S4" s="716"/>
      <c r="T4" s="716"/>
      <c r="U4" s="716"/>
      <c r="V4" s="716"/>
      <c r="W4" s="716"/>
      <c r="X4" s="716"/>
      <c r="Y4" s="716"/>
      <c r="Z4" s="716"/>
      <c r="AA4" s="757"/>
      <c r="AB4" s="758"/>
      <c r="AC4" s="758"/>
      <c r="AD4" s="759"/>
      <c r="AE4" s="716"/>
      <c r="AF4" s="716"/>
      <c r="AG4" s="716"/>
      <c r="AH4" s="716"/>
      <c r="AI4" s="716"/>
      <c r="AJ4" s="716"/>
      <c r="AK4" s="716"/>
      <c r="AL4" s="716"/>
      <c r="AN4" s="776"/>
      <c r="AO4" s="777"/>
      <c r="AP4" s="777"/>
      <c r="AQ4" s="777"/>
      <c r="AR4" s="777"/>
      <c r="AS4" s="777"/>
      <c r="AT4" s="777"/>
      <c r="AU4" s="777"/>
      <c r="AV4" s="777"/>
      <c r="AW4" s="778"/>
    </row>
    <row r="5" spans="1:49" s="15" customFormat="1" ht="18" customHeight="1" x14ac:dyDescent="0.2">
      <c r="A5" s="726"/>
      <c r="B5" s="726"/>
      <c r="C5" s="726"/>
      <c r="D5" s="726"/>
      <c r="E5" s="726"/>
      <c r="F5" s="726"/>
      <c r="G5" s="726"/>
      <c r="H5" s="728" t="s">
        <v>228</v>
      </c>
      <c r="I5" s="729"/>
      <c r="J5" s="730"/>
      <c r="K5" s="716"/>
      <c r="L5" s="716"/>
      <c r="M5" s="716"/>
      <c r="N5" s="716"/>
      <c r="O5" s="716"/>
      <c r="P5" s="716"/>
      <c r="Q5" s="716"/>
      <c r="R5" s="716"/>
      <c r="S5" s="716"/>
      <c r="T5" s="716"/>
      <c r="U5" s="716"/>
      <c r="V5" s="716"/>
      <c r="W5" s="716"/>
      <c r="X5" s="716"/>
      <c r="Y5" s="716"/>
      <c r="Z5" s="716"/>
      <c r="AA5" s="757"/>
      <c r="AB5" s="758"/>
      <c r="AC5" s="758"/>
      <c r="AD5" s="759"/>
      <c r="AE5" s="716"/>
      <c r="AF5" s="716"/>
      <c r="AG5" s="716"/>
      <c r="AH5" s="716"/>
      <c r="AI5" s="716"/>
      <c r="AJ5" s="716"/>
      <c r="AK5" s="716"/>
      <c r="AL5" s="716"/>
      <c r="AN5" s="776"/>
      <c r="AO5" s="777"/>
      <c r="AP5" s="777"/>
      <c r="AQ5" s="777"/>
      <c r="AR5" s="777"/>
      <c r="AS5" s="777"/>
      <c r="AT5" s="777"/>
      <c r="AU5" s="777"/>
      <c r="AV5" s="777"/>
      <c r="AW5" s="778"/>
    </row>
    <row r="6" spans="1:49" s="15" customFormat="1" ht="18" customHeight="1" x14ac:dyDescent="0.2">
      <c r="A6" s="726" t="s">
        <v>229</v>
      </c>
      <c r="B6" s="726"/>
      <c r="C6" s="726"/>
      <c r="D6" s="726"/>
      <c r="E6" s="726"/>
      <c r="F6" s="726"/>
      <c r="G6" s="726"/>
      <c r="H6" s="727" t="s">
        <v>227</v>
      </c>
      <c r="I6" s="727"/>
      <c r="J6" s="727"/>
      <c r="K6" s="716"/>
      <c r="L6" s="716"/>
      <c r="M6" s="716"/>
      <c r="N6" s="716"/>
      <c r="O6" s="716"/>
      <c r="P6" s="716"/>
      <c r="Q6" s="716"/>
      <c r="R6" s="716"/>
      <c r="S6" s="716"/>
      <c r="T6" s="716"/>
      <c r="U6" s="716"/>
      <c r="V6" s="716"/>
      <c r="W6" s="716"/>
      <c r="X6" s="716"/>
      <c r="Y6" s="716"/>
      <c r="Z6" s="716"/>
      <c r="AA6" s="757"/>
      <c r="AB6" s="758"/>
      <c r="AC6" s="758"/>
      <c r="AD6" s="759"/>
      <c r="AE6" s="716"/>
      <c r="AF6" s="716"/>
      <c r="AG6" s="716"/>
      <c r="AH6" s="716"/>
      <c r="AI6" s="716"/>
      <c r="AJ6" s="716"/>
      <c r="AK6" s="716"/>
      <c r="AL6" s="716"/>
      <c r="AN6" s="776"/>
      <c r="AO6" s="777"/>
      <c r="AP6" s="777"/>
      <c r="AQ6" s="777"/>
      <c r="AR6" s="777"/>
      <c r="AS6" s="777"/>
      <c r="AT6" s="777"/>
      <c r="AU6" s="777"/>
      <c r="AV6" s="777"/>
      <c r="AW6" s="778"/>
    </row>
    <row r="7" spans="1:49" s="15" customFormat="1" ht="18" customHeight="1" x14ac:dyDescent="0.2">
      <c r="A7" s="726"/>
      <c r="B7" s="726"/>
      <c r="C7" s="726"/>
      <c r="D7" s="726"/>
      <c r="E7" s="726"/>
      <c r="F7" s="726"/>
      <c r="G7" s="726"/>
      <c r="H7" s="728" t="s">
        <v>228</v>
      </c>
      <c r="I7" s="729"/>
      <c r="J7" s="730"/>
      <c r="K7" s="716"/>
      <c r="L7" s="716"/>
      <c r="M7" s="716"/>
      <c r="N7" s="716"/>
      <c r="O7" s="716"/>
      <c r="P7" s="716"/>
      <c r="Q7" s="716"/>
      <c r="R7" s="716"/>
      <c r="S7" s="716"/>
      <c r="T7" s="716"/>
      <c r="U7" s="716"/>
      <c r="V7" s="716"/>
      <c r="W7" s="716"/>
      <c r="X7" s="716"/>
      <c r="Y7" s="716"/>
      <c r="Z7" s="716"/>
      <c r="AA7" s="757"/>
      <c r="AB7" s="758"/>
      <c r="AC7" s="758"/>
      <c r="AD7" s="759"/>
      <c r="AE7" s="716"/>
      <c r="AF7" s="716"/>
      <c r="AG7" s="716"/>
      <c r="AH7" s="716"/>
      <c r="AI7" s="716"/>
      <c r="AJ7" s="716"/>
      <c r="AK7" s="716"/>
      <c r="AL7" s="716"/>
      <c r="AN7" s="776"/>
      <c r="AO7" s="777"/>
      <c r="AP7" s="777"/>
      <c r="AQ7" s="777"/>
      <c r="AR7" s="777"/>
      <c r="AS7" s="777"/>
      <c r="AT7" s="777"/>
      <c r="AU7" s="777"/>
      <c r="AV7" s="777"/>
      <c r="AW7" s="778"/>
    </row>
    <row r="8" spans="1:49" s="15" customFormat="1" ht="18" customHeight="1" x14ac:dyDescent="0.2">
      <c r="A8" s="726" t="s">
        <v>230</v>
      </c>
      <c r="B8" s="726"/>
      <c r="C8" s="726"/>
      <c r="D8" s="726"/>
      <c r="E8" s="726"/>
      <c r="F8" s="726"/>
      <c r="G8" s="726"/>
      <c r="H8" s="727" t="s">
        <v>227</v>
      </c>
      <c r="I8" s="727"/>
      <c r="J8" s="727"/>
      <c r="K8" s="716"/>
      <c r="L8" s="716"/>
      <c r="M8" s="716"/>
      <c r="N8" s="716"/>
      <c r="O8" s="716"/>
      <c r="P8" s="716"/>
      <c r="Q8" s="716"/>
      <c r="R8" s="716"/>
      <c r="S8" s="716"/>
      <c r="T8" s="716"/>
      <c r="U8" s="716"/>
      <c r="V8" s="716"/>
      <c r="W8" s="716"/>
      <c r="X8" s="716"/>
      <c r="Y8" s="716"/>
      <c r="Z8" s="716"/>
      <c r="AA8" s="757"/>
      <c r="AB8" s="758"/>
      <c r="AC8" s="758"/>
      <c r="AD8" s="759"/>
      <c r="AE8" s="716"/>
      <c r="AF8" s="716"/>
      <c r="AG8" s="716"/>
      <c r="AH8" s="716"/>
      <c r="AI8" s="716"/>
      <c r="AJ8" s="716"/>
      <c r="AK8" s="716"/>
      <c r="AL8" s="716"/>
      <c r="AN8" s="776"/>
      <c r="AO8" s="777"/>
      <c r="AP8" s="777"/>
      <c r="AQ8" s="777"/>
      <c r="AR8" s="777"/>
      <c r="AS8" s="777"/>
      <c r="AT8" s="777"/>
      <c r="AU8" s="777"/>
      <c r="AV8" s="777"/>
      <c r="AW8" s="778"/>
    </row>
    <row r="9" spans="1:49" s="15" customFormat="1" ht="18" customHeight="1" x14ac:dyDescent="0.2">
      <c r="A9" s="726"/>
      <c r="B9" s="726"/>
      <c r="C9" s="726"/>
      <c r="D9" s="726"/>
      <c r="E9" s="726"/>
      <c r="F9" s="726"/>
      <c r="G9" s="726"/>
      <c r="H9" s="728" t="s">
        <v>228</v>
      </c>
      <c r="I9" s="729"/>
      <c r="J9" s="730"/>
      <c r="K9" s="716"/>
      <c r="L9" s="716"/>
      <c r="M9" s="716"/>
      <c r="N9" s="716"/>
      <c r="O9" s="716"/>
      <c r="P9" s="716"/>
      <c r="Q9" s="716"/>
      <c r="R9" s="716"/>
      <c r="S9" s="716"/>
      <c r="T9" s="716"/>
      <c r="U9" s="716"/>
      <c r="V9" s="716"/>
      <c r="W9" s="716"/>
      <c r="X9" s="716"/>
      <c r="Y9" s="716"/>
      <c r="Z9" s="716"/>
      <c r="AA9" s="757"/>
      <c r="AB9" s="758"/>
      <c r="AC9" s="758"/>
      <c r="AD9" s="759"/>
      <c r="AE9" s="716"/>
      <c r="AF9" s="716"/>
      <c r="AG9" s="716"/>
      <c r="AH9" s="716"/>
      <c r="AI9" s="716"/>
      <c r="AJ9" s="716"/>
      <c r="AK9" s="716"/>
      <c r="AL9" s="716"/>
      <c r="AN9" s="776"/>
      <c r="AO9" s="777"/>
      <c r="AP9" s="777"/>
      <c r="AQ9" s="777"/>
      <c r="AR9" s="777"/>
      <c r="AS9" s="777"/>
      <c r="AT9" s="777"/>
      <c r="AU9" s="777"/>
      <c r="AV9" s="777"/>
      <c r="AW9" s="778"/>
    </row>
    <row r="10" spans="1:49" s="15" customFormat="1" ht="18" customHeight="1" x14ac:dyDescent="0.2">
      <c r="A10" s="726" t="s">
        <v>231</v>
      </c>
      <c r="B10" s="726"/>
      <c r="C10" s="726"/>
      <c r="D10" s="726"/>
      <c r="E10" s="726"/>
      <c r="F10" s="726"/>
      <c r="G10" s="726"/>
      <c r="H10" s="727" t="s">
        <v>227</v>
      </c>
      <c r="I10" s="727"/>
      <c r="J10" s="727"/>
      <c r="K10" s="716"/>
      <c r="L10" s="716"/>
      <c r="M10" s="716"/>
      <c r="N10" s="716"/>
      <c r="O10" s="716"/>
      <c r="P10" s="716"/>
      <c r="Q10" s="716"/>
      <c r="R10" s="716"/>
      <c r="S10" s="716"/>
      <c r="T10" s="716"/>
      <c r="U10" s="716"/>
      <c r="V10" s="716"/>
      <c r="W10" s="716"/>
      <c r="X10" s="716"/>
      <c r="Y10" s="716"/>
      <c r="Z10" s="716"/>
      <c r="AA10" s="757"/>
      <c r="AB10" s="758"/>
      <c r="AC10" s="758"/>
      <c r="AD10" s="759"/>
      <c r="AE10" s="716"/>
      <c r="AF10" s="716"/>
      <c r="AG10" s="716"/>
      <c r="AH10" s="716"/>
      <c r="AI10" s="716"/>
      <c r="AJ10" s="716"/>
      <c r="AK10" s="716"/>
      <c r="AL10" s="716"/>
      <c r="AN10" s="776"/>
      <c r="AO10" s="777"/>
      <c r="AP10" s="777"/>
      <c r="AQ10" s="777"/>
      <c r="AR10" s="777"/>
      <c r="AS10" s="777"/>
      <c r="AT10" s="777"/>
      <c r="AU10" s="777"/>
      <c r="AV10" s="777"/>
      <c r="AW10" s="778"/>
    </row>
    <row r="11" spans="1:49" s="15" customFormat="1" ht="18" customHeight="1" x14ac:dyDescent="0.2">
      <c r="A11" s="726"/>
      <c r="B11" s="726"/>
      <c r="C11" s="726"/>
      <c r="D11" s="726"/>
      <c r="E11" s="726"/>
      <c r="F11" s="726"/>
      <c r="G11" s="726"/>
      <c r="H11" s="728" t="s">
        <v>228</v>
      </c>
      <c r="I11" s="729"/>
      <c r="J11" s="730"/>
      <c r="K11" s="716"/>
      <c r="L11" s="716"/>
      <c r="M11" s="716"/>
      <c r="N11" s="716"/>
      <c r="O11" s="716"/>
      <c r="P11" s="716"/>
      <c r="Q11" s="716"/>
      <c r="R11" s="716"/>
      <c r="S11" s="716"/>
      <c r="T11" s="716"/>
      <c r="U11" s="716"/>
      <c r="V11" s="716"/>
      <c r="W11" s="716"/>
      <c r="X11" s="716"/>
      <c r="Y11" s="716"/>
      <c r="Z11" s="716"/>
      <c r="AA11" s="757"/>
      <c r="AB11" s="758"/>
      <c r="AC11" s="758"/>
      <c r="AD11" s="759"/>
      <c r="AE11" s="716"/>
      <c r="AF11" s="716"/>
      <c r="AG11" s="716"/>
      <c r="AH11" s="716"/>
      <c r="AI11" s="716"/>
      <c r="AJ11" s="716"/>
      <c r="AK11" s="716"/>
      <c r="AL11" s="716"/>
      <c r="AN11" s="776"/>
      <c r="AO11" s="777"/>
      <c r="AP11" s="777"/>
      <c r="AQ11" s="777"/>
      <c r="AR11" s="777"/>
      <c r="AS11" s="777"/>
      <c r="AT11" s="777"/>
      <c r="AU11" s="777"/>
      <c r="AV11" s="777"/>
      <c r="AW11" s="778"/>
    </row>
    <row r="12" spans="1:49" s="15" customFormat="1" ht="18" customHeight="1" x14ac:dyDescent="0.2">
      <c r="A12" s="726" t="s">
        <v>232</v>
      </c>
      <c r="B12" s="726"/>
      <c r="C12" s="726"/>
      <c r="D12" s="726"/>
      <c r="E12" s="726"/>
      <c r="F12" s="726"/>
      <c r="G12" s="726"/>
      <c r="H12" s="727" t="s">
        <v>227</v>
      </c>
      <c r="I12" s="727"/>
      <c r="J12" s="727"/>
      <c r="K12" s="716"/>
      <c r="L12" s="716"/>
      <c r="M12" s="716"/>
      <c r="N12" s="716"/>
      <c r="O12" s="716"/>
      <c r="P12" s="716"/>
      <c r="Q12" s="716"/>
      <c r="R12" s="716"/>
      <c r="S12" s="716"/>
      <c r="T12" s="716"/>
      <c r="U12" s="716"/>
      <c r="V12" s="716"/>
      <c r="W12" s="716"/>
      <c r="X12" s="716"/>
      <c r="Y12" s="716"/>
      <c r="Z12" s="716"/>
      <c r="AA12" s="757"/>
      <c r="AB12" s="758"/>
      <c r="AC12" s="758"/>
      <c r="AD12" s="759"/>
      <c r="AE12" s="716"/>
      <c r="AF12" s="716"/>
      <c r="AG12" s="716"/>
      <c r="AH12" s="716"/>
      <c r="AI12" s="716"/>
      <c r="AJ12" s="716"/>
      <c r="AK12" s="716"/>
      <c r="AL12" s="716"/>
      <c r="AN12" s="776"/>
      <c r="AO12" s="777"/>
      <c r="AP12" s="777"/>
      <c r="AQ12" s="777"/>
      <c r="AR12" s="777"/>
      <c r="AS12" s="777"/>
      <c r="AT12" s="777"/>
      <c r="AU12" s="777"/>
      <c r="AV12" s="777"/>
      <c r="AW12" s="778"/>
    </row>
    <row r="13" spans="1:49" s="15" customFormat="1" ht="18" customHeight="1" x14ac:dyDescent="0.2">
      <c r="A13" s="726"/>
      <c r="B13" s="726"/>
      <c r="C13" s="726"/>
      <c r="D13" s="726"/>
      <c r="E13" s="726"/>
      <c r="F13" s="726"/>
      <c r="G13" s="726"/>
      <c r="H13" s="728" t="s">
        <v>228</v>
      </c>
      <c r="I13" s="729"/>
      <c r="J13" s="730"/>
      <c r="K13" s="716"/>
      <c r="L13" s="716"/>
      <c r="M13" s="716"/>
      <c r="N13" s="716"/>
      <c r="O13" s="716"/>
      <c r="P13" s="716"/>
      <c r="Q13" s="716"/>
      <c r="R13" s="716"/>
      <c r="S13" s="716"/>
      <c r="T13" s="716"/>
      <c r="U13" s="716"/>
      <c r="V13" s="716"/>
      <c r="W13" s="716"/>
      <c r="X13" s="716"/>
      <c r="Y13" s="716"/>
      <c r="Z13" s="716"/>
      <c r="AA13" s="757"/>
      <c r="AB13" s="758"/>
      <c r="AC13" s="758"/>
      <c r="AD13" s="759"/>
      <c r="AE13" s="716"/>
      <c r="AF13" s="716"/>
      <c r="AG13" s="716"/>
      <c r="AH13" s="716"/>
      <c r="AI13" s="716"/>
      <c r="AJ13" s="716"/>
      <c r="AK13" s="716"/>
      <c r="AL13" s="716"/>
      <c r="AN13" s="776"/>
      <c r="AO13" s="777"/>
      <c r="AP13" s="777"/>
      <c r="AQ13" s="777"/>
      <c r="AR13" s="777"/>
      <c r="AS13" s="777"/>
      <c r="AT13" s="777"/>
      <c r="AU13" s="777"/>
      <c r="AV13" s="777"/>
      <c r="AW13" s="778"/>
    </row>
    <row r="14" spans="1:49" s="15" customFormat="1" ht="18" customHeight="1" x14ac:dyDescent="0.2">
      <c r="A14" s="726" t="s">
        <v>233</v>
      </c>
      <c r="B14" s="726"/>
      <c r="C14" s="726"/>
      <c r="D14" s="726"/>
      <c r="E14" s="726"/>
      <c r="F14" s="726"/>
      <c r="G14" s="726"/>
      <c r="H14" s="727" t="s">
        <v>227</v>
      </c>
      <c r="I14" s="727"/>
      <c r="J14" s="727"/>
      <c r="K14" s="716"/>
      <c r="L14" s="716"/>
      <c r="M14" s="716"/>
      <c r="N14" s="716"/>
      <c r="O14" s="716"/>
      <c r="P14" s="716"/>
      <c r="Q14" s="716"/>
      <c r="R14" s="716"/>
      <c r="S14" s="716"/>
      <c r="T14" s="716"/>
      <c r="U14" s="716"/>
      <c r="V14" s="716"/>
      <c r="W14" s="716"/>
      <c r="X14" s="716"/>
      <c r="Y14" s="716"/>
      <c r="Z14" s="716"/>
      <c r="AA14" s="757"/>
      <c r="AB14" s="758"/>
      <c r="AC14" s="758"/>
      <c r="AD14" s="759"/>
      <c r="AE14" s="716"/>
      <c r="AF14" s="716"/>
      <c r="AG14" s="716"/>
      <c r="AH14" s="716"/>
      <c r="AI14" s="716"/>
      <c r="AJ14" s="716"/>
      <c r="AK14" s="716"/>
      <c r="AL14" s="716"/>
      <c r="AN14" s="776"/>
      <c r="AO14" s="777"/>
      <c r="AP14" s="777"/>
      <c r="AQ14" s="777"/>
      <c r="AR14" s="777"/>
      <c r="AS14" s="777"/>
      <c r="AT14" s="777"/>
      <c r="AU14" s="777"/>
      <c r="AV14" s="777"/>
      <c r="AW14" s="778"/>
    </row>
    <row r="15" spans="1:49" s="15" customFormat="1" ht="18" customHeight="1" x14ac:dyDescent="0.2">
      <c r="A15" s="726"/>
      <c r="B15" s="726"/>
      <c r="C15" s="726"/>
      <c r="D15" s="726"/>
      <c r="E15" s="726"/>
      <c r="F15" s="726"/>
      <c r="G15" s="726"/>
      <c r="H15" s="728" t="s">
        <v>228</v>
      </c>
      <c r="I15" s="729"/>
      <c r="J15" s="730"/>
      <c r="K15" s="716"/>
      <c r="L15" s="716"/>
      <c r="M15" s="716"/>
      <c r="N15" s="716"/>
      <c r="O15" s="716"/>
      <c r="P15" s="716"/>
      <c r="Q15" s="716"/>
      <c r="R15" s="716"/>
      <c r="S15" s="716"/>
      <c r="T15" s="716"/>
      <c r="U15" s="716"/>
      <c r="V15" s="716"/>
      <c r="W15" s="716"/>
      <c r="X15" s="716"/>
      <c r="Y15" s="716"/>
      <c r="Z15" s="716"/>
      <c r="AA15" s="757"/>
      <c r="AB15" s="758"/>
      <c r="AC15" s="758"/>
      <c r="AD15" s="759"/>
      <c r="AE15" s="716"/>
      <c r="AF15" s="716"/>
      <c r="AG15" s="716"/>
      <c r="AH15" s="716"/>
      <c r="AI15" s="716"/>
      <c r="AJ15" s="716"/>
      <c r="AK15" s="716"/>
      <c r="AL15" s="716"/>
      <c r="AN15" s="776"/>
      <c r="AO15" s="777"/>
      <c r="AP15" s="777"/>
      <c r="AQ15" s="777"/>
      <c r="AR15" s="777"/>
      <c r="AS15" s="777"/>
      <c r="AT15" s="777"/>
      <c r="AU15" s="777"/>
      <c r="AV15" s="777"/>
      <c r="AW15" s="778"/>
    </row>
    <row r="16" spans="1:49" s="15" customFormat="1" ht="18" customHeight="1" x14ac:dyDescent="0.2">
      <c r="A16" s="726" t="s">
        <v>234</v>
      </c>
      <c r="B16" s="726"/>
      <c r="C16" s="726"/>
      <c r="D16" s="726"/>
      <c r="E16" s="726"/>
      <c r="F16" s="726"/>
      <c r="G16" s="726"/>
      <c r="H16" s="727" t="s">
        <v>227</v>
      </c>
      <c r="I16" s="727"/>
      <c r="J16" s="727"/>
      <c r="K16" s="716"/>
      <c r="L16" s="716"/>
      <c r="M16" s="716"/>
      <c r="N16" s="716"/>
      <c r="O16" s="716"/>
      <c r="P16" s="716"/>
      <c r="Q16" s="716"/>
      <c r="R16" s="716"/>
      <c r="S16" s="716"/>
      <c r="T16" s="716"/>
      <c r="U16" s="716"/>
      <c r="V16" s="716"/>
      <c r="W16" s="716"/>
      <c r="X16" s="716"/>
      <c r="Y16" s="716"/>
      <c r="Z16" s="716"/>
      <c r="AA16" s="757"/>
      <c r="AB16" s="758"/>
      <c r="AC16" s="758"/>
      <c r="AD16" s="759"/>
      <c r="AE16" s="716"/>
      <c r="AF16" s="716"/>
      <c r="AG16" s="716"/>
      <c r="AH16" s="716"/>
      <c r="AI16" s="716"/>
      <c r="AJ16" s="716"/>
      <c r="AK16" s="716"/>
      <c r="AL16" s="716"/>
      <c r="AN16" s="776"/>
      <c r="AO16" s="777"/>
      <c r="AP16" s="777"/>
      <c r="AQ16" s="777"/>
      <c r="AR16" s="777"/>
      <c r="AS16" s="777"/>
      <c r="AT16" s="777"/>
      <c r="AU16" s="777"/>
      <c r="AV16" s="777"/>
      <c r="AW16" s="778"/>
    </row>
    <row r="17" spans="1:49" s="15" customFormat="1" ht="18" customHeight="1" x14ac:dyDescent="0.2">
      <c r="A17" s="726"/>
      <c r="B17" s="726"/>
      <c r="C17" s="726"/>
      <c r="D17" s="726"/>
      <c r="E17" s="726"/>
      <c r="F17" s="726"/>
      <c r="G17" s="726"/>
      <c r="H17" s="728" t="s">
        <v>228</v>
      </c>
      <c r="I17" s="729"/>
      <c r="J17" s="730"/>
      <c r="K17" s="716"/>
      <c r="L17" s="716"/>
      <c r="M17" s="716"/>
      <c r="N17" s="716"/>
      <c r="O17" s="716"/>
      <c r="P17" s="716"/>
      <c r="Q17" s="716"/>
      <c r="R17" s="716"/>
      <c r="S17" s="716"/>
      <c r="T17" s="716"/>
      <c r="U17" s="716"/>
      <c r="V17" s="716"/>
      <c r="W17" s="716"/>
      <c r="X17" s="716"/>
      <c r="Y17" s="716"/>
      <c r="Z17" s="716"/>
      <c r="AA17" s="757"/>
      <c r="AB17" s="758"/>
      <c r="AC17" s="758"/>
      <c r="AD17" s="759"/>
      <c r="AE17" s="716"/>
      <c r="AF17" s="716"/>
      <c r="AG17" s="716"/>
      <c r="AH17" s="716"/>
      <c r="AI17" s="716"/>
      <c r="AJ17" s="716"/>
      <c r="AK17" s="716"/>
      <c r="AL17" s="716"/>
      <c r="AN17" s="776"/>
      <c r="AO17" s="777"/>
      <c r="AP17" s="777"/>
      <c r="AQ17" s="777"/>
      <c r="AR17" s="777"/>
      <c r="AS17" s="777"/>
      <c r="AT17" s="777"/>
      <c r="AU17" s="777"/>
      <c r="AV17" s="777"/>
      <c r="AW17" s="778"/>
    </row>
    <row r="18" spans="1:49" s="15" customFormat="1" ht="18" customHeight="1" x14ac:dyDescent="0.2">
      <c r="A18" s="726" t="s">
        <v>235</v>
      </c>
      <c r="B18" s="726"/>
      <c r="C18" s="726"/>
      <c r="D18" s="726"/>
      <c r="E18" s="726"/>
      <c r="F18" s="726"/>
      <c r="G18" s="726"/>
      <c r="H18" s="727" t="s">
        <v>227</v>
      </c>
      <c r="I18" s="727"/>
      <c r="J18" s="727"/>
      <c r="K18" s="716"/>
      <c r="L18" s="716"/>
      <c r="M18" s="716"/>
      <c r="N18" s="716"/>
      <c r="O18" s="716"/>
      <c r="P18" s="716"/>
      <c r="Q18" s="716"/>
      <c r="R18" s="716"/>
      <c r="S18" s="716"/>
      <c r="T18" s="716"/>
      <c r="U18" s="716"/>
      <c r="V18" s="716"/>
      <c r="W18" s="716"/>
      <c r="X18" s="716"/>
      <c r="Y18" s="716"/>
      <c r="Z18" s="716"/>
      <c r="AA18" s="757"/>
      <c r="AB18" s="758"/>
      <c r="AC18" s="758"/>
      <c r="AD18" s="759"/>
      <c r="AE18" s="716"/>
      <c r="AF18" s="716"/>
      <c r="AG18" s="716"/>
      <c r="AH18" s="716"/>
      <c r="AI18" s="716"/>
      <c r="AJ18" s="716"/>
      <c r="AK18" s="716"/>
      <c r="AL18" s="716"/>
      <c r="AN18" s="776"/>
      <c r="AO18" s="777"/>
      <c r="AP18" s="777"/>
      <c r="AQ18" s="777"/>
      <c r="AR18" s="777"/>
      <c r="AS18" s="777"/>
      <c r="AT18" s="777"/>
      <c r="AU18" s="777"/>
      <c r="AV18" s="777"/>
      <c r="AW18" s="778"/>
    </row>
    <row r="19" spans="1:49" s="15" customFormat="1" ht="18" customHeight="1" thickBot="1" x14ac:dyDescent="0.25">
      <c r="A19" s="737"/>
      <c r="B19" s="737"/>
      <c r="C19" s="737"/>
      <c r="D19" s="737"/>
      <c r="E19" s="737"/>
      <c r="F19" s="737"/>
      <c r="G19" s="737"/>
      <c r="H19" s="745" t="s">
        <v>228</v>
      </c>
      <c r="I19" s="746"/>
      <c r="J19" s="747"/>
      <c r="K19" s="719"/>
      <c r="L19" s="719"/>
      <c r="M19" s="719"/>
      <c r="N19" s="719"/>
      <c r="O19" s="719"/>
      <c r="P19" s="719"/>
      <c r="Q19" s="719"/>
      <c r="R19" s="719"/>
      <c r="S19" s="719"/>
      <c r="T19" s="719"/>
      <c r="U19" s="719"/>
      <c r="V19" s="719"/>
      <c r="W19" s="719"/>
      <c r="X19" s="719"/>
      <c r="Y19" s="719"/>
      <c r="Z19" s="719"/>
      <c r="AA19" s="770"/>
      <c r="AB19" s="771"/>
      <c r="AC19" s="771"/>
      <c r="AD19" s="772"/>
      <c r="AE19" s="719"/>
      <c r="AF19" s="719"/>
      <c r="AG19" s="719"/>
      <c r="AH19" s="719"/>
      <c r="AI19" s="719"/>
      <c r="AJ19" s="719"/>
      <c r="AK19" s="719"/>
      <c r="AL19" s="719"/>
      <c r="AN19" s="776"/>
      <c r="AO19" s="777"/>
      <c r="AP19" s="777"/>
      <c r="AQ19" s="777"/>
      <c r="AR19" s="777"/>
      <c r="AS19" s="777"/>
      <c r="AT19" s="777"/>
      <c r="AU19" s="777"/>
      <c r="AV19" s="777"/>
      <c r="AW19" s="778"/>
    </row>
    <row r="20" spans="1:49" s="15" customFormat="1" ht="18" customHeight="1" x14ac:dyDescent="0.2">
      <c r="A20" s="738" t="s">
        <v>224</v>
      </c>
      <c r="B20" s="739"/>
      <c r="C20" s="739"/>
      <c r="D20" s="739"/>
      <c r="E20" s="739"/>
      <c r="F20" s="739"/>
      <c r="G20" s="739"/>
      <c r="H20" s="727" t="s">
        <v>227</v>
      </c>
      <c r="I20" s="727"/>
      <c r="J20" s="727"/>
      <c r="K20" s="718"/>
      <c r="L20" s="718"/>
      <c r="M20" s="718"/>
      <c r="N20" s="718"/>
      <c r="O20" s="718"/>
      <c r="P20" s="718"/>
      <c r="Q20" s="718"/>
      <c r="R20" s="718"/>
      <c r="S20" s="718"/>
      <c r="T20" s="718"/>
      <c r="U20" s="718"/>
      <c r="V20" s="718"/>
      <c r="W20" s="718"/>
      <c r="X20" s="718"/>
      <c r="Y20" s="718"/>
      <c r="Z20" s="718"/>
      <c r="AA20" s="773"/>
      <c r="AB20" s="774"/>
      <c r="AC20" s="774"/>
      <c r="AD20" s="775"/>
      <c r="AE20" s="718"/>
      <c r="AF20" s="718"/>
      <c r="AG20" s="718"/>
      <c r="AH20" s="718"/>
      <c r="AI20" s="718"/>
      <c r="AJ20" s="718"/>
      <c r="AK20" s="718"/>
      <c r="AL20" s="768"/>
      <c r="AN20" s="776"/>
      <c r="AO20" s="777"/>
      <c r="AP20" s="777"/>
      <c r="AQ20" s="777"/>
      <c r="AR20" s="777"/>
      <c r="AS20" s="777"/>
      <c r="AT20" s="777"/>
      <c r="AU20" s="777"/>
      <c r="AV20" s="777"/>
      <c r="AW20" s="778"/>
    </row>
    <row r="21" spans="1:49" s="15" customFormat="1" ht="18" customHeight="1" thickBot="1" x14ac:dyDescent="0.25">
      <c r="A21" s="740"/>
      <c r="B21" s="741"/>
      <c r="C21" s="741"/>
      <c r="D21" s="741"/>
      <c r="E21" s="741"/>
      <c r="F21" s="741"/>
      <c r="G21" s="741"/>
      <c r="H21" s="742" t="s">
        <v>228</v>
      </c>
      <c r="I21" s="743"/>
      <c r="J21" s="744"/>
      <c r="K21" s="717"/>
      <c r="L21" s="717"/>
      <c r="M21" s="717"/>
      <c r="N21" s="717"/>
      <c r="O21" s="717"/>
      <c r="P21" s="717"/>
      <c r="Q21" s="717"/>
      <c r="R21" s="717"/>
      <c r="S21" s="717"/>
      <c r="T21" s="717"/>
      <c r="U21" s="717"/>
      <c r="V21" s="717"/>
      <c r="W21" s="717"/>
      <c r="X21" s="717"/>
      <c r="Y21" s="717"/>
      <c r="Z21" s="717"/>
      <c r="AA21" s="764"/>
      <c r="AB21" s="765"/>
      <c r="AC21" s="765"/>
      <c r="AD21" s="766"/>
      <c r="AE21" s="717"/>
      <c r="AF21" s="717"/>
      <c r="AG21" s="717"/>
      <c r="AH21" s="717"/>
      <c r="AI21" s="717"/>
      <c r="AJ21" s="717"/>
      <c r="AK21" s="717"/>
      <c r="AL21" s="769"/>
      <c r="AN21" s="779"/>
      <c r="AO21" s="780"/>
      <c r="AP21" s="780"/>
      <c r="AQ21" s="780"/>
      <c r="AR21" s="780"/>
      <c r="AS21" s="780"/>
      <c r="AT21" s="780"/>
      <c r="AU21" s="780"/>
      <c r="AV21" s="780"/>
      <c r="AW21" s="781"/>
    </row>
    <row r="22" spans="1:49" ht="18" customHeight="1" x14ac:dyDescent="0.2">
      <c r="A22" s="748" t="s">
        <v>225</v>
      </c>
      <c r="B22" s="749"/>
      <c r="C22" s="749"/>
      <c r="D22" s="749"/>
      <c r="E22" s="749"/>
      <c r="F22" s="749"/>
      <c r="G22" s="750"/>
      <c r="H22" s="727" t="s">
        <v>227</v>
      </c>
      <c r="I22" s="727"/>
      <c r="J22" s="727"/>
      <c r="K22" s="754">
        <f>K4+K6+K8+K10+K12+K14+K16+K18+K20</f>
        <v>0</v>
      </c>
      <c r="L22" s="755"/>
      <c r="M22" s="755"/>
      <c r="N22" s="756"/>
      <c r="O22" s="754">
        <f>O4+O6+O8+O10+O12+O14+O16+O18+O20</f>
        <v>0</v>
      </c>
      <c r="P22" s="755"/>
      <c r="Q22" s="755"/>
      <c r="R22" s="756"/>
      <c r="S22" s="754">
        <f>S4+S6+S8+S10+S12+S14+S16+S18+S20</f>
        <v>0</v>
      </c>
      <c r="T22" s="755"/>
      <c r="U22" s="755"/>
      <c r="V22" s="756"/>
      <c r="W22" s="754">
        <f>W4+W6+W8+W10+W12+W14+W16+W18+W20</f>
        <v>0</v>
      </c>
      <c r="X22" s="755"/>
      <c r="Y22" s="755"/>
      <c r="Z22" s="756"/>
      <c r="AA22" s="754">
        <f>AA4+AA6+AA8+AA10+AA12+AA14+AA16+AA18+AA20</f>
        <v>0</v>
      </c>
      <c r="AB22" s="755"/>
      <c r="AC22" s="755"/>
      <c r="AD22" s="756"/>
      <c r="AE22" s="754">
        <f>AE4+AE6+AE8+AE10+AE12+AE14+AE16+AE18+AE20</f>
        <v>0</v>
      </c>
      <c r="AF22" s="755"/>
      <c r="AG22" s="755"/>
      <c r="AH22" s="756"/>
      <c r="AI22" s="754">
        <f>AI4+AI6+AI8+AI10+AI12+AI14+AI16+AI18+AI20</f>
        <v>0</v>
      </c>
      <c r="AJ22" s="755"/>
      <c r="AK22" s="755"/>
      <c r="AL22" s="756"/>
    </row>
    <row r="23" spans="1:49" ht="18" customHeight="1" x14ac:dyDescent="0.2">
      <c r="A23" s="751"/>
      <c r="B23" s="752"/>
      <c r="C23" s="752"/>
      <c r="D23" s="752"/>
      <c r="E23" s="752"/>
      <c r="F23" s="752"/>
      <c r="G23" s="753"/>
      <c r="H23" s="728" t="s">
        <v>228</v>
      </c>
      <c r="I23" s="729"/>
      <c r="J23" s="730"/>
      <c r="K23" s="757">
        <f>K5+K7+K9+K11+K13+K15+K17+K19+K21</f>
        <v>0</v>
      </c>
      <c r="L23" s="758"/>
      <c r="M23" s="758"/>
      <c r="N23" s="759"/>
      <c r="O23" s="757">
        <f>O5+O7+O9+O11+O13+O15+O17+O19+O21</f>
        <v>0</v>
      </c>
      <c r="P23" s="758"/>
      <c r="Q23" s="758"/>
      <c r="R23" s="759"/>
      <c r="S23" s="757">
        <f>S5+S7+S9+S11+S13+S15+S17+S19+S21</f>
        <v>0</v>
      </c>
      <c r="T23" s="758"/>
      <c r="U23" s="758"/>
      <c r="V23" s="759"/>
      <c r="W23" s="757">
        <f>W5+W7+W9+W11+W13+W15+W17+W19+W21</f>
        <v>0</v>
      </c>
      <c r="X23" s="758"/>
      <c r="Y23" s="758"/>
      <c r="Z23" s="759"/>
      <c r="AA23" s="757">
        <f>AA5+AA7+AA9+AA11+AA13+AA15+AA17+AA19+AA21</f>
        <v>0</v>
      </c>
      <c r="AB23" s="758"/>
      <c r="AC23" s="758"/>
      <c r="AD23" s="759"/>
      <c r="AE23" s="757">
        <f>AE5+AE7+AE9+AE11+AE13+AE15+AE17+AE19+AE21</f>
        <v>0</v>
      </c>
      <c r="AF23" s="758"/>
      <c r="AG23" s="758"/>
      <c r="AH23" s="759"/>
      <c r="AI23" s="757">
        <f>AI5+AI7+AI9+AI11+AI13+AI15+AI17+AI19+AI21</f>
        <v>0</v>
      </c>
      <c r="AJ23" s="758"/>
      <c r="AK23" s="758"/>
      <c r="AL23" s="759"/>
    </row>
    <row r="25" spans="1:49" s="15" customFormat="1" ht="43.5" customHeight="1" x14ac:dyDescent="0.2">
      <c r="A25" s="760" t="s">
        <v>236</v>
      </c>
      <c r="B25" s="761"/>
      <c r="C25" s="761"/>
      <c r="D25" s="761"/>
      <c r="E25" s="761"/>
      <c r="F25" s="761"/>
      <c r="G25" s="762"/>
      <c r="H25" s="713"/>
      <c r="I25" s="714"/>
      <c r="J25" s="714"/>
      <c r="K25" s="714"/>
      <c r="L25" s="714" t="s">
        <v>237</v>
      </c>
      <c r="M25" s="715"/>
      <c r="N25" s="710" t="s">
        <v>238</v>
      </c>
      <c r="O25" s="711"/>
      <c r="P25" s="711"/>
      <c r="Q25" s="711"/>
      <c r="R25" s="711"/>
      <c r="S25" s="711"/>
      <c r="T25" s="711"/>
      <c r="U25" s="711"/>
      <c r="V25" s="711"/>
      <c r="W25" s="712"/>
      <c r="X25" s="713"/>
      <c r="Y25" s="714"/>
      <c r="Z25" s="714"/>
      <c r="AA25" s="714"/>
      <c r="AB25" s="714" t="s">
        <v>237</v>
      </c>
      <c r="AC25" s="715"/>
    </row>
    <row r="26" spans="1:49" ht="30" customHeight="1" x14ac:dyDescent="0.2">
      <c r="A26" s="709" t="s">
        <v>239</v>
      </c>
      <c r="B26" s="709"/>
      <c r="C26" s="709"/>
      <c r="D26" s="709"/>
      <c r="E26" s="709"/>
      <c r="F26" s="709"/>
      <c r="G26" s="709"/>
      <c r="H26" s="709"/>
      <c r="I26" s="709"/>
      <c r="J26" s="709"/>
      <c r="K26" s="709"/>
      <c r="L26" s="709"/>
      <c r="M26" s="709"/>
      <c r="N26" s="709"/>
      <c r="O26" s="709"/>
      <c r="P26" s="709"/>
      <c r="Q26" s="709"/>
      <c r="R26" s="709"/>
      <c r="S26" s="709"/>
      <c r="T26" s="709"/>
      <c r="U26" s="709"/>
      <c r="V26" s="709"/>
      <c r="W26" s="709"/>
      <c r="X26" s="709"/>
      <c r="Y26" s="709"/>
      <c r="Z26" s="709"/>
      <c r="AA26" s="709"/>
      <c r="AB26" s="709"/>
      <c r="AC26" s="709"/>
      <c r="AD26" s="709"/>
      <c r="AE26" s="709"/>
      <c r="AF26" s="709"/>
      <c r="AG26" s="709"/>
      <c r="AH26" s="709"/>
      <c r="AI26" s="709"/>
      <c r="AJ26" s="709"/>
      <c r="AK26" s="709"/>
      <c r="AL26" s="709"/>
      <c r="AM26" s="709"/>
      <c r="AN26" s="709"/>
      <c r="AO26" s="709"/>
      <c r="AP26" s="709"/>
      <c r="AQ26" s="709"/>
      <c r="AR26" s="709"/>
      <c r="AS26" s="709"/>
      <c r="AT26" s="709"/>
      <c r="AU26" s="709"/>
      <c r="AV26" s="709"/>
      <c r="AW26" s="709"/>
    </row>
    <row r="27" spans="1:49" ht="30" customHeight="1" x14ac:dyDescent="0.2">
      <c r="A27" s="709" t="s">
        <v>239</v>
      </c>
      <c r="B27" s="709"/>
      <c r="C27" s="709"/>
      <c r="D27" s="709"/>
      <c r="E27" s="709"/>
      <c r="F27" s="709"/>
      <c r="G27" s="709"/>
      <c r="H27" s="709"/>
      <c r="I27" s="709"/>
      <c r="J27" s="709"/>
      <c r="K27" s="709"/>
      <c r="L27" s="709"/>
      <c r="M27" s="709"/>
      <c r="N27" s="709"/>
      <c r="O27" s="709"/>
      <c r="P27" s="709"/>
      <c r="Q27" s="709"/>
      <c r="R27" s="709"/>
      <c r="S27" s="709"/>
      <c r="T27" s="709"/>
      <c r="U27" s="709"/>
      <c r="V27" s="709"/>
      <c r="W27" s="709"/>
      <c r="X27" s="709"/>
      <c r="Y27" s="709"/>
      <c r="Z27" s="709"/>
      <c r="AA27" s="709"/>
      <c r="AB27" s="709"/>
      <c r="AC27" s="709"/>
      <c r="AD27" s="709"/>
      <c r="AE27" s="709"/>
      <c r="AF27" s="709"/>
      <c r="AG27" s="709"/>
      <c r="AH27" s="709"/>
      <c r="AI27" s="709"/>
      <c r="AJ27" s="709"/>
      <c r="AK27" s="709"/>
      <c r="AL27" s="709"/>
      <c r="AM27" s="709"/>
      <c r="AN27" s="709"/>
      <c r="AO27" s="709"/>
      <c r="AP27" s="709"/>
      <c r="AQ27" s="709"/>
      <c r="AR27" s="709"/>
      <c r="AS27" s="709"/>
      <c r="AT27" s="709"/>
      <c r="AU27" s="709"/>
      <c r="AV27" s="709"/>
      <c r="AW27" s="709"/>
    </row>
  </sheetData>
  <mergeCells count="189">
    <mergeCell ref="AN4:AW21"/>
    <mergeCell ref="AN2:AW3"/>
    <mergeCell ref="AI7:AL7"/>
    <mergeCell ref="AI6:AL6"/>
    <mergeCell ref="AI16:AL16"/>
    <mergeCell ref="AI17:AL17"/>
    <mergeCell ref="AI18:AL18"/>
    <mergeCell ref="AI11:AL11"/>
    <mergeCell ref="AI12:AL12"/>
    <mergeCell ref="AI13:AL13"/>
    <mergeCell ref="W23:Z23"/>
    <mergeCell ref="AI14:AL14"/>
    <mergeCell ref="AE6:AH6"/>
    <mergeCell ref="AE7:AH7"/>
    <mergeCell ref="AI9:AL9"/>
    <mergeCell ref="AI8:AL8"/>
    <mergeCell ref="AI23:AL23"/>
    <mergeCell ref="AA18:AD18"/>
    <mergeCell ref="AI20:AL20"/>
    <mergeCell ref="AI21:AL21"/>
    <mergeCell ref="AE19:AH19"/>
    <mergeCell ref="AE20:AH20"/>
    <mergeCell ref="AE21:AH21"/>
    <mergeCell ref="AE12:AH12"/>
    <mergeCell ref="AE13:AH13"/>
    <mergeCell ref="AE14:AH14"/>
    <mergeCell ref="AE18:AH18"/>
    <mergeCell ref="AA12:AD12"/>
    <mergeCell ref="AA13:AD13"/>
    <mergeCell ref="AA14:AD14"/>
    <mergeCell ref="AE22:AH22"/>
    <mergeCell ref="AA19:AD19"/>
    <mergeCell ref="AA20:AD20"/>
    <mergeCell ref="AE15:AH15"/>
    <mergeCell ref="A25:G25"/>
    <mergeCell ref="K2:AD2"/>
    <mergeCell ref="AI2:AL3"/>
    <mergeCell ref="AI4:AL4"/>
    <mergeCell ref="AI5:AL5"/>
    <mergeCell ref="AE2:AH3"/>
    <mergeCell ref="AE4:AH4"/>
    <mergeCell ref="AI10:AL10"/>
    <mergeCell ref="AI19:AL19"/>
    <mergeCell ref="AE5:AH5"/>
    <mergeCell ref="AI22:AL22"/>
    <mergeCell ref="AI15:AL15"/>
    <mergeCell ref="AA7:AD7"/>
    <mergeCell ref="AA8:AD8"/>
    <mergeCell ref="W6:Z6"/>
    <mergeCell ref="W7:Z7"/>
    <mergeCell ref="W8:Z8"/>
    <mergeCell ref="AA6:AD6"/>
    <mergeCell ref="AA21:AD21"/>
    <mergeCell ref="AE10:AH10"/>
    <mergeCell ref="AA23:AD23"/>
    <mergeCell ref="AA15:AD15"/>
    <mergeCell ref="AE23:AH23"/>
    <mergeCell ref="K3:N3"/>
    <mergeCell ref="K4:N4"/>
    <mergeCell ref="K5:N5"/>
    <mergeCell ref="K6:N6"/>
    <mergeCell ref="K7:N7"/>
    <mergeCell ref="K8:N8"/>
    <mergeCell ref="K9:N9"/>
    <mergeCell ref="K10:N10"/>
    <mergeCell ref="K11:N11"/>
    <mergeCell ref="AE8:AH8"/>
    <mergeCell ref="AE9:AH9"/>
    <mergeCell ref="AA9:AD9"/>
    <mergeCell ref="AA11:AD11"/>
    <mergeCell ref="W9:Z9"/>
    <mergeCell ref="W10:Z10"/>
    <mergeCell ref="W11:Z11"/>
    <mergeCell ref="O11:R11"/>
    <mergeCell ref="AE11:AH11"/>
    <mergeCell ref="AA10:AD10"/>
    <mergeCell ref="O10:R10"/>
    <mergeCell ref="S10:V10"/>
    <mergeCell ref="O9:R9"/>
    <mergeCell ref="S9:V9"/>
    <mergeCell ref="O8:R8"/>
    <mergeCell ref="S8:V8"/>
    <mergeCell ref="AE16:AH16"/>
    <mergeCell ref="AE17:AH17"/>
    <mergeCell ref="AA17:AD17"/>
    <mergeCell ref="AA16:AD16"/>
    <mergeCell ref="AA22:AD22"/>
    <mergeCell ref="W3:Z3"/>
    <mergeCell ref="AA3:AD3"/>
    <mergeCell ref="AA4:AD4"/>
    <mergeCell ref="AA5:AD5"/>
    <mergeCell ref="W4:Z4"/>
    <mergeCell ref="W5:Z5"/>
    <mergeCell ref="W22:Z22"/>
    <mergeCell ref="W14:Z14"/>
    <mergeCell ref="W15:Z15"/>
    <mergeCell ref="W20:Z20"/>
    <mergeCell ref="W21:Z21"/>
    <mergeCell ref="W16:Z16"/>
    <mergeCell ref="W17:Z17"/>
    <mergeCell ref="W18:Z18"/>
    <mergeCell ref="W19:Z19"/>
    <mergeCell ref="W13:Z13"/>
    <mergeCell ref="W12:Z12"/>
    <mergeCell ref="A22:G23"/>
    <mergeCell ref="H23:J23"/>
    <mergeCell ref="K22:N22"/>
    <mergeCell ref="K23:N23"/>
    <mergeCell ref="O22:R22"/>
    <mergeCell ref="S22:V22"/>
    <mergeCell ref="H22:J22"/>
    <mergeCell ref="O23:R23"/>
    <mergeCell ref="S23:V23"/>
    <mergeCell ref="A18:G19"/>
    <mergeCell ref="A20:G21"/>
    <mergeCell ref="K21:N21"/>
    <mergeCell ref="K19:N19"/>
    <mergeCell ref="K17:N17"/>
    <mergeCell ref="H21:J21"/>
    <mergeCell ref="H17:J17"/>
    <mergeCell ref="H18:J18"/>
    <mergeCell ref="H19:J19"/>
    <mergeCell ref="S17:V17"/>
    <mergeCell ref="O15:R15"/>
    <mergeCell ref="S15:V15"/>
    <mergeCell ref="O14:R14"/>
    <mergeCell ref="S14:V14"/>
    <mergeCell ref="K16:N16"/>
    <mergeCell ref="O16:R16"/>
    <mergeCell ref="S16:V16"/>
    <mergeCell ref="A16:G17"/>
    <mergeCell ref="O4:R4"/>
    <mergeCell ref="S4:V4"/>
    <mergeCell ref="O5:R5"/>
    <mergeCell ref="S5:V5"/>
    <mergeCell ref="O6:R6"/>
    <mergeCell ref="S6:V6"/>
    <mergeCell ref="O3:R3"/>
    <mergeCell ref="S3:V3"/>
    <mergeCell ref="O7:R7"/>
    <mergeCell ref="S7:V7"/>
    <mergeCell ref="A2:J3"/>
    <mergeCell ref="A4:G5"/>
    <mergeCell ref="A6:G7"/>
    <mergeCell ref="H6:J6"/>
    <mergeCell ref="H4:J4"/>
    <mergeCell ref="L25:M25"/>
    <mergeCell ref="H25:K25"/>
    <mergeCell ref="A8:G9"/>
    <mergeCell ref="A10:G11"/>
    <mergeCell ref="A12:G13"/>
    <mergeCell ref="A14:G15"/>
    <mergeCell ref="H20:J20"/>
    <mergeCell ref="H14:J14"/>
    <mergeCell ref="H9:J9"/>
    <mergeCell ref="H10:J10"/>
    <mergeCell ref="H11:J11"/>
    <mergeCell ref="H12:J12"/>
    <mergeCell ref="H13:J13"/>
    <mergeCell ref="H5:J5"/>
    <mergeCell ref="H7:J7"/>
    <mergeCell ref="H8:J8"/>
    <mergeCell ref="K14:N14"/>
    <mergeCell ref="H16:J16"/>
    <mergeCell ref="H15:J15"/>
    <mergeCell ref="A27:AW27"/>
    <mergeCell ref="N25:W25"/>
    <mergeCell ref="X25:AA25"/>
    <mergeCell ref="AB25:AC25"/>
    <mergeCell ref="A26:AW26"/>
    <mergeCell ref="S11:V11"/>
    <mergeCell ref="K13:N13"/>
    <mergeCell ref="O13:R13"/>
    <mergeCell ref="S13:V13"/>
    <mergeCell ref="K15:N15"/>
    <mergeCell ref="O21:R21"/>
    <mergeCell ref="S21:V21"/>
    <mergeCell ref="K20:N20"/>
    <mergeCell ref="O20:R20"/>
    <mergeCell ref="S20:V20"/>
    <mergeCell ref="O19:R19"/>
    <mergeCell ref="S19:V19"/>
    <mergeCell ref="K12:N12"/>
    <mergeCell ref="O12:R12"/>
    <mergeCell ref="S12:V12"/>
    <mergeCell ref="K18:N18"/>
    <mergeCell ref="O18:R18"/>
    <mergeCell ref="S18:V18"/>
    <mergeCell ref="O17:R17"/>
  </mergeCells>
  <phoneticPr fontId="3"/>
  <printOptions horizontalCentered="1"/>
  <pageMargins left="0.39370078740157483" right="0.39370078740157483" top="0.78740157480314965" bottom="0.39370078740157483" header="0.51181102362204722" footer="0.51181102362204722"/>
  <pageSetup paperSize="9" orientation="landscape" r:id="rId1"/>
  <headerFooter alignWithMargins="0"/>
  <drawing r:id="rId2"/>
</worksheet>
</file>

<file path=xl/worksheets/sheet8.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500-000000000000}">
  <dimension ref="A1:N41"/>
  <sheetViews>
    <sheetView view="pageBreakPreview" zoomScaleNormal="100" zoomScaleSheetLayoutView="100" workbookViewId="0"/>
  </sheetViews>
  <sheetFormatPr defaultColWidth="9" defaultRowHeight="13" x14ac:dyDescent="0.2"/>
  <cols>
    <col min="1" max="1" width="3.54296875" style="6" customWidth="1"/>
    <col min="2" max="2" width="3.26953125" style="6" customWidth="1"/>
    <col min="3" max="5" width="3.54296875" style="6" customWidth="1"/>
    <col min="6" max="6" width="18.453125" style="6" customWidth="1"/>
    <col min="7" max="8" width="23.54296875" style="6" customWidth="1"/>
    <col min="9" max="9" width="8.1796875" style="6" customWidth="1"/>
    <col min="10" max="13" width="13.1796875" style="6" customWidth="1"/>
    <col min="14" max="14" width="10.54296875" style="6" customWidth="1"/>
    <col min="15" max="16384" width="9" style="6"/>
  </cols>
  <sheetData>
    <row r="1" spans="1:10" ht="15" customHeight="1" x14ac:dyDescent="0.2">
      <c r="A1" s="6" t="s">
        <v>240</v>
      </c>
    </row>
    <row r="2" spans="1:10" ht="15" customHeight="1" x14ac:dyDescent="0.2"/>
    <row r="3" spans="1:10" ht="15" customHeight="1" x14ac:dyDescent="0.2">
      <c r="B3" s="6" t="s">
        <v>241</v>
      </c>
    </row>
    <row r="4" spans="1:10" ht="9" customHeight="1" x14ac:dyDescent="0.2"/>
    <row r="5" spans="1:10" ht="21" customHeight="1" x14ac:dyDescent="0.2">
      <c r="C5" s="6" t="s">
        <v>242</v>
      </c>
      <c r="H5" s="7" t="s">
        <v>243</v>
      </c>
    </row>
    <row r="6" spans="1:10" ht="15" customHeight="1" x14ac:dyDescent="0.2"/>
    <row r="7" spans="1:10" ht="15" customHeight="1" x14ac:dyDescent="0.2">
      <c r="D7" s="6" t="s">
        <v>244</v>
      </c>
      <c r="H7" s="8" t="s">
        <v>245</v>
      </c>
      <c r="J7" s="6" t="s">
        <v>246</v>
      </c>
    </row>
    <row r="8" spans="1:10" ht="15" customHeight="1" x14ac:dyDescent="0.2">
      <c r="D8" s="9"/>
      <c r="E8" s="10"/>
      <c r="F8" s="11"/>
      <c r="G8" s="12" t="s">
        <v>247</v>
      </c>
      <c r="H8" s="12" t="s">
        <v>248</v>
      </c>
    </row>
    <row r="9" spans="1:10" ht="27" customHeight="1" x14ac:dyDescent="0.2">
      <c r="D9" s="788" t="s">
        <v>249</v>
      </c>
      <c r="E9" s="797"/>
      <c r="F9" s="798"/>
      <c r="G9" s="404"/>
      <c r="H9" s="405"/>
    </row>
    <row r="10" spans="1:10" ht="27" customHeight="1" x14ac:dyDescent="0.2">
      <c r="D10" s="788" t="s">
        <v>250</v>
      </c>
      <c r="E10" s="797"/>
      <c r="F10" s="798"/>
      <c r="G10" s="404"/>
      <c r="H10" s="405"/>
    </row>
    <row r="11" spans="1:10" ht="27" customHeight="1" x14ac:dyDescent="0.2">
      <c r="D11" s="788" t="s">
        <v>251</v>
      </c>
      <c r="E11" s="797"/>
      <c r="F11" s="798"/>
      <c r="G11" s="404"/>
      <c r="H11" s="405"/>
    </row>
    <row r="12" spans="1:10" ht="15" customHeight="1" x14ac:dyDescent="0.2"/>
    <row r="13" spans="1:10" ht="15" customHeight="1" x14ac:dyDescent="0.2">
      <c r="B13" s="6" t="s">
        <v>252</v>
      </c>
    </row>
    <row r="14" spans="1:10" ht="9" customHeight="1" x14ac:dyDescent="0.2"/>
    <row r="15" spans="1:10" ht="21" customHeight="1" x14ac:dyDescent="0.2">
      <c r="C15" s="6" t="s">
        <v>253</v>
      </c>
      <c r="H15" s="7" t="s">
        <v>243</v>
      </c>
    </row>
    <row r="16" spans="1:10" ht="15" customHeight="1" x14ac:dyDescent="0.2"/>
    <row r="17" spans="2:14" ht="15" customHeight="1" x14ac:dyDescent="0.2">
      <c r="D17" s="6" t="s">
        <v>254</v>
      </c>
      <c r="J17" s="6" t="s">
        <v>255</v>
      </c>
    </row>
    <row r="18" spans="2:14" ht="15" customHeight="1" x14ac:dyDescent="0.2">
      <c r="D18" s="9"/>
      <c r="E18" s="10"/>
      <c r="F18" s="11"/>
      <c r="G18" s="12" t="s">
        <v>256</v>
      </c>
    </row>
    <row r="19" spans="2:14" ht="30" customHeight="1" x14ac:dyDescent="0.2">
      <c r="D19" s="799" t="s">
        <v>257</v>
      </c>
      <c r="E19" s="800"/>
      <c r="F19" s="12" t="s">
        <v>258</v>
      </c>
      <c r="G19" s="405"/>
    </row>
    <row r="20" spans="2:14" ht="30" customHeight="1" x14ac:dyDescent="0.2">
      <c r="D20" s="801"/>
      <c r="E20" s="802"/>
      <c r="F20" s="12" t="s">
        <v>259</v>
      </c>
      <c r="G20" s="405"/>
    </row>
    <row r="21" spans="2:14" ht="30" customHeight="1" x14ac:dyDescent="0.2">
      <c r="D21" s="799" t="s">
        <v>260</v>
      </c>
      <c r="E21" s="800"/>
      <c r="F21" s="12" t="s">
        <v>258</v>
      </c>
      <c r="G21" s="405"/>
    </row>
    <row r="22" spans="2:14" ht="30" customHeight="1" x14ac:dyDescent="0.2">
      <c r="D22" s="801"/>
      <c r="E22" s="802"/>
      <c r="F22" s="12" t="s">
        <v>259</v>
      </c>
      <c r="G22" s="405"/>
    </row>
    <row r="23" spans="2:14" ht="15" customHeight="1" x14ac:dyDescent="0.2"/>
    <row r="24" spans="2:14" ht="30" customHeight="1" x14ac:dyDescent="0.2">
      <c r="C24" s="788" t="s">
        <v>261</v>
      </c>
      <c r="D24" s="789"/>
      <c r="E24" s="789"/>
      <c r="F24" s="790"/>
      <c r="G24" s="406"/>
      <c r="H24" s="791" t="s">
        <v>262</v>
      </c>
      <c r="I24" s="792"/>
      <c r="J24" s="792"/>
      <c r="K24" s="792"/>
      <c r="L24" s="792"/>
      <c r="M24" s="792"/>
    </row>
    <row r="25" spans="2:14" ht="15" customHeight="1" x14ac:dyDescent="0.2">
      <c r="C25" s="793" t="s">
        <v>263</v>
      </c>
      <c r="D25" s="793"/>
      <c r="E25" s="793"/>
      <c r="F25" s="793"/>
      <c r="G25" s="794"/>
      <c r="H25" s="795" t="s">
        <v>264</v>
      </c>
      <c r="I25" s="796"/>
      <c r="J25" s="796"/>
      <c r="K25" s="796"/>
      <c r="L25" s="796"/>
      <c r="M25" s="796"/>
      <c r="N25" s="796"/>
    </row>
    <row r="26" spans="2:14" ht="15" customHeight="1" x14ac:dyDescent="0.2">
      <c r="C26" s="793"/>
      <c r="D26" s="793"/>
      <c r="E26" s="793"/>
      <c r="F26" s="793"/>
      <c r="G26" s="794"/>
      <c r="H26" s="795" t="s">
        <v>265</v>
      </c>
      <c r="I26" s="796"/>
      <c r="J26" s="796"/>
      <c r="K26" s="796"/>
      <c r="L26" s="796"/>
      <c r="M26" s="796"/>
      <c r="N26" s="796"/>
    </row>
    <row r="27" spans="2:14" ht="15" customHeight="1" x14ac:dyDescent="0.2"/>
    <row r="28" spans="2:14" ht="15" customHeight="1" x14ac:dyDescent="0.2">
      <c r="B28" s="6" t="s">
        <v>266</v>
      </c>
    </row>
    <row r="29" spans="2:14" ht="9" customHeight="1" x14ac:dyDescent="0.2"/>
    <row r="30" spans="2:14" ht="21" customHeight="1" x14ac:dyDescent="0.2">
      <c r="C30" s="6" t="s">
        <v>267</v>
      </c>
      <c r="H30" s="7" t="s">
        <v>243</v>
      </c>
    </row>
    <row r="31" spans="2:14" ht="15" customHeight="1" x14ac:dyDescent="0.2"/>
    <row r="32" spans="2:14" ht="15" customHeight="1" x14ac:dyDescent="0.2"/>
    <row r="33" ht="15" customHeight="1" x14ac:dyDescent="0.2"/>
    <row r="34" ht="15" customHeight="1" x14ac:dyDescent="0.2"/>
    <row r="35" ht="15" customHeight="1" x14ac:dyDescent="0.2"/>
    <row r="36" ht="15" customHeight="1" x14ac:dyDescent="0.2"/>
    <row r="37" ht="15" customHeight="1" x14ac:dyDescent="0.2"/>
    <row r="38" ht="15" customHeight="1" x14ac:dyDescent="0.2"/>
    <row r="39" ht="15" customHeight="1" x14ac:dyDescent="0.2"/>
    <row r="40" ht="15" customHeight="1" x14ac:dyDescent="0.2"/>
    <row r="41" ht="15" customHeight="1" x14ac:dyDescent="0.2"/>
  </sheetData>
  <mergeCells count="11">
    <mergeCell ref="D9:F9"/>
    <mergeCell ref="D10:F10"/>
    <mergeCell ref="D11:F11"/>
    <mergeCell ref="D19:E20"/>
    <mergeCell ref="D21:E22"/>
    <mergeCell ref="C24:F24"/>
    <mergeCell ref="H24:M24"/>
    <mergeCell ref="C25:F26"/>
    <mergeCell ref="G25:G26"/>
    <mergeCell ref="H25:N25"/>
    <mergeCell ref="H26:N26"/>
  </mergeCells>
  <phoneticPr fontId="3"/>
  <pageMargins left="0.39370078740157483" right="0.39370078740157483" top="0.78740157480314965" bottom="0.39370078740157483" header="0.31496062992125984" footer="0.31496062992125984"/>
  <pageSetup paperSize="9" scale="91" orientation="landscape" r:id="rId1"/>
  <headerFooter alignWithMargins="0"/>
  <drawing r:id="rId2"/>
</worksheet>
</file>

<file path=xl/worksheets/sheet9.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700-000000000000}">
  <dimension ref="A1:M251"/>
  <sheetViews>
    <sheetView view="pageBreakPreview" zoomScaleNormal="100" zoomScaleSheetLayoutView="100" workbookViewId="0">
      <selection activeCell="H1" sqref="H1"/>
    </sheetView>
  </sheetViews>
  <sheetFormatPr defaultColWidth="9" defaultRowHeight="13" x14ac:dyDescent="0.2"/>
  <cols>
    <col min="1" max="1" width="2.54296875" style="119" customWidth="1"/>
    <col min="2" max="3" width="2.54296875" style="120" customWidth="1"/>
    <col min="4" max="4" width="7.54296875" style="120" customWidth="1"/>
    <col min="5" max="5" width="2.54296875" style="119" customWidth="1"/>
    <col min="6" max="7" width="2.54296875" style="120" customWidth="1"/>
    <col min="8" max="8" width="41.54296875" style="120" customWidth="1"/>
    <col min="9" max="9" width="12.54296875" style="121" customWidth="1"/>
    <col min="10" max="12" width="2.54296875" style="119" customWidth="1"/>
    <col min="13" max="13" width="11.54296875" style="121" customWidth="1"/>
    <col min="14" max="16384" width="9" style="120"/>
  </cols>
  <sheetData>
    <row r="1" spans="1:13" ht="13.5" customHeight="1" x14ac:dyDescent="0.2">
      <c r="H1" s="397" t="s">
        <v>268</v>
      </c>
    </row>
    <row r="2" spans="1:13" ht="13.5" thickBot="1" x14ac:dyDescent="0.25"/>
    <row r="3" spans="1:13" ht="18" customHeight="1" x14ac:dyDescent="0.2">
      <c r="D3" s="921" t="s">
        <v>269</v>
      </c>
      <c r="E3" s="922"/>
      <c r="F3" s="922"/>
      <c r="G3" s="922"/>
      <c r="H3" s="923"/>
      <c r="I3" s="924"/>
      <c r="J3" s="924"/>
      <c r="K3" s="924"/>
      <c r="L3" s="925"/>
    </row>
    <row r="4" spans="1:13" ht="18" customHeight="1" x14ac:dyDescent="0.2">
      <c r="D4" s="926" t="s">
        <v>270</v>
      </c>
      <c r="E4" s="927"/>
      <c r="F4" s="927"/>
      <c r="G4" s="927"/>
      <c r="H4" s="928"/>
      <c r="I4" s="929"/>
      <c r="J4" s="929"/>
      <c r="K4" s="929"/>
      <c r="L4" s="930"/>
    </row>
    <row r="5" spans="1:13" ht="18" customHeight="1" x14ac:dyDescent="0.2">
      <c r="D5" s="926" t="s">
        <v>271</v>
      </c>
      <c r="E5" s="927"/>
      <c r="F5" s="927"/>
      <c r="G5" s="927"/>
      <c r="H5" s="928"/>
      <c r="I5" s="929"/>
      <c r="J5" s="929"/>
      <c r="K5" s="929"/>
      <c r="L5" s="930"/>
    </row>
    <row r="6" spans="1:13" ht="18" customHeight="1" x14ac:dyDescent="0.2">
      <c r="D6" s="926" t="s">
        <v>272</v>
      </c>
      <c r="E6" s="927"/>
      <c r="F6" s="927"/>
      <c r="G6" s="927"/>
      <c r="H6" s="928"/>
      <c r="I6" s="929"/>
      <c r="J6" s="929"/>
      <c r="K6" s="929"/>
      <c r="L6" s="930"/>
    </row>
    <row r="7" spans="1:13" ht="18" customHeight="1" x14ac:dyDescent="0.2">
      <c r="D7" s="926" t="s">
        <v>273</v>
      </c>
      <c r="E7" s="927"/>
      <c r="F7" s="927"/>
      <c r="G7" s="927"/>
      <c r="H7" s="928"/>
      <c r="I7" s="929"/>
      <c r="J7" s="929"/>
      <c r="K7" s="929"/>
      <c r="L7" s="930"/>
    </row>
    <row r="8" spans="1:13" ht="18" customHeight="1" thickBot="1" x14ac:dyDescent="0.25">
      <c r="D8" s="931" t="s">
        <v>274</v>
      </c>
      <c r="E8" s="932"/>
      <c r="F8" s="932"/>
      <c r="G8" s="932"/>
      <c r="H8" s="933"/>
      <c r="I8" s="934"/>
      <c r="J8" s="934"/>
      <c r="K8" s="934"/>
      <c r="L8" s="935"/>
    </row>
    <row r="10" spans="1:13" ht="9" customHeight="1" x14ac:dyDescent="0.2">
      <c r="A10" s="936" t="s">
        <v>275</v>
      </c>
      <c r="B10" s="937"/>
      <c r="C10" s="937"/>
      <c r="D10" s="938"/>
      <c r="E10" s="936" t="s">
        <v>276</v>
      </c>
      <c r="F10" s="937"/>
      <c r="G10" s="937"/>
      <c r="H10" s="938"/>
      <c r="I10" s="909" t="s">
        <v>277</v>
      </c>
      <c r="J10" s="942" t="s">
        <v>278</v>
      </c>
      <c r="K10" s="943"/>
      <c r="L10" s="944"/>
      <c r="M10" s="909" t="s">
        <v>279</v>
      </c>
    </row>
    <row r="11" spans="1:13" ht="18" customHeight="1" x14ac:dyDescent="0.2">
      <c r="A11" s="939"/>
      <c r="B11" s="940"/>
      <c r="C11" s="940"/>
      <c r="D11" s="941"/>
      <c r="E11" s="939"/>
      <c r="F11" s="940"/>
      <c r="G11" s="940"/>
      <c r="H11" s="941"/>
      <c r="I11" s="910"/>
      <c r="J11" s="122" t="s">
        <v>280</v>
      </c>
      <c r="K11" s="123" t="s">
        <v>281</v>
      </c>
      <c r="L11" s="124" t="s">
        <v>282</v>
      </c>
      <c r="M11" s="910"/>
    </row>
    <row r="12" spans="1:13" x14ac:dyDescent="0.2">
      <c r="A12" s="125" t="s">
        <v>283</v>
      </c>
      <c r="B12" s="126"/>
      <c r="C12" s="126"/>
      <c r="D12" s="126"/>
      <c r="E12" s="127"/>
      <c r="F12" s="128"/>
      <c r="G12" s="128"/>
      <c r="H12" s="128"/>
      <c r="I12" s="129"/>
      <c r="J12" s="130"/>
      <c r="K12" s="130"/>
      <c r="L12" s="130"/>
      <c r="M12" s="131"/>
    </row>
    <row r="13" spans="1:13" ht="27" customHeight="1" x14ac:dyDescent="0.2">
      <c r="A13" s="896" t="s">
        <v>284</v>
      </c>
      <c r="B13" s="897"/>
      <c r="C13" s="897"/>
      <c r="D13" s="898"/>
      <c r="E13" s="911" t="s">
        <v>285</v>
      </c>
      <c r="F13" s="912"/>
      <c r="G13" s="912"/>
      <c r="H13" s="913"/>
      <c r="I13" s="132" t="s">
        <v>286</v>
      </c>
      <c r="J13" s="914" t="s">
        <v>287</v>
      </c>
      <c r="K13" s="915" t="s">
        <v>287</v>
      </c>
      <c r="L13" s="916"/>
      <c r="M13" s="917" t="s">
        <v>288</v>
      </c>
    </row>
    <row r="14" spans="1:13" ht="13.5" customHeight="1" x14ac:dyDescent="0.2">
      <c r="A14" s="872"/>
      <c r="B14" s="839"/>
      <c r="C14" s="839"/>
      <c r="D14" s="873"/>
      <c r="E14" s="133"/>
      <c r="F14" s="134"/>
      <c r="G14" s="134"/>
      <c r="H14" s="135"/>
      <c r="I14" s="136"/>
      <c r="J14" s="885"/>
      <c r="K14" s="887"/>
      <c r="L14" s="889"/>
      <c r="M14" s="821"/>
    </row>
    <row r="15" spans="1:13" ht="13.5" customHeight="1" x14ac:dyDescent="0.2">
      <c r="A15" s="872"/>
      <c r="B15" s="839"/>
      <c r="C15" s="839"/>
      <c r="D15" s="873"/>
      <c r="E15" s="133"/>
      <c r="F15" s="134" t="s">
        <v>289</v>
      </c>
      <c r="G15" s="840" t="s">
        <v>290</v>
      </c>
      <c r="H15" s="874"/>
      <c r="I15" s="136"/>
      <c r="J15" s="885"/>
      <c r="K15" s="887"/>
      <c r="L15" s="889"/>
      <c r="M15" s="821"/>
    </row>
    <row r="16" spans="1:13" ht="13.5" customHeight="1" x14ac:dyDescent="0.2">
      <c r="A16" s="872"/>
      <c r="B16" s="839"/>
      <c r="C16" s="839"/>
      <c r="D16" s="873"/>
      <c r="E16" s="133"/>
      <c r="F16" s="134"/>
      <c r="G16" s="134"/>
      <c r="H16" s="135"/>
      <c r="I16" s="136"/>
      <c r="J16" s="885"/>
      <c r="K16" s="887"/>
      <c r="L16" s="889"/>
      <c r="M16" s="821"/>
    </row>
    <row r="17" spans="1:13" ht="13.5" customHeight="1" x14ac:dyDescent="0.2">
      <c r="A17" s="872"/>
      <c r="B17" s="839"/>
      <c r="C17" s="839"/>
      <c r="D17" s="873"/>
      <c r="E17" s="133"/>
      <c r="F17" s="134" t="s">
        <v>291</v>
      </c>
      <c r="G17" s="840" t="s">
        <v>292</v>
      </c>
      <c r="H17" s="874"/>
      <c r="I17" s="136"/>
      <c r="J17" s="885"/>
      <c r="K17" s="887"/>
      <c r="L17" s="889"/>
      <c r="M17" s="137"/>
    </row>
    <row r="18" spans="1:13" ht="13.5" customHeight="1" x14ac:dyDescent="0.2">
      <c r="A18" s="872"/>
      <c r="B18" s="839"/>
      <c r="C18" s="839"/>
      <c r="D18" s="873"/>
      <c r="E18" s="133"/>
      <c r="F18" s="134"/>
      <c r="G18" s="134"/>
      <c r="H18" s="138" t="s">
        <v>293</v>
      </c>
      <c r="I18" s="136"/>
      <c r="J18" s="885"/>
      <c r="K18" s="887"/>
      <c r="L18" s="889"/>
      <c r="M18" s="137"/>
    </row>
    <row r="19" spans="1:13" ht="13.5" customHeight="1" x14ac:dyDescent="0.2">
      <c r="A19" s="872"/>
      <c r="B19" s="839"/>
      <c r="C19" s="839"/>
      <c r="D19" s="873"/>
      <c r="E19" s="133"/>
      <c r="F19" s="134" t="s">
        <v>294</v>
      </c>
      <c r="G19" s="840" t="s">
        <v>295</v>
      </c>
      <c r="H19" s="874"/>
      <c r="I19" s="136"/>
      <c r="J19" s="885"/>
      <c r="K19" s="887"/>
      <c r="L19" s="889"/>
      <c r="M19" s="137"/>
    </row>
    <row r="20" spans="1:13" ht="13.5" customHeight="1" x14ac:dyDescent="0.2">
      <c r="A20" s="872"/>
      <c r="B20" s="839"/>
      <c r="C20" s="839"/>
      <c r="D20" s="873"/>
      <c r="E20" s="133"/>
      <c r="F20" s="134"/>
      <c r="G20" s="134"/>
      <c r="H20" s="138" t="s">
        <v>296</v>
      </c>
      <c r="I20" s="136"/>
      <c r="J20" s="885"/>
      <c r="K20" s="887"/>
      <c r="L20" s="889"/>
      <c r="M20" s="137"/>
    </row>
    <row r="21" spans="1:13" ht="27" customHeight="1" x14ac:dyDescent="0.2">
      <c r="A21" s="872"/>
      <c r="B21" s="839"/>
      <c r="C21" s="839"/>
      <c r="D21" s="873"/>
      <c r="E21" s="133"/>
      <c r="F21" s="134" t="s">
        <v>297</v>
      </c>
      <c r="G21" s="840" t="s">
        <v>298</v>
      </c>
      <c r="H21" s="874"/>
      <c r="I21" s="136"/>
      <c r="J21" s="885"/>
      <c r="K21" s="887"/>
      <c r="L21" s="889"/>
      <c r="M21" s="137"/>
    </row>
    <row r="22" spans="1:13" ht="13.5" customHeight="1" x14ac:dyDescent="0.2">
      <c r="A22" s="872"/>
      <c r="B22" s="839"/>
      <c r="C22" s="839"/>
      <c r="D22" s="873"/>
      <c r="E22" s="133"/>
      <c r="F22" s="134"/>
      <c r="G22" s="134"/>
      <c r="H22" s="138" t="s">
        <v>296</v>
      </c>
      <c r="I22" s="136"/>
      <c r="J22" s="885"/>
      <c r="K22" s="887"/>
      <c r="L22" s="889"/>
      <c r="M22" s="137"/>
    </row>
    <row r="23" spans="1:13" ht="13.5" customHeight="1" x14ac:dyDescent="0.2">
      <c r="A23" s="872"/>
      <c r="B23" s="839"/>
      <c r="C23" s="839"/>
      <c r="D23" s="873"/>
      <c r="E23" s="133"/>
      <c r="F23" s="134" t="s">
        <v>299</v>
      </c>
      <c r="G23" s="840" t="s">
        <v>300</v>
      </c>
      <c r="H23" s="874"/>
      <c r="I23" s="136"/>
      <c r="J23" s="885"/>
      <c r="K23" s="887"/>
      <c r="L23" s="889"/>
      <c r="M23" s="137"/>
    </row>
    <row r="24" spans="1:13" ht="13.5" customHeight="1" x14ac:dyDescent="0.2">
      <c r="A24" s="872"/>
      <c r="B24" s="839"/>
      <c r="C24" s="839"/>
      <c r="D24" s="873"/>
      <c r="E24" s="133"/>
      <c r="F24" s="134"/>
      <c r="H24" s="139" t="s">
        <v>293</v>
      </c>
      <c r="I24" s="136"/>
      <c r="J24" s="885"/>
      <c r="K24" s="887"/>
      <c r="L24" s="889"/>
      <c r="M24" s="137"/>
    </row>
    <row r="25" spans="1:13" ht="13.5" customHeight="1" x14ac:dyDescent="0.2">
      <c r="A25" s="140"/>
      <c r="B25" s="141"/>
      <c r="C25" s="141"/>
      <c r="D25" s="142"/>
      <c r="E25" s="918" t="s">
        <v>301</v>
      </c>
      <c r="F25" s="919"/>
      <c r="G25" s="919"/>
      <c r="H25" s="920"/>
      <c r="I25" s="143"/>
      <c r="J25" s="885"/>
      <c r="K25" s="887"/>
      <c r="L25" s="889"/>
      <c r="M25" s="144"/>
    </row>
    <row r="26" spans="1:13" ht="13.5" customHeight="1" x14ac:dyDescent="0.2">
      <c r="A26" s="140"/>
      <c r="B26" s="141"/>
      <c r="C26" s="141"/>
      <c r="D26" s="142"/>
      <c r="E26" s="145"/>
      <c r="F26" s="146"/>
      <c r="G26" s="146"/>
      <c r="H26" s="147"/>
      <c r="I26" s="143"/>
      <c r="J26" s="148"/>
      <c r="K26" s="149"/>
      <c r="L26" s="150"/>
      <c r="M26" s="144"/>
    </row>
    <row r="27" spans="1:13" ht="54" customHeight="1" x14ac:dyDescent="0.2">
      <c r="A27" s="945" t="s">
        <v>302</v>
      </c>
      <c r="B27" s="946"/>
      <c r="C27" s="946"/>
      <c r="D27" s="947"/>
      <c r="E27" s="893" t="s">
        <v>303</v>
      </c>
      <c r="F27" s="894"/>
      <c r="G27" s="894"/>
      <c r="H27" s="895"/>
      <c r="I27" s="151"/>
      <c r="J27" s="876" t="s">
        <v>287</v>
      </c>
      <c r="K27" s="878" t="s">
        <v>287</v>
      </c>
      <c r="L27" s="880"/>
      <c r="M27" s="152"/>
    </row>
    <row r="28" spans="1:13" ht="13.5" customHeight="1" x14ac:dyDescent="0.2">
      <c r="A28" s="872"/>
      <c r="B28" s="839"/>
      <c r="C28" s="839"/>
      <c r="D28" s="873"/>
      <c r="E28" s="153"/>
      <c r="F28" s="154"/>
      <c r="G28" s="154"/>
      <c r="H28" s="155"/>
      <c r="I28" s="156"/>
      <c r="J28" s="877"/>
      <c r="K28" s="879"/>
      <c r="L28" s="881"/>
      <c r="M28" s="157"/>
    </row>
    <row r="29" spans="1:13" x14ac:dyDescent="0.2">
      <c r="A29" s="158"/>
      <c r="D29" s="159"/>
      <c r="E29" s="901" t="s">
        <v>304</v>
      </c>
      <c r="F29" s="902"/>
      <c r="G29" s="902"/>
      <c r="H29" s="903"/>
      <c r="I29" s="412"/>
      <c r="J29" s="876" t="s">
        <v>287</v>
      </c>
      <c r="K29" s="878" t="s">
        <v>287</v>
      </c>
      <c r="L29" s="880"/>
      <c r="M29" s="386"/>
    </row>
    <row r="30" spans="1:13" x14ac:dyDescent="0.2">
      <c r="A30" s="158"/>
      <c r="D30" s="159"/>
      <c r="E30" s="904" t="s">
        <v>305</v>
      </c>
      <c r="F30" s="905"/>
      <c r="G30" s="905"/>
      <c r="H30" s="906"/>
      <c r="I30" s="143"/>
      <c r="J30" s="885"/>
      <c r="K30" s="887"/>
      <c r="L30" s="889"/>
      <c r="M30" s="144"/>
    </row>
    <row r="31" spans="1:13" x14ac:dyDescent="0.2">
      <c r="A31" s="158"/>
      <c r="D31" s="159"/>
      <c r="E31" s="160"/>
      <c r="F31" s="161"/>
      <c r="G31" s="161"/>
      <c r="H31" s="162"/>
      <c r="I31" s="143"/>
      <c r="J31" s="885"/>
      <c r="K31" s="887"/>
      <c r="L31" s="889"/>
      <c r="M31" s="144"/>
    </row>
    <row r="32" spans="1:13" ht="13.5" customHeight="1" x14ac:dyDescent="0.2">
      <c r="A32" s="872"/>
      <c r="B32" s="839"/>
      <c r="C32" s="839"/>
      <c r="D32" s="873"/>
      <c r="E32" s="875" t="s">
        <v>306</v>
      </c>
      <c r="F32" s="840"/>
      <c r="G32" s="840"/>
      <c r="H32" s="874"/>
      <c r="I32" s="136"/>
      <c r="J32" s="885"/>
      <c r="K32" s="887"/>
      <c r="L32" s="889"/>
      <c r="M32" s="137"/>
    </row>
    <row r="33" spans="1:13" ht="13.5" customHeight="1" x14ac:dyDescent="0.2">
      <c r="A33" s="872"/>
      <c r="B33" s="839"/>
      <c r="C33" s="839"/>
      <c r="D33" s="873"/>
      <c r="E33" s="133"/>
      <c r="F33" s="134" t="s">
        <v>307</v>
      </c>
      <c r="G33" s="899" t="s">
        <v>308</v>
      </c>
      <c r="H33" s="900"/>
      <c r="I33" s="136"/>
      <c r="J33" s="885"/>
      <c r="K33" s="887"/>
      <c r="L33" s="889"/>
      <c r="M33" s="137"/>
    </row>
    <row r="34" spans="1:13" x14ac:dyDescent="0.2">
      <c r="A34" s="158"/>
      <c r="D34" s="159"/>
      <c r="E34" s="160"/>
      <c r="F34" s="161"/>
      <c r="G34" s="161"/>
      <c r="H34" s="162"/>
      <c r="I34" s="143"/>
      <c r="J34" s="885"/>
      <c r="K34" s="887"/>
      <c r="L34" s="889"/>
      <c r="M34" s="144"/>
    </row>
    <row r="35" spans="1:13" x14ac:dyDescent="0.2">
      <c r="A35" s="158"/>
      <c r="D35" s="159"/>
      <c r="E35" s="160"/>
      <c r="F35" s="161" t="s">
        <v>289</v>
      </c>
      <c r="G35" s="907" t="s">
        <v>290</v>
      </c>
      <c r="H35" s="908"/>
      <c r="I35" s="143"/>
      <c r="J35" s="885"/>
      <c r="K35" s="887"/>
      <c r="L35" s="889"/>
      <c r="M35" s="144"/>
    </row>
    <row r="36" spans="1:13" x14ac:dyDescent="0.2">
      <c r="A36" s="158"/>
      <c r="D36" s="159"/>
      <c r="E36" s="160"/>
      <c r="F36" s="161"/>
      <c r="G36" s="161"/>
      <c r="H36" s="162"/>
      <c r="I36" s="143"/>
      <c r="J36" s="885"/>
      <c r="K36" s="887"/>
      <c r="L36" s="889"/>
      <c r="M36" s="144"/>
    </row>
    <row r="37" spans="1:13" ht="13.5" customHeight="1" x14ac:dyDescent="0.2">
      <c r="A37" s="872"/>
      <c r="B37" s="839"/>
      <c r="C37" s="839"/>
      <c r="D37" s="873"/>
      <c r="E37" s="133"/>
      <c r="F37" s="840" t="s">
        <v>309</v>
      </c>
      <c r="G37" s="840"/>
      <c r="H37" s="874"/>
      <c r="I37" s="136"/>
      <c r="J37" s="885"/>
      <c r="K37" s="887"/>
      <c r="L37" s="889"/>
      <c r="M37" s="137"/>
    </row>
    <row r="38" spans="1:13" ht="13.5" customHeight="1" x14ac:dyDescent="0.2">
      <c r="A38" s="872"/>
      <c r="B38" s="839"/>
      <c r="C38" s="839"/>
      <c r="D38" s="873"/>
      <c r="E38" s="133"/>
      <c r="F38" s="134"/>
      <c r="G38" s="134"/>
      <c r="H38" s="139" t="s">
        <v>310</v>
      </c>
      <c r="I38" s="136"/>
      <c r="J38" s="885"/>
      <c r="K38" s="887"/>
      <c r="L38" s="889"/>
      <c r="M38" s="137"/>
    </row>
    <row r="39" spans="1:13" x14ac:dyDescent="0.2">
      <c r="A39" s="158"/>
      <c r="D39" s="159"/>
      <c r="E39" s="160"/>
      <c r="F39" s="161"/>
      <c r="G39" s="161"/>
      <c r="H39" s="162"/>
      <c r="I39" s="143"/>
      <c r="J39" s="885"/>
      <c r="K39" s="887"/>
      <c r="L39" s="889"/>
      <c r="M39" s="144"/>
    </row>
    <row r="40" spans="1:13" ht="13.5" customHeight="1" x14ac:dyDescent="0.2">
      <c r="A40" s="872"/>
      <c r="B40" s="839"/>
      <c r="C40" s="839"/>
      <c r="D40" s="873"/>
      <c r="E40" s="133"/>
      <c r="F40" s="134" t="s">
        <v>307</v>
      </c>
      <c r="G40" s="840" t="s">
        <v>311</v>
      </c>
      <c r="H40" s="874"/>
      <c r="I40" s="136"/>
      <c r="J40" s="885"/>
      <c r="K40" s="887"/>
      <c r="L40" s="889"/>
      <c r="M40" s="137"/>
    </row>
    <row r="41" spans="1:13" ht="13.5" customHeight="1" x14ac:dyDescent="0.2">
      <c r="A41" s="872"/>
      <c r="B41" s="839"/>
      <c r="C41" s="839"/>
      <c r="D41" s="873"/>
      <c r="E41" s="133"/>
      <c r="F41" s="134" t="s">
        <v>291</v>
      </c>
      <c r="G41" s="840" t="s">
        <v>312</v>
      </c>
      <c r="H41" s="874"/>
      <c r="I41" s="136"/>
      <c r="J41" s="885"/>
      <c r="K41" s="887"/>
      <c r="L41" s="889"/>
      <c r="M41" s="137" t="s">
        <v>313</v>
      </c>
    </row>
    <row r="42" spans="1:13" ht="13.5" customHeight="1" x14ac:dyDescent="0.2">
      <c r="A42" s="872"/>
      <c r="B42" s="839"/>
      <c r="C42" s="839"/>
      <c r="D42" s="873"/>
      <c r="E42" s="133"/>
      <c r="F42" s="134"/>
      <c r="G42" s="134"/>
      <c r="H42" s="139" t="s">
        <v>293</v>
      </c>
      <c r="I42" s="136"/>
      <c r="J42" s="885"/>
      <c r="K42" s="887"/>
      <c r="L42" s="889"/>
      <c r="M42" s="821" t="s">
        <v>314</v>
      </c>
    </row>
    <row r="43" spans="1:13" ht="26" x14ac:dyDescent="0.2">
      <c r="A43" s="158"/>
      <c r="D43" s="159"/>
      <c r="E43" s="160"/>
      <c r="F43" s="164"/>
      <c r="G43" s="165" t="s">
        <v>315</v>
      </c>
      <c r="H43" s="166" t="s">
        <v>316</v>
      </c>
      <c r="I43" s="143"/>
      <c r="J43" s="885"/>
      <c r="K43" s="887"/>
      <c r="L43" s="889"/>
      <c r="M43" s="821"/>
    </row>
    <row r="44" spans="1:13" ht="13.5" customHeight="1" x14ac:dyDescent="0.2">
      <c r="A44" s="872"/>
      <c r="B44" s="839"/>
      <c r="C44" s="839"/>
      <c r="D44" s="873"/>
      <c r="E44" s="133"/>
      <c r="F44" s="134" t="s">
        <v>294</v>
      </c>
      <c r="G44" s="840" t="s">
        <v>317</v>
      </c>
      <c r="H44" s="874"/>
      <c r="I44" s="136"/>
      <c r="J44" s="885"/>
      <c r="K44" s="887"/>
      <c r="L44" s="889"/>
      <c r="M44" s="137"/>
    </row>
    <row r="45" spans="1:13" x14ac:dyDescent="0.2">
      <c r="A45" s="158"/>
      <c r="D45" s="159"/>
      <c r="E45" s="178"/>
      <c r="F45" s="179"/>
      <c r="G45" s="179"/>
      <c r="H45" s="189"/>
      <c r="I45" s="181"/>
      <c r="J45" s="877"/>
      <c r="K45" s="879"/>
      <c r="L45" s="881"/>
      <c r="M45" s="185"/>
    </row>
    <row r="46" spans="1:13" ht="13.5" customHeight="1" x14ac:dyDescent="0.2">
      <c r="A46" s="896"/>
      <c r="B46" s="897"/>
      <c r="C46" s="897"/>
      <c r="D46" s="898"/>
      <c r="E46" s="875" t="s">
        <v>318</v>
      </c>
      <c r="F46" s="840"/>
      <c r="G46" s="840"/>
      <c r="H46" s="874"/>
      <c r="I46" s="136"/>
      <c r="J46" s="174"/>
      <c r="K46" s="149"/>
      <c r="L46" s="150"/>
      <c r="M46" s="137"/>
    </row>
    <row r="47" spans="1:13" ht="13.5" customHeight="1" x14ac:dyDescent="0.2">
      <c r="A47" s="872"/>
      <c r="B47" s="839"/>
      <c r="C47" s="839"/>
      <c r="D47" s="873"/>
      <c r="E47" s="133"/>
      <c r="F47" s="134" t="s">
        <v>307</v>
      </c>
      <c r="G47" s="899" t="s">
        <v>319</v>
      </c>
      <c r="H47" s="900"/>
      <c r="I47" s="136"/>
      <c r="J47" s="174"/>
      <c r="K47" s="149"/>
      <c r="L47" s="150"/>
      <c r="M47" s="137"/>
    </row>
    <row r="48" spans="1:13" x14ac:dyDescent="0.2">
      <c r="A48" s="158"/>
      <c r="D48" s="159"/>
      <c r="E48" s="160"/>
      <c r="F48" s="161"/>
      <c r="G48" s="161"/>
      <c r="H48" s="162"/>
      <c r="I48" s="143"/>
      <c r="J48" s="158"/>
      <c r="K48" s="175"/>
      <c r="L48" s="176"/>
      <c r="M48" s="144"/>
    </row>
    <row r="49" spans="1:13" ht="13.5" customHeight="1" x14ac:dyDescent="0.2">
      <c r="A49" s="872"/>
      <c r="B49" s="839"/>
      <c r="C49" s="839"/>
      <c r="D49" s="873"/>
      <c r="E49" s="133"/>
      <c r="F49" s="840" t="s">
        <v>309</v>
      </c>
      <c r="G49" s="840"/>
      <c r="H49" s="874"/>
      <c r="I49" s="136"/>
      <c r="J49" s="174"/>
      <c r="K49" s="149"/>
      <c r="L49" s="150"/>
      <c r="M49" s="137"/>
    </row>
    <row r="50" spans="1:13" ht="13.5" customHeight="1" x14ac:dyDescent="0.2">
      <c r="A50" s="872"/>
      <c r="B50" s="839"/>
      <c r="C50" s="839"/>
      <c r="D50" s="873"/>
      <c r="E50" s="133"/>
      <c r="F50" s="134"/>
      <c r="G50" s="134"/>
      <c r="H50" s="134" t="s">
        <v>320</v>
      </c>
      <c r="I50" s="136"/>
      <c r="J50" s="174"/>
      <c r="K50" s="149"/>
      <c r="L50" s="150"/>
      <c r="M50" s="137"/>
    </row>
    <row r="51" spans="1:13" ht="13.5" customHeight="1" x14ac:dyDescent="0.2">
      <c r="A51" s="872"/>
      <c r="B51" s="839"/>
      <c r="C51" s="839"/>
      <c r="D51" s="873"/>
      <c r="E51" s="133"/>
      <c r="F51" s="134"/>
      <c r="G51" s="134"/>
      <c r="H51" s="134" t="s">
        <v>321</v>
      </c>
      <c r="I51" s="136"/>
      <c r="J51" s="174"/>
      <c r="K51" s="149"/>
      <c r="L51" s="150"/>
      <c r="M51" s="137"/>
    </row>
    <row r="52" spans="1:13" x14ac:dyDescent="0.2">
      <c r="A52" s="158"/>
      <c r="D52" s="159"/>
      <c r="E52" s="160"/>
      <c r="F52" s="161"/>
      <c r="G52" s="161"/>
      <c r="H52" s="162"/>
      <c r="I52" s="143"/>
      <c r="J52" s="158"/>
      <c r="K52" s="175"/>
      <c r="L52" s="176"/>
      <c r="M52" s="144"/>
    </row>
    <row r="53" spans="1:13" ht="52" x14ac:dyDescent="0.2">
      <c r="A53" s="158"/>
      <c r="D53" s="159"/>
      <c r="E53" s="160"/>
      <c r="F53" s="164"/>
      <c r="G53" s="165" t="s">
        <v>315</v>
      </c>
      <c r="H53" s="166" t="s">
        <v>322</v>
      </c>
      <c r="I53" s="143"/>
      <c r="J53" s="158"/>
      <c r="K53" s="175"/>
      <c r="L53" s="176"/>
      <c r="M53" s="144"/>
    </row>
    <row r="54" spans="1:13" x14ac:dyDescent="0.2">
      <c r="A54" s="158"/>
      <c r="D54" s="159"/>
      <c r="E54" s="160"/>
      <c r="F54" s="164"/>
      <c r="G54" s="165"/>
      <c r="H54" s="166"/>
      <c r="I54" s="143"/>
      <c r="J54" s="158"/>
      <c r="K54" s="175"/>
      <c r="L54" s="176"/>
      <c r="M54" s="144"/>
    </row>
    <row r="55" spans="1:13" ht="13.5" customHeight="1" x14ac:dyDescent="0.2">
      <c r="A55" s="872"/>
      <c r="B55" s="839"/>
      <c r="C55" s="839"/>
      <c r="D55" s="873"/>
      <c r="E55" s="133"/>
      <c r="F55" s="840" t="s">
        <v>323</v>
      </c>
      <c r="G55" s="840"/>
      <c r="H55" s="874"/>
      <c r="I55" s="136"/>
      <c r="J55" s="174"/>
      <c r="K55" s="149"/>
      <c r="L55" s="150"/>
      <c r="M55" s="137"/>
    </row>
    <row r="56" spans="1:13" ht="13.5" customHeight="1" x14ac:dyDescent="0.2">
      <c r="A56" s="872"/>
      <c r="B56" s="839"/>
      <c r="C56" s="839"/>
      <c r="D56" s="873"/>
      <c r="E56" s="133"/>
      <c r="F56" s="134" t="s">
        <v>307</v>
      </c>
      <c r="G56" s="840" t="s">
        <v>324</v>
      </c>
      <c r="H56" s="874"/>
      <c r="I56" s="136"/>
      <c r="J56" s="174"/>
      <c r="K56" s="149"/>
      <c r="L56" s="150"/>
      <c r="M56" s="137"/>
    </row>
    <row r="57" spans="1:13" ht="13.5" customHeight="1" x14ac:dyDescent="0.2">
      <c r="A57" s="872"/>
      <c r="B57" s="839"/>
      <c r="C57" s="839"/>
      <c r="D57" s="873"/>
      <c r="E57" s="133"/>
      <c r="F57" s="134" t="s">
        <v>291</v>
      </c>
      <c r="G57" s="840" t="s">
        <v>312</v>
      </c>
      <c r="H57" s="874"/>
      <c r="I57" s="136"/>
      <c r="J57" s="174"/>
      <c r="K57" s="149"/>
      <c r="L57" s="150"/>
      <c r="M57" s="137" t="s">
        <v>313</v>
      </c>
    </row>
    <row r="58" spans="1:13" ht="13.5" customHeight="1" x14ac:dyDescent="0.2">
      <c r="A58" s="872"/>
      <c r="B58" s="839"/>
      <c r="C58" s="839"/>
      <c r="D58" s="873"/>
      <c r="E58" s="133"/>
      <c r="F58" s="134"/>
      <c r="G58" s="134"/>
      <c r="H58" s="139" t="s">
        <v>293</v>
      </c>
      <c r="I58" s="136"/>
      <c r="J58" s="174"/>
      <c r="K58" s="149"/>
      <c r="L58" s="150"/>
      <c r="M58" s="821" t="s">
        <v>314</v>
      </c>
    </row>
    <row r="59" spans="1:13" ht="26" x14ac:dyDescent="0.2">
      <c r="A59" s="158"/>
      <c r="D59" s="159"/>
      <c r="E59" s="160"/>
      <c r="F59" s="164"/>
      <c r="G59" s="165" t="s">
        <v>315</v>
      </c>
      <c r="H59" s="166" t="s">
        <v>316</v>
      </c>
      <c r="I59" s="143"/>
      <c r="J59" s="158"/>
      <c r="K59" s="175"/>
      <c r="L59" s="176"/>
      <c r="M59" s="821"/>
    </row>
    <row r="60" spans="1:13" ht="13.5" customHeight="1" x14ac:dyDescent="0.2">
      <c r="A60" s="872"/>
      <c r="B60" s="839"/>
      <c r="C60" s="839"/>
      <c r="D60" s="873"/>
      <c r="E60" s="133"/>
      <c r="F60" s="134" t="s">
        <v>294</v>
      </c>
      <c r="G60" s="840" t="s">
        <v>317</v>
      </c>
      <c r="H60" s="874"/>
      <c r="I60" s="136"/>
      <c r="J60" s="174"/>
      <c r="K60" s="149"/>
      <c r="L60" s="150"/>
      <c r="M60" s="137"/>
    </row>
    <row r="61" spans="1:13" x14ac:dyDescent="0.2">
      <c r="A61" s="158"/>
      <c r="D61" s="159"/>
      <c r="E61" s="160"/>
      <c r="F61" s="161"/>
      <c r="G61" s="161"/>
      <c r="H61" s="177" t="s">
        <v>325</v>
      </c>
      <c r="I61" s="143"/>
      <c r="J61" s="158"/>
      <c r="K61" s="175"/>
      <c r="L61" s="176"/>
      <c r="M61" s="144"/>
    </row>
    <row r="62" spans="1:13" ht="13.5" customHeight="1" x14ac:dyDescent="0.2">
      <c r="A62" s="872"/>
      <c r="B62" s="839"/>
      <c r="C62" s="839"/>
      <c r="D62" s="873"/>
      <c r="E62" s="133"/>
      <c r="F62" s="840" t="s">
        <v>326</v>
      </c>
      <c r="G62" s="840"/>
      <c r="H62" s="874"/>
      <c r="I62" s="136"/>
      <c r="J62" s="174"/>
      <c r="K62" s="149"/>
      <c r="L62" s="150"/>
      <c r="M62" s="137"/>
    </row>
    <row r="63" spans="1:13" ht="13.5" customHeight="1" x14ac:dyDescent="0.2">
      <c r="A63" s="140"/>
      <c r="B63" s="141"/>
      <c r="C63" s="141"/>
      <c r="D63" s="142"/>
      <c r="E63" s="133"/>
      <c r="F63" s="134"/>
      <c r="G63" s="134"/>
      <c r="H63" s="135"/>
      <c r="I63" s="136"/>
      <c r="J63" s="174"/>
      <c r="K63" s="149"/>
      <c r="L63" s="150"/>
      <c r="M63" s="137"/>
    </row>
    <row r="64" spans="1:13" ht="13.5" customHeight="1" x14ac:dyDescent="0.2">
      <c r="A64" s="140"/>
      <c r="B64" s="141"/>
      <c r="C64" s="141"/>
      <c r="D64" s="142"/>
      <c r="E64" s="133"/>
      <c r="F64" s="134"/>
      <c r="G64" s="134"/>
      <c r="H64" s="135"/>
      <c r="I64" s="136"/>
      <c r="J64" s="174"/>
      <c r="K64" s="149"/>
      <c r="L64" s="150"/>
      <c r="M64" s="137"/>
    </row>
    <row r="65" spans="1:13" ht="13.5" customHeight="1" x14ac:dyDescent="0.2">
      <c r="A65" s="872"/>
      <c r="B65" s="839"/>
      <c r="C65" s="839"/>
      <c r="D65" s="873"/>
      <c r="E65" s="133"/>
      <c r="F65" s="840" t="s">
        <v>327</v>
      </c>
      <c r="G65" s="840"/>
      <c r="H65" s="874"/>
      <c r="I65" s="136"/>
      <c r="J65" s="174"/>
      <c r="K65" s="149"/>
      <c r="L65" s="150"/>
      <c r="M65" s="137"/>
    </row>
    <row r="66" spans="1:13" ht="13.5" customHeight="1" x14ac:dyDescent="0.2">
      <c r="A66" s="872"/>
      <c r="B66" s="839"/>
      <c r="C66" s="839"/>
      <c r="D66" s="873"/>
      <c r="E66" s="133"/>
      <c r="F66" s="134"/>
      <c r="G66" s="134" t="s">
        <v>307</v>
      </c>
      <c r="H66" s="135" t="s">
        <v>328</v>
      </c>
      <c r="I66" s="136"/>
      <c r="J66" s="174"/>
      <c r="K66" s="149"/>
      <c r="L66" s="150"/>
      <c r="M66" s="137"/>
    </row>
    <row r="67" spans="1:13" ht="13.5" customHeight="1" x14ac:dyDescent="0.2">
      <c r="A67" s="872"/>
      <c r="B67" s="839"/>
      <c r="C67" s="839"/>
      <c r="D67" s="873"/>
      <c r="E67" s="133"/>
      <c r="F67" s="134"/>
      <c r="G67" s="840" t="s">
        <v>329</v>
      </c>
      <c r="H67" s="874"/>
      <c r="I67" s="136"/>
      <c r="J67" s="174"/>
      <c r="K67" s="149"/>
      <c r="L67" s="150"/>
      <c r="M67" s="137"/>
    </row>
    <row r="68" spans="1:13" ht="13.5" customHeight="1" x14ac:dyDescent="0.2">
      <c r="A68" s="140"/>
      <c r="B68" s="141"/>
      <c r="C68" s="141"/>
      <c r="D68" s="142"/>
      <c r="E68" s="133"/>
      <c r="F68" s="134"/>
      <c r="G68" s="134"/>
      <c r="H68" s="134"/>
      <c r="I68" s="136"/>
      <c r="J68" s="174"/>
      <c r="K68" s="149"/>
      <c r="L68" s="150"/>
      <c r="M68" s="137"/>
    </row>
    <row r="69" spans="1:13" x14ac:dyDescent="0.2">
      <c r="A69" s="158"/>
      <c r="D69" s="159"/>
      <c r="E69" s="160"/>
      <c r="F69" s="164" t="s">
        <v>307</v>
      </c>
      <c r="G69" s="891" t="s">
        <v>330</v>
      </c>
      <c r="H69" s="892"/>
      <c r="I69" s="143"/>
      <c r="J69" s="158"/>
      <c r="K69" s="175"/>
      <c r="L69" s="176"/>
      <c r="M69" s="144"/>
    </row>
    <row r="70" spans="1:13" ht="13.5" customHeight="1" x14ac:dyDescent="0.2">
      <c r="A70" s="872"/>
      <c r="B70" s="839"/>
      <c r="C70" s="839"/>
      <c r="D70" s="873"/>
      <c r="E70" s="133"/>
      <c r="F70" s="134"/>
      <c r="G70" s="840" t="s">
        <v>331</v>
      </c>
      <c r="H70" s="874"/>
      <c r="I70" s="136"/>
      <c r="J70" s="174"/>
      <c r="K70" s="149"/>
      <c r="L70" s="150"/>
      <c r="M70" s="137"/>
    </row>
    <row r="71" spans="1:13" ht="67.5" customHeight="1" x14ac:dyDescent="0.2">
      <c r="A71" s="140"/>
      <c r="B71" s="141"/>
      <c r="C71" s="141"/>
      <c r="D71" s="142"/>
      <c r="E71" s="133"/>
      <c r="F71" s="134"/>
      <c r="G71" s="840" t="s">
        <v>332</v>
      </c>
      <c r="H71" s="874"/>
      <c r="I71" s="136"/>
      <c r="J71" s="174"/>
      <c r="K71" s="149"/>
      <c r="L71" s="150"/>
      <c r="M71" s="137"/>
    </row>
    <row r="72" spans="1:13" x14ac:dyDescent="0.2">
      <c r="A72" s="158"/>
      <c r="D72" s="159"/>
      <c r="E72" s="178"/>
      <c r="F72" s="179"/>
      <c r="G72" s="179"/>
      <c r="H72" s="180"/>
      <c r="I72" s="181"/>
      <c r="J72" s="182"/>
      <c r="K72" s="183"/>
      <c r="L72" s="184"/>
      <c r="M72" s="185"/>
    </row>
    <row r="73" spans="1:13" ht="27" customHeight="1" x14ac:dyDescent="0.2">
      <c r="A73" s="872"/>
      <c r="B73" s="839"/>
      <c r="C73" s="839"/>
      <c r="D73" s="873"/>
      <c r="E73" s="893" t="s">
        <v>333</v>
      </c>
      <c r="F73" s="894"/>
      <c r="G73" s="894"/>
      <c r="H73" s="895"/>
      <c r="I73" s="152" t="s">
        <v>334</v>
      </c>
      <c r="J73" s="876" t="s">
        <v>287</v>
      </c>
      <c r="K73" s="878" t="s">
        <v>287</v>
      </c>
      <c r="L73" s="880"/>
      <c r="M73" s="152" t="s">
        <v>335</v>
      </c>
    </row>
    <row r="74" spans="1:13" ht="13.5" customHeight="1" x14ac:dyDescent="0.2">
      <c r="A74" s="872"/>
      <c r="B74" s="839"/>
      <c r="C74" s="839"/>
      <c r="D74" s="873"/>
      <c r="E74" s="133"/>
      <c r="F74" s="134"/>
      <c r="G74" s="840"/>
      <c r="H74" s="874"/>
      <c r="I74" s="136"/>
      <c r="J74" s="885"/>
      <c r="K74" s="887"/>
      <c r="L74" s="889"/>
      <c r="M74" s="137"/>
    </row>
    <row r="75" spans="1:13" ht="13.5" customHeight="1" x14ac:dyDescent="0.2">
      <c r="A75" s="872"/>
      <c r="B75" s="839"/>
      <c r="C75" s="839"/>
      <c r="D75" s="873"/>
      <c r="E75" s="133"/>
      <c r="F75" s="134" t="s">
        <v>307</v>
      </c>
      <c r="G75" s="840" t="s">
        <v>336</v>
      </c>
      <c r="H75" s="874"/>
      <c r="I75" s="136"/>
      <c r="J75" s="885"/>
      <c r="K75" s="887"/>
      <c r="L75" s="889"/>
      <c r="M75" s="137"/>
    </row>
    <row r="76" spans="1:13" ht="13.5" customHeight="1" x14ac:dyDescent="0.2">
      <c r="A76" s="872"/>
      <c r="B76" s="839"/>
      <c r="C76" s="839"/>
      <c r="D76" s="873"/>
      <c r="E76" s="133"/>
      <c r="F76" s="134" t="s">
        <v>291</v>
      </c>
      <c r="G76" s="840" t="s">
        <v>337</v>
      </c>
      <c r="H76" s="874"/>
      <c r="I76" s="136"/>
      <c r="J76" s="885"/>
      <c r="K76" s="887"/>
      <c r="L76" s="889"/>
      <c r="M76" s="137"/>
    </row>
    <row r="77" spans="1:13" ht="27" customHeight="1" x14ac:dyDescent="0.2">
      <c r="A77" s="872"/>
      <c r="B77" s="839"/>
      <c r="C77" s="839"/>
      <c r="D77" s="873"/>
      <c r="E77" s="133"/>
      <c r="F77" s="134" t="s">
        <v>294</v>
      </c>
      <c r="G77" s="840" t="s">
        <v>338</v>
      </c>
      <c r="H77" s="874"/>
      <c r="I77" s="136"/>
      <c r="J77" s="885"/>
      <c r="K77" s="887"/>
      <c r="L77" s="889"/>
      <c r="M77" s="137"/>
    </row>
    <row r="78" spans="1:13" ht="27" customHeight="1" x14ac:dyDescent="0.2">
      <c r="A78" s="872"/>
      <c r="B78" s="839"/>
      <c r="C78" s="839"/>
      <c r="D78" s="873"/>
      <c r="E78" s="133"/>
      <c r="F78" s="186" t="s">
        <v>297</v>
      </c>
      <c r="G78" s="812" t="s">
        <v>339</v>
      </c>
      <c r="H78" s="813"/>
      <c r="I78" s="136"/>
      <c r="J78" s="885"/>
      <c r="K78" s="887"/>
      <c r="L78" s="889"/>
      <c r="M78" s="137"/>
    </row>
    <row r="79" spans="1:13" ht="13.5" customHeight="1" x14ac:dyDescent="0.2">
      <c r="A79" s="182"/>
      <c r="B79" s="187"/>
      <c r="C79" s="187"/>
      <c r="D79" s="188"/>
      <c r="E79" s="178"/>
      <c r="F79" s="179"/>
      <c r="G79" s="179"/>
      <c r="H79" s="189"/>
      <c r="I79" s="181"/>
      <c r="J79" s="877"/>
      <c r="K79" s="879"/>
      <c r="L79" s="881"/>
      <c r="M79" s="185"/>
    </row>
    <row r="80" spans="1:13" ht="13.5" customHeight="1" x14ac:dyDescent="0.2">
      <c r="A80" s="872" t="s">
        <v>340</v>
      </c>
      <c r="B80" s="839"/>
      <c r="C80" s="839"/>
      <c r="D80" s="873"/>
      <c r="E80" s="875" t="s">
        <v>341</v>
      </c>
      <c r="F80" s="840"/>
      <c r="G80" s="840"/>
      <c r="H80" s="874"/>
      <c r="I80" s="136" t="s">
        <v>342</v>
      </c>
      <c r="J80" s="876" t="s">
        <v>287</v>
      </c>
      <c r="K80" s="878" t="s">
        <v>287</v>
      </c>
      <c r="L80" s="880"/>
      <c r="M80" s="137"/>
    </row>
    <row r="81" spans="1:13" ht="13.5" customHeight="1" x14ac:dyDescent="0.2">
      <c r="A81" s="872"/>
      <c r="B81" s="839"/>
      <c r="C81" s="839"/>
      <c r="D81" s="873"/>
      <c r="E81" s="153"/>
      <c r="F81" s="154"/>
      <c r="G81" s="154"/>
      <c r="H81" s="155"/>
      <c r="I81" s="156"/>
      <c r="J81" s="877"/>
      <c r="K81" s="879"/>
      <c r="L81" s="881"/>
      <c r="M81" s="157"/>
    </row>
    <row r="82" spans="1:13" ht="27" customHeight="1" x14ac:dyDescent="0.2">
      <c r="A82" s="158"/>
      <c r="D82" s="159"/>
      <c r="E82" s="882" t="s">
        <v>343</v>
      </c>
      <c r="F82" s="883"/>
      <c r="G82" s="883"/>
      <c r="H82" s="884"/>
      <c r="I82" s="143"/>
      <c r="J82" s="876" t="s">
        <v>287</v>
      </c>
      <c r="K82" s="878" t="s">
        <v>287</v>
      </c>
      <c r="L82" s="880"/>
      <c r="M82" s="836" t="s">
        <v>344</v>
      </c>
    </row>
    <row r="83" spans="1:13" ht="13.5" customHeight="1" x14ac:dyDescent="0.2">
      <c r="A83" s="872"/>
      <c r="B83" s="839"/>
      <c r="C83" s="839"/>
      <c r="D83" s="873"/>
      <c r="E83" s="163"/>
      <c r="F83" s="134" t="s">
        <v>345</v>
      </c>
      <c r="G83" s="840" t="s">
        <v>346</v>
      </c>
      <c r="H83" s="874"/>
      <c r="I83" s="136"/>
      <c r="J83" s="885"/>
      <c r="K83" s="887"/>
      <c r="L83" s="889"/>
      <c r="M83" s="837"/>
    </row>
    <row r="84" spans="1:13" ht="27" customHeight="1" x14ac:dyDescent="0.2">
      <c r="A84" s="872"/>
      <c r="B84" s="839"/>
      <c r="C84" s="839"/>
      <c r="D84" s="873"/>
      <c r="E84" s="133"/>
      <c r="F84" s="134" t="s">
        <v>345</v>
      </c>
      <c r="G84" s="840" t="s">
        <v>347</v>
      </c>
      <c r="H84" s="874"/>
      <c r="I84" s="136"/>
      <c r="J84" s="885"/>
      <c r="K84" s="887"/>
      <c r="L84" s="889"/>
      <c r="M84" s="837"/>
    </row>
    <row r="85" spans="1:13" ht="13.5" customHeight="1" x14ac:dyDescent="0.2">
      <c r="A85" s="872"/>
      <c r="B85" s="839"/>
      <c r="C85" s="839"/>
      <c r="D85" s="873"/>
      <c r="E85" s="133"/>
      <c r="F85" s="134"/>
      <c r="G85" s="840" t="s">
        <v>348</v>
      </c>
      <c r="H85" s="874"/>
      <c r="I85" s="136"/>
      <c r="J85" s="885"/>
      <c r="K85" s="887"/>
      <c r="L85" s="889"/>
      <c r="M85" s="136"/>
    </row>
    <row r="86" spans="1:13" ht="40.5" customHeight="1" x14ac:dyDescent="0.2">
      <c r="A86" s="872"/>
      <c r="B86" s="839"/>
      <c r="C86" s="839"/>
      <c r="D86" s="873"/>
      <c r="E86" s="133"/>
      <c r="F86" s="134" t="s">
        <v>345</v>
      </c>
      <c r="G86" s="840" t="s">
        <v>349</v>
      </c>
      <c r="H86" s="874"/>
      <c r="I86" s="136"/>
      <c r="J86" s="885"/>
      <c r="K86" s="887"/>
      <c r="L86" s="889"/>
      <c r="M86" s="136"/>
    </row>
    <row r="87" spans="1:13" ht="13.5" customHeight="1" x14ac:dyDescent="0.2">
      <c r="A87" s="872"/>
      <c r="B87" s="839"/>
      <c r="C87" s="839"/>
      <c r="D87" s="873"/>
      <c r="E87" s="133"/>
      <c r="F87" s="134"/>
      <c r="G87" s="134"/>
      <c r="H87" s="135" t="s">
        <v>350</v>
      </c>
      <c r="I87" s="136"/>
      <c r="J87" s="885"/>
      <c r="K87" s="887"/>
      <c r="L87" s="889"/>
      <c r="M87" s="136"/>
    </row>
    <row r="88" spans="1:13" ht="13.5" customHeight="1" x14ac:dyDescent="0.2">
      <c r="A88" s="872"/>
      <c r="B88" s="839"/>
      <c r="C88" s="839"/>
      <c r="D88" s="873"/>
      <c r="E88" s="133"/>
      <c r="F88" s="134"/>
      <c r="G88" s="134"/>
      <c r="H88" s="135" t="s">
        <v>351</v>
      </c>
      <c r="I88" s="136"/>
      <c r="J88" s="885"/>
      <c r="K88" s="887"/>
      <c r="L88" s="889"/>
      <c r="M88" s="136"/>
    </row>
    <row r="89" spans="1:13" ht="13.5" customHeight="1" x14ac:dyDescent="0.2">
      <c r="A89" s="872"/>
      <c r="B89" s="839"/>
      <c r="C89" s="839"/>
      <c r="D89" s="873"/>
      <c r="E89" s="133"/>
      <c r="F89" s="134"/>
      <c r="G89" s="134"/>
      <c r="H89" s="135" t="s">
        <v>352</v>
      </c>
      <c r="I89" s="136"/>
      <c r="J89" s="885"/>
      <c r="K89" s="887"/>
      <c r="L89" s="889"/>
      <c r="M89" s="136"/>
    </row>
    <row r="90" spans="1:13" x14ac:dyDescent="0.2">
      <c r="A90" s="167"/>
      <c r="B90" s="168"/>
      <c r="C90" s="168"/>
      <c r="D90" s="169"/>
      <c r="E90" s="170"/>
      <c r="F90" s="171"/>
      <c r="G90" s="171"/>
      <c r="H90" s="172"/>
      <c r="I90" s="173"/>
      <c r="J90" s="886"/>
      <c r="K90" s="888"/>
      <c r="L90" s="890"/>
      <c r="M90" s="173"/>
    </row>
    <row r="91" spans="1:13" x14ac:dyDescent="0.2">
      <c r="A91" s="125" t="s">
        <v>353</v>
      </c>
      <c r="B91" s="126"/>
      <c r="C91" s="126"/>
      <c r="D91" s="126"/>
      <c r="E91" s="127"/>
      <c r="F91" s="128"/>
      <c r="G91" s="128"/>
      <c r="H91" s="128"/>
      <c r="I91" s="129"/>
      <c r="J91" s="130"/>
      <c r="K91" s="130"/>
      <c r="L91" s="130"/>
      <c r="M91" s="131"/>
    </row>
    <row r="92" spans="1:13" ht="40.5" customHeight="1" x14ac:dyDescent="0.2">
      <c r="A92" s="809" t="s">
        <v>354</v>
      </c>
      <c r="B92" s="810"/>
      <c r="C92" s="810"/>
      <c r="D92" s="811"/>
      <c r="E92" s="822" t="s">
        <v>355</v>
      </c>
      <c r="F92" s="812"/>
      <c r="G92" s="812"/>
      <c r="H92" s="813"/>
      <c r="I92" s="137" t="s">
        <v>356</v>
      </c>
      <c r="J92" s="868" t="s">
        <v>287</v>
      </c>
      <c r="K92" s="869" t="s">
        <v>287</v>
      </c>
      <c r="L92" s="870"/>
      <c r="M92" s="871" t="s">
        <v>357</v>
      </c>
    </row>
    <row r="93" spans="1:13" ht="67.5" customHeight="1" x14ac:dyDescent="0.2">
      <c r="A93" s="809"/>
      <c r="B93" s="810"/>
      <c r="C93" s="810"/>
      <c r="D93" s="811"/>
      <c r="E93" s="193"/>
      <c r="F93" s="186" t="s">
        <v>307</v>
      </c>
      <c r="G93" s="812" t="s">
        <v>358</v>
      </c>
      <c r="H93" s="813"/>
      <c r="I93" s="137"/>
      <c r="J93" s="823"/>
      <c r="K93" s="804"/>
      <c r="L93" s="807"/>
      <c r="M93" s="837"/>
    </row>
    <row r="94" spans="1:13" ht="13.5" customHeight="1" x14ac:dyDescent="0.2">
      <c r="A94" s="197"/>
      <c r="B94" s="198"/>
      <c r="C94" s="198"/>
      <c r="D94" s="199"/>
      <c r="E94" s="200"/>
      <c r="F94" s="201"/>
      <c r="G94" s="201"/>
      <c r="H94" s="202"/>
      <c r="I94" s="185"/>
      <c r="J94" s="824"/>
      <c r="K94" s="805"/>
      <c r="L94" s="808"/>
      <c r="M94" s="185"/>
    </row>
    <row r="95" spans="1:13" ht="47.5" customHeight="1" x14ac:dyDescent="0.2">
      <c r="A95" s="817" t="s">
        <v>359</v>
      </c>
      <c r="B95" s="818"/>
      <c r="C95" s="818"/>
      <c r="D95" s="819"/>
      <c r="E95" s="814" t="s">
        <v>360</v>
      </c>
      <c r="F95" s="815"/>
      <c r="G95" s="815"/>
      <c r="H95" s="816"/>
      <c r="I95" s="152" t="s">
        <v>361</v>
      </c>
      <c r="J95" s="203" t="s">
        <v>287</v>
      </c>
      <c r="K95" s="204" t="s">
        <v>287</v>
      </c>
      <c r="L95" s="205"/>
      <c r="M95" s="152" t="s">
        <v>362</v>
      </c>
    </row>
    <row r="96" spans="1:13" ht="13.5" customHeight="1" x14ac:dyDescent="0.2">
      <c r="A96" s="197"/>
      <c r="B96" s="198"/>
      <c r="C96" s="198"/>
      <c r="D96" s="199"/>
      <c r="E96" s="200"/>
      <c r="F96" s="201"/>
      <c r="G96" s="201"/>
      <c r="H96" s="202"/>
      <c r="I96" s="185"/>
      <c r="J96" s="206"/>
      <c r="K96" s="207"/>
      <c r="L96" s="208"/>
      <c r="M96" s="185"/>
    </row>
    <row r="97" spans="1:13" ht="28" customHeight="1" x14ac:dyDescent="0.2">
      <c r="A97" s="817" t="s">
        <v>363</v>
      </c>
      <c r="B97" s="818"/>
      <c r="C97" s="818"/>
      <c r="D97" s="819"/>
      <c r="E97" s="814" t="s">
        <v>364</v>
      </c>
      <c r="F97" s="815"/>
      <c r="G97" s="815"/>
      <c r="H97" s="816"/>
      <c r="I97" s="152" t="s">
        <v>365</v>
      </c>
      <c r="J97" s="203" t="s">
        <v>287</v>
      </c>
      <c r="K97" s="204" t="s">
        <v>287</v>
      </c>
      <c r="L97" s="205"/>
      <c r="M97" s="152" t="s">
        <v>366</v>
      </c>
    </row>
    <row r="98" spans="1:13" ht="13.5" customHeight="1" x14ac:dyDescent="0.2">
      <c r="A98" s="209"/>
      <c r="B98" s="210"/>
      <c r="C98" s="210"/>
      <c r="D98" s="211"/>
      <c r="E98" s="212"/>
      <c r="F98" s="213"/>
      <c r="G98" s="213"/>
      <c r="H98" s="214"/>
      <c r="I98" s="144"/>
      <c r="J98" s="215"/>
      <c r="K98" s="216"/>
      <c r="L98" s="217"/>
      <c r="M98" s="144"/>
    </row>
    <row r="99" spans="1:13" ht="54" customHeight="1" x14ac:dyDescent="0.2">
      <c r="A99" s="817" t="s">
        <v>367</v>
      </c>
      <c r="B99" s="818"/>
      <c r="C99" s="818"/>
      <c r="D99" s="819"/>
      <c r="E99" s="814" t="s">
        <v>368</v>
      </c>
      <c r="F99" s="815"/>
      <c r="G99" s="815"/>
      <c r="H99" s="816"/>
      <c r="I99" s="152" t="s">
        <v>369</v>
      </c>
      <c r="J99" s="203" t="s">
        <v>287</v>
      </c>
      <c r="K99" s="204" t="s">
        <v>287</v>
      </c>
      <c r="L99" s="205"/>
      <c r="M99" s="152" t="s">
        <v>366</v>
      </c>
    </row>
    <row r="100" spans="1:13" ht="13.5" customHeight="1" x14ac:dyDescent="0.2">
      <c r="A100" s="209"/>
      <c r="B100" s="210"/>
      <c r="C100" s="210"/>
      <c r="D100" s="211"/>
      <c r="E100" s="212"/>
      <c r="F100" s="213"/>
      <c r="G100" s="213"/>
      <c r="H100" s="214"/>
      <c r="I100" s="144"/>
      <c r="J100" s="215"/>
      <c r="K100" s="216"/>
      <c r="L100" s="217"/>
      <c r="M100" s="144"/>
    </row>
    <row r="101" spans="1:13" ht="40.5" customHeight="1" x14ac:dyDescent="0.2">
      <c r="A101" s="817" t="s">
        <v>370</v>
      </c>
      <c r="B101" s="818"/>
      <c r="C101" s="818"/>
      <c r="D101" s="819"/>
      <c r="E101" s="814" t="s">
        <v>371</v>
      </c>
      <c r="F101" s="815"/>
      <c r="G101" s="815"/>
      <c r="H101" s="816"/>
      <c r="I101" s="152" t="s">
        <v>372</v>
      </c>
      <c r="J101" s="203" t="s">
        <v>287</v>
      </c>
      <c r="K101" s="204" t="s">
        <v>287</v>
      </c>
      <c r="L101" s="205"/>
      <c r="M101" s="152" t="s">
        <v>373</v>
      </c>
    </row>
    <row r="102" spans="1:13" ht="13.5" customHeight="1" x14ac:dyDescent="0.2">
      <c r="A102" s="197"/>
      <c r="B102" s="198"/>
      <c r="C102" s="198"/>
      <c r="D102" s="199"/>
      <c r="E102" s="200"/>
      <c r="F102" s="201"/>
      <c r="G102" s="201"/>
      <c r="H102" s="202"/>
      <c r="I102" s="185"/>
      <c r="J102" s="206"/>
      <c r="K102" s="207"/>
      <c r="L102" s="208"/>
      <c r="M102" s="185"/>
    </row>
    <row r="103" spans="1:13" ht="27" customHeight="1" x14ac:dyDescent="0.2">
      <c r="A103" s="817" t="s">
        <v>374</v>
      </c>
      <c r="B103" s="818"/>
      <c r="C103" s="818"/>
      <c r="D103" s="819"/>
      <c r="E103" s="826" t="s">
        <v>375</v>
      </c>
      <c r="F103" s="827"/>
      <c r="G103" s="827"/>
      <c r="H103" s="828"/>
      <c r="I103" s="152" t="s">
        <v>376</v>
      </c>
      <c r="J103" s="866" t="s">
        <v>287</v>
      </c>
      <c r="K103" s="864" t="s">
        <v>287</v>
      </c>
      <c r="L103" s="218"/>
      <c r="M103" s="219" t="s">
        <v>377</v>
      </c>
    </row>
    <row r="104" spans="1:13" ht="13.5" customHeight="1" x14ac:dyDescent="0.2">
      <c r="A104" s="209"/>
      <c r="B104" s="210"/>
      <c r="C104" s="210"/>
      <c r="D104" s="211"/>
      <c r="E104" s="200"/>
      <c r="F104" s="201"/>
      <c r="G104" s="201"/>
      <c r="H104" s="202"/>
      <c r="I104" s="220"/>
      <c r="J104" s="867"/>
      <c r="K104" s="865"/>
      <c r="L104" s="221"/>
      <c r="M104" s="220"/>
    </row>
    <row r="105" spans="1:13" ht="40" customHeight="1" x14ac:dyDescent="0.2">
      <c r="A105" s="809"/>
      <c r="B105" s="810"/>
      <c r="C105" s="810"/>
      <c r="D105" s="811"/>
      <c r="E105" s="814" t="s">
        <v>378</v>
      </c>
      <c r="F105" s="815"/>
      <c r="G105" s="815"/>
      <c r="H105" s="816"/>
      <c r="I105" s="137"/>
      <c r="J105" s="823" t="s">
        <v>287</v>
      </c>
      <c r="K105" s="804" t="s">
        <v>287</v>
      </c>
      <c r="L105" s="807"/>
      <c r="M105" s="137"/>
    </row>
    <row r="106" spans="1:13" ht="13.5" customHeight="1" x14ac:dyDescent="0.2">
      <c r="A106" s="197"/>
      <c r="B106" s="198"/>
      <c r="C106" s="198"/>
      <c r="D106" s="199"/>
      <c r="E106" s="200"/>
      <c r="F106" s="201"/>
      <c r="G106" s="201"/>
      <c r="H106" s="202"/>
      <c r="I106" s="185"/>
      <c r="J106" s="824"/>
      <c r="K106" s="805"/>
      <c r="L106" s="808"/>
      <c r="M106" s="185"/>
    </row>
    <row r="107" spans="1:13" ht="27" customHeight="1" x14ac:dyDescent="0.2">
      <c r="A107" s="809" t="s">
        <v>379</v>
      </c>
      <c r="B107" s="810"/>
      <c r="C107" s="810"/>
      <c r="D107" s="811"/>
      <c r="E107" s="822" t="s">
        <v>380</v>
      </c>
      <c r="F107" s="812"/>
      <c r="G107" s="812"/>
      <c r="H107" s="813"/>
      <c r="I107" s="137" t="s">
        <v>381</v>
      </c>
      <c r="J107" s="222" t="s">
        <v>287</v>
      </c>
      <c r="K107" s="195" t="s">
        <v>287</v>
      </c>
      <c r="L107" s="196"/>
      <c r="M107" s="137" t="s">
        <v>382</v>
      </c>
    </row>
    <row r="108" spans="1:13" ht="13.5" customHeight="1" x14ac:dyDescent="0.2">
      <c r="A108" s="209"/>
      <c r="B108" s="210"/>
      <c r="C108" s="210"/>
      <c r="D108" s="211"/>
      <c r="E108" s="200"/>
      <c r="F108" s="201"/>
      <c r="G108" s="201"/>
      <c r="H108" s="202"/>
      <c r="I108" s="185"/>
      <c r="J108" s="197"/>
      <c r="K108" s="207"/>
      <c r="L108" s="208"/>
      <c r="M108" s="185"/>
    </row>
    <row r="109" spans="1:13" ht="27" customHeight="1" x14ac:dyDescent="0.2">
      <c r="A109" s="809"/>
      <c r="B109" s="810"/>
      <c r="C109" s="810"/>
      <c r="D109" s="811"/>
      <c r="E109" s="814" t="s">
        <v>383</v>
      </c>
      <c r="F109" s="815"/>
      <c r="G109" s="815"/>
      <c r="H109" s="816"/>
      <c r="I109" s="152"/>
      <c r="J109" s="825" t="s">
        <v>287</v>
      </c>
      <c r="K109" s="803" t="s">
        <v>287</v>
      </c>
      <c r="L109" s="806" t="s">
        <v>287</v>
      </c>
      <c r="M109" s="152"/>
    </row>
    <row r="110" spans="1:13" ht="13.5" customHeight="1" x14ac:dyDescent="0.2">
      <c r="A110" s="209"/>
      <c r="B110" s="210"/>
      <c r="C110" s="210"/>
      <c r="D110" s="211"/>
      <c r="E110" s="200"/>
      <c r="F110" s="201"/>
      <c r="G110" s="201"/>
      <c r="H110" s="202"/>
      <c r="I110" s="185"/>
      <c r="J110" s="824"/>
      <c r="K110" s="805"/>
      <c r="L110" s="808"/>
      <c r="M110" s="185"/>
    </row>
    <row r="111" spans="1:13" ht="27" customHeight="1" x14ac:dyDescent="0.2">
      <c r="A111" s="809"/>
      <c r="B111" s="810"/>
      <c r="C111" s="810"/>
      <c r="D111" s="811"/>
      <c r="E111" s="814" t="s">
        <v>384</v>
      </c>
      <c r="F111" s="815"/>
      <c r="G111" s="815"/>
      <c r="H111" s="816"/>
      <c r="I111" s="152"/>
      <c r="J111" s="222" t="s">
        <v>287</v>
      </c>
      <c r="K111" s="195" t="s">
        <v>287</v>
      </c>
      <c r="L111" s="196"/>
      <c r="M111" s="820" t="s">
        <v>385</v>
      </c>
    </row>
    <row r="112" spans="1:13" ht="15.65" customHeight="1" x14ac:dyDescent="0.2">
      <c r="A112" s="209"/>
      <c r="B112" s="210"/>
      <c r="C112" s="210"/>
      <c r="D112" s="211"/>
      <c r="E112" s="212"/>
      <c r="F112" s="213" t="s">
        <v>307</v>
      </c>
      <c r="G112" s="213" t="s">
        <v>386</v>
      </c>
      <c r="H112" s="214"/>
      <c r="I112" s="144"/>
      <c r="J112" s="194"/>
      <c r="K112" s="195"/>
      <c r="L112" s="196"/>
      <c r="M112" s="821"/>
    </row>
    <row r="113" spans="1:13" ht="15.65" customHeight="1" x14ac:dyDescent="0.2">
      <c r="A113" s="209"/>
      <c r="B113" s="210"/>
      <c r="C113" s="210"/>
      <c r="D113" s="211"/>
      <c r="E113" s="200"/>
      <c r="F113" s="201"/>
      <c r="G113" s="201"/>
      <c r="H113" s="202"/>
      <c r="I113" s="185"/>
      <c r="J113" s="224"/>
      <c r="K113" s="225"/>
      <c r="L113" s="226"/>
      <c r="M113" s="855"/>
    </row>
    <row r="114" spans="1:13" ht="40.5" customHeight="1" x14ac:dyDescent="0.2">
      <c r="A114" s="209"/>
      <c r="B114" s="210"/>
      <c r="C114" s="210"/>
      <c r="D114" s="211"/>
      <c r="E114" s="856" t="s">
        <v>387</v>
      </c>
      <c r="F114" s="857"/>
      <c r="G114" s="857"/>
      <c r="H114" s="858"/>
      <c r="I114" s="144"/>
      <c r="J114" s="227" t="s">
        <v>287</v>
      </c>
      <c r="K114" s="228" t="s">
        <v>287</v>
      </c>
      <c r="L114" s="229" t="s">
        <v>287</v>
      </c>
      <c r="M114" s="137" t="s">
        <v>388</v>
      </c>
    </row>
    <row r="115" spans="1:13" ht="27" customHeight="1" x14ac:dyDescent="0.2">
      <c r="A115" s="809"/>
      <c r="B115" s="810"/>
      <c r="C115" s="810"/>
      <c r="D115" s="811"/>
      <c r="E115" s="193"/>
      <c r="F115" s="186" t="s">
        <v>307</v>
      </c>
      <c r="G115" s="812" t="s">
        <v>389</v>
      </c>
      <c r="H115" s="813"/>
      <c r="I115" s="137"/>
      <c r="J115" s="224"/>
      <c r="K115" s="225"/>
      <c r="L115" s="226"/>
      <c r="M115" s="137"/>
    </row>
    <row r="116" spans="1:13" ht="13.5" customHeight="1" x14ac:dyDescent="0.2">
      <c r="A116" s="809"/>
      <c r="B116" s="810"/>
      <c r="C116" s="810"/>
      <c r="D116" s="811"/>
      <c r="E116" s="193"/>
      <c r="F116" s="186" t="s">
        <v>307</v>
      </c>
      <c r="G116" s="812" t="s">
        <v>390</v>
      </c>
      <c r="H116" s="813"/>
      <c r="I116" s="137"/>
      <c r="J116" s="224"/>
      <c r="K116" s="225"/>
      <c r="L116" s="226"/>
      <c r="M116" s="137"/>
    </row>
    <row r="117" spans="1:13" ht="13.5" customHeight="1" x14ac:dyDescent="0.2">
      <c r="A117" s="209"/>
      <c r="B117" s="210"/>
      <c r="C117" s="210"/>
      <c r="D117" s="211"/>
      <c r="E117" s="200"/>
      <c r="F117" s="201"/>
      <c r="G117" s="201"/>
      <c r="H117" s="202"/>
      <c r="I117" s="185"/>
      <c r="J117" s="230"/>
      <c r="K117" s="231"/>
      <c r="L117" s="232"/>
      <c r="M117" s="185"/>
    </row>
    <row r="118" spans="1:13" ht="27" customHeight="1" x14ac:dyDescent="0.2">
      <c r="A118" s="209"/>
      <c r="B118" s="210"/>
      <c r="C118" s="210"/>
      <c r="D118" s="211"/>
      <c r="E118" s="859" t="s">
        <v>391</v>
      </c>
      <c r="F118" s="860"/>
      <c r="G118" s="860"/>
      <c r="H118" s="861"/>
      <c r="I118" s="233" t="s">
        <v>392</v>
      </c>
      <c r="J118" s="825" t="s">
        <v>287</v>
      </c>
      <c r="K118" s="803" t="s">
        <v>287</v>
      </c>
      <c r="L118" s="862"/>
      <c r="M118" s="144"/>
    </row>
    <row r="119" spans="1:13" ht="13.5" customHeight="1" x14ac:dyDescent="0.2">
      <c r="A119" s="209"/>
      <c r="B119" s="210"/>
      <c r="C119" s="210"/>
      <c r="D119" s="211"/>
      <c r="E119" s="200"/>
      <c r="F119" s="201"/>
      <c r="G119" s="201"/>
      <c r="H119" s="202"/>
      <c r="I119" s="185"/>
      <c r="J119" s="824"/>
      <c r="K119" s="805"/>
      <c r="L119" s="863"/>
      <c r="M119" s="185"/>
    </row>
    <row r="120" spans="1:13" ht="13.5" customHeight="1" x14ac:dyDescent="0.2">
      <c r="A120" s="209"/>
      <c r="B120" s="210"/>
      <c r="C120" s="210"/>
      <c r="D120" s="211"/>
      <c r="E120" s="846" t="s">
        <v>393</v>
      </c>
      <c r="F120" s="847"/>
      <c r="G120" s="847"/>
      <c r="H120" s="848"/>
      <c r="I120" s="233"/>
      <c r="J120" s="227" t="s">
        <v>287</v>
      </c>
      <c r="K120" s="228" t="s">
        <v>287</v>
      </c>
      <c r="L120" s="234"/>
      <c r="M120" s="144"/>
    </row>
    <row r="121" spans="1:13" ht="13.5" customHeight="1" x14ac:dyDescent="0.2">
      <c r="A121" s="197"/>
      <c r="B121" s="198"/>
      <c r="C121" s="198"/>
      <c r="D121" s="199"/>
      <c r="E121" s="413"/>
      <c r="F121" s="414"/>
      <c r="G121" s="414"/>
      <c r="H121" s="415"/>
      <c r="I121" s="416"/>
      <c r="J121" s="458"/>
      <c r="K121" s="459"/>
      <c r="L121" s="460"/>
      <c r="M121" s="185"/>
    </row>
    <row r="122" spans="1:13" ht="40.5" customHeight="1" x14ac:dyDescent="0.2">
      <c r="A122" s="849" t="s">
        <v>394</v>
      </c>
      <c r="B122" s="850"/>
      <c r="C122" s="850"/>
      <c r="D122" s="851"/>
      <c r="E122" s="852" t="s">
        <v>395</v>
      </c>
      <c r="F122" s="853"/>
      <c r="G122" s="853"/>
      <c r="H122" s="854"/>
      <c r="I122" s="438" t="s">
        <v>396</v>
      </c>
      <c r="J122" s="435" t="s">
        <v>287</v>
      </c>
      <c r="K122" s="436" t="s">
        <v>287</v>
      </c>
      <c r="L122" s="437"/>
      <c r="M122" s="438" t="s">
        <v>397</v>
      </c>
    </row>
    <row r="123" spans="1:13" ht="13.5" customHeight="1" x14ac:dyDescent="0.2">
      <c r="A123" s="423"/>
      <c r="B123" s="424"/>
      <c r="C123" s="424"/>
      <c r="D123" s="425"/>
      <c r="E123" s="426"/>
      <c r="F123" s="427"/>
      <c r="G123" s="427"/>
      <c r="H123" s="428"/>
      <c r="I123" s="429"/>
      <c r="J123" s="430"/>
      <c r="K123" s="431"/>
      <c r="L123" s="432"/>
      <c r="M123" s="433"/>
    </row>
    <row r="124" spans="1:13" ht="41.25" customHeight="1" x14ac:dyDescent="0.2">
      <c r="A124" s="849"/>
      <c r="B124" s="850"/>
      <c r="C124" s="850"/>
      <c r="D124" s="851"/>
      <c r="E124" s="852" t="s">
        <v>398</v>
      </c>
      <c r="F124" s="853"/>
      <c r="G124" s="853"/>
      <c r="H124" s="854"/>
      <c r="I124" s="434"/>
      <c r="J124" s="435" t="s">
        <v>287</v>
      </c>
      <c r="K124" s="436" t="s">
        <v>287</v>
      </c>
      <c r="L124" s="437" t="s">
        <v>287</v>
      </c>
      <c r="M124" s="438" t="s">
        <v>399</v>
      </c>
    </row>
    <row r="125" spans="1:13" ht="13.5" customHeight="1" x14ac:dyDescent="0.2">
      <c r="A125" s="451"/>
      <c r="B125" s="452"/>
      <c r="C125" s="452"/>
      <c r="D125" s="453"/>
      <c r="E125" s="454"/>
      <c r="F125" s="455"/>
      <c r="G125" s="455"/>
      <c r="H125" s="456"/>
      <c r="I125" s="434"/>
      <c r="J125" s="435"/>
      <c r="K125" s="436"/>
      <c r="L125" s="437"/>
      <c r="M125" s="438"/>
    </row>
    <row r="126" spans="1:13" ht="54" customHeight="1" x14ac:dyDescent="0.2">
      <c r="A126" s="817" t="s">
        <v>400</v>
      </c>
      <c r="B126" s="818"/>
      <c r="C126" s="818"/>
      <c r="D126" s="819"/>
      <c r="E126" s="814" t="s">
        <v>401</v>
      </c>
      <c r="F126" s="815"/>
      <c r="G126" s="815"/>
      <c r="H126" s="816"/>
      <c r="I126" s="152" t="s">
        <v>402</v>
      </c>
      <c r="J126" s="825" t="s">
        <v>287</v>
      </c>
      <c r="K126" s="803" t="s">
        <v>287</v>
      </c>
      <c r="L126" s="806"/>
      <c r="M126" s="219" t="s">
        <v>403</v>
      </c>
    </row>
    <row r="127" spans="1:13" ht="40.5" customHeight="1" x14ac:dyDescent="0.2">
      <c r="A127" s="809"/>
      <c r="B127" s="810"/>
      <c r="C127" s="810"/>
      <c r="D127" s="811"/>
      <c r="E127" s="193"/>
      <c r="F127" s="186" t="s">
        <v>307</v>
      </c>
      <c r="G127" s="812" t="s">
        <v>404</v>
      </c>
      <c r="H127" s="813"/>
      <c r="I127" s="137" t="s">
        <v>405</v>
      </c>
      <c r="J127" s="823"/>
      <c r="K127" s="804"/>
      <c r="L127" s="807"/>
      <c r="M127" s="137"/>
    </row>
    <row r="128" spans="1:13" ht="13.5" customHeight="1" x14ac:dyDescent="0.2">
      <c r="A128" s="209"/>
      <c r="B128" s="210"/>
      <c r="C128" s="210"/>
      <c r="D128" s="211"/>
      <c r="E128" s="200"/>
      <c r="F128" s="201"/>
      <c r="G128" s="201"/>
      <c r="H128" s="202"/>
      <c r="I128" s="185"/>
      <c r="J128" s="824"/>
      <c r="K128" s="805"/>
      <c r="L128" s="808"/>
      <c r="M128" s="185"/>
    </row>
    <row r="129" spans="1:13" ht="27" customHeight="1" x14ac:dyDescent="0.2">
      <c r="A129" s="809"/>
      <c r="B129" s="810"/>
      <c r="C129" s="810"/>
      <c r="D129" s="811"/>
      <c r="E129" s="822" t="s">
        <v>406</v>
      </c>
      <c r="F129" s="812"/>
      <c r="G129" s="812"/>
      <c r="H129" s="813"/>
      <c r="I129" s="137"/>
      <c r="J129" s="823" t="s">
        <v>287</v>
      </c>
      <c r="K129" s="804" t="s">
        <v>287</v>
      </c>
      <c r="L129" s="807"/>
      <c r="M129" s="235" t="s">
        <v>407</v>
      </c>
    </row>
    <row r="130" spans="1:13" ht="13.5" customHeight="1" x14ac:dyDescent="0.2">
      <c r="A130" s="209"/>
      <c r="B130" s="210"/>
      <c r="C130" s="210"/>
      <c r="D130" s="211"/>
      <c r="E130" s="200"/>
      <c r="F130" s="201"/>
      <c r="G130" s="201"/>
      <c r="H130" s="202"/>
      <c r="I130" s="185"/>
      <c r="J130" s="824"/>
      <c r="K130" s="805"/>
      <c r="L130" s="808"/>
      <c r="M130" s="185"/>
    </row>
    <row r="131" spans="1:13" ht="27" customHeight="1" x14ac:dyDescent="0.2">
      <c r="A131" s="809"/>
      <c r="B131" s="810"/>
      <c r="C131" s="810"/>
      <c r="D131" s="811"/>
      <c r="E131" s="814" t="s">
        <v>408</v>
      </c>
      <c r="F131" s="815"/>
      <c r="G131" s="815"/>
      <c r="H131" s="816"/>
      <c r="I131" s="152"/>
      <c r="J131" s="825" t="s">
        <v>287</v>
      </c>
      <c r="K131" s="803" t="s">
        <v>287</v>
      </c>
      <c r="L131" s="806"/>
      <c r="M131" s="152"/>
    </row>
    <row r="132" spans="1:13" ht="27" customHeight="1" x14ac:dyDescent="0.2">
      <c r="A132" s="809"/>
      <c r="B132" s="810"/>
      <c r="C132" s="810"/>
      <c r="D132" s="811"/>
      <c r="E132" s="193"/>
      <c r="F132" s="186" t="s">
        <v>307</v>
      </c>
      <c r="G132" s="812" t="s">
        <v>409</v>
      </c>
      <c r="H132" s="813"/>
      <c r="I132" s="137" t="s">
        <v>410</v>
      </c>
      <c r="J132" s="823"/>
      <c r="K132" s="804"/>
      <c r="L132" s="807"/>
      <c r="M132" s="137" t="s">
        <v>411</v>
      </c>
    </row>
    <row r="133" spans="1:13" ht="13.5" customHeight="1" x14ac:dyDescent="0.2">
      <c r="A133" s="209"/>
      <c r="B133" s="210"/>
      <c r="C133" s="210"/>
      <c r="D133" s="211"/>
      <c r="E133" s="212"/>
      <c r="F133" s="213"/>
      <c r="G133" s="213"/>
      <c r="H133" s="214"/>
      <c r="I133" s="144"/>
      <c r="J133" s="823"/>
      <c r="K133" s="804"/>
      <c r="L133" s="807"/>
      <c r="M133" s="144"/>
    </row>
    <row r="134" spans="1:13" ht="13.5" customHeight="1" x14ac:dyDescent="0.2">
      <c r="A134" s="809"/>
      <c r="B134" s="810"/>
      <c r="C134" s="810"/>
      <c r="D134" s="811"/>
      <c r="E134" s="814" t="s">
        <v>412</v>
      </c>
      <c r="F134" s="815"/>
      <c r="G134" s="815"/>
      <c r="H134" s="816"/>
      <c r="I134" s="152"/>
      <c r="J134" s="825" t="s">
        <v>287</v>
      </c>
      <c r="K134" s="803" t="s">
        <v>287</v>
      </c>
      <c r="L134" s="806"/>
      <c r="M134" s="152"/>
    </row>
    <row r="135" spans="1:13" ht="13.5" customHeight="1" x14ac:dyDescent="0.2">
      <c r="A135" s="209"/>
      <c r="B135" s="210"/>
      <c r="C135" s="210"/>
      <c r="D135" s="211"/>
      <c r="E135" s="212"/>
      <c r="F135" s="213"/>
      <c r="G135" s="213"/>
      <c r="H135" s="214"/>
      <c r="I135" s="144"/>
      <c r="J135" s="823"/>
      <c r="K135" s="804"/>
      <c r="L135" s="807"/>
      <c r="M135" s="144"/>
    </row>
    <row r="136" spans="1:13" ht="40.5" customHeight="1" x14ac:dyDescent="0.2">
      <c r="A136" s="809"/>
      <c r="B136" s="810"/>
      <c r="C136" s="810"/>
      <c r="D136" s="811"/>
      <c r="E136" s="814" t="s">
        <v>413</v>
      </c>
      <c r="F136" s="815"/>
      <c r="G136" s="815"/>
      <c r="H136" s="816"/>
      <c r="I136" s="152"/>
      <c r="J136" s="825" t="s">
        <v>287</v>
      </c>
      <c r="K136" s="803" t="s">
        <v>287</v>
      </c>
      <c r="L136" s="806"/>
      <c r="M136" s="152" t="s">
        <v>414</v>
      </c>
    </row>
    <row r="137" spans="1:13" ht="13.5" customHeight="1" x14ac:dyDescent="0.2">
      <c r="A137" s="197"/>
      <c r="B137" s="198"/>
      <c r="C137" s="198"/>
      <c r="D137" s="199"/>
      <c r="E137" s="200"/>
      <c r="F137" s="201"/>
      <c r="G137" s="201"/>
      <c r="H137" s="202"/>
      <c r="I137" s="185"/>
      <c r="J137" s="824"/>
      <c r="K137" s="805"/>
      <c r="L137" s="808"/>
      <c r="M137" s="185"/>
    </row>
    <row r="138" spans="1:13" ht="13.5" customHeight="1" x14ac:dyDescent="0.2">
      <c r="A138" s="817" t="s">
        <v>415</v>
      </c>
      <c r="B138" s="818"/>
      <c r="C138" s="818"/>
      <c r="D138" s="819"/>
      <c r="E138" s="842" t="s">
        <v>416</v>
      </c>
      <c r="F138" s="829"/>
      <c r="G138" s="829"/>
      <c r="H138" s="830"/>
      <c r="I138" s="152" t="s">
        <v>417</v>
      </c>
      <c r="J138" s="203" t="s">
        <v>287</v>
      </c>
      <c r="K138" s="204" t="s">
        <v>287</v>
      </c>
      <c r="L138" s="205"/>
      <c r="M138" s="820" t="s">
        <v>418</v>
      </c>
    </row>
    <row r="139" spans="1:13" ht="13.5" customHeight="1" x14ac:dyDescent="0.2">
      <c r="A139" s="190"/>
      <c r="B139" s="191"/>
      <c r="C139" s="191"/>
      <c r="D139" s="192"/>
      <c r="E139" s="236"/>
      <c r="F139" s="237"/>
      <c r="G139" s="237"/>
      <c r="H139" s="238"/>
      <c r="I139" s="137"/>
      <c r="J139" s="194"/>
      <c r="K139" s="195"/>
      <c r="L139" s="196"/>
      <c r="M139" s="821"/>
    </row>
    <row r="140" spans="1:13" ht="29.25" customHeight="1" x14ac:dyDescent="0.2">
      <c r="A140" s="190"/>
      <c r="B140" s="191"/>
      <c r="C140" s="191"/>
      <c r="D140" s="192"/>
      <c r="E140" s="814" t="s">
        <v>419</v>
      </c>
      <c r="F140" s="815"/>
      <c r="G140" s="815"/>
      <c r="H140" s="816"/>
      <c r="I140" s="144"/>
      <c r="J140" s="194" t="s">
        <v>287</v>
      </c>
      <c r="K140" s="195" t="s">
        <v>287</v>
      </c>
      <c r="L140" s="196" t="s">
        <v>287</v>
      </c>
      <c r="M140" s="821"/>
    </row>
    <row r="141" spans="1:13" ht="13.5" customHeight="1" x14ac:dyDescent="0.2">
      <c r="A141" s="190"/>
      <c r="B141" s="191"/>
      <c r="C141" s="191"/>
      <c r="D141" s="192"/>
      <c r="E141" s="212"/>
      <c r="F141" s="213"/>
      <c r="G141" s="213"/>
      <c r="H141" s="214"/>
      <c r="I141" s="144"/>
      <c r="J141" s="215"/>
      <c r="K141" s="216"/>
      <c r="L141" s="217"/>
      <c r="M141" s="821"/>
    </row>
    <row r="142" spans="1:13" ht="13.5" customHeight="1" x14ac:dyDescent="0.2">
      <c r="A142" s="817" t="s">
        <v>420</v>
      </c>
      <c r="B142" s="818"/>
      <c r="C142" s="818"/>
      <c r="D142" s="819"/>
      <c r="E142" s="814" t="s">
        <v>421</v>
      </c>
      <c r="F142" s="815"/>
      <c r="G142" s="815"/>
      <c r="H142" s="816"/>
      <c r="I142" s="152" t="s">
        <v>422</v>
      </c>
      <c r="J142" s="203" t="s">
        <v>287</v>
      </c>
      <c r="K142" s="204" t="s">
        <v>287</v>
      </c>
      <c r="L142" s="205"/>
      <c r="M142" s="152" t="s">
        <v>420</v>
      </c>
    </row>
    <row r="143" spans="1:13" ht="13.5" customHeight="1" x14ac:dyDescent="0.2">
      <c r="A143" s="809"/>
      <c r="B143" s="810"/>
      <c r="C143" s="810"/>
      <c r="D143" s="811"/>
      <c r="E143" s="193" t="s">
        <v>287</v>
      </c>
      <c r="F143" s="812" t="s">
        <v>423</v>
      </c>
      <c r="G143" s="812"/>
      <c r="H143" s="813"/>
      <c r="I143" s="137"/>
      <c r="J143" s="194"/>
      <c r="K143" s="195"/>
      <c r="L143" s="196"/>
      <c r="M143" s="137"/>
    </row>
    <row r="144" spans="1:13" ht="13.5" customHeight="1" x14ac:dyDescent="0.2">
      <c r="A144" s="809"/>
      <c r="B144" s="810"/>
      <c r="C144" s="810"/>
      <c r="D144" s="811"/>
      <c r="E144" s="193" t="s">
        <v>287</v>
      </c>
      <c r="F144" s="812" t="s">
        <v>424</v>
      </c>
      <c r="G144" s="812"/>
      <c r="H144" s="813"/>
      <c r="I144" s="137"/>
      <c r="J144" s="194"/>
      <c r="K144" s="195"/>
      <c r="L144" s="196"/>
      <c r="M144" s="137"/>
    </row>
    <row r="145" spans="1:13" ht="13.5" customHeight="1" x14ac:dyDescent="0.2">
      <c r="A145" s="809"/>
      <c r="B145" s="810"/>
      <c r="C145" s="810"/>
      <c r="D145" s="811"/>
      <c r="E145" s="193" t="s">
        <v>287</v>
      </c>
      <c r="F145" s="812" t="s">
        <v>425</v>
      </c>
      <c r="G145" s="812"/>
      <c r="H145" s="813"/>
      <c r="I145" s="137"/>
      <c r="J145" s="194"/>
      <c r="K145" s="195"/>
      <c r="L145" s="196"/>
      <c r="M145" s="137"/>
    </row>
    <row r="146" spans="1:13" ht="13.5" customHeight="1" x14ac:dyDescent="0.2">
      <c r="A146" s="809"/>
      <c r="B146" s="810"/>
      <c r="C146" s="810"/>
      <c r="D146" s="811"/>
      <c r="E146" s="193" t="s">
        <v>287</v>
      </c>
      <c r="F146" s="812" t="s">
        <v>426</v>
      </c>
      <c r="G146" s="812"/>
      <c r="H146" s="813"/>
      <c r="I146" s="137"/>
      <c r="J146" s="194"/>
      <c r="K146" s="195"/>
      <c r="L146" s="196"/>
      <c r="M146" s="137"/>
    </row>
    <row r="147" spans="1:13" ht="13.5" customHeight="1" x14ac:dyDescent="0.2">
      <c r="A147" s="809"/>
      <c r="B147" s="810"/>
      <c r="C147" s="810"/>
      <c r="D147" s="811"/>
      <c r="E147" s="193" t="s">
        <v>287</v>
      </c>
      <c r="F147" s="812" t="s">
        <v>427</v>
      </c>
      <c r="G147" s="812"/>
      <c r="H147" s="813"/>
      <c r="I147" s="137"/>
      <c r="J147" s="194"/>
      <c r="K147" s="195"/>
      <c r="L147" s="196"/>
      <c r="M147" s="137"/>
    </row>
    <row r="148" spans="1:13" ht="13.5" customHeight="1" x14ac:dyDescent="0.2">
      <c r="A148" s="809"/>
      <c r="B148" s="810"/>
      <c r="C148" s="810"/>
      <c r="D148" s="811"/>
      <c r="E148" s="193" t="s">
        <v>287</v>
      </c>
      <c r="F148" s="812" t="s">
        <v>428</v>
      </c>
      <c r="G148" s="812"/>
      <c r="H148" s="813"/>
      <c r="I148" s="137"/>
      <c r="J148" s="194"/>
      <c r="K148" s="195"/>
      <c r="L148" s="196"/>
      <c r="M148" s="137"/>
    </row>
    <row r="149" spans="1:13" ht="13.5" customHeight="1" x14ac:dyDescent="0.2">
      <c r="A149" s="190"/>
      <c r="B149" s="191"/>
      <c r="C149" s="191"/>
      <c r="D149" s="192"/>
      <c r="E149" s="193" t="s">
        <v>287</v>
      </c>
      <c r="F149" s="829" t="s">
        <v>429</v>
      </c>
      <c r="G149" s="829"/>
      <c r="H149" s="830"/>
      <c r="I149" s="137"/>
      <c r="J149" s="194"/>
      <c r="K149" s="195"/>
      <c r="L149" s="196"/>
      <c r="M149" s="137"/>
    </row>
    <row r="150" spans="1:13" ht="13.5" customHeight="1" x14ac:dyDescent="0.2">
      <c r="A150" s="809"/>
      <c r="B150" s="810"/>
      <c r="C150" s="810"/>
      <c r="D150" s="811"/>
      <c r="E150" s="193" t="s">
        <v>287</v>
      </c>
      <c r="F150" s="812" t="s">
        <v>430</v>
      </c>
      <c r="G150" s="812"/>
      <c r="H150" s="813"/>
      <c r="I150" s="137"/>
      <c r="J150" s="194"/>
      <c r="K150" s="195"/>
      <c r="L150" s="196"/>
      <c r="M150" s="137"/>
    </row>
    <row r="151" spans="1:13" ht="12.75" customHeight="1" x14ac:dyDescent="0.2">
      <c r="A151" s="239"/>
      <c r="B151" s="240"/>
      <c r="C151" s="240"/>
      <c r="D151" s="241"/>
      <c r="E151" s="200"/>
      <c r="F151" s="201"/>
      <c r="G151" s="201"/>
      <c r="H151" s="202"/>
      <c r="I151" s="185"/>
      <c r="J151" s="206"/>
      <c r="K151" s="207"/>
      <c r="L151" s="208"/>
      <c r="M151" s="185"/>
    </row>
    <row r="152" spans="1:13" ht="39.65" customHeight="1" x14ac:dyDescent="0.2">
      <c r="A152" s="843" t="s">
        <v>431</v>
      </c>
      <c r="B152" s="844"/>
      <c r="C152" s="844"/>
      <c r="D152" s="845"/>
      <c r="E152" s="822" t="s">
        <v>432</v>
      </c>
      <c r="F152" s="812"/>
      <c r="G152" s="812"/>
      <c r="H152" s="813"/>
      <c r="I152" s="137" t="s">
        <v>433</v>
      </c>
      <c r="J152" s="823" t="s">
        <v>287</v>
      </c>
      <c r="K152" s="804" t="s">
        <v>287</v>
      </c>
      <c r="L152" s="807"/>
      <c r="M152" s="137" t="s">
        <v>434</v>
      </c>
    </row>
    <row r="153" spans="1:13" ht="13.5" customHeight="1" x14ac:dyDescent="0.2">
      <c r="A153" s="209"/>
      <c r="B153" s="210"/>
      <c r="C153" s="210"/>
      <c r="D153" s="211"/>
      <c r="E153" s="200"/>
      <c r="F153" s="201"/>
      <c r="G153" s="201"/>
      <c r="H153" s="202"/>
      <c r="I153" s="185"/>
      <c r="J153" s="824"/>
      <c r="K153" s="805"/>
      <c r="L153" s="808"/>
      <c r="M153" s="185"/>
    </row>
    <row r="154" spans="1:13" ht="27" customHeight="1" x14ac:dyDescent="0.2">
      <c r="A154" s="809"/>
      <c r="B154" s="810"/>
      <c r="C154" s="810"/>
      <c r="D154" s="811"/>
      <c r="E154" s="814" t="s">
        <v>435</v>
      </c>
      <c r="F154" s="815"/>
      <c r="G154" s="815"/>
      <c r="H154" s="816"/>
      <c r="I154" s="152"/>
      <c r="J154" s="227" t="s">
        <v>287</v>
      </c>
      <c r="K154" s="228" t="s">
        <v>287</v>
      </c>
      <c r="L154" s="229"/>
      <c r="M154" s="152" t="s">
        <v>436</v>
      </c>
    </row>
    <row r="155" spans="1:13" ht="12" customHeight="1" x14ac:dyDescent="0.2">
      <c r="A155" s="190"/>
      <c r="B155" s="191"/>
      <c r="C155" s="191"/>
      <c r="D155" s="192"/>
      <c r="E155" s="193"/>
      <c r="F155" s="186"/>
      <c r="G155" s="186"/>
      <c r="H155" s="385"/>
      <c r="I155" s="137"/>
      <c r="J155" s="224"/>
      <c r="K155" s="225"/>
      <c r="L155" s="226"/>
      <c r="M155" s="137"/>
    </row>
    <row r="156" spans="1:13" ht="84" customHeight="1" x14ac:dyDescent="0.2">
      <c r="A156" s="190"/>
      <c r="B156" s="191"/>
      <c r="C156" s="191"/>
      <c r="D156" s="192"/>
      <c r="E156" s="826" t="s">
        <v>437</v>
      </c>
      <c r="F156" s="827"/>
      <c r="G156" s="827"/>
      <c r="H156" s="828"/>
      <c r="I156" s="152" t="s">
        <v>438</v>
      </c>
      <c r="J156" s="227" t="s">
        <v>287</v>
      </c>
      <c r="K156" s="228" t="s">
        <v>287</v>
      </c>
      <c r="L156" s="229"/>
      <c r="M156" s="152"/>
    </row>
    <row r="157" spans="1:13" ht="18.75" customHeight="1" x14ac:dyDescent="0.2">
      <c r="A157" s="190"/>
      <c r="B157" s="191"/>
      <c r="C157" s="191"/>
      <c r="D157" s="192"/>
      <c r="E157" s="448"/>
      <c r="F157" s="449"/>
      <c r="G157" s="449" t="s">
        <v>307</v>
      </c>
      <c r="H157" s="450" t="s">
        <v>439</v>
      </c>
      <c r="I157" s="137"/>
      <c r="J157" s="224"/>
      <c r="K157" s="225"/>
      <c r="L157" s="226"/>
      <c r="M157" s="137"/>
    </row>
    <row r="158" spans="1:13" ht="17.25" customHeight="1" x14ac:dyDescent="0.2">
      <c r="A158" s="190"/>
      <c r="B158" s="191"/>
      <c r="C158" s="191"/>
      <c r="D158" s="192"/>
      <c r="E158" s="193"/>
      <c r="F158" s="186"/>
      <c r="G158" s="186" t="s">
        <v>345</v>
      </c>
      <c r="H158" s="830" t="s">
        <v>440</v>
      </c>
      <c r="I158" s="137"/>
      <c r="J158" s="224"/>
      <c r="K158" s="225"/>
      <c r="L158" s="226"/>
      <c r="M158" s="137"/>
    </row>
    <row r="159" spans="1:13" ht="18" customHeight="1" x14ac:dyDescent="0.2">
      <c r="A159" s="190"/>
      <c r="B159" s="191"/>
      <c r="C159" s="191"/>
      <c r="D159" s="192"/>
      <c r="E159" s="193"/>
      <c r="F159" s="186"/>
      <c r="G159" s="186"/>
      <c r="H159" s="830"/>
      <c r="I159" s="137"/>
      <c r="J159" s="224"/>
      <c r="K159" s="225"/>
      <c r="L159" s="226"/>
      <c r="M159" s="137"/>
    </row>
    <row r="160" spans="1:13" ht="23.25" customHeight="1" x14ac:dyDescent="0.2">
      <c r="A160" s="190"/>
      <c r="B160" s="191"/>
      <c r="C160" s="191"/>
      <c r="D160" s="192"/>
      <c r="E160" s="193"/>
      <c r="F160" s="186"/>
      <c r="G160" s="186"/>
      <c r="H160" s="830"/>
      <c r="I160" s="137"/>
      <c r="J160" s="224"/>
      <c r="K160" s="225"/>
      <c r="L160" s="226"/>
      <c r="M160" s="137"/>
    </row>
    <row r="161" spans="1:13" ht="17.25" customHeight="1" x14ac:dyDescent="0.2">
      <c r="A161" s="190"/>
      <c r="B161" s="191"/>
      <c r="C161" s="191"/>
      <c r="D161" s="192"/>
      <c r="E161" s="193"/>
      <c r="F161" s="186"/>
      <c r="G161" s="186" t="s">
        <v>345</v>
      </c>
      <c r="H161" s="830" t="s">
        <v>441</v>
      </c>
      <c r="I161" s="137"/>
      <c r="J161" s="224"/>
      <c r="K161" s="225"/>
      <c r="L161" s="226"/>
      <c r="M161" s="137"/>
    </row>
    <row r="162" spans="1:13" ht="11.25" customHeight="1" x14ac:dyDescent="0.2">
      <c r="A162" s="190"/>
      <c r="B162" s="191"/>
      <c r="C162" s="191"/>
      <c r="D162" s="192"/>
      <c r="E162" s="193"/>
      <c r="F162" s="186"/>
      <c r="G162" s="186"/>
      <c r="H162" s="830"/>
      <c r="I162" s="137"/>
      <c r="J162" s="224"/>
      <c r="K162" s="225"/>
      <c r="L162" s="226"/>
      <c r="M162" s="137"/>
    </row>
    <row r="163" spans="1:13" ht="13.5" customHeight="1" x14ac:dyDescent="0.2">
      <c r="A163" s="190"/>
      <c r="B163" s="191"/>
      <c r="C163" s="191"/>
      <c r="D163" s="192"/>
      <c r="E163" s="193"/>
      <c r="F163" s="186"/>
      <c r="G163" s="186"/>
      <c r="H163" s="385"/>
      <c r="I163" s="137"/>
      <c r="J163" s="224"/>
      <c r="K163" s="225"/>
      <c r="L163" s="226"/>
      <c r="M163" s="137"/>
    </row>
    <row r="164" spans="1:13" ht="54" customHeight="1" x14ac:dyDescent="0.2">
      <c r="A164" s="831" t="s">
        <v>442</v>
      </c>
      <c r="B164" s="832"/>
      <c r="C164" s="832"/>
      <c r="D164" s="833"/>
      <c r="E164" s="826" t="s">
        <v>443</v>
      </c>
      <c r="F164" s="827"/>
      <c r="G164" s="827"/>
      <c r="H164" s="828"/>
      <c r="I164" s="152" t="s">
        <v>444</v>
      </c>
      <c r="J164" s="227" t="s">
        <v>287</v>
      </c>
      <c r="K164" s="228" t="s">
        <v>287</v>
      </c>
      <c r="L164" s="229"/>
      <c r="M164" s="152" t="s">
        <v>445</v>
      </c>
    </row>
    <row r="165" spans="1:13" ht="15.75" customHeight="1" x14ac:dyDescent="0.2">
      <c r="A165" s="190"/>
      <c r="B165" s="191"/>
      <c r="C165" s="191"/>
      <c r="D165" s="192"/>
      <c r="E165" s="448" t="s">
        <v>345</v>
      </c>
      <c r="F165" s="827" t="s">
        <v>446</v>
      </c>
      <c r="G165" s="827"/>
      <c r="H165" s="828"/>
      <c r="I165" s="137"/>
      <c r="J165" s="224"/>
      <c r="K165" s="225"/>
      <c r="L165" s="226"/>
      <c r="M165" s="137"/>
    </row>
    <row r="166" spans="1:13" ht="15" customHeight="1" x14ac:dyDescent="0.2">
      <c r="A166" s="190"/>
      <c r="B166" s="191"/>
      <c r="C166" s="191"/>
      <c r="D166" s="192"/>
      <c r="E166" s="193" t="s">
        <v>287</v>
      </c>
      <c r="F166" s="829" t="s">
        <v>447</v>
      </c>
      <c r="G166" s="829"/>
      <c r="H166" s="830"/>
      <c r="I166" s="137"/>
      <c r="J166" s="224"/>
      <c r="K166" s="225"/>
      <c r="L166" s="226"/>
      <c r="M166" s="137"/>
    </row>
    <row r="167" spans="1:13" ht="15" customHeight="1" x14ac:dyDescent="0.2">
      <c r="A167" s="190"/>
      <c r="B167" s="191"/>
      <c r="C167" s="191"/>
      <c r="D167" s="192"/>
      <c r="E167" s="193"/>
      <c r="F167" s="829"/>
      <c r="G167" s="829"/>
      <c r="H167" s="830"/>
      <c r="I167" s="137"/>
      <c r="J167" s="224"/>
      <c r="K167" s="225"/>
      <c r="L167" s="226"/>
      <c r="M167" s="137"/>
    </row>
    <row r="168" spans="1:13" ht="18" customHeight="1" x14ac:dyDescent="0.2">
      <c r="A168" s="190"/>
      <c r="B168" s="191"/>
      <c r="C168" s="191"/>
      <c r="D168" s="192"/>
      <c r="E168" s="193" t="s">
        <v>287</v>
      </c>
      <c r="F168" s="829" t="s">
        <v>448</v>
      </c>
      <c r="G168" s="829"/>
      <c r="H168" s="830"/>
      <c r="I168" s="137"/>
      <c r="J168" s="224"/>
      <c r="K168" s="225"/>
      <c r="L168" s="226"/>
      <c r="M168" s="137"/>
    </row>
    <row r="169" spans="1:13" ht="16.5" customHeight="1" x14ac:dyDescent="0.2">
      <c r="A169" s="190"/>
      <c r="B169" s="191"/>
      <c r="C169" s="191"/>
      <c r="D169" s="192"/>
      <c r="E169" s="193" t="s">
        <v>287</v>
      </c>
      <c r="F169" s="829" t="s">
        <v>449</v>
      </c>
      <c r="G169" s="829"/>
      <c r="H169" s="830"/>
      <c r="I169" s="137"/>
      <c r="J169" s="224"/>
      <c r="K169" s="225"/>
      <c r="L169" s="226"/>
      <c r="M169" s="137"/>
    </row>
    <row r="170" spans="1:13" ht="11.25" customHeight="1" x14ac:dyDescent="0.2">
      <c r="A170" s="190"/>
      <c r="B170" s="191"/>
      <c r="C170" s="191"/>
      <c r="D170" s="192"/>
      <c r="E170" s="193"/>
      <c r="F170" s="829"/>
      <c r="G170" s="829"/>
      <c r="H170" s="830"/>
      <c r="I170" s="137"/>
      <c r="J170" s="224"/>
      <c r="K170" s="225"/>
      <c r="L170" s="226"/>
      <c r="M170" s="137"/>
    </row>
    <row r="171" spans="1:13" ht="11.25" customHeight="1" x14ac:dyDescent="0.2">
      <c r="A171" s="190"/>
      <c r="B171" s="191"/>
      <c r="C171" s="191"/>
      <c r="D171" s="192"/>
      <c r="E171" s="193"/>
      <c r="F171" s="186"/>
      <c r="G171" s="186"/>
      <c r="H171" s="385"/>
      <c r="I171" s="137"/>
      <c r="J171" s="224"/>
      <c r="K171" s="225"/>
      <c r="L171" s="226"/>
      <c r="M171" s="137"/>
    </row>
    <row r="172" spans="1:13" ht="18" customHeight="1" x14ac:dyDescent="0.2">
      <c r="A172" s="190"/>
      <c r="B172" s="191"/>
      <c r="C172" s="191"/>
      <c r="D172" s="192"/>
      <c r="E172" s="448" t="s">
        <v>345</v>
      </c>
      <c r="F172" s="827" t="s">
        <v>450</v>
      </c>
      <c r="G172" s="827"/>
      <c r="H172" s="828"/>
      <c r="I172" s="137"/>
      <c r="J172" s="224"/>
      <c r="K172" s="225"/>
      <c r="L172" s="226"/>
      <c r="M172" s="137"/>
    </row>
    <row r="173" spans="1:13" ht="20.25" customHeight="1" x14ac:dyDescent="0.2">
      <c r="A173" s="190"/>
      <c r="B173" s="191"/>
      <c r="C173" s="191"/>
      <c r="D173" s="192"/>
      <c r="E173" s="193" t="s">
        <v>287</v>
      </c>
      <c r="F173" s="829" t="s">
        <v>451</v>
      </c>
      <c r="G173" s="829"/>
      <c r="H173" s="830"/>
      <c r="I173" s="137"/>
      <c r="J173" s="224"/>
      <c r="K173" s="225"/>
      <c r="L173" s="226"/>
      <c r="M173" s="137"/>
    </row>
    <row r="174" spans="1:13" ht="11.25" customHeight="1" x14ac:dyDescent="0.2">
      <c r="A174" s="190"/>
      <c r="B174" s="191"/>
      <c r="C174" s="191"/>
      <c r="D174" s="192"/>
      <c r="E174" s="193"/>
      <c r="F174" s="829"/>
      <c r="G174" s="829"/>
      <c r="H174" s="830"/>
      <c r="I174" s="137"/>
      <c r="J174" s="224"/>
      <c r="K174" s="225"/>
      <c r="L174" s="226"/>
      <c r="M174" s="137"/>
    </row>
    <row r="175" spans="1:13" ht="11.25" customHeight="1" x14ac:dyDescent="0.2">
      <c r="A175" s="190"/>
      <c r="B175" s="191"/>
      <c r="C175" s="191"/>
      <c r="D175" s="192"/>
      <c r="E175" s="193"/>
      <c r="F175" s="829"/>
      <c r="G175" s="829"/>
      <c r="H175" s="830"/>
      <c r="I175" s="137"/>
      <c r="J175" s="224"/>
      <c r="K175" s="225"/>
      <c r="L175" s="226"/>
      <c r="M175" s="137"/>
    </row>
    <row r="176" spans="1:13" ht="14.25" customHeight="1" x14ac:dyDescent="0.2">
      <c r="A176" s="190"/>
      <c r="B176" s="191"/>
      <c r="C176" s="191"/>
      <c r="D176" s="192"/>
      <c r="E176" s="193" t="s">
        <v>287</v>
      </c>
      <c r="F176" s="829" t="s">
        <v>452</v>
      </c>
      <c r="G176" s="829"/>
      <c r="H176" s="830"/>
      <c r="I176" s="137"/>
      <c r="J176" s="224"/>
      <c r="K176" s="225"/>
      <c r="L176" s="226"/>
      <c r="M176" s="137"/>
    </row>
    <row r="177" spans="1:13" ht="18.75" customHeight="1" x14ac:dyDescent="0.2">
      <c r="A177" s="190"/>
      <c r="B177" s="191"/>
      <c r="C177" s="191"/>
      <c r="D177" s="192"/>
      <c r="E177" s="193" t="s">
        <v>287</v>
      </c>
      <c r="F177" s="829" t="s">
        <v>453</v>
      </c>
      <c r="G177" s="829"/>
      <c r="H177" s="830"/>
      <c r="I177" s="137"/>
      <c r="J177" s="224"/>
      <c r="K177" s="225"/>
      <c r="L177" s="226"/>
      <c r="M177" s="137"/>
    </row>
    <row r="178" spans="1:13" ht="13.5" customHeight="1" x14ac:dyDescent="0.2">
      <c r="A178" s="190"/>
      <c r="B178" s="191"/>
      <c r="C178" s="191"/>
      <c r="D178" s="192"/>
      <c r="E178" s="389"/>
      <c r="F178" s="387"/>
      <c r="G178" s="387"/>
      <c r="H178" s="388"/>
      <c r="I178" s="157"/>
      <c r="J178" s="230"/>
      <c r="K178" s="231"/>
      <c r="L178" s="232"/>
      <c r="M178" s="157"/>
    </row>
    <row r="179" spans="1:13" ht="54.65" customHeight="1" x14ac:dyDescent="0.2">
      <c r="A179" s="190"/>
      <c r="B179" s="191"/>
      <c r="C179" s="191"/>
      <c r="D179" s="192"/>
      <c r="E179" s="826" t="s">
        <v>454</v>
      </c>
      <c r="F179" s="827"/>
      <c r="G179" s="827"/>
      <c r="H179" s="828"/>
      <c r="I179" s="137" t="s">
        <v>455</v>
      </c>
      <c r="J179" s="227" t="s">
        <v>287</v>
      </c>
      <c r="K179" s="228" t="s">
        <v>287</v>
      </c>
      <c r="L179" s="226"/>
      <c r="M179" s="137" t="s">
        <v>456</v>
      </c>
    </row>
    <row r="180" spans="1:13" ht="44.25" customHeight="1" x14ac:dyDescent="0.2">
      <c r="A180" s="190"/>
      <c r="B180" s="191"/>
      <c r="C180" s="191"/>
      <c r="D180" s="192"/>
      <c r="E180" s="193" t="s">
        <v>307</v>
      </c>
      <c r="F180" s="829" t="s">
        <v>457</v>
      </c>
      <c r="G180" s="829"/>
      <c r="H180" s="830"/>
      <c r="I180" s="137"/>
      <c r="J180" s="224"/>
      <c r="K180" s="225"/>
      <c r="L180" s="226"/>
      <c r="M180" s="137"/>
    </row>
    <row r="181" spans="1:13" ht="42.75" customHeight="1" x14ac:dyDescent="0.2">
      <c r="A181" s="190"/>
      <c r="B181" s="191"/>
      <c r="C181" s="191"/>
      <c r="D181" s="192"/>
      <c r="E181" s="193" t="s">
        <v>307</v>
      </c>
      <c r="F181" s="829" t="s">
        <v>458</v>
      </c>
      <c r="G181" s="829"/>
      <c r="H181" s="830"/>
      <c r="I181" s="137"/>
      <c r="J181" s="224"/>
      <c r="K181" s="225"/>
      <c r="L181" s="226"/>
      <c r="M181" s="137"/>
    </row>
    <row r="182" spans="1:13" ht="13.5" customHeight="1" x14ac:dyDescent="0.2">
      <c r="A182" s="190"/>
      <c r="B182" s="191"/>
      <c r="C182" s="191"/>
      <c r="D182" s="192"/>
      <c r="E182" s="389"/>
      <c r="F182" s="387"/>
      <c r="G182" s="387"/>
      <c r="H182" s="388"/>
      <c r="I182" s="157"/>
      <c r="J182" s="230"/>
      <c r="K182" s="231"/>
      <c r="L182" s="232"/>
      <c r="M182" s="157"/>
    </row>
    <row r="183" spans="1:13" ht="38.25" customHeight="1" x14ac:dyDescent="0.2">
      <c r="A183" s="190"/>
      <c r="B183" s="191"/>
      <c r="C183" s="191"/>
      <c r="D183" s="192"/>
      <c r="E183" s="826" t="s">
        <v>459</v>
      </c>
      <c r="F183" s="827"/>
      <c r="G183" s="827"/>
      <c r="H183" s="828"/>
      <c r="I183" s="223"/>
      <c r="J183" s="227" t="s">
        <v>287</v>
      </c>
      <c r="K183" s="228" t="s">
        <v>287</v>
      </c>
      <c r="L183" s="226"/>
      <c r="M183" s="137"/>
    </row>
    <row r="184" spans="1:13" ht="13.5" customHeight="1" x14ac:dyDescent="0.2">
      <c r="A184" s="239"/>
      <c r="B184" s="240"/>
      <c r="C184" s="240"/>
      <c r="D184" s="241"/>
      <c r="E184" s="389"/>
      <c r="F184" s="387"/>
      <c r="G184" s="387"/>
      <c r="H184" s="388"/>
      <c r="I184" s="157"/>
      <c r="J184" s="230"/>
      <c r="K184" s="231"/>
      <c r="L184" s="232"/>
      <c r="M184" s="157"/>
    </row>
    <row r="185" spans="1:13" ht="27.65" customHeight="1" x14ac:dyDescent="0.2">
      <c r="A185" s="843" t="s">
        <v>460</v>
      </c>
      <c r="B185" s="844"/>
      <c r="C185" s="844"/>
      <c r="D185" s="845"/>
      <c r="E185" s="842" t="s">
        <v>461</v>
      </c>
      <c r="F185" s="829"/>
      <c r="G185" s="829"/>
      <c r="H185" s="830"/>
      <c r="I185" s="137" t="s">
        <v>462</v>
      </c>
      <c r="J185" s="224" t="s">
        <v>287</v>
      </c>
      <c r="K185" s="225" t="s">
        <v>287</v>
      </c>
      <c r="L185" s="226"/>
      <c r="M185" s="137"/>
    </row>
    <row r="186" spans="1:13" ht="53.5" customHeight="1" x14ac:dyDescent="0.2">
      <c r="A186" s="190"/>
      <c r="B186" s="191"/>
      <c r="C186" s="191"/>
      <c r="D186" s="192"/>
      <c r="E186" s="448" t="s">
        <v>287</v>
      </c>
      <c r="F186" s="827" t="s">
        <v>463</v>
      </c>
      <c r="G186" s="827"/>
      <c r="H186" s="828"/>
      <c r="I186" s="137"/>
      <c r="J186" s="224"/>
      <c r="K186" s="225"/>
      <c r="L186" s="226"/>
      <c r="M186" s="137" t="s">
        <v>397</v>
      </c>
    </row>
    <row r="187" spans="1:13" ht="46.5" customHeight="1" x14ac:dyDescent="0.2">
      <c r="A187" s="190"/>
      <c r="B187" s="191"/>
      <c r="C187" s="191"/>
      <c r="D187" s="192"/>
      <c r="E187" s="193"/>
      <c r="F187" s="186" t="s">
        <v>307</v>
      </c>
      <c r="G187" s="829" t="s">
        <v>464</v>
      </c>
      <c r="H187" s="830"/>
      <c r="I187" s="137"/>
      <c r="J187" s="224"/>
      <c r="K187" s="225"/>
      <c r="L187" s="226"/>
      <c r="M187" s="137"/>
    </row>
    <row r="188" spans="1:13" ht="15" customHeight="1" x14ac:dyDescent="0.2">
      <c r="A188" s="190"/>
      <c r="B188" s="191"/>
      <c r="C188" s="191"/>
      <c r="D188" s="192"/>
      <c r="E188" s="193"/>
      <c r="F188" s="186"/>
      <c r="G188" s="186"/>
      <c r="H188" s="385" t="s">
        <v>465</v>
      </c>
      <c r="I188" s="137"/>
      <c r="J188" s="224"/>
      <c r="K188" s="225"/>
      <c r="L188" s="226"/>
      <c r="M188" s="137"/>
    </row>
    <row r="189" spans="1:13" ht="15" customHeight="1" x14ac:dyDescent="0.2">
      <c r="A189" s="190"/>
      <c r="B189" s="191"/>
      <c r="C189" s="191"/>
      <c r="D189" s="192"/>
      <c r="E189" s="193"/>
      <c r="F189" s="186"/>
      <c r="G189" s="186"/>
      <c r="H189" s="385"/>
      <c r="I189" s="137"/>
      <c r="J189" s="224"/>
      <c r="K189" s="225"/>
      <c r="L189" s="226"/>
      <c r="M189" s="137"/>
    </row>
    <row r="190" spans="1:13" ht="36" customHeight="1" x14ac:dyDescent="0.2">
      <c r="A190" s="190"/>
      <c r="B190" s="191"/>
      <c r="C190" s="191"/>
      <c r="D190" s="192"/>
      <c r="E190" s="448" t="s">
        <v>287</v>
      </c>
      <c r="F190" s="827" t="s">
        <v>466</v>
      </c>
      <c r="G190" s="827"/>
      <c r="H190" s="828"/>
      <c r="I190" s="137"/>
      <c r="J190" s="224"/>
      <c r="K190" s="225"/>
      <c r="L190" s="226"/>
      <c r="M190" s="137" t="s">
        <v>467</v>
      </c>
    </row>
    <row r="191" spans="1:13" ht="11.25" customHeight="1" x14ac:dyDescent="0.2">
      <c r="A191" s="190"/>
      <c r="B191" s="191"/>
      <c r="C191" s="191"/>
      <c r="D191" s="192"/>
      <c r="E191" s="389"/>
      <c r="F191" s="387"/>
      <c r="G191" s="387"/>
      <c r="H191" s="388"/>
      <c r="I191" s="137"/>
      <c r="J191" s="224"/>
      <c r="K191" s="225"/>
      <c r="L191" s="226"/>
      <c r="M191" s="137"/>
    </row>
    <row r="192" spans="1:13" ht="41.15" customHeight="1" x14ac:dyDescent="0.2">
      <c r="A192" s="190"/>
      <c r="B192" s="191"/>
      <c r="C192" s="191"/>
      <c r="D192" s="192"/>
      <c r="E192" s="193" t="s">
        <v>287</v>
      </c>
      <c r="F192" s="829" t="s">
        <v>468</v>
      </c>
      <c r="G192" s="829"/>
      <c r="H192" s="830"/>
      <c r="I192" s="137"/>
      <c r="J192" s="224"/>
      <c r="K192" s="225"/>
      <c r="L192" s="226"/>
      <c r="M192" s="137" t="s">
        <v>456</v>
      </c>
    </row>
    <row r="193" spans="1:13" ht="11.25" customHeight="1" x14ac:dyDescent="0.2">
      <c r="A193" s="190"/>
      <c r="B193" s="191"/>
      <c r="C193" s="191"/>
      <c r="D193" s="192"/>
      <c r="E193" s="193"/>
      <c r="F193" s="186"/>
      <c r="G193" s="186"/>
      <c r="H193" s="385"/>
      <c r="I193" s="137"/>
      <c r="J193" s="224"/>
      <c r="K193" s="225"/>
      <c r="L193" s="226"/>
      <c r="M193" s="137"/>
    </row>
    <row r="194" spans="1:13" ht="35.15" customHeight="1" x14ac:dyDescent="0.2">
      <c r="A194" s="817" t="s">
        <v>469</v>
      </c>
      <c r="B194" s="818"/>
      <c r="C194" s="818"/>
      <c r="D194" s="819"/>
      <c r="E194" s="814" t="s">
        <v>470</v>
      </c>
      <c r="F194" s="815"/>
      <c r="G194" s="815"/>
      <c r="H194" s="816"/>
      <c r="I194" s="152" t="s">
        <v>471</v>
      </c>
      <c r="J194" s="227" t="s">
        <v>287</v>
      </c>
      <c r="K194" s="394" t="s">
        <v>287</v>
      </c>
      <c r="L194" s="229"/>
      <c r="M194" s="152" t="s">
        <v>472</v>
      </c>
    </row>
    <row r="195" spans="1:13" ht="14.15" customHeight="1" x14ac:dyDescent="0.2">
      <c r="A195" s="190"/>
      <c r="B195" s="191"/>
      <c r="C195" s="191"/>
      <c r="D195" s="192"/>
      <c r="E195" s="193"/>
      <c r="F195" s="186"/>
      <c r="G195" s="186"/>
      <c r="H195" s="385"/>
      <c r="I195" s="137"/>
      <c r="J195" s="224"/>
      <c r="K195" s="439"/>
      <c r="L195" s="226"/>
      <c r="M195" s="137"/>
    </row>
    <row r="196" spans="1:13" ht="40.5" customHeight="1" x14ac:dyDescent="0.2">
      <c r="A196" s="817" t="s">
        <v>473</v>
      </c>
      <c r="B196" s="818"/>
      <c r="C196" s="818"/>
      <c r="D196" s="819"/>
      <c r="E196" s="814" t="s">
        <v>474</v>
      </c>
      <c r="F196" s="815"/>
      <c r="G196" s="815"/>
      <c r="H196" s="816"/>
      <c r="I196" s="152" t="s">
        <v>475</v>
      </c>
      <c r="J196" s="203" t="s">
        <v>287</v>
      </c>
      <c r="K196" s="244" t="s">
        <v>287</v>
      </c>
      <c r="L196" s="205"/>
      <c r="M196" s="152" t="s">
        <v>476</v>
      </c>
    </row>
    <row r="197" spans="1:13" ht="13.5" customHeight="1" x14ac:dyDescent="0.2">
      <c r="A197" s="209"/>
      <c r="B197" s="210"/>
      <c r="C197" s="210"/>
      <c r="D197" s="211"/>
      <c r="E197" s="200"/>
      <c r="F197" s="201"/>
      <c r="G197" s="201"/>
      <c r="H197" s="202"/>
      <c r="I197" s="185"/>
      <c r="J197" s="206"/>
      <c r="K197" s="243"/>
      <c r="L197" s="208"/>
      <c r="M197" s="185"/>
    </row>
    <row r="198" spans="1:13" ht="54" customHeight="1" x14ac:dyDescent="0.2">
      <c r="A198" s="809"/>
      <c r="B198" s="810"/>
      <c r="C198" s="810"/>
      <c r="D198" s="811"/>
      <c r="E198" s="814" t="s">
        <v>477</v>
      </c>
      <c r="F198" s="815"/>
      <c r="G198" s="815"/>
      <c r="H198" s="816"/>
      <c r="I198" s="152"/>
      <c r="J198" s="203" t="s">
        <v>287</v>
      </c>
      <c r="K198" s="244" t="s">
        <v>287</v>
      </c>
      <c r="L198" s="205"/>
      <c r="M198" s="152" t="s">
        <v>478</v>
      </c>
    </row>
    <row r="199" spans="1:13" ht="13.5" customHeight="1" x14ac:dyDescent="0.2">
      <c r="A199" s="197"/>
      <c r="B199" s="198"/>
      <c r="C199" s="198"/>
      <c r="D199" s="199"/>
      <c r="E199" s="200"/>
      <c r="F199" s="201"/>
      <c r="G199" s="201"/>
      <c r="H199" s="202"/>
      <c r="I199" s="185"/>
      <c r="J199" s="206"/>
      <c r="K199" s="243"/>
      <c r="L199" s="208"/>
      <c r="M199" s="185"/>
    </row>
    <row r="200" spans="1:13" ht="13.5" customHeight="1" x14ac:dyDescent="0.2">
      <c r="A200" s="809" t="s">
        <v>479</v>
      </c>
      <c r="B200" s="810"/>
      <c r="C200" s="810"/>
      <c r="D200" s="811"/>
      <c r="E200" s="822" t="s">
        <v>480</v>
      </c>
      <c r="F200" s="812"/>
      <c r="G200" s="812"/>
      <c r="H200" s="813"/>
      <c r="I200" s="137" t="s">
        <v>481</v>
      </c>
      <c r="J200" s="194" t="s">
        <v>287</v>
      </c>
      <c r="K200" s="242" t="s">
        <v>287</v>
      </c>
      <c r="L200" s="196"/>
      <c r="M200" s="837" t="s">
        <v>482</v>
      </c>
    </row>
    <row r="201" spans="1:13" ht="13.5" customHeight="1" x14ac:dyDescent="0.2">
      <c r="A201" s="190"/>
      <c r="B201" s="191"/>
      <c r="C201" s="191"/>
      <c r="D201" s="192"/>
      <c r="E201" s="212"/>
      <c r="F201" s="213"/>
      <c r="G201" s="213"/>
      <c r="H201" s="214"/>
      <c r="I201" s="144"/>
      <c r="J201" s="215"/>
      <c r="K201" s="457"/>
      <c r="L201" s="217"/>
      <c r="M201" s="837"/>
    </row>
    <row r="202" spans="1:13" ht="34.5" customHeight="1" x14ac:dyDescent="0.2">
      <c r="A202" s="817" t="s">
        <v>483</v>
      </c>
      <c r="B202" s="818"/>
      <c r="C202" s="818"/>
      <c r="D202" s="819"/>
      <c r="E202" s="814" t="s">
        <v>484</v>
      </c>
      <c r="F202" s="815"/>
      <c r="G202" s="815"/>
      <c r="H202" s="816"/>
      <c r="I202" s="820" t="s">
        <v>485</v>
      </c>
      <c r="J202" s="825" t="s">
        <v>287</v>
      </c>
      <c r="K202" s="803" t="s">
        <v>287</v>
      </c>
      <c r="L202" s="806"/>
      <c r="M202" s="836" t="s">
        <v>486</v>
      </c>
    </row>
    <row r="203" spans="1:13" ht="13.5" customHeight="1" x14ac:dyDescent="0.2">
      <c r="A203" s="809"/>
      <c r="B203" s="810"/>
      <c r="C203" s="810"/>
      <c r="D203" s="811"/>
      <c r="E203" s="193"/>
      <c r="F203" s="812" t="s">
        <v>487</v>
      </c>
      <c r="G203" s="812"/>
      <c r="H203" s="813"/>
      <c r="I203" s="821"/>
      <c r="J203" s="823"/>
      <c r="K203" s="804"/>
      <c r="L203" s="807"/>
      <c r="M203" s="837"/>
    </row>
    <row r="204" spans="1:13" ht="13.5" customHeight="1" x14ac:dyDescent="0.2">
      <c r="A204" s="809"/>
      <c r="B204" s="810"/>
      <c r="C204" s="810"/>
      <c r="D204" s="811"/>
      <c r="E204" s="193"/>
      <c r="F204" s="812" t="s">
        <v>488</v>
      </c>
      <c r="G204" s="812"/>
      <c r="H204" s="813"/>
      <c r="I204" s="821"/>
      <c r="J204" s="823"/>
      <c r="K204" s="804"/>
      <c r="L204" s="807"/>
      <c r="M204" s="837"/>
    </row>
    <row r="205" spans="1:13" ht="13.5" customHeight="1" x14ac:dyDescent="0.2">
      <c r="A205" s="809"/>
      <c r="B205" s="810"/>
      <c r="C205" s="810"/>
      <c r="D205" s="811"/>
      <c r="E205" s="193"/>
      <c r="F205" s="812" t="s">
        <v>489</v>
      </c>
      <c r="G205" s="812"/>
      <c r="H205" s="813"/>
      <c r="I205" s="821"/>
      <c r="J205" s="823"/>
      <c r="K205" s="804"/>
      <c r="L205" s="807"/>
      <c r="M205" s="137"/>
    </row>
    <row r="206" spans="1:13" ht="27" customHeight="1" x14ac:dyDescent="0.2">
      <c r="A206" s="809"/>
      <c r="B206" s="810"/>
      <c r="C206" s="810"/>
      <c r="D206" s="811"/>
      <c r="E206" s="193"/>
      <c r="F206" s="812" t="s">
        <v>490</v>
      </c>
      <c r="G206" s="812"/>
      <c r="H206" s="813"/>
      <c r="I206" s="821"/>
      <c r="J206" s="823"/>
      <c r="K206" s="804"/>
      <c r="L206" s="807"/>
      <c r="M206" s="137"/>
    </row>
    <row r="207" spans="1:13" ht="13.5" customHeight="1" x14ac:dyDescent="0.2">
      <c r="A207" s="190"/>
      <c r="B207" s="191"/>
      <c r="C207" s="191"/>
      <c r="D207" s="192"/>
      <c r="E207" s="200"/>
      <c r="F207" s="201"/>
      <c r="G207" s="201"/>
      <c r="H207" s="202"/>
      <c r="I207" s="185"/>
      <c r="J207" s="824"/>
      <c r="K207" s="805"/>
      <c r="L207" s="808"/>
      <c r="M207" s="185"/>
    </row>
    <row r="208" spans="1:13" ht="30.75" customHeight="1" x14ac:dyDescent="0.2">
      <c r="A208" s="809"/>
      <c r="B208" s="810"/>
      <c r="C208" s="810"/>
      <c r="D208" s="811"/>
      <c r="E208" s="822" t="s">
        <v>491</v>
      </c>
      <c r="F208" s="812"/>
      <c r="G208" s="812"/>
      <c r="H208" s="813"/>
      <c r="I208" s="137"/>
      <c r="J208" s="823" t="s">
        <v>287</v>
      </c>
      <c r="K208" s="804" t="s">
        <v>287</v>
      </c>
      <c r="L208" s="807" t="s">
        <v>287</v>
      </c>
      <c r="M208" s="137"/>
    </row>
    <row r="209" spans="1:13" ht="13.5" customHeight="1" x14ac:dyDescent="0.2">
      <c r="A209" s="190"/>
      <c r="B209" s="191"/>
      <c r="C209" s="191"/>
      <c r="D209" s="192"/>
      <c r="E209" s="200"/>
      <c r="F209" s="201"/>
      <c r="G209" s="201"/>
      <c r="H209" s="202"/>
      <c r="I209" s="185"/>
      <c r="J209" s="824"/>
      <c r="K209" s="805"/>
      <c r="L209" s="808"/>
      <c r="M209" s="144"/>
    </row>
    <row r="210" spans="1:13" ht="13.5" customHeight="1" x14ac:dyDescent="0.2">
      <c r="A210" s="809"/>
      <c r="B210" s="810"/>
      <c r="C210" s="810"/>
      <c r="D210" s="811"/>
      <c r="E210" s="814" t="s">
        <v>492</v>
      </c>
      <c r="F210" s="815"/>
      <c r="G210" s="815"/>
      <c r="H210" s="816"/>
      <c r="I210" s="152"/>
      <c r="J210" s="227" t="s">
        <v>287</v>
      </c>
      <c r="K210" s="228" t="s">
        <v>287</v>
      </c>
      <c r="L210" s="229" t="s">
        <v>287</v>
      </c>
      <c r="M210" s="137"/>
    </row>
    <row r="211" spans="1:13" ht="13.5" customHeight="1" x14ac:dyDescent="0.2">
      <c r="A211" s="239"/>
      <c r="B211" s="240"/>
      <c r="C211" s="240"/>
      <c r="D211" s="241"/>
      <c r="E211" s="389"/>
      <c r="F211" s="387"/>
      <c r="G211" s="387"/>
      <c r="H211" s="388"/>
      <c r="I211" s="157"/>
      <c r="J211" s="230"/>
      <c r="K211" s="231"/>
      <c r="L211" s="232"/>
      <c r="M211" s="157"/>
    </row>
    <row r="212" spans="1:13" ht="54" customHeight="1" x14ac:dyDescent="0.2">
      <c r="A212" s="809" t="s">
        <v>493</v>
      </c>
      <c r="B212" s="810"/>
      <c r="C212" s="810"/>
      <c r="D212" s="811"/>
      <c r="E212" s="822" t="s">
        <v>494</v>
      </c>
      <c r="F212" s="812"/>
      <c r="G212" s="812"/>
      <c r="H212" s="813"/>
      <c r="I212" s="836" t="s">
        <v>495</v>
      </c>
      <c r="J212" s="823" t="s">
        <v>287</v>
      </c>
      <c r="K212" s="804" t="s">
        <v>287</v>
      </c>
      <c r="L212" s="807" t="s">
        <v>287</v>
      </c>
      <c r="M212" s="821" t="s">
        <v>496</v>
      </c>
    </row>
    <row r="213" spans="1:13" ht="40.5" customHeight="1" x14ac:dyDescent="0.2">
      <c r="A213" s="809"/>
      <c r="B213" s="810"/>
      <c r="C213" s="810"/>
      <c r="D213" s="811"/>
      <c r="E213" s="193" t="s">
        <v>307</v>
      </c>
      <c r="F213" s="812" t="s">
        <v>497</v>
      </c>
      <c r="G213" s="812"/>
      <c r="H213" s="813"/>
      <c r="I213" s="837"/>
      <c r="J213" s="823"/>
      <c r="K213" s="804"/>
      <c r="L213" s="807"/>
      <c r="M213" s="821"/>
    </row>
    <row r="214" spans="1:13" ht="13.5" customHeight="1" x14ac:dyDescent="0.2">
      <c r="A214" s="809"/>
      <c r="B214" s="810"/>
      <c r="C214" s="810"/>
      <c r="D214" s="811"/>
      <c r="E214" s="193"/>
      <c r="F214" s="186" t="s">
        <v>289</v>
      </c>
      <c r="G214" s="812" t="s">
        <v>498</v>
      </c>
      <c r="H214" s="813"/>
      <c r="I214" s="137"/>
      <c r="J214" s="823"/>
      <c r="K214" s="804"/>
      <c r="L214" s="807"/>
      <c r="M214" s="137"/>
    </row>
    <row r="215" spans="1:13" ht="13.5" customHeight="1" x14ac:dyDescent="0.2">
      <c r="A215" s="190"/>
      <c r="B215" s="191"/>
      <c r="C215" s="191"/>
      <c r="D215" s="192"/>
      <c r="E215" s="200"/>
      <c r="F215" s="201"/>
      <c r="G215" s="201"/>
      <c r="H215" s="202"/>
      <c r="I215" s="185"/>
      <c r="J215" s="824"/>
      <c r="K215" s="805"/>
      <c r="L215" s="808"/>
      <c r="M215" s="144"/>
    </row>
    <row r="216" spans="1:13" ht="27" customHeight="1" x14ac:dyDescent="0.2">
      <c r="A216" s="809"/>
      <c r="B216" s="810"/>
      <c r="C216" s="810"/>
      <c r="D216" s="811"/>
      <c r="E216" s="814" t="s">
        <v>499</v>
      </c>
      <c r="F216" s="815"/>
      <c r="G216" s="815"/>
      <c r="H216" s="816"/>
      <c r="I216" s="152"/>
      <c r="J216" s="825" t="s">
        <v>287</v>
      </c>
      <c r="K216" s="803" t="s">
        <v>287</v>
      </c>
      <c r="L216" s="806" t="s">
        <v>287</v>
      </c>
      <c r="M216" s="245"/>
    </row>
    <row r="217" spans="1:13" ht="13.5" customHeight="1" x14ac:dyDescent="0.2">
      <c r="A217" s="809"/>
      <c r="B217" s="810"/>
      <c r="C217" s="810"/>
      <c r="D217" s="811"/>
      <c r="E217" s="193"/>
      <c r="F217" s="186" t="s">
        <v>289</v>
      </c>
      <c r="G217" s="812" t="s">
        <v>500</v>
      </c>
      <c r="H217" s="813"/>
      <c r="I217" s="137"/>
      <c r="J217" s="823"/>
      <c r="K217" s="804"/>
      <c r="L217" s="807"/>
      <c r="M217" s="137"/>
    </row>
    <row r="218" spans="1:13" ht="13.5" customHeight="1" x14ac:dyDescent="0.2">
      <c r="A218" s="209"/>
      <c r="B218" s="210"/>
      <c r="C218" s="210"/>
      <c r="D218" s="211"/>
      <c r="E218" s="200"/>
      <c r="F218" s="201"/>
      <c r="G218" s="201"/>
      <c r="H218" s="202"/>
      <c r="I218" s="185"/>
      <c r="J218" s="824"/>
      <c r="K218" s="805"/>
      <c r="L218" s="808"/>
      <c r="M218" s="144"/>
    </row>
    <row r="219" spans="1:13" ht="32.25" customHeight="1" x14ac:dyDescent="0.2">
      <c r="A219" s="809"/>
      <c r="B219" s="810"/>
      <c r="C219" s="810"/>
      <c r="D219" s="811"/>
      <c r="E219" s="814" t="s">
        <v>501</v>
      </c>
      <c r="F219" s="815"/>
      <c r="G219" s="815"/>
      <c r="H219" s="816"/>
      <c r="I219" s="152"/>
      <c r="J219" s="227" t="s">
        <v>287</v>
      </c>
      <c r="K219" s="228" t="s">
        <v>287</v>
      </c>
      <c r="L219" s="229" t="s">
        <v>287</v>
      </c>
      <c r="M219" s="137" t="s">
        <v>502</v>
      </c>
    </row>
    <row r="220" spans="1:13" ht="13.5" customHeight="1" x14ac:dyDescent="0.2">
      <c r="A220" s="197"/>
      <c r="B220" s="198"/>
      <c r="C220" s="198"/>
      <c r="D220" s="199"/>
      <c r="E220" s="200"/>
      <c r="F220" s="201"/>
      <c r="G220" s="201"/>
      <c r="H220" s="202"/>
      <c r="I220" s="185"/>
      <c r="J220" s="230"/>
      <c r="K220" s="440"/>
      <c r="L220" s="232"/>
      <c r="M220" s="185"/>
    </row>
    <row r="221" spans="1:13" ht="41.15" customHeight="1" x14ac:dyDescent="0.2">
      <c r="A221" s="831" t="s">
        <v>503</v>
      </c>
      <c r="B221" s="832"/>
      <c r="C221" s="832"/>
      <c r="D221" s="833"/>
      <c r="E221" s="826" t="s">
        <v>504</v>
      </c>
      <c r="F221" s="827"/>
      <c r="G221" s="827"/>
      <c r="H221" s="828"/>
      <c r="I221" s="152" t="s">
        <v>505</v>
      </c>
      <c r="J221" s="203" t="s">
        <v>287</v>
      </c>
      <c r="K221" s="244" t="s">
        <v>287</v>
      </c>
      <c r="L221" s="229"/>
      <c r="M221" s="152" t="s">
        <v>397</v>
      </c>
    </row>
    <row r="222" spans="1:13" ht="40.5" customHeight="1" x14ac:dyDescent="0.2">
      <c r="A222" s="190"/>
      <c r="B222" s="191"/>
      <c r="C222" s="191"/>
      <c r="D222" s="192"/>
      <c r="E222" s="193" t="s">
        <v>307</v>
      </c>
      <c r="F222" s="829" t="s">
        <v>506</v>
      </c>
      <c r="G222" s="829"/>
      <c r="H222" s="830"/>
      <c r="I222" s="137"/>
      <c r="J222" s="224"/>
      <c r="K222" s="225"/>
      <c r="L222" s="226"/>
      <c r="M222" s="137"/>
    </row>
    <row r="223" spans="1:13" ht="13.5" customHeight="1" x14ac:dyDescent="0.2">
      <c r="A223" s="190"/>
      <c r="B223" s="191"/>
      <c r="C223" s="191"/>
      <c r="D223" s="192"/>
      <c r="E223" s="193"/>
      <c r="F223" s="186"/>
      <c r="G223" s="834" t="s">
        <v>507</v>
      </c>
      <c r="H223" s="835"/>
      <c r="I223" s="137"/>
      <c r="J223" s="224"/>
      <c r="K223" s="225"/>
      <c r="L223" s="226"/>
      <c r="M223" s="137"/>
    </row>
    <row r="224" spans="1:13" ht="40.5" customHeight="1" x14ac:dyDescent="0.2">
      <c r="A224" s="190"/>
      <c r="B224" s="191"/>
      <c r="C224" s="191"/>
      <c r="D224" s="192"/>
      <c r="E224" s="193" t="s">
        <v>307</v>
      </c>
      <c r="F224" s="829" t="s">
        <v>508</v>
      </c>
      <c r="G224" s="829"/>
      <c r="H224" s="830"/>
      <c r="I224" s="137"/>
      <c r="J224" s="224"/>
      <c r="K224" s="225"/>
      <c r="L224" s="226"/>
      <c r="M224" s="137"/>
    </row>
    <row r="225" spans="1:13" ht="13.5" customHeight="1" x14ac:dyDescent="0.2">
      <c r="A225" s="190"/>
      <c r="B225" s="191"/>
      <c r="C225" s="191"/>
      <c r="D225" s="192"/>
      <c r="E225" s="389"/>
      <c r="F225" s="387"/>
      <c r="G225" s="387"/>
      <c r="H225" s="388"/>
      <c r="I225" s="157"/>
      <c r="J225" s="230"/>
      <c r="K225" s="231"/>
      <c r="L225" s="232"/>
      <c r="M225" s="157"/>
    </row>
    <row r="226" spans="1:13" ht="27" customHeight="1" x14ac:dyDescent="0.2">
      <c r="A226" s="190"/>
      <c r="B226" s="191"/>
      <c r="C226" s="191"/>
      <c r="D226" s="192"/>
      <c r="E226" s="826" t="s">
        <v>509</v>
      </c>
      <c r="F226" s="827"/>
      <c r="G226" s="827"/>
      <c r="H226" s="828"/>
      <c r="I226" s="137"/>
      <c r="J226" s="203" t="s">
        <v>287</v>
      </c>
      <c r="K226" s="244" t="s">
        <v>287</v>
      </c>
      <c r="L226" s="226" t="s">
        <v>510</v>
      </c>
      <c r="M226" s="137" t="s">
        <v>511</v>
      </c>
    </row>
    <row r="227" spans="1:13" ht="20.25" customHeight="1" x14ac:dyDescent="0.2">
      <c r="A227" s="190"/>
      <c r="B227" s="191"/>
      <c r="C227" s="191"/>
      <c r="D227" s="192"/>
      <c r="E227" s="193" t="s">
        <v>287</v>
      </c>
      <c r="F227" s="829" t="s">
        <v>512</v>
      </c>
      <c r="G227" s="829"/>
      <c r="H227" s="830"/>
      <c r="I227" s="137"/>
      <c r="J227" s="224"/>
      <c r="K227" s="225"/>
      <c r="L227" s="226"/>
      <c r="M227" s="137"/>
    </row>
    <row r="228" spans="1:13" ht="29.25" customHeight="1" x14ac:dyDescent="0.2">
      <c r="A228" s="190"/>
      <c r="B228" s="191"/>
      <c r="C228" s="191"/>
      <c r="D228" s="192"/>
      <c r="E228" s="193" t="s">
        <v>287</v>
      </c>
      <c r="F228" s="829" t="s">
        <v>513</v>
      </c>
      <c r="G228" s="829"/>
      <c r="H228" s="830"/>
      <c r="I228" s="137"/>
      <c r="J228" s="224"/>
      <c r="K228" s="225"/>
      <c r="L228" s="226"/>
      <c r="M228" s="137"/>
    </row>
    <row r="229" spans="1:13" ht="21.75" customHeight="1" x14ac:dyDescent="0.2">
      <c r="A229" s="190"/>
      <c r="B229" s="191"/>
      <c r="C229" s="191"/>
      <c r="D229" s="192"/>
      <c r="E229" s="193" t="s">
        <v>287</v>
      </c>
      <c r="F229" s="829" t="s">
        <v>514</v>
      </c>
      <c r="G229" s="829"/>
      <c r="H229" s="830"/>
      <c r="I229" s="137"/>
      <c r="J229" s="224"/>
      <c r="K229" s="225"/>
      <c r="L229" s="226"/>
      <c r="M229" s="137"/>
    </row>
    <row r="230" spans="1:13" ht="19.5" customHeight="1" x14ac:dyDescent="0.2">
      <c r="A230" s="190"/>
      <c r="B230" s="191"/>
      <c r="C230" s="191"/>
      <c r="D230" s="192"/>
      <c r="E230" s="193" t="s">
        <v>287</v>
      </c>
      <c r="F230" s="829" t="s">
        <v>515</v>
      </c>
      <c r="G230" s="829"/>
      <c r="H230" s="830"/>
      <c r="I230" s="137"/>
      <c r="J230" s="224"/>
      <c r="K230" s="225"/>
      <c r="L230" s="226"/>
      <c r="M230" s="137"/>
    </row>
    <row r="231" spans="1:13" ht="31.5" customHeight="1" x14ac:dyDescent="0.2">
      <c r="A231" s="190"/>
      <c r="B231" s="191"/>
      <c r="C231" s="191"/>
      <c r="D231" s="192"/>
      <c r="E231" s="193" t="s">
        <v>287</v>
      </c>
      <c r="F231" s="829" t="s">
        <v>516</v>
      </c>
      <c r="G231" s="829"/>
      <c r="H231" s="830"/>
      <c r="I231" s="137"/>
      <c r="J231" s="224"/>
      <c r="K231" s="225"/>
      <c r="L231" s="226"/>
      <c r="M231" s="137"/>
    </row>
    <row r="232" spans="1:13" ht="21.75" customHeight="1" x14ac:dyDescent="0.2">
      <c r="A232" s="190"/>
      <c r="B232" s="191"/>
      <c r="C232" s="191"/>
      <c r="D232" s="192"/>
      <c r="E232" s="193" t="s">
        <v>287</v>
      </c>
      <c r="F232" s="829" t="s">
        <v>517</v>
      </c>
      <c r="G232" s="829"/>
      <c r="H232" s="830"/>
      <c r="I232" s="137"/>
      <c r="J232" s="224"/>
      <c r="K232" s="225"/>
      <c r="L232" s="226"/>
      <c r="M232" s="137"/>
    </row>
    <row r="233" spans="1:13" ht="21" customHeight="1" x14ac:dyDescent="0.2">
      <c r="A233" s="190"/>
      <c r="B233" s="191"/>
      <c r="C233" s="191"/>
      <c r="D233" s="192"/>
      <c r="E233" s="193" t="s">
        <v>287</v>
      </c>
      <c r="F233" s="829" t="s">
        <v>518</v>
      </c>
      <c r="G233" s="829"/>
      <c r="H233" s="830"/>
      <c r="I233" s="137"/>
      <c r="J233" s="224"/>
      <c r="K233" s="225"/>
      <c r="L233" s="226"/>
      <c r="M233" s="137"/>
    </row>
    <row r="234" spans="1:13" ht="18" customHeight="1" x14ac:dyDescent="0.2">
      <c r="A234" s="190"/>
      <c r="B234" s="191"/>
      <c r="C234" s="191"/>
      <c r="D234" s="192"/>
      <c r="E234" s="193" t="s">
        <v>287</v>
      </c>
      <c r="F234" s="829" t="s">
        <v>519</v>
      </c>
      <c r="G234" s="829"/>
      <c r="H234" s="830"/>
      <c r="I234" s="137"/>
      <c r="J234" s="224"/>
      <c r="K234" s="225"/>
      <c r="L234" s="226"/>
      <c r="M234" s="137"/>
    </row>
    <row r="235" spans="1:13" ht="17.25" customHeight="1" x14ac:dyDescent="0.2">
      <c r="A235" s="190"/>
      <c r="B235" s="191"/>
      <c r="C235" s="191"/>
      <c r="D235" s="192"/>
      <c r="E235" s="193" t="s">
        <v>287</v>
      </c>
      <c r="F235" s="829" t="s">
        <v>520</v>
      </c>
      <c r="G235" s="829"/>
      <c r="H235" s="830"/>
      <c r="I235" s="137"/>
      <c r="J235" s="224"/>
      <c r="K235" s="225"/>
      <c r="L235" s="226"/>
      <c r="M235" s="137"/>
    </row>
    <row r="236" spans="1:13" ht="13.5" customHeight="1" x14ac:dyDescent="0.2">
      <c r="A236" s="190"/>
      <c r="B236" s="191"/>
      <c r="C236" s="191"/>
      <c r="D236" s="192"/>
      <c r="E236" s="389"/>
      <c r="F236" s="395"/>
      <c r="G236" s="395"/>
      <c r="H236" s="396"/>
      <c r="I236" s="157"/>
      <c r="J236" s="230"/>
      <c r="K236" s="231"/>
      <c r="L236" s="232"/>
      <c r="M236" s="157"/>
    </row>
    <row r="237" spans="1:13" ht="55" customHeight="1" x14ac:dyDescent="0.2">
      <c r="A237" s="190"/>
      <c r="B237" s="191"/>
      <c r="C237" s="191"/>
      <c r="D237" s="192"/>
      <c r="E237" s="826" t="s">
        <v>521</v>
      </c>
      <c r="F237" s="827"/>
      <c r="G237" s="827"/>
      <c r="H237" s="828"/>
      <c r="I237" s="137"/>
      <c r="J237" s="203" t="s">
        <v>287</v>
      </c>
      <c r="K237" s="244" t="s">
        <v>287</v>
      </c>
      <c r="L237" s="226"/>
      <c r="M237" s="137" t="s">
        <v>436</v>
      </c>
    </row>
    <row r="238" spans="1:13" ht="13.5" customHeight="1" x14ac:dyDescent="0.2">
      <c r="A238" s="420"/>
      <c r="B238" s="421"/>
      <c r="C238" s="421"/>
      <c r="D238" s="422"/>
      <c r="E238" s="441"/>
      <c r="F238" s="442"/>
      <c r="G238" s="442"/>
      <c r="H238" s="443"/>
      <c r="I238" s="444"/>
      <c r="J238" s="445"/>
      <c r="K238" s="446"/>
      <c r="L238" s="447"/>
      <c r="M238" s="444"/>
    </row>
    <row r="239" spans="1:13" ht="13.5" customHeight="1" x14ac:dyDescent="0.2">
      <c r="A239" s="810"/>
      <c r="B239" s="810"/>
      <c r="C239" s="810"/>
      <c r="D239" s="810"/>
      <c r="E239" s="812"/>
      <c r="F239" s="812"/>
      <c r="G239" s="812"/>
      <c r="H239" s="812"/>
      <c r="I239" s="246"/>
      <c r="J239" s="242"/>
      <c r="K239" s="242"/>
      <c r="L239" s="242"/>
      <c r="M239" s="246"/>
    </row>
    <row r="240" spans="1:13" ht="13.5" customHeight="1" x14ac:dyDescent="0.2">
      <c r="A240" s="838" t="s">
        <v>522</v>
      </c>
      <c r="B240" s="838"/>
      <c r="C240" s="838"/>
      <c r="D240" s="838"/>
      <c r="E240" s="838"/>
      <c r="F240" s="838"/>
      <c r="G240" s="838"/>
      <c r="H240" s="838"/>
      <c r="I240" s="838"/>
      <c r="J240" s="838"/>
      <c r="K240" s="838"/>
      <c r="L240" s="838"/>
      <c r="M240" s="838"/>
    </row>
    <row r="241" spans="1:13" ht="13.5" customHeight="1" x14ac:dyDescent="0.2">
      <c r="A241" s="838" t="s">
        <v>523</v>
      </c>
      <c r="B241" s="838"/>
      <c r="C241" s="838"/>
      <c r="D241" s="838"/>
      <c r="E241" s="838"/>
      <c r="F241" s="838"/>
      <c r="G241" s="838"/>
      <c r="H241" s="838"/>
      <c r="I241" s="838"/>
      <c r="J241" s="838"/>
      <c r="K241" s="838"/>
      <c r="L241" s="838"/>
      <c r="M241" s="838"/>
    </row>
    <row r="242" spans="1:13" ht="13.5" customHeight="1" x14ac:dyDescent="0.2">
      <c r="A242" s="841"/>
      <c r="B242" s="841"/>
      <c r="C242" s="841"/>
      <c r="D242" s="841"/>
      <c r="E242" s="841"/>
      <c r="F242" s="841"/>
      <c r="G242" s="841"/>
      <c r="H242" s="841"/>
      <c r="I242" s="841"/>
      <c r="J242" s="841"/>
      <c r="K242" s="841"/>
      <c r="L242" s="841"/>
      <c r="M242" s="841"/>
    </row>
    <row r="243" spans="1:13" ht="13.5" customHeight="1" x14ac:dyDescent="0.2">
      <c r="A243" s="838"/>
      <c r="B243" s="838"/>
      <c r="C243" s="838"/>
      <c r="D243" s="838"/>
      <c r="E243" s="838"/>
      <c r="F243" s="838"/>
      <c r="G243" s="838"/>
      <c r="H243" s="838"/>
      <c r="I243" s="838"/>
      <c r="J243" s="838"/>
      <c r="K243" s="838"/>
      <c r="L243" s="838"/>
      <c r="M243" s="838"/>
    </row>
    <row r="244" spans="1:13" ht="13.5" customHeight="1" x14ac:dyDescent="0.2">
      <c r="A244" s="838"/>
      <c r="B244" s="838"/>
      <c r="C244" s="838"/>
      <c r="D244" s="838"/>
      <c r="E244" s="838"/>
      <c r="F244" s="838"/>
      <c r="G244" s="838"/>
      <c r="H244" s="838"/>
      <c r="I244" s="838"/>
      <c r="J244" s="838"/>
      <c r="K244" s="838"/>
      <c r="L244" s="838"/>
      <c r="M244" s="838"/>
    </row>
    <row r="245" spans="1:13" ht="13.5" customHeight="1" x14ac:dyDescent="0.2">
      <c r="A245" s="841"/>
      <c r="B245" s="841"/>
      <c r="C245" s="841"/>
      <c r="D245" s="841"/>
      <c r="E245" s="841"/>
      <c r="F245" s="841"/>
      <c r="G245" s="841"/>
      <c r="H245" s="841"/>
      <c r="I245" s="841"/>
      <c r="J245" s="841"/>
      <c r="K245" s="841"/>
      <c r="L245" s="841"/>
      <c r="M245" s="841"/>
    </row>
    <row r="246" spans="1:13" ht="13.5" customHeight="1" x14ac:dyDescent="0.2">
      <c r="A246" s="841"/>
      <c r="B246" s="841"/>
      <c r="C246" s="841"/>
      <c r="D246" s="841"/>
      <c r="E246" s="841"/>
      <c r="F246" s="841"/>
      <c r="G246" s="841"/>
      <c r="H246" s="841"/>
      <c r="I246" s="841"/>
      <c r="J246" s="841"/>
      <c r="K246" s="841"/>
      <c r="L246" s="841"/>
      <c r="M246" s="841"/>
    </row>
    <row r="247" spans="1:13" ht="13.5" customHeight="1" x14ac:dyDescent="0.2">
      <c r="A247" s="841"/>
      <c r="B247" s="841"/>
      <c r="C247" s="841"/>
      <c r="D247" s="841"/>
      <c r="E247" s="841"/>
      <c r="F247" s="841"/>
      <c r="G247" s="841"/>
      <c r="H247" s="841"/>
      <c r="I247" s="841"/>
      <c r="J247" s="841"/>
      <c r="K247" s="841"/>
      <c r="L247" s="841"/>
      <c r="M247" s="841"/>
    </row>
    <row r="248" spans="1:13" ht="13.5" customHeight="1" x14ac:dyDescent="0.2">
      <c r="A248" s="838"/>
      <c r="B248" s="838"/>
      <c r="C248" s="838"/>
      <c r="D248" s="838"/>
      <c r="E248" s="838"/>
      <c r="F248" s="838"/>
      <c r="G248" s="838"/>
      <c r="H248" s="838"/>
      <c r="I248" s="838"/>
      <c r="J248" s="838"/>
      <c r="K248" s="838"/>
      <c r="L248" s="838"/>
      <c r="M248" s="838"/>
    </row>
    <row r="249" spans="1:13" ht="13.5" customHeight="1" x14ac:dyDescent="0.2">
      <c r="A249" s="839"/>
      <c r="B249" s="839"/>
      <c r="C249" s="839"/>
      <c r="D249" s="839"/>
      <c r="E249" s="134"/>
      <c r="F249" s="134"/>
      <c r="G249" s="840"/>
      <c r="H249" s="840"/>
      <c r="I249" s="247"/>
      <c r="J249" s="248"/>
      <c r="K249" s="248"/>
      <c r="L249" s="248"/>
      <c r="M249" s="247"/>
    </row>
    <row r="250" spans="1:13" ht="13.5" customHeight="1" x14ac:dyDescent="0.2">
      <c r="A250" s="839"/>
      <c r="B250" s="839"/>
      <c r="C250" s="839"/>
      <c r="D250" s="839"/>
      <c r="E250" s="134"/>
      <c r="F250" s="134"/>
      <c r="G250" s="840"/>
      <c r="H250" s="840"/>
      <c r="I250" s="247"/>
      <c r="J250" s="248"/>
      <c r="K250" s="248"/>
      <c r="L250" s="248"/>
      <c r="M250" s="247"/>
    </row>
    <row r="251" spans="1:13" ht="13.5" customHeight="1" x14ac:dyDescent="0.2">
      <c r="E251" s="249"/>
      <c r="F251" s="161"/>
      <c r="G251" s="161"/>
      <c r="H251" s="161"/>
    </row>
  </sheetData>
  <mergeCells count="344">
    <mergeCell ref="D8:G8"/>
    <mergeCell ref="H8:L8"/>
    <mergeCell ref="A10:D11"/>
    <mergeCell ref="E10:H11"/>
    <mergeCell ref="I10:I11"/>
    <mergeCell ref="J10:L10"/>
    <mergeCell ref="A27:D27"/>
    <mergeCell ref="E27:H27"/>
    <mergeCell ref="J27:J28"/>
    <mergeCell ref="K27:K28"/>
    <mergeCell ref="L27:L28"/>
    <mergeCell ref="A28:D28"/>
    <mergeCell ref="D3:G3"/>
    <mergeCell ref="H3:L3"/>
    <mergeCell ref="D4:G4"/>
    <mergeCell ref="H4:L4"/>
    <mergeCell ref="D5:G5"/>
    <mergeCell ref="H5:L5"/>
    <mergeCell ref="D6:G6"/>
    <mergeCell ref="H6:L6"/>
    <mergeCell ref="D7:G7"/>
    <mergeCell ref="H7:L7"/>
    <mergeCell ref="M10:M11"/>
    <mergeCell ref="A13:D13"/>
    <mergeCell ref="E13:H13"/>
    <mergeCell ref="J13:J25"/>
    <mergeCell ref="K13:K25"/>
    <mergeCell ref="L13:L25"/>
    <mergeCell ref="M13:M16"/>
    <mergeCell ref="A14:D14"/>
    <mergeCell ref="A15:D15"/>
    <mergeCell ref="G15:H15"/>
    <mergeCell ref="A16:D16"/>
    <mergeCell ref="A17:D17"/>
    <mergeCell ref="G17:H17"/>
    <mergeCell ref="A18:D18"/>
    <mergeCell ref="A19:D19"/>
    <mergeCell ref="G19:H19"/>
    <mergeCell ref="A20:D20"/>
    <mergeCell ref="A21:D21"/>
    <mergeCell ref="G21:H21"/>
    <mergeCell ref="A22:D22"/>
    <mergeCell ref="A23:D23"/>
    <mergeCell ref="G23:H23"/>
    <mergeCell ref="A24:D24"/>
    <mergeCell ref="E25:H25"/>
    <mergeCell ref="E29:H29"/>
    <mergeCell ref="J29:J45"/>
    <mergeCell ref="K29:K45"/>
    <mergeCell ref="L29:L45"/>
    <mergeCell ref="E30:H30"/>
    <mergeCell ref="A32:D32"/>
    <mergeCell ref="A33:D33"/>
    <mergeCell ref="G33:H33"/>
    <mergeCell ref="G35:H35"/>
    <mergeCell ref="A37:D37"/>
    <mergeCell ref="F37:H37"/>
    <mergeCell ref="A38:D38"/>
    <mergeCell ref="A40:D40"/>
    <mergeCell ref="G40:H40"/>
    <mergeCell ref="A41:D41"/>
    <mergeCell ref="G41:H41"/>
    <mergeCell ref="A42:D42"/>
    <mergeCell ref="E32:H32"/>
    <mergeCell ref="M42:M43"/>
    <mergeCell ref="A44:D44"/>
    <mergeCell ref="G44:H44"/>
    <mergeCell ref="A46:D46"/>
    <mergeCell ref="A47:D47"/>
    <mergeCell ref="G47:H47"/>
    <mergeCell ref="A49:D49"/>
    <mergeCell ref="F49:H49"/>
    <mergeCell ref="E46:H46"/>
    <mergeCell ref="A50:D50"/>
    <mergeCell ref="A51:D51"/>
    <mergeCell ref="A55:D55"/>
    <mergeCell ref="F55:H55"/>
    <mergeCell ref="A56:D56"/>
    <mergeCell ref="G56:H56"/>
    <mergeCell ref="A57:D57"/>
    <mergeCell ref="G57:H57"/>
    <mergeCell ref="A58:D58"/>
    <mergeCell ref="M58:M59"/>
    <mergeCell ref="A60:D60"/>
    <mergeCell ref="G60:H60"/>
    <mergeCell ref="A62:D62"/>
    <mergeCell ref="F62:H62"/>
    <mergeCell ref="A65:D65"/>
    <mergeCell ref="F65:H65"/>
    <mergeCell ref="A66:D66"/>
    <mergeCell ref="A67:D67"/>
    <mergeCell ref="G67:H67"/>
    <mergeCell ref="G69:H69"/>
    <mergeCell ref="A70:D70"/>
    <mergeCell ref="G70:H70"/>
    <mergeCell ref="G71:H71"/>
    <mergeCell ref="A73:D73"/>
    <mergeCell ref="E73:H73"/>
    <mergeCell ref="J73:J79"/>
    <mergeCell ref="K73:K79"/>
    <mergeCell ref="L73:L79"/>
    <mergeCell ref="A74:D74"/>
    <mergeCell ref="G74:H74"/>
    <mergeCell ref="A75:D75"/>
    <mergeCell ref="G75:H75"/>
    <mergeCell ref="A76:D76"/>
    <mergeCell ref="G76:H76"/>
    <mergeCell ref="A77:D77"/>
    <mergeCell ref="G77:H77"/>
    <mergeCell ref="A78:D78"/>
    <mergeCell ref="G78:H78"/>
    <mergeCell ref="A80:D80"/>
    <mergeCell ref="E80:H80"/>
    <mergeCell ref="J80:J81"/>
    <mergeCell ref="K80:K81"/>
    <mergeCell ref="L80:L81"/>
    <mergeCell ref="A81:D81"/>
    <mergeCell ref="E82:H82"/>
    <mergeCell ref="J82:J90"/>
    <mergeCell ref="K82:K90"/>
    <mergeCell ref="L82:L90"/>
    <mergeCell ref="A87:D87"/>
    <mergeCell ref="A88:D88"/>
    <mergeCell ref="A89:D89"/>
    <mergeCell ref="M82:M84"/>
    <mergeCell ref="A83:D83"/>
    <mergeCell ref="G83:H83"/>
    <mergeCell ref="A84:D84"/>
    <mergeCell ref="G84:H84"/>
    <mergeCell ref="A85:D85"/>
    <mergeCell ref="G85:H85"/>
    <mergeCell ref="A86:D86"/>
    <mergeCell ref="G86:H86"/>
    <mergeCell ref="A92:D92"/>
    <mergeCell ref="E92:H92"/>
    <mergeCell ref="J92:J94"/>
    <mergeCell ref="K92:K94"/>
    <mergeCell ref="L92:L94"/>
    <mergeCell ref="M92:M93"/>
    <mergeCell ref="A93:D93"/>
    <mergeCell ref="G93:H93"/>
    <mergeCell ref="A95:D95"/>
    <mergeCell ref="E95:H95"/>
    <mergeCell ref="A97:D97"/>
    <mergeCell ref="E97:H97"/>
    <mergeCell ref="A99:D99"/>
    <mergeCell ref="E99:H99"/>
    <mergeCell ref="A101:D101"/>
    <mergeCell ref="E101:H101"/>
    <mergeCell ref="A103:D103"/>
    <mergeCell ref="E103:H103"/>
    <mergeCell ref="J103:J104"/>
    <mergeCell ref="K103:K104"/>
    <mergeCell ref="A105:D105"/>
    <mergeCell ref="E105:H105"/>
    <mergeCell ref="J105:J106"/>
    <mergeCell ref="K105:K106"/>
    <mergeCell ref="L105:L106"/>
    <mergeCell ref="A107:D107"/>
    <mergeCell ref="E107:H107"/>
    <mergeCell ref="A109:D109"/>
    <mergeCell ref="E109:H109"/>
    <mergeCell ref="J109:J110"/>
    <mergeCell ref="K109:K110"/>
    <mergeCell ref="L109:L110"/>
    <mergeCell ref="A111:D111"/>
    <mergeCell ref="E111:H111"/>
    <mergeCell ref="M111:M113"/>
    <mergeCell ref="E114:H114"/>
    <mergeCell ref="A115:D115"/>
    <mergeCell ref="G115:H115"/>
    <mergeCell ref="A116:D116"/>
    <mergeCell ref="G116:H116"/>
    <mergeCell ref="E118:H118"/>
    <mergeCell ref="J118:J119"/>
    <mergeCell ref="K118:K119"/>
    <mergeCell ref="L118:L119"/>
    <mergeCell ref="E120:H120"/>
    <mergeCell ref="A126:D126"/>
    <mergeCell ref="E126:H126"/>
    <mergeCell ref="J126:J128"/>
    <mergeCell ref="K126:K128"/>
    <mergeCell ref="L126:L128"/>
    <mergeCell ref="A127:D127"/>
    <mergeCell ref="G127:H127"/>
    <mergeCell ref="A129:D129"/>
    <mergeCell ref="E129:H129"/>
    <mergeCell ref="J129:J130"/>
    <mergeCell ref="K129:K130"/>
    <mergeCell ref="L129:L130"/>
    <mergeCell ref="A122:D122"/>
    <mergeCell ref="E122:H122"/>
    <mergeCell ref="A124:D124"/>
    <mergeCell ref="E124:H124"/>
    <mergeCell ref="M138:M141"/>
    <mergeCell ref="E140:H140"/>
    <mergeCell ref="A131:D131"/>
    <mergeCell ref="E131:H131"/>
    <mergeCell ref="J131:J133"/>
    <mergeCell ref="K131:K133"/>
    <mergeCell ref="L131:L133"/>
    <mergeCell ref="A132:D132"/>
    <mergeCell ref="G132:H132"/>
    <mergeCell ref="A134:D134"/>
    <mergeCell ref="E134:H134"/>
    <mergeCell ref="J134:J135"/>
    <mergeCell ref="K134:K135"/>
    <mergeCell ref="L134:L135"/>
    <mergeCell ref="K136:K137"/>
    <mergeCell ref="L136:L137"/>
    <mergeCell ref="A138:D138"/>
    <mergeCell ref="E138:H138"/>
    <mergeCell ref="A136:D136"/>
    <mergeCell ref="E136:H136"/>
    <mergeCell ref="J136:J137"/>
    <mergeCell ref="A147:D147"/>
    <mergeCell ref="F147:H147"/>
    <mergeCell ref="E164:H164"/>
    <mergeCell ref="F165:H165"/>
    <mergeCell ref="F166:H167"/>
    <mergeCell ref="F168:H168"/>
    <mergeCell ref="F169:H170"/>
    <mergeCell ref="F172:H172"/>
    <mergeCell ref="F173:H175"/>
    <mergeCell ref="A142:D142"/>
    <mergeCell ref="E142:H142"/>
    <mergeCell ref="A143:D143"/>
    <mergeCell ref="F143:H143"/>
    <mergeCell ref="A144:D144"/>
    <mergeCell ref="F144:H144"/>
    <mergeCell ref="A145:D145"/>
    <mergeCell ref="F145:H145"/>
    <mergeCell ref="A146:D146"/>
    <mergeCell ref="F146:H146"/>
    <mergeCell ref="E183:H183"/>
    <mergeCell ref="F177:H177"/>
    <mergeCell ref="F181:H181"/>
    <mergeCell ref="A148:D148"/>
    <mergeCell ref="F148:H148"/>
    <mergeCell ref="K152:K153"/>
    <mergeCell ref="L152:L153"/>
    <mergeCell ref="A154:D154"/>
    <mergeCell ref="E154:H154"/>
    <mergeCell ref="E156:H156"/>
    <mergeCell ref="H158:H160"/>
    <mergeCell ref="H161:H162"/>
    <mergeCell ref="J152:J153"/>
    <mergeCell ref="A150:D150"/>
    <mergeCell ref="F150:H150"/>
    <mergeCell ref="A152:D152"/>
    <mergeCell ref="E152:H152"/>
    <mergeCell ref="F176:H176"/>
    <mergeCell ref="A164:D164"/>
    <mergeCell ref="E179:H179"/>
    <mergeCell ref="F180:H180"/>
    <mergeCell ref="F149:H149"/>
    <mergeCell ref="M202:M204"/>
    <mergeCell ref="A203:D203"/>
    <mergeCell ref="F203:H203"/>
    <mergeCell ref="A204:D204"/>
    <mergeCell ref="F204:H204"/>
    <mergeCell ref="A205:D205"/>
    <mergeCell ref="F205:H205"/>
    <mergeCell ref="E185:H185"/>
    <mergeCell ref="F186:H186"/>
    <mergeCell ref="G187:H187"/>
    <mergeCell ref="F190:H190"/>
    <mergeCell ref="F192:H192"/>
    <mergeCell ref="A185:D185"/>
    <mergeCell ref="A194:D194"/>
    <mergeCell ref="E194:H194"/>
    <mergeCell ref="A196:D196"/>
    <mergeCell ref="E196:H196"/>
    <mergeCell ref="A198:D198"/>
    <mergeCell ref="M200:M201"/>
    <mergeCell ref="E198:H198"/>
    <mergeCell ref="A200:D200"/>
    <mergeCell ref="E200:H200"/>
    <mergeCell ref="A239:D239"/>
    <mergeCell ref="E239:H239"/>
    <mergeCell ref="A240:M240"/>
    <mergeCell ref="A241:M241"/>
    <mergeCell ref="A250:D250"/>
    <mergeCell ref="G250:H250"/>
    <mergeCell ref="A242:M242"/>
    <mergeCell ref="A243:M243"/>
    <mergeCell ref="A244:M244"/>
    <mergeCell ref="A245:M245"/>
    <mergeCell ref="A246:M246"/>
    <mergeCell ref="A247:M247"/>
    <mergeCell ref="A248:M248"/>
    <mergeCell ref="A249:D249"/>
    <mergeCell ref="G249:H249"/>
    <mergeCell ref="M212:M213"/>
    <mergeCell ref="A213:D213"/>
    <mergeCell ref="F213:H213"/>
    <mergeCell ref="A214:D214"/>
    <mergeCell ref="G214:H214"/>
    <mergeCell ref="A212:D212"/>
    <mergeCell ref="E212:H212"/>
    <mergeCell ref="I212:I213"/>
    <mergeCell ref="J212:J215"/>
    <mergeCell ref="K212:K215"/>
    <mergeCell ref="L212:L215"/>
    <mergeCell ref="E237:H237"/>
    <mergeCell ref="G223:H223"/>
    <mergeCell ref="F224:H224"/>
    <mergeCell ref="E226:H226"/>
    <mergeCell ref="F227:H227"/>
    <mergeCell ref="F228:H228"/>
    <mergeCell ref="F234:H234"/>
    <mergeCell ref="F235:H235"/>
    <mergeCell ref="F229:H229"/>
    <mergeCell ref="F230:H230"/>
    <mergeCell ref="F231:H231"/>
    <mergeCell ref="F232:H232"/>
    <mergeCell ref="F233:H233"/>
    <mergeCell ref="E221:H221"/>
    <mergeCell ref="F222:H222"/>
    <mergeCell ref="A221:D221"/>
    <mergeCell ref="A216:D216"/>
    <mergeCell ref="A206:D206"/>
    <mergeCell ref="F206:H206"/>
    <mergeCell ref="A210:D210"/>
    <mergeCell ref="E210:H210"/>
    <mergeCell ref="J216:J218"/>
    <mergeCell ref="K216:K218"/>
    <mergeCell ref="L216:L218"/>
    <mergeCell ref="A217:D217"/>
    <mergeCell ref="G217:H217"/>
    <mergeCell ref="A219:D219"/>
    <mergeCell ref="E219:H219"/>
    <mergeCell ref="E216:H216"/>
    <mergeCell ref="A202:D202"/>
    <mergeCell ref="E202:H202"/>
    <mergeCell ref="I202:I206"/>
    <mergeCell ref="L202:L207"/>
    <mergeCell ref="A208:D208"/>
    <mergeCell ref="E208:H208"/>
    <mergeCell ref="J208:J209"/>
    <mergeCell ref="K208:K209"/>
    <mergeCell ref="L208:L209"/>
    <mergeCell ref="J202:J207"/>
    <mergeCell ref="K202:K207"/>
  </mergeCells>
  <phoneticPr fontId="3"/>
  <pageMargins left="0.59055118110236227" right="0.19685039370078741" top="0.59055118110236227" bottom="0.39370078740157483" header="0.31496062992125984" footer="0.31496062992125984"/>
  <pageSetup paperSize="9" scale="95" orientation="portrait" r:id="rId1"/>
  <headerFooter>
    <oddFooter>&amp;C- &amp;P -</oddFooter>
  </headerFooter>
  <rowBreaks count="6" manualBreakCount="6">
    <brk id="45" max="16383" man="1"/>
    <brk id="90" max="12" man="1"/>
    <brk id="121" max="12" man="1"/>
    <brk id="151" max="12" man="1"/>
    <brk id="184" max="12" man="1"/>
    <brk id="211" max="12" man="1"/>
  </rowBreaks>
  <drawing r:id="rId2"/>
  <legacyDrawing r:id="rId3"/>
  <oleObjects>
    <mc:AlternateContent xmlns:mc="http://schemas.openxmlformats.org/markup-compatibility/2006">
      <mc:Choice Requires="x14">
        <oleObject progId="ワークシート" shapeId="11265" r:id="rId4">
          <objectPr defaultSize="0" r:id="rId5">
            <anchor moveWithCells="1">
              <from>
                <xdr:col>7</xdr:col>
                <xdr:colOff>0</xdr:colOff>
                <xdr:row>62</xdr:row>
                <xdr:rowOff>0</xdr:rowOff>
              </from>
              <to>
                <xdr:col>8</xdr:col>
                <xdr:colOff>0</xdr:colOff>
                <xdr:row>64</xdr:row>
                <xdr:rowOff>107950</xdr:rowOff>
              </to>
            </anchor>
          </objectPr>
        </oleObject>
      </mc:Choice>
      <mc:Fallback>
        <oleObject progId="ワークシート" shapeId="11265" r:id="rId4"/>
      </mc:Fallback>
    </mc:AlternateContent>
  </oleObjects>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10</vt:i4>
      </vt:variant>
      <vt:variant>
        <vt:lpstr>名前付き一覧</vt:lpstr>
      </vt:variant>
      <vt:variant>
        <vt:i4>12</vt:i4>
      </vt:variant>
    </vt:vector>
  </HeadingPairs>
  <TitlesOfParts>
    <vt:vector size="22" baseType="lpstr">
      <vt:lpstr>表紙</vt:lpstr>
      <vt:lpstr>添付書類等</vt:lpstr>
      <vt:lpstr>1勤務表</vt:lpstr>
      <vt:lpstr>【記載例】勤務表</vt:lpstr>
      <vt:lpstr>記入方法</vt:lpstr>
      <vt:lpstr>プルダウン・リスト</vt:lpstr>
      <vt:lpstr>２苦情・事故</vt:lpstr>
      <vt:lpstr>３運営状況</vt:lpstr>
      <vt:lpstr>4基準自己点検表</vt:lpstr>
      <vt:lpstr>5加算自己点検表</vt:lpstr>
      <vt:lpstr>【記載例】勤務表!Print_Area</vt:lpstr>
      <vt:lpstr>'1勤務表'!Print_Area</vt:lpstr>
      <vt:lpstr>'２苦情・事故'!Print_Area</vt:lpstr>
      <vt:lpstr>'4基準自己点検表'!Print_Area</vt:lpstr>
      <vt:lpstr>記入方法!Print_Area</vt:lpstr>
      <vt:lpstr>【記載例】勤務表!Print_Titles</vt:lpstr>
      <vt:lpstr>'1勤務表'!Print_Titles</vt:lpstr>
      <vt:lpstr>'4基準自己点検表'!Print_Titles</vt:lpstr>
      <vt:lpstr>'5加算自己点検表'!Print_Titles</vt:lpstr>
      <vt:lpstr>サービス提供責任者</vt:lpstr>
      <vt:lpstr>管理者</vt:lpstr>
      <vt:lpstr>訪問介護員</vt:lpstr>
    </vt:vector>
  </TitlesOfParts>
  <Manager/>
  <Company>福井県</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mcs</dc:creator>
  <cp:keywords/>
  <dc:description/>
  <cp:lastModifiedBy>丹後 修一</cp:lastModifiedBy>
  <cp:revision/>
  <cp:lastPrinted>2025-04-16T00:40:31Z</cp:lastPrinted>
  <dcterms:created xsi:type="dcterms:W3CDTF">2006-05-08T10:56:33Z</dcterms:created>
  <dcterms:modified xsi:type="dcterms:W3CDTF">2025-04-16T00:40:44Z</dcterms:modified>
  <cp:category/>
  <cp:contentStatus/>
</cp:coreProperties>
</file>