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第２表" sheetId="1" r:id="rId1"/>
  </sheets>
  <definedNames/>
  <calcPr fullCalcOnLoad="1"/>
</workbook>
</file>

<file path=xl/sharedStrings.xml><?xml version="1.0" encoding="utf-8"?>
<sst xmlns="http://schemas.openxmlformats.org/spreadsheetml/2006/main" count="164" uniqueCount="81">
  <si>
    <t>率</t>
  </si>
  <si>
    <t>（人口千対）</t>
  </si>
  <si>
    <t>乳児死亡数</t>
  </si>
  <si>
    <t>新生児死亡数</t>
  </si>
  <si>
    <t>自然増加</t>
  </si>
  <si>
    <t>（出産千対）</t>
  </si>
  <si>
    <t>妊娠満２２週以後の死産</t>
  </si>
  <si>
    <t>早期新生児死亡</t>
  </si>
  <si>
    <t>　第２表　人口動態総覧（都道府県別）</t>
  </si>
  <si>
    <t>都道府県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</si>
  <si>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</si>
  <si>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</si>
  <si>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</si>
  <si>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</si>
  <si>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</si>
  <si>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</si>
  <si>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</si>
  <si>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</si>
  <si>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</si>
  <si>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</si>
  <si>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</si>
  <si>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</si>
  <si>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</si>
  <si>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</si>
  <si>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</si>
  <si>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</si>
  <si>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</si>
  <si>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</si>
  <si>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</si>
  <si>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</si>
  <si>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</si>
  <si>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</si>
  <si>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</si>
  <si>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</si>
  <si>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</si>
  <si>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</si>
  <si>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</si>
  <si>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</si>
  <si>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</si>
  <si>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</si>
  <si>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</si>
  <si>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</si>
  <si>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</si>
  <si>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</si>
  <si>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</si>
  <si>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</si>
  <si>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</si>
  <si>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</si>
  <si>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</si>
  <si>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</si>
  <si>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</si>
  <si>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</si>
  <si>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</si>
  <si>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</si>
  <si>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</si>
  <si>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</si>
  <si>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</si>
  <si>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</si>
  <si>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外国</t>
  </si>
  <si>
    <t>不詳</t>
  </si>
  <si>
    <t xml:space="preserve"> 　　　出　　　生</t>
  </si>
  <si>
    <t>死　　　亡</t>
  </si>
  <si>
    <t>（再　　　　　掲）</t>
  </si>
  <si>
    <t>　死　　　　　　産　　　　　　数　</t>
  </si>
  <si>
    <t>周　　産　　期　　死　　亡　　数</t>
  </si>
  <si>
    <t>婚　　　姻</t>
  </si>
  <si>
    <t>離　　　婚</t>
  </si>
  <si>
    <t>合計特殊出生率</t>
  </si>
  <si>
    <t>総　　　数</t>
  </si>
  <si>
    <t>自　　　然</t>
  </si>
  <si>
    <t>人　　　工</t>
  </si>
  <si>
    <t>総　　数</t>
  </si>
  <si>
    <t xml:space="preserve">　 (千人）  </t>
  </si>
  <si>
    <t>実　　数</t>
  </si>
  <si>
    <t>実　数</t>
  </si>
  <si>
    <t>率　</t>
  </si>
  <si>
    <t xml:space="preserve"> </t>
  </si>
  <si>
    <t>人  口</t>
  </si>
  <si>
    <t>（出生千対）</t>
  </si>
  <si>
    <t>　注：人口は、平成１６年１０月１日現在推計人口（総務庁統計局）</t>
  </si>
  <si>
    <t>（平成１６年）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</si>
</sst>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0.0;&quot;△ &quot;0.0"/>
    <numFmt numFmtId="182" formatCode="0.00;&quot;△ &quot;0.00"/>
    <numFmt numFmtId="183" formatCode="0;&quot;△ &quot;0"/>
    <numFmt numFmtId="184" formatCode="#,##0.000;&quot;△ &quot;#,##0.000"/>
    <numFmt numFmtId="185" formatCode="#,##0.0000;&quot;△ &quot;#,##0.00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/>
    </xf>
    <xf numFmtId="182" fontId="3" fillId="0" borderId="4" xfId="0" applyNumberFormat="1" applyFont="1" applyBorder="1" applyAlignment="1">
      <alignment vertical="center"/>
    </xf>
    <xf numFmtId="182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shrinkToFit="1"/>
    </xf>
    <xf numFmtId="181" fontId="3" fillId="0" borderId="4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/>
    </xf>
    <xf numFmtId="182" fontId="3" fillId="0" borderId="5" xfId="0" applyNumberFormat="1" applyFont="1" applyBorder="1" applyAlignment="1">
      <alignment vertical="center" wrapText="1"/>
    </xf>
    <xf numFmtId="38" fontId="3" fillId="0" borderId="4" xfId="16" applyFont="1" applyBorder="1" applyAlignment="1" quotePrefix="1">
      <alignment vertical="center"/>
    </xf>
    <xf numFmtId="177" fontId="3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8" fontId="3" fillId="0" borderId="8" xfId="16" applyFont="1" applyBorder="1" applyAlignment="1" quotePrefix="1">
      <alignment vertical="center"/>
    </xf>
    <xf numFmtId="177" fontId="3" fillId="0" borderId="9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82" fontId="3" fillId="0" borderId="8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4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81" fontId="5" fillId="0" borderId="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vertical="center"/>
    </xf>
    <xf numFmtId="182" fontId="5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3" fillId="0" borderId="1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2" xfId="16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3"/>
  <sheetViews>
    <sheetView tabSelected="1" view="pageBreakPreview" zoomScale="75" zoomScaleSheetLayoutView="75" workbookViewId="0" topLeftCell="A4">
      <pane xSplit="1" topLeftCell="I1" activePane="topRight" state="frozen"/>
      <selection pane="topLeft" activeCell="A1" sqref="A1"/>
      <selection pane="topRight" activeCell="S30" sqref="S30"/>
    </sheetView>
  </sheetViews>
  <sheetFormatPr defaultColWidth="9.00390625" defaultRowHeight="13.5"/>
  <cols>
    <col min="1" max="1" width="8.625" style="2" customWidth="1"/>
    <col min="2" max="2" width="10.50390625" style="2" customWidth="1"/>
    <col min="3" max="3" width="10.25390625" style="2" customWidth="1"/>
    <col min="4" max="4" width="6.25390625" style="2" customWidth="1"/>
    <col min="5" max="5" width="10.25390625" style="2" customWidth="1"/>
    <col min="6" max="6" width="5.625" style="2" customWidth="1"/>
    <col min="7" max="7" width="9.625" style="2" customWidth="1"/>
    <col min="8" max="8" width="5.625" style="2" customWidth="1"/>
    <col min="9" max="9" width="9.625" style="2" customWidth="1"/>
    <col min="10" max="10" width="5.625" style="2" customWidth="1"/>
    <col min="11" max="11" width="9.625" style="2" customWidth="1"/>
    <col min="12" max="12" width="6.875" style="2" customWidth="1"/>
    <col min="13" max="13" width="9.625" style="2" customWidth="1"/>
    <col min="14" max="14" width="5.625" style="2" customWidth="1"/>
    <col min="15" max="15" width="8.625" style="2" customWidth="1"/>
    <col min="16" max="16" width="5.625" style="2" customWidth="1"/>
    <col min="17" max="17" width="8.625" style="2" customWidth="1"/>
    <col min="18" max="18" width="5.50390625" style="2" customWidth="1"/>
    <col min="19" max="19" width="6.625" style="2" customWidth="1"/>
    <col min="20" max="20" width="5.625" style="2" customWidth="1"/>
    <col min="21" max="21" width="6.625" style="2" customWidth="1"/>
    <col min="22" max="22" width="5.625" style="2" customWidth="1"/>
    <col min="23" max="23" width="6.625" style="2" customWidth="1"/>
    <col min="24" max="24" width="5.625" style="2" customWidth="1"/>
    <col min="25" max="25" width="8.625" style="2" customWidth="1"/>
    <col min="26" max="26" width="5.625" style="2" customWidth="1"/>
    <col min="27" max="27" width="8.75390625" style="2" customWidth="1"/>
    <col min="28" max="28" width="5.625" style="2" customWidth="1"/>
    <col min="29" max="29" width="8.125" style="2" customWidth="1"/>
    <col min="30" max="16384" width="9.00390625" style="2" customWidth="1"/>
  </cols>
  <sheetData>
    <row r="1" spans="1:30" ht="18.75">
      <c r="A1" s="1" t="s">
        <v>8</v>
      </c>
      <c r="B1" s="1"/>
      <c r="S1" s="3"/>
      <c r="AD1" s="4" t="s">
        <v>80</v>
      </c>
    </row>
    <row r="2" spans="1:30" ht="19.5" thickBot="1">
      <c r="A2" s="1"/>
      <c r="B2" s="1"/>
      <c r="S2" s="3"/>
      <c r="AD2" s="4"/>
    </row>
    <row r="3" spans="1:30" ht="15.75" customHeight="1">
      <c r="A3" s="57" t="s">
        <v>9</v>
      </c>
      <c r="B3" s="52" t="s">
        <v>77</v>
      </c>
      <c r="C3" s="63" t="s">
        <v>60</v>
      </c>
      <c r="D3" s="64"/>
      <c r="E3" s="67" t="s">
        <v>61</v>
      </c>
      <c r="F3" s="68"/>
      <c r="G3" s="71" t="s">
        <v>62</v>
      </c>
      <c r="H3" s="72"/>
      <c r="I3" s="72"/>
      <c r="J3" s="73"/>
      <c r="K3" s="67" t="s">
        <v>4</v>
      </c>
      <c r="L3" s="68"/>
      <c r="M3" s="71" t="s">
        <v>63</v>
      </c>
      <c r="N3" s="72"/>
      <c r="O3" s="72"/>
      <c r="P3" s="72"/>
      <c r="Q3" s="72"/>
      <c r="R3" s="73"/>
      <c r="S3" s="71" t="s">
        <v>64</v>
      </c>
      <c r="T3" s="72"/>
      <c r="U3" s="72"/>
      <c r="V3" s="72"/>
      <c r="W3" s="72"/>
      <c r="X3" s="73"/>
      <c r="Y3" s="67" t="s">
        <v>65</v>
      </c>
      <c r="Z3" s="68"/>
      <c r="AA3" s="67" t="s">
        <v>66</v>
      </c>
      <c r="AB3" s="68"/>
      <c r="AC3" s="77" t="s">
        <v>67</v>
      </c>
      <c r="AD3" s="55" t="s">
        <v>9</v>
      </c>
    </row>
    <row r="4" spans="1:30" ht="15.75" customHeight="1">
      <c r="A4" s="58"/>
      <c r="B4" s="53"/>
      <c r="C4" s="65"/>
      <c r="D4" s="66"/>
      <c r="E4" s="69"/>
      <c r="F4" s="70"/>
      <c r="G4" s="59" t="s">
        <v>2</v>
      </c>
      <c r="H4" s="60"/>
      <c r="I4" s="59" t="s">
        <v>3</v>
      </c>
      <c r="J4" s="60"/>
      <c r="K4" s="69"/>
      <c r="L4" s="70"/>
      <c r="M4" s="59" t="s">
        <v>68</v>
      </c>
      <c r="N4" s="60"/>
      <c r="O4" s="59" t="s">
        <v>69</v>
      </c>
      <c r="P4" s="60"/>
      <c r="Q4" s="59" t="s">
        <v>70</v>
      </c>
      <c r="R4" s="60"/>
      <c r="S4" s="59" t="s">
        <v>71</v>
      </c>
      <c r="T4" s="60"/>
      <c r="U4" s="76" t="s">
        <v>6</v>
      </c>
      <c r="V4" s="76"/>
      <c r="W4" s="74" t="s">
        <v>7</v>
      </c>
      <c r="X4" s="75"/>
      <c r="Y4" s="69"/>
      <c r="Z4" s="70"/>
      <c r="AA4" s="69"/>
      <c r="AB4" s="70"/>
      <c r="AC4" s="78"/>
      <c r="AD4" s="56"/>
    </row>
    <row r="5" spans="1:30" ht="15.75" customHeight="1">
      <c r="A5" s="58"/>
      <c r="B5" s="53" t="s">
        <v>72</v>
      </c>
      <c r="C5" s="61" t="s">
        <v>73</v>
      </c>
      <c r="D5" s="5" t="s">
        <v>0</v>
      </c>
      <c r="E5" s="61" t="s">
        <v>73</v>
      </c>
      <c r="F5" s="5" t="s">
        <v>0</v>
      </c>
      <c r="G5" s="61" t="s">
        <v>73</v>
      </c>
      <c r="H5" s="5" t="s">
        <v>0</v>
      </c>
      <c r="I5" s="61" t="s">
        <v>73</v>
      </c>
      <c r="J5" s="5" t="s">
        <v>0</v>
      </c>
      <c r="K5" s="61" t="s">
        <v>73</v>
      </c>
      <c r="L5" s="5" t="s">
        <v>0</v>
      </c>
      <c r="M5" s="61" t="s">
        <v>73</v>
      </c>
      <c r="N5" s="5" t="s">
        <v>0</v>
      </c>
      <c r="O5" s="61" t="s">
        <v>73</v>
      </c>
      <c r="P5" s="5" t="s">
        <v>0</v>
      </c>
      <c r="Q5" s="61" t="s">
        <v>73</v>
      </c>
      <c r="R5" s="5" t="s">
        <v>0</v>
      </c>
      <c r="S5" s="61" t="s">
        <v>74</v>
      </c>
      <c r="T5" s="5" t="s">
        <v>0</v>
      </c>
      <c r="U5" s="61" t="s">
        <v>74</v>
      </c>
      <c r="V5" s="5" t="s">
        <v>0</v>
      </c>
      <c r="W5" s="61" t="s">
        <v>74</v>
      </c>
      <c r="X5" s="5" t="s">
        <v>0</v>
      </c>
      <c r="Y5" s="61" t="s">
        <v>73</v>
      </c>
      <c r="Z5" s="5" t="s">
        <v>0</v>
      </c>
      <c r="AA5" s="61" t="s">
        <v>73</v>
      </c>
      <c r="AB5" s="5" t="s">
        <v>75</v>
      </c>
      <c r="AC5" s="78"/>
      <c r="AD5" s="56"/>
    </row>
    <row r="6" spans="1:30" ht="15.75" customHeight="1">
      <c r="A6" s="58"/>
      <c r="B6" s="54"/>
      <c r="C6" s="62"/>
      <c r="D6" s="6" t="s">
        <v>1</v>
      </c>
      <c r="E6" s="62"/>
      <c r="F6" s="6" t="s">
        <v>1</v>
      </c>
      <c r="G6" s="62"/>
      <c r="H6" s="6" t="s">
        <v>78</v>
      </c>
      <c r="I6" s="62"/>
      <c r="J6" s="6" t="s">
        <v>78</v>
      </c>
      <c r="K6" s="62"/>
      <c r="L6" s="6" t="s">
        <v>1</v>
      </c>
      <c r="M6" s="62"/>
      <c r="N6" s="6" t="s">
        <v>5</v>
      </c>
      <c r="O6" s="62"/>
      <c r="P6" s="6" t="s">
        <v>5</v>
      </c>
      <c r="Q6" s="62"/>
      <c r="R6" s="6" t="s">
        <v>5</v>
      </c>
      <c r="S6" s="62"/>
      <c r="T6" s="6" t="s">
        <v>5</v>
      </c>
      <c r="U6" s="62"/>
      <c r="V6" s="6" t="s">
        <v>5</v>
      </c>
      <c r="W6" s="62"/>
      <c r="X6" s="6" t="s">
        <v>78</v>
      </c>
      <c r="Y6" s="62"/>
      <c r="Z6" s="6" t="s">
        <v>1</v>
      </c>
      <c r="AA6" s="62"/>
      <c r="AB6" s="6" t="s">
        <v>1</v>
      </c>
      <c r="AC6" s="79"/>
      <c r="AD6" s="56"/>
    </row>
    <row r="7" spans="1:32" ht="15.75" customHeight="1">
      <c r="A7" s="7" t="s">
        <v>10</v>
      </c>
      <c r="B7" s="39">
        <v>126176</v>
      </c>
      <c r="C7" s="8">
        <v>1110721</v>
      </c>
      <c r="D7" s="9">
        <f>C7/$B7</f>
        <v>8.8029498478316</v>
      </c>
      <c r="E7" s="8">
        <v>1028602</v>
      </c>
      <c r="F7" s="9">
        <f>E7/$B7</f>
        <v>8.152120847070758</v>
      </c>
      <c r="G7" s="8">
        <v>3122</v>
      </c>
      <c r="H7" s="9">
        <f>G7/$C7*1000</f>
        <v>2.810786867269098</v>
      </c>
      <c r="I7" s="10">
        <v>1622</v>
      </c>
      <c r="J7" s="9">
        <f>I7/$C7*1000</f>
        <v>1.4603127157945155</v>
      </c>
      <c r="K7" s="8">
        <v>82119</v>
      </c>
      <c r="L7" s="9">
        <f>K7/$B7</f>
        <v>0.650829000760842</v>
      </c>
      <c r="M7" s="8">
        <v>34365</v>
      </c>
      <c r="N7" s="9">
        <f>M7/($M7+$C7)*1000</f>
        <v>30.010846346911933</v>
      </c>
      <c r="O7" s="12">
        <v>14288</v>
      </c>
      <c r="P7" s="9">
        <f>O7/($M7+$C7)*1000</f>
        <v>12.477665432989314</v>
      </c>
      <c r="Q7" s="12">
        <v>20077</v>
      </c>
      <c r="R7" s="9">
        <f>Q7/($M7+$C7)*1000</f>
        <v>17.533180913922624</v>
      </c>
      <c r="S7" s="12">
        <v>5541</v>
      </c>
      <c r="T7" s="9">
        <f>S7/($U7+$C7)*1000</f>
        <v>4.969159108152076</v>
      </c>
      <c r="U7" s="12">
        <v>4357</v>
      </c>
      <c r="V7" s="9">
        <f>U7/($U7+$C7)*1000</f>
        <v>3.9073499791046005</v>
      </c>
      <c r="W7" s="12">
        <v>1184</v>
      </c>
      <c r="X7" s="11">
        <f>+W7/C7*1000</f>
        <v>1.0659742635639373</v>
      </c>
      <c r="Y7" s="8">
        <v>720417</v>
      </c>
      <c r="Z7" s="9">
        <f>Y7/$B7</f>
        <v>5.7096198960182605</v>
      </c>
      <c r="AA7" s="8">
        <v>270804</v>
      </c>
      <c r="AB7" s="9">
        <f>AA7/$B7</f>
        <v>2.1462401724575195</v>
      </c>
      <c r="AC7" s="14">
        <v>1.29</v>
      </c>
      <c r="AD7" s="15" t="s">
        <v>10</v>
      </c>
      <c r="AE7" s="16"/>
      <c r="AF7" s="16"/>
    </row>
    <row r="8" spans="1:30" ht="15.75" customHeight="1">
      <c r="A8" s="7"/>
      <c r="B8" s="40"/>
      <c r="C8" s="17"/>
      <c r="D8" s="18"/>
      <c r="E8" s="17"/>
      <c r="F8" s="18"/>
      <c r="G8" s="17"/>
      <c r="H8" s="18"/>
      <c r="I8" s="17"/>
      <c r="J8" s="18"/>
      <c r="K8" s="17"/>
      <c r="L8" s="18"/>
      <c r="M8" s="8"/>
      <c r="N8" s="18"/>
      <c r="O8" s="20"/>
      <c r="P8" s="18"/>
      <c r="Q8" s="17"/>
      <c r="R8" s="18"/>
      <c r="S8" s="12"/>
      <c r="T8" s="18"/>
      <c r="U8" s="17"/>
      <c r="V8" s="18"/>
      <c r="W8" s="17"/>
      <c r="X8" s="19"/>
      <c r="Y8" s="17"/>
      <c r="Z8" s="18"/>
      <c r="AA8" s="17"/>
      <c r="AB8" s="18"/>
      <c r="AC8" s="21"/>
      <c r="AD8" s="15"/>
    </row>
    <row r="9" spans="1:32" ht="15.75" customHeight="1">
      <c r="A9" s="7" t="s">
        <v>11</v>
      </c>
      <c r="B9" s="12">
        <v>5630</v>
      </c>
      <c r="C9" s="8">
        <v>44020</v>
      </c>
      <c r="D9" s="9">
        <f aca="true" t="shared" si="0" ref="D9:F64">C9/$B9</f>
        <v>7.818827708703375</v>
      </c>
      <c r="E9" s="8">
        <v>47335</v>
      </c>
      <c r="F9" s="9">
        <f t="shared" si="0"/>
        <v>8.407637655417407</v>
      </c>
      <c r="G9" s="8">
        <v>142</v>
      </c>
      <c r="H9" s="9">
        <f aca="true" t="shared" si="1" ref="H9:J64">+G9/$C9*1000</f>
        <v>3.225806451612903</v>
      </c>
      <c r="I9" s="12">
        <v>79</v>
      </c>
      <c r="J9" s="9">
        <f t="shared" si="1"/>
        <v>1.7946388005452067</v>
      </c>
      <c r="K9" s="8">
        <v>-3315</v>
      </c>
      <c r="L9" s="9">
        <f>K9/$B9</f>
        <v>-0.588809946714032</v>
      </c>
      <c r="M9" s="8">
        <v>1780</v>
      </c>
      <c r="N9" s="9">
        <f aca="true" t="shared" si="2" ref="N9:P64">M9/($M9+$C9)*1000</f>
        <v>38.864628820960704</v>
      </c>
      <c r="O9" s="12">
        <v>665</v>
      </c>
      <c r="P9" s="9">
        <f t="shared" si="2"/>
        <v>14.519650655021834</v>
      </c>
      <c r="Q9" s="12">
        <v>1115</v>
      </c>
      <c r="R9" s="9">
        <f>Q9/($M9+$C9)*1000</f>
        <v>24.344978165938862</v>
      </c>
      <c r="S9" s="12">
        <v>228</v>
      </c>
      <c r="T9" s="9">
        <f aca="true" t="shared" si="3" ref="T9:V64">S9/($U9+$C9)*1000</f>
        <v>5.159538357094365</v>
      </c>
      <c r="U9" s="12">
        <v>170</v>
      </c>
      <c r="V9" s="9">
        <f t="shared" si="3"/>
        <v>3.847024213622992</v>
      </c>
      <c r="W9" s="12">
        <v>58</v>
      </c>
      <c r="X9" s="11">
        <f aca="true" t="shared" si="4" ref="X9:X64">+W9/C9*1000</f>
        <v>1.3175829168559745</v>
      </c>
      <c r="Y9" s="8">
        <v>30710</v>
      </c>
      <c r="Z9" s="9">
        <f>Y9/$B9</f>
        <v>5.4547069271758435</v>
      </c>
      <c r="AA9" s="8">
        <v>14564</v>
      </c>
      <c r="AB9" s="9">
        <f>AA9/$B9</f>
        <v>2.5868561278863234</v>
      </c>
      <c r="AC9" s="14">
        <v>1.19</v>
      </c>
      <c r="AD9" s="15" t="s">
        <v>11</v>
      </c>
      <c r="AE9" s="16"/>
      <c r="AF9" s="16"/>
    </row>
    <row r="10" spans="1:32" ht="15.75" customHeight="1">
      <c r="A10" s="7" t="s">
        <v>12</v>
      </c>
      <c r="B10" s="12">
        <v>1448</v>
      </c>
      <c r="C10" s="8">
        <v>11554</v>
      </c>
      <c r="D10" s="9">
        <f t="shared" si="0"/>
        <v>7.9792817679558015</v>
      </c>
      <c r="E10" s="8">
        <v>14372</v>
      </c>
      <c r="F10" s="9">
        <f t="shared" si="0"/>
        <v>9.925414364640885</v>
      </c>
      <c r="G10" s="8">
        <v>27</v>
      </c>
      <c r="H10" s="9">
        <f t="shared" si="1"/>
        <v>2.3368530379089494</v>
      </c>
      <c r="I10" s="12">
        <v>17</v>
      </c>
      <c r="J10" s="9">
        <f t="shared" si="1"/>
        <v>1.4713519127574866</v>
      </c>
      <c r="K10" s="8">
        <v>-2818</v>
      </c>
      <c r="L10" s="9">
        <f>K10/$B10</f>
        <v>-1.9461325966850829</v>
      </c>
      <c r="M10" s="8">
        <v>369</v>
      </c>
      <c r="N10" s="9">
        <f t="shared" si="2"/>
        <v>30.948586765075902</v>
      </c>
      <c r="O10" s="12">
        <v>160</v>
      </c>
      <c r="P10" s="9">
        <f t="shared" si="2"/>
        <v>13.41944141575107</v>
      </c>
      <c r="Q10" s="12">
        <v>209</v>
      </c>
      <c r="R10" s="9">
        <f>Q10/($M10+$C10)*1000</f>
        <v>17.529145349324835</v>
      </c>
      <c r="S10" s="12">
        <v>59</v>
      </c>
      <c r="T10" s="9">
        <f t="shared" si="3"/>
        <v>5.084015510555795</v>
      </c>
      <c r="U10" s="12">
        <v>51</v>
      </c>
      <c r="V10" s="9">
        <f t="shared" si="3"/>
        <v>4.394657475226196</v>
      </c>
      <c r="W10" s="12">
        <v>8</v>
      </c>
      <c r="X10" s="11">
        <f t="shared" si="4"/>
        <v>0.6924009001211702</v>
      </c>
      <c r="Y10" s="8">
        <v>6924</v>
      </c>
      <c r="Z10" s="9">
        <f>Y10/$B10</f>
        <v>4.781767955801105</v>
      </c>
      <c r="AA10" s="8">
        <v>3429</v>
      </c>
      <c r="AB10" s="9">
        <f>AA10/$B10</f>
        <v>2.3680939226519335</v>
      </c>
      <c r="AC10" s="14">
        <v>1.35</v>
      </c>
      <c r="AD10" s="15" t="s">
        <v>12</v>
      </c>
      <c r="AE10" s="16"/>
      <c r="AF10" s="16"/>
    </row>
    <row r="11" spans="1:32" ht="15.75" customHeight="1">
      <c r="A11" s="7" t="s">
        <v>13</v>
      </c>
      <c r="B11" s="12">
        <v>1389</v>
      </c>
      <c r="C11" s="8">
        <v>11167</v>
      </c>
      <c r="D11" s="9">
        <f t="shared" si="0"/>
        <v>8.03959683225342</v>
      </c>
      <c r="E11" s="8">
        <v>13757</v>
      </c>
      <c r="F11" s="9">
        <f t="shared" si="0"/>
        <v>9.904247660187185</v>
      </c>
      <c r="G11" s="8">
        <v>29</v>
      </c>
      <c r="H11" s="9">
        <f t="shared" si="1"/>
        <v>2.5969374048535867</v>
      </c>
      <c r="I11" s="12">
        <v>12</v>
      </c>
      <c r="J11" s="9">
        <f t="shared" si="1"/>
        <v>1.0745947882152773</v>
      </c>
      <c r="K11" s="8">
        <v>-2590</v>
      </c>
      <c r="L11" s="9">
        <f>K11/$B11</f>
        <v>-1.8646508279337652</v>
      </c>
      <c r="M11" s="8">
        <v>441</v>
      </c>
      <c r="N11" s="9">
        <f t="shared" si="2"/>
        <v>37.99104066161268</v>
      </c>
      <c r="O11" s="12">
        <v>173</v>
      </c>
      <c r="P11" s="9">
        <f t="shared" si="2"/>
        <v>14.903514817367332</v>
      </c>
      <c r="Q11" s="12">
        <v>268</v>
      </c>
      <c r="R11" s="9">
        <f>Q11/($M11+$C11)*1000</f>
        <v>23.08752584424535</v>
      </c>
      <c r="S11" s="12">
        <v>69</v>
      </c>
      <c r="T11" s="9">
        <f t="shared" si="3"/>
        <v>6.145898280929901</v>
      </c>
      <c r="U11" s="12">
        <v>60</v>
      </c>
      <c r="V11" s="9">
        <f t="shared" si="3"/>
        <v>5.344259374721654</v>
      </c>
      <c r="W11" s="12">
        <v>9</v>
      </c>
      <c r="X11" s="11">
        <f t="shared" si="4"/>
        <v>0.8059460911614578</v>
      </c>
      <c r="Y11" s="8">
        <v>6523</v>
      </c>
      <c r="Z11" s="9">
        <f>Y11/$B11</f>
        <v>4.69618430525558</v>
      </c>
      <c r="AA11" s="8">
        <v>2655</v>
      </c>
      <c r="AB11" s="9">
        <f>AA11/$B11</f>
        <v>1.9114470842332614</v>
      </c>
      <c r="AC11" s="14">
        <v>1.43</v>
      </c>
      <c r="AD11" s="15" t="s">
        <v>13</v>
      </c>
      <c r="AE11" s="16"/>
      <c r="AF11" s="16"/>
    </row>
    <row r="12" spans="1:32" ht="15.75" customHeight="1">
      <c r="A12" s="7" t="s">
        <v>14</v>
      </c>
      <c r="B12" s="12">
        <v>2358</v>
      </c>
      <c r="C12" s="8">
        <v>20236</v>
      </c>
      <c r="D12" s="9">
        <f t="shared" si="0"/>
        <v>8.581849024597116</v>
      </c>
      <c r="E12" s="8">
        <v>18525</v>
      </c>
      <c r="F12" s="9">
        <f t="shared" si="0"/>
        <v>7.856234096692112</v>
      </c>
      <c r="G12" s="8">
        <v>53</v>
      </c>
      <c r="H12" s="9">
        <f t="shared" si="1"/>
        <v>2.6190946827436252</v>
      </c>
      <c r="I12" s="12">
        <v>31</v>
      </c>
      <c r="J12" s="9">
        <f t="shared" si="1"/>
        <v>1.5319233050009884</v>
      </c>
      <c r="K12" s="8">
        <v>1711</v>
      </c>
      <c r="L12" s="9">
        <f>K12/$B12</f>
        <v>0.7256149279050043</v>
      </c>
      <c r="M12" s="8">
        <v>749</v>
      </c>
      <c r="N12" s="9">
        <f t="shared" si="2"/>
        <v>35.69216106742912</v>
      </c>
      <c r="O12" s="12">
        <v>256</v>
      </c>
      <c r="P12" s="9">
        <f t="shared" si="2"/>
        <v>12.199189897545867</v>
      </c>
      <c r="Q12" s="12">
        <v>493</v>
      </c>
      <c r="R12" s="9">
        <f>Q12/($M12+$C12)*1000</f>
        <v>23.49297116988325</v>
      </c>
      <c r="S12" s="12">
        <v>107</v>
      </c>
      <c r="T12" s="9">
        <f t="shared" si="3"/>
        <v>5.265229800216514</v>
      </c>
      <c r="U12" s="12">
        <v>86</v>
      </c>
      <c r="V12" s="9">
        <f t="shared" si="3"/>
        <v>4.231866942230095</v>
      </c>
      <c r="W12" s="12">
        <v>21</v>
      </c>
      <c r="X12" s="11">
        <f t="shared" si="4"/>
        <v>1.0377544969361534</v>
      </c>
      <c r="Y12" s="8">
        <v>13122</v>
      </c>
      <c r="Z12" s="9">
        <f>Y12/$B12</f>
        <v>5.564885496183206</v>
      </c>
      <c r="AA12" s="8">
        <v>5028</v>
      </c>
      <c r="AB12" s="9">
        <f>AA12/$B12</f>
        <v>2.132315521628499</v>
      </c>
      <c r="AC12" s="14">
        <v>1.24</v>
      </c>
      <c r="AD12" s="15" t="s">
        <v>14</v>
      </c>
      <c r="AE12" s="16"/>
      <c r="AF12" s="16"/>
    </row>
    <row r="13" spans="1:32" ht="15.75" customHeight="1">
      <c r="A13" s="7" t="s">
        <v>15</v>
      </c>
      <c r="B13" s="12">
        <v>1155</v>
      </c>
      <c r="C13" s="8">
        <v>7998</v>
      </c>
      <c r="D13" s="9">
        <f t="shared" si="0"/>
        <v>6.9246753246753245</v>
      </c>
      <c r="E13" s="8">
        <v>12705</v>
      </c>
      <c r="F13" s="9">
        <f t="shared" si="0"/>
        <v>11</v>
      </c>
      <c r="G13" s="8">
        <v>19</v>
      </c>
      <c r="H13" s="9">
        <f t="shared" si="1"/>
        <v>2.3755938984746185</v>
      </c>
      <c r="I13" s="12">
        <v>15</v>
      </c>
      <c r="J13" s="9">
        <f t="shared" si="1"/>
        <v>1.875468867216804</v>
      </c>
      <c r="K13" s="8">
        <v>-4707</v>
      </c>
      <c r="L13" s="9">
        <f>K13/$B13</f>
        <v>-4.0753246753246755</v>
      </c>
      <c r="M13" s="8">
        <v>310</v>
      </c>
      <c r="N13" s="9">
        <f t="shared" si="2"/>
        <v>37.31343283582089</v>
      </c>
      <c r="O13" s="12">
        <v>143</v>
      </c>
      <c r="P13" s="9">
        <f t="shared" si="2"/>
        <v>17.212325469427057</v>
      </c>
      <c r="Q13" s="12">
        <v>167</v>
      </c>
      <c r="R13" s="9">
        <f>Q13/($M13+$C13)*1000</f>
        <v>20.10110736639384</v>
      </c>
      <c r="S13" s="12">
        <v>49</v>
      </c>
      <c r="T13" s="9">
        <f t="shared" si="3"/>
        <v>6.097560975609756</v>
      </c>
      <c r="U13" s="12">
        <v>38</v>
      </c>
      <c r="V13" s="9">
        <f t="shared" si="3"/>
        <v>4.728720756595321</v>
      </c>
      <c r="W13" s="12">
        <v>11</v>
      </c>
      <c r="X13" s="11">
        <f t="shared" si="4"/>
        <v>1.3753438359589898</v>
      </c>
      <c r="Y13" s="8">
        <v>5045</v>
      </c>
      <c r="Z13" s="9">
        <f>Y13/$B13</f>
        <v>4.367965367965368</v>
      </c>
      <c r="AA13" s="8">
        <v>2033</v>
      </c>
      <c r="AB13" s="9">
        <f>AA13/$B13</f>
        <v>1.7601731601731603</v>
      </c>
      <c r="AC13" s="14">
        <v>1.3</v>
      </c>
      <c r="AD13" s="15" t="s">
        <v>15</v>
      </c>
      <c r="AE13" s="16"/>
      <c r="AF13" s="16"/>
    </row>
    <row r="14" spans="1:32" ht="15.75" customHeight="1">
      <c r="A14" s="7"/>
      <c r="B14" s="12"/>
      <c r="C14" s="8"/>
      <c r="D14" s="9"/>
      <c r="E14" s="8"/>
      <c r="F14" s="9"/>
      <c r="G14" s="8"/>
      <c r="H14" s="9"/>
      <c r="I14" s="12"/>
      <c r="J14" s="9"/>
      <c r="K14" s="12"/>
      <c r="L14" s="9"/>
      <c r="M14" s="8"/>
      <c r="N14" s="9"/>
      <c r="O14" s="12"/>
      <c r="P14" s="9"/>
      <c r="Q14" s="12"/>
      <c r="R14" s="9"/>
      <c r="S14" s="12"/>
      <c r="T14" s="9"/>
      <c r="U14" s="12"/>
      <c r="V14" s="9"/>
      <c r="W14" s="12"/>
      <c r="X14" s="11"/>
      <c r="Y14" s="8"/>
      <c r="Z14" s="9"/>
      <c r="AA14" s="8"/>
      <c r="AB14" s="9"/>
      <c r="AC14" s="14"/>
      <c r="AD14" s="15"/>
      <c r="AE14" s="16"/>
      <c r="AF14" s="16"/>
    </row>
    <row r="15" spans="1:32" ht="15.75" customHeight="1">
      <c r="A15" s="7" t="s">
        <v>16</v>
      </c>
      <c r="B15" s="12">
        <v>1218</v>
      </c>
      <c r="C15" s="8">
        <v>9920</v>
      </c>
      <c r="D15" s="9">
        <f t="shared" si="0"/>
        <v>8.144499178981938</v>
      </c>
      <c r="E15" s="8">
        <v>12642</v>
      </c>
      <c r="F15" s="9">
        <f t="shared" si="0"/>
        <v>10.379310344827585</v>
      </c>
      <c r="G15" s="8">
        <v>27</v>
      </c>
      <c r="H15" s="9">
        <f t="shared" si="1"/>
        <v>2.721774193548387</v>
      </c>
      <c r="I15" s="12">
        <v>17</v>
      </c>
      <c r="J15" s="9">
        <f t="shared" si="1"/>
        <v>1.713709677419355</v>
      </c>
      <c r="K15" s="8">
        <v>-2722</v>
      </c>
      <c r="L15" s="9">
        <f>K15/$B15</f>
        <v>-2.2348111658456484</v>
      </c>
      <c r="M15" s="8">
        <v>351</v>
      </c>
      <c r="N15" s="9">
        <f t="shared" si="2"/>
        <v>34.173887644825236</v>
      </c>
      <c r="O15" s="12">
        <v>133</v>
      </c>
      <c r="P15" s="9">
        <f t="shared" si="2"/>
        <v>12.949079933794177</v>
      </c>
      <c r="Q15" s="12">
        <v>218</v>
      </c>
      <c r="R15" s="9">
        <f>Q15/($M15+$C15)*1000</f>
        <v>21.22480771103106</v>
      </c>
      <c r="S15" s="12">
        <v>47</v>
      </c>
      <c r="T15" s="9">
        <f t="shared" si="3"/>
        <v>4.719349332262276</v>
      </c>
      <c r="U15" s="12">
        <v>39</v>
      </c>
      <c r="V15" s="9">
        <f t="shared" si="3"/>
        <v>3.9160558288984837</v>
      </c>
      <c r="W15" s="12">
        <v>8</v>
      </c>
      <c r="X15" s="11">
        <f t="shared" si="4"/>
        <v>0.8064516129032258</v>
      </c>
      <c r="Y15" s="8">
        <v>5947</v>
      </c>
      <c r="Z15" s="9">
        <f>Y15/$B15</f>
        <v>4.882594417077176</v>
      </c>
      <c r="AA15" s="8">
        <v>2136</v>
      </c>
      <c r="AB15" s="9">
        <f>AA15/$B15</f>
        <v>1.7536945812807883</v>
      </c>
      <c r="AC15" s="14">
        <v>1.47</v>
      </c>
      <c r="AD15" s="15" t="s">
        <v>16</v>
      </c>
      <c r="AE15" s="16"/>
      <c r="AF15" s="16"/>
    </row>
    <row r="16" spans="1:32" ht="15.75" customHeight="1">
      <c r="A16" s="7" t="s">
        <v>17</v>
      </c>
      <c r="B16" s="12">
        <v>2095</v>
      </c>
      <c r="C16" s="8">
        <v>18306</v>
      </c>
      <c r="D16" s="9">
        <f t="shared" si="0"/>
        <v>8.737947494033413</v>
      </c>
      <c r="E16" s="8">
        <v>20015</v>
      </c>
      <c r="F16" s="9">
        <f t="shared" si="0"/>
        <v>9.553699284009546</v>
      </c>
      <c r="G16" s="8">
        <v>53</v>
      </c>
      <c r="H16" s="9">
        <f t="shared" si="1"/>
        <v>2.895225609089916</v>
      </c>
      <c r="I16" s="12">
        <v>29</v>
      </c>
      <c r="J16" s="9">
        <f t="shared" si="1"/>
        <v>1.5841800502567465</v>
      </c>
      <c r="K16" s="8">
        <v>-1709</v>
      </c>
      <c r="L16" s="9">
        <f>K16/$B16</f>
        <v>-0.8157517899761336</v>
      </c>
      <c r="M16" s="8">
        <v>617</v>
      </c>
      <c r="N16" s="9">
        <f t="shared" si="2"/>
        <v>32.60582360090895</v>
      </c>
      <c r="O16" s="12">
        <v>270</v>
      </c>
      <c r="P16" s="9">
        <f t="shared" si="2"/>
        <v>14.268350684352376</v>
      </c>
      <c r="Q16" s="12">
        <v>347</v>
      </c>
      <c r="R16" s="9">
        <f>Q16/($M16+$C16)*1000</f>
        <v>18.33747291655657</v>
      </c>
      <c r="S16" s="12">
        <v>103</v>
      </c>
      <c r="T16" s="9">
        <f t="shared" si="3"/>
        <v>5.602393255371227</v>
      </c>
      <c r="U16" s="12">
        <v>79</v>
      </c>
      <c r="V16" s="9">
        <f t="shared" si="3"/>
        <v>4.296981234702203</v>
      </c>
      <c r="W16" s="12">
        <v>24</v>
      </c>
      <c r="X16" s="11">
        <f t="shared" si="4"/>
        <v>1.3110455588331695</v>
      </c>
      <c r="Y16" s="8">
        <v>10562</v>
      </c>
      <c r="Z16" s="9">
        <f>Y16/$B16</f>
        <v>5.041527446300716</v>
      </c>
      <c r="AA16" s="8">
        <v>4354</v>
      </c>
      <c r="AB16" s="9">
        <f>AA16/$B16</f>
        <v>2.0782816229116947</v>
      </c>
      <c r="AC16" s="14">
        <v>1.51</v>
      </c>
      <c r="AD16" s="15" t="s">
        <v>17</v>
      </c>
      <c r="AE16" s="16"/>
      <c r="AF16" s="16"/>
    </row>
    <row r="17" spans="1:32" ht="15.75" customHeight="1">
      <c r="A17" s="7" t="s">
        <v>18</v>
      </c>
      <c r="B17" s="12">
        <v>2950</v>
      </c>
      <c r="C17" s="8">
        <v>26167</v>
      </c>
      <c r="D17" s="9">
        <f t="shared" si="0"/>
        <v>8.870169491525424</v>
      </c>
      <c r="E17" s="8">
        <v>24343</v>
      </c>
      <c r="F17" s="9">
        <f t="shared" si="0"/>
        <v>8.251864406779662</v>
      </c>
      <c r="G17" s="8">
        <v>66</v>
      </c>
      <c r="H17" s="9">
        <f t="shared" si="1"/>
        <v>2.522260862918944</v>
      </c>
      <c r="I17" s="12">
        <v>25</v>
      </c>
      <c r="J17" s="9">
        <f t="shared" si="1"/>
        <v>0.9554018420147513</v>
      </c>
      <c r="K17" s="8">
        <v>1824</v>
      </c>
      <c r="L17" s="9">
        <f>K17/$B17</f>
        <v>0.6183050847457627</v>
      </c>
      <c r="M17" s="8">
        <v>822</v>
      </c>
      <c r="N17" s="9">
        <f t="shared" si="2"/>
        <v>30.456852791878173</v>
      </c>
      <c r="O17" s="12">
        <v>357</v>
      </c>
      <c r="P17" s="9">
        <f t="shared" si="2"/>
        <v>13.227611249027383</v>
      </c>
      <c r="Q17" s="12">
        <v>465</v>
      </c>
      <c r="R17" s="9">
        <f>Q17/($M17+$C17)*1000</f>
        <v>17.22924154285079</v>
      </c>
      <c r="S17" s="12">
        <v>137</v>
      </c>
      <c r="T17" s="9">
        <f t="shared" si="3"/>
        <v>5.211899870653579</v>
      </c>
      <c r="U17" s="12">
        <v>119</v>
      </c>
      <c r="V17" s="9">
        <f t="shared" si="3"/>
        <v>4.527124705166248</v>
      </c>
      <c r="W17" s="12">
        <v>18</v>
      </c>
      <c r="X17" s="11">
        <f t="shared" si="4"/>
        <v>0.687889326250621</v>
      </c>
      <c r="Y17" s="8">
        <v>15922</v>
      </c>
      <c r="Z17" s="9">
        <f>Y17/$B17</f>
        <v>5.397288135593221</v>
      </c>
      <c r="AA17" s="8">
        <v>6004</v>
      </c>
      <c r="AB17" s="9">
        <f>AA17/$B17</f>
        <v>2.0352542372881355</v>
      </c>
      <c r="AC17" s="14">
        <v>1.33</v>
      </c>
      <c r="AD17" s="15" t="s">
        <v>18</v>
      </c>
      <c r="AE17" s="16"/>
      <c r="AF17" s="16"/>
    </row>
    <row r="18" spans="1:32" ht="15.75" customHeight="1">
      <c r="A18" s="7" t="s">
        <v>19</v>
      </c>
      <c r="B18" s="12">
        <v>1987</v>
      </c>
      <c r="C18" s="8">
        <v>17816</v>
      </c>
      <c r="D18" s="9">
        <f t="shared" si="0"/>
        <v>8.966280825364871</v>
      </c>
      <c r="E18" s="8">
        <v>16779</v>
      </c>
      <c r="F18" s="9">
        <f t="shared" si="0"/>
        <v>8.4443885254152</v>
      </c>
      <c r="G18" s="8">
        <v>64</v>
      </c>
      <c r="H18" s="9">
        <f t="shared" si="1"/>
        <v>3.5922766052986077</v>
      </c>
      <c r="I18" s="12">
        <v>41</v>
      </c>
      <c r="J18" s="9">
        <f t="shared" si="1"/>
        <v>2.301302200269421</v>
      </c>
      <c r="K18" s="8">
        <v>1037</v>
      </c>
      <c r="L18" s="9">
        <f>K18/$B18</f>
        <v>0.5218922999496729</v>
      </c>
      <c r="M18" s="8">
        <v>556</v>
      </c>
      <c r="N18" s="9">
        <f t="shared" si="2"/>
        <v>30.263444371870236</v>
      </c>
      <c r="O18" s="12">
        <v>224</v>
      </c>
      <c r="P18" s="9">
        <f t="shared" si="2"/>
        <v>12.192466797300238</v>
      </c>
      <c r="Q18" s="12">
        <v>332</v>
      </c>
      <c r="R18" s="9">
        <f>Q18/($M18+$C18)*1000</f>
        <v>18.070977574569998</v>
      </c>
      <c r="S18" s="12">
        <v>109</v>
      </c>
      <c r="T18" s="9">
        <f t="shared" si="3"/>
        <v>6.094151850609415</v>
      </c>
      <c r="U18" s="12">
        <v>70</v>
      </c>
      <c r="V18" s="9">
        <f t="shared" si="3"/>
        <v>3.9136755003913675</v>
      </c>
      <c r="W18" s="12">
        <v>39</v>
      </c>
      <c r="X18" s="11">
        <f t="shared" si="4"/>
        <v>2.1890435563538393</v>
      </c>
      <c r="Y18" s="8">
        <v>11340</v>
      </c>
      <c r="Z18" s="9">
        <f>Y18/$B18</f>
        <v>5.707096124811273</v>
      </c>
      <c r="AA18" s="8">
        <v>4264</v>
      </c>
      <c r="AB18" s="9">
        <f>AA18/$B18</f>
        <v>2.1459486663311527</v>
      </c>
      <c r="AC18" s="14">
        <v>1.37</v>
      </c>
      <c r="AD18" s="15" t="s">
        <v>19</v>
      </c>
      <c r="AE18" s="16"/>
      <c r="AF18" s="16"/>
    </row>
    <row r="19" spans="1:32" ht="15.75" customHeight="1">
      <c r="A19" s="7" t="s">
        <v>20</v>
      </c>
      <c r="B19" s="12">
        <v>1997</v>
      </c>
      <c r="C19" s="8">
        <v>17745</v>
      </c>
      <c r="D19" s="9">
        <f t="shared" si="0"/>
        <v>8.885828743114672</v>
      </c>
      <c r="E19" s="8">
        <v>17267</v>
      </c>
      <c r="F19" s="9">
        <f t="shared" si="0"/>
        <v>8.646469704556836</v>
      </c>
      <c r="G19" s="8">
        <v>48</v>
      </c>
      <c r="H19" s="9">
        <f t="shared" si="1"/>
        <v>2.7049873203719357</v>
      </c>
      <c r="I19" s="12">
        <v>27</v>
      </c>
      <c r="J19" s="9">
        <f t="shared" si="1"/>
        <v>1.521555367709214</v>
      </c>
      <c r="K19" s="8">
        <v>478</v>
      </c>
      <c r="L19" s="9">
        <f>K19/$B19</f>
        <v>0.23935903855783675</v>
      </c>
      <c r="M19" s="8">
        <v>559</v>
      </c>
      <c r="N19" s="9">
        <f t="shared" si="2"/>
        <v>30.539772727272727</v>
      </c>
      <c r="O19" s="12">
        <v>275</v>
      </c>
      <c r="P19" s="9">
        <f t="shared" si="2"/>
        <v>15.024038461538462</v>
      </c>
      <c r="Q19" s="12">
        <v>284</v>
      </c>
      <c r="R19" s="9">
        <f>Q19/($M19+$C19)*1000</f>
        <v>15.515734265734267</v>
      </c>
      <c r="S19" s="12">
        <v>128</v>
      </c>
      <c r="T19" s="9">
        <f t="shared" si="3"/>
        <v>7.171270099165219</v>
      </c>
      <c r="U19" s="12">
        <v>104</v>
      </c>
      <c r="V19" s="9">
        <f t="shared" si="3"/>
        <v>5.826656955571741</v>
      </c>
      <c r="W19" s="12">
        <v>24</v>
      </c>
      <c r="X19" s="11">
        <f t="shared" si="4"/>
        <v>1.3524936601859678</v>
      </c>
      <c r="Y19" s="8">
        <v>10931</v>
      </c>
      <c r="Z19" s="9">
        <f>Y19/$B19</f>
        <v>5.473710565848773</v>
      </c>
      <c r="AA19" s="8">
        <v>4019</v>
      </c>
      <c r="AB19" s="9">
        <f>AA19/$B19</f>
        <v>2.0125187781672507</v>
      </c>
      <c r="AC19" s="14">
        <v>1.35</v>
      </c>
      <c r="AD19" s="15" t="s">
        <v>20</v>
      </c>
      <c r="AE19" s="16"/>
      <c r="AF19" s="16"/>
    </row>
    <row r="20" spans="1:32" ht="15.75" customHeight="1">
      <c r="A20" s="7"/>
      <c r="B20" s="12"/>
      <c r="C20" s="8"/>
      <c r="D20" s="9"/>
      <c r="E20" s="8"/>
      <c r="F20" s="9"/>
      <c r="G20" s="8"/>
      <c r="H20" s="9"/>
      <c r="I20" s="8"/>
      <c r="J20" s="9"/>
      <c r="K20" s="12"/>
      <c r="L20" s="9"/>
      <c r="M20" s="8"/>
      <c r="N20" s="9"/>
      <c r="O20" s="12"/>
      <c r="P20" s="9"/>
      <c r="Q20" s="12"/>
      <c r="R20" s="9"/>
      <c r="S20" s="12"/>
      <c r="T20" s="9"/>
      <c r="U20" s="12"/>
      <c r="V20" s="9"/>
      <c r="W20" s="12"/>
      <c r="X20" s="11"/>
      <c r="Y20" s="8"/>
      <c r="Z20" s="9"/>
      <c r="AA20" s="8"/>
      <c r="AB20" s="9"/>
      <c r="AC20" s="14"/>
      <c r="AD20" s="15"/>
      <c r="AE20" s="16"/>
      <c r="AF20" s="16"/>
    </row>
    <row r="21" spans="1:32" ht="15.75" customHeight="1">
      <c r="A21" s="7" t="s">
        <v>21</v>
      </c>
      <c r="B21" s="12">
        <v>6967</v>
      </c>
      <c r="C21" s="8">
        <v>61946</v>
      </c>
      <c r="D21" s="9">
        <f t="shared" si="0"/>
        <v>8.891344911726712</v>
      </c>
      <c r="E21" s="8">
        <v>44987</v>
      </c>
      <c r="F21" s="9">
        <f t="shared" si="0"/>
        <v>6.457155160040189</v>
      </c>
      <c r="G21" s="8">
        <v>197</v>
      </c>
      <c r="H21" s="9">
        <f t="shared" si="1"/>
        <v>3.1801891970425853</v>
      </c>
      <c r="I21" s="23">
        <v>92</v>
      </c>
      <c r="J21" s="9">
        <f t="shared" si="1"/>
        <v>1.4851644981112582</v>
      </c>
      <c r="K21" s="12">
        <v>16959</v>
      </c>
      <c r="L21" s="9">
        <f>K21/$B21</f>
        <v>2.4341897516865223</v>
      </c>
      <c r="M21" s="8">
        <v>1726</v>
      </c>
      <c r="N21" s="9">
        <f t="shared" si="2"/>
        <v>27.107676843824603</v>
      </c>
      <c r="O21" s="12">
        <v>814</v>
      </c>
      <c r="P21" s="9">
        <f t="shared" si="2"/>
        <v>12.784269380575449</v>
      </c>
      <c r="Q21" s="12">
        <v>912</v>
      </c>
      <c r="R21" s="9">
        <f>Q21/($M21+$C21)*1000</f>
        <v>14.323407463249152</v>
      </c>
      <c r="S21" s="12">
        <v>305</v>
      </c>
      <c r="T21" s="9">
        <f t="shared" si="3"/>
        <v>4.904562046730024</v>
      </c>
      <c r="U21" s="12">
        <v>241</v>
      </c>
      <c r="V21" s="9">
        <f t="shared" si="3"/>
        <v>3.8754080434817566</v>
      </c>
      <c r="W21" s="12">
        <v>64</v>
      </c>
      <c r="X21" s="11">
        <f t="shared" si="4"/>
        <v>1.033157911729571</v>
      </c>
      <c r="Y21" s="8">
        <v>41141</v>
      </c>
      <c r="Z21" s="9">
        <f>Y21/$B21</f>
        <v>5.905124156738912</v>
      </c>
      <c r="AA21" s="8">
        <v>14895</v>
      </c>
      <c r="AB21" s="9">
        <f>AA21/$B21</f>
        <v>2.1379359839242142</v>
      </c>
      <c r="AC21" s="14">
        <v>1.2</v>
      </c>
      <c r="AD21" s="15" t="s">
        <v>21</v>
      </c>
      <c r="AE21" s="16"/>
      <c r="AF21" s="16"/>
    </row>
    <row r="22" spans="1:32" ht="15.75" customHeight="1">
      <c r="A22" s="7" t="s">
        <v>22</v>
      </c>
      <c r="B22" s="12">
        <v>5967</v>
      </c>
      <c r="C22" s="8">
        <v>52983</v>
      </c>
      <c r="D22" s="9">
        <f t="shared" si="0"/>
        <v>8.879336349924586</v>
      </c>
      <c r="E22" s="8">
        <v>41614</v>
      </c>
      <c r="F22" s="9">
        <f t="shared" si="0"/>
        <v>6.974023797553209</v>
      </c>
      <c r="G22" s="8">
        <v>143</v>
      </c>
      <c r="H22" s="9">
        <f t="shared" si="1"/>
        <v>2.698978917766076</v>
      </c>
      <c r="I22" s="23">
        <v>72</v>
      </c>
      <c r="J22" s="9">
        <f t="shared" si="1"/>
        <v>1.3589264481059962</v>
      </c>
      <c r="K22" s="12">
        <v>11342</v>
      </c>
      <c r="L22" s="9">
        <f>K22/$B22</f>
        <v>1.9007876654935478</v>
      </c>
      <c r="M22" s="8">
        <v>1492</v>
      </c>
      <c r="N22" s="9">
        <f t="shared" si="2"/>
        <v>27.388710417622764</v>
      </c>
      <c r="O22" s="12">
        <v>749</v>
      </c>
      <c r="P22" s="9">
        <f t="shared" si="2"/>
        <v>13.749426342358879</v>
      </c>
      <c r="Q22" s="12">
        <v>743</v>
      </c>
      <c r="R22" s="9">
        <f>Q22/($M22+$C22)*1000</f>
        <v>13.639284075263882</v>
      </c>
      <c r="S22" s="12">
        <v>248</v>
      </c>
      <c r="T22" s="9">
        <f t="shared" si="3"/>
        <v>4.66367038381255</v>
      </c>
      <c r="U22" s="12">
        <v>194</v>
      </c>
      <c r="V22" s="9">
        <f t="shared" si="3"/>
        <v>3.648193767982398</v>
      </c>
      <c r="W22" s="12">
        <v>54</v>
      </c>
      <c r="X22" s="11">
        <f t="shared" si="4"/>
        <v>1.0191948360794973</v>
      </c>
      <c r="Y22" s="8">
        <v>35538</v>
      </c>
      <c r="Z22" s="9">
        <f>Y22/$B22</f>
        <v>5.955756661639015</v>
      </c>
      <c r="AA22" s="8">
        <v>13015</v>
      </c>
      <c r="AB22" s="9">
        <f>AA22/$B22</f>
        <v>2.1811630635160046</v>
      </c>
      <c r="AC22" s="14">
        <v>1.22</v>
      </c>
      <c r="AD22" s="15" t="s">
        <v>22</v>
      </c>
      <c r="AE22" s="16"/>
      <c r="AF22" s="16"/>
    </row>
    <row r="23" spans="1:32" ht="15.75" customHeight="1">
      <c r="A23" s="7" t="s">
        <v>23</v>
      </c>
      <c r="B23" s="12">
        <v>12123</v>
      </c>
      <c r="C23" s="8">
        <v>99272</v>
      </c>
      <c r="D23" s="9">
        <f t="shared" si="0"/>
        <v>8.188732162006104</v>
      </c>
      <c r="E23" s="8">
        <v>88767</v>
      </c>
      <c r="F23" s="9">
        <f t="shared" si="0"/>
        <v>7.322197475872309</v>
      </c>
      <c r="G23" s="8">
        <v>260</v>
      </c>
      <c r="H23" s="9">
        <f t="shared" si="1"/>
        <v>2.61906680635023</v>
      </c>
      <c r="I23" s="23">
        <v>122</v>
      </c>
      <c r="J23" s="9">
        <f t="shared" si="1"/>
        <v>1.2289467322104923</v>
      </c>
      <c r="K23" s="12">
        <v>10505</v>
      </c>
      <c r="L23" s="9">
        <f>K23/$B23</f>
        <v>0.8665346861337953</v>
      </c>
      <c r="M23" s="8">
        <v>2923</v>
      </c>
      <c r="N23" s="9">
        <f t="shared" si="2"/>
        <v>28.602182102842605</v>
      </c>
      <c r="O23" s="12">
        <v>1325</v>
      </c>
      <c r="P23" s="9">
        <f t="shared" si="2"/>
        <v>12.96540926659817</v>
      </c>
      <c r="Q23" s="12">
        <v>1598</v>
      </c>
      <c r="R23" s="9">
        <f>Q23/($M23+$C23)*1000</f>
        <v>15.636772836244434</v>
      </c>
      <c r="S23" s="12">
        <v>521</v>
      </c>
      <c r="T23" s="9">
        <f t="shared" si="3"/>
        <v>5.2251005405622255</v>
      </c>
      <c r="U23" s="12">
        <v>439</v>
      </c>
      <c r="V23" s="9">
        <f t="shared" si="3"/>
        <v>4.402723871990052</v>
      </c>
      <c r="W23" s="12">
        <v>82</v>
      </c>
      <c r="X23" s="11">
        <f t="shared" si="4"/>
        <v>0.8260133773873801</v>
      </c>
      <c r="Y23" s="8">
        <v>84618</v>
      </c>
      <c r="Z23" s="9">
        <f>Y23/$B23</f>
        <v>6.979955456570156</v>
      </c>
      <c r="AA23" s="8">
        <v>27123</v>
      </c>
      <c r="AB23" s="9">
        <f>AA23/$B23</f>
        <v>2.2373174956693886</v>
      </c>
      <c r="AC23" s="14">
        <v>1.01</v>
      </c>
      <c r="AD23" s="15" t="s">
        <v>23</v>
      </c>
      <c r="AE23" s="16"/>
      <c r="AF23" s="16"/>
    </row>
    <row r="24" spans="1:32" ht="15.75" customHeight="1">
      <c r="A24" s="7" t="s">
        <v>24</v>
      </c>
      <c r="B24" s="12">
        <v>8613</v>
      </c>
      <c r="C24" s="8">
        <v>79441</v>
      </c>
      <c r="D24" s="9">
        <f t="shared" si="0"/>
        <v>9.223383257866017</v>
      </c>
      <c r="E24" s="8">
        <v>55425</v>
      </c>
      <c r="F24" s="9">
        <f t="shared" si="0"/>
        <v>6.4350400557297105</v>
      </c>
      <c r="G24" s="8">
        <v>209</v>
      </c>
      <c r="H24" s="9">
        <f t="shared" si="1"/>
        <v>2.6308832970380536</v>
      </c>
      <c r="I24" s="23">
        <v>105</v>
      </c>
      <c r="J24" s="9">
        <f t="shared" si="1"/>
        <v>1.3217356276985437</v>
      </c>
      <c r="K24" s="12">
        <v>24016</v>
      </c>
      <c r="L24" s="9">
        <f>K24/$B24</f>
        <v>2.7883432021363057</v>
      </c>
      <c r="M24" s="8">
        <v>2117</v>
      </c>
      <c r="N24" s="9">
        <f t="shared" si="2"/>
        <v>25.95698766521984</v>
      </c>
      <c r="O24" s="12">
        <v>978</v>
      </c>
      <c r="P24" s="9">
        <f t="shared" si="2"/>
        <v>11.991466195836091</v>
      </c>
      <c r="Q24" s="12">
        <v>1139</v>
      </c>
      <c r="R24" s="9">
        <f>Q24/($M24+$C24)*1000</f>
        <v>13.965521469383752</v>
      </c>
      <c r="S24" s="12">
        <v>386</v>
      </c>
      <c r="T24" s="9">
        <f t="shared" si="3"/>
        <v>4.8399433250159865</v>
      </c>
      <c r="U24" s="12">
        <v>312</v>
      </c>
      <c r="V24" s="9">
        <f t="shared" si="3"/>
        <v>3.9120785424999687</v>
      </c>
      <c r="W24" s="12">
        <v>74</v>
      </c>
      <c r="X24" s="11">
        <f t="shared" si="4"/>
        <v>0.9315089185684974</v>
      </c>
      <c r="Y24" s="8">
        <v>56140</v>
      </c>
      <c r="Z24" s="9">
        <f>Y24/$B24</f>
        <v>6.518054104261001</v>
      </c>
      <c r="AA24" s="8">
        <v>19140</v>
      </c>
      <c r="AB24" s="9">
        <f>AA24/$B24</f>
        <v>2.2222222222222223</v>
      </c>
      <c r="AC24" s="14">
        <v>1.2</v>
      </c>
      <c r="AD24" s="15" t="s">
        <v>24</v>
      </c>
      <c r="AE24" s="16"/>
      <c r="AF24" s="16"/>
    </row>
    <row r="25" spans="1:32" ht="15.75" customHeight="1">
      <c r="A25" s="7" t="s">
        <v>25</v>
      </c>
      <c r="B25" s="12">
        <v>2440</v>
      </c>
      <c r="C25" s="8">
        <v>19531</v>
      </c>
      <c r="D25" s="9">
        <f t="shared" si="0"/>
        <v>8.00450819672131</v>
      </c>
      <c r="E25" s="8">
        <v>23511</v>
      </c>
      <c r="F25" s="9">
        <f t="shared" si="0"/>
        <v>9.635655737704917</v>
      </c>
      <c r="G25" s="8">
        <v>56</v>
      </c>
      <c r="H25" s="9">
        <f t="shared" si="1"/>
        <v>2.867236700629768</v>
      </c>
      <c r="I25" s="23">
        <v>35</v>
      </c>
      <c r="J25" s="9">
        <f t="shared" si="1"/>
        <v>1.792022937893605</v>
      </c>
      <c r="K25" s="8">
        <v>-3980</v>
      </c>
      <c r="L25" s="9">
        <f>K25/$B25</f>
        <v>-1.6311475409836065</v>
      </c>
      <c r="M25" s="8">
        <v>567</v>
      </c>
      <c r="N25" s="9">
        <f t="shared" si="2"/>
        <v>28.21176236441437</v>
      </c>
      <c r="O25" s="12">
        <v>241</v>
      </c>
      <c r="P25" s="9">
        <f t="shared" si="2"/>
        <v>11.991242909742263</v>
      </c>
      <c r="Q25" s="12">
        <v>326</v>
      </c>
      <c r="R25" s="9">
        <f>Q25/($M25+$C25)*1000</f>
        <v>16.220519454672107</v>
      </c>
      <c r="S25" s="12">
        <v>129</v>
      </c>
      <c r="T25" s="9">
        <f t="shared" si="3"/>
        <v>6.570569958742933</v>
      </c>
      <c r="U25" s="12">
        <v>102</v>
      </c>
      <c r="V25" s="9">
        <f t="shared" si="3"/>
        <v>5.195334385982784</v>
      </c>
      <c r="W25" s="12">
        <v>27</v>
      </c>
      <c r="X25" s="11">
        <f t="shared" si="4"/>
        <v>1.3824176949464952</v>
      </c>
      <c r="Y25" s="8">
        <v>11557</v>
      </c>
      <c r="Z25" s="9">
        <f>Y25/$B25</f>
        <v>4.736475409836066</v>
      </c>
      <c r="AA25" s="8">
        <v>3846</v>
      </c>
      <c r="AB25" s="9">
        <f>AA25/$B25</f>
        <v>1.5762295081967213</v>
      </c>
      <c r="AC25" s="14">
        <v>1.34</v>
      </c>
      <c r="AD25" s="15" t="s">
        <v>25</v>
      </c>
      <c r="AE25" s="16"/>
      <c r="AF25" s="16"/>
    </row>
    <row r="26" spans="1:32" ht="15.75" customHeight="1">
      <c r="A26" s="7"/>
      <c r="B26" s="12"/>
      <c r="C26" s="8"/>
      <c r="D26" s="9"/>
      <c r="E26" s="8"/>
      <c r="F26" s="9"/>
      <c r="G26" s="8"/>
      <c r="H26" s="9"/>
      <c r="I26" s="8"/>
      <c r="J26" s="9"/>
      <c r="K26" s="12"/>
      <c r="L26" s="9"/>
      <c r="M26" s="8"/>
      <c r="N26" s="9"/>
      <c r="O26" s="12"/>
      <c r="P26" s="9"/>
      <c r="Q26" s="12"/>
      <c r="R26" s="9"/>
      <c r="S26" s="12"/>
      <c r="T26" s="9"/>
      <c r="U26" s="12"/>
      <c r="V26" s="9"/>
      <c r="W26" s="12"/>
      <c r="X26" s="11"/>
      <c r="Y26" s="8"/>
      <c r="Z26" s="9"/>
      <c r="AA26" s="8"/>
      <c r="AB26" s="9"/>
      <c r="AC26" s="14"/>
      <c r="AD26" s="15"/>
      <c r="AE26" s="16"/>
      <c r="AF26" s="16"/>
    </row>
    <row r="27" spans="1:32" ht="15.75" customHeight="1">
      <c r="A27" s="7" t="s">
        <v>26</v>
      </c>
      <c r="B27" s="12">
        <v>1107</v>
      </c>
      <c r="C27" s="8">
        <v>9396</v>
      </c>
      <c r="D27" s="9">
        <f t="shared" si="0"/>
        <v>8.487804878048781</v>
      </c>
      <c r="E27" s="8">
        <v>10396</v>
      </c>
      <c r="F27" s="9">
        <f t="shared" si="0"/>
        <v>9.391147244805781</v>
      </c>
      <c r="G27" s="8">
        <v>26</v>
      </c>
      <c r="H27" s="9">
        <f t="shared" si="1"/>
        <v>2.7671349510429972</v>
      </c>
      <c r="I27" s="23">
        <v>17</v>
      </c>
      <c r="J27" s="9">
        <f t="shared" si="1"/>
        <v>1.8092805449127287</v>
      </c>
      <c r="K27" s="12">
        <v>-1000</v>
      </c>
      <c r="L27" s="9">
        <f>K27/$B27</f>
        <v>-0.9033423667570009</v>
      </c>
      <c r="M27" s="8">
        <v>279</v>
      </c>
      <c r="N27" s="9">
        <f t="shared" si="2"/>
        <v>28.83720930232558</v>
      </c>
      <c r="O27" s="12">
        <v>145</v>
      </c>
      <c r="P27" s="9">
        <f t="shared" si="2"/>
        <v>14.987080103359174</v>
      </c>
      <c r="Q27" s="12">
        <v>134</v>
      </c>
      <c r="R27" s="9">
        <f>Q27/($M27+$C27)*1000</f>
        <v>13.850129198966409</v>
      </c>
      <c r="S27" s="12">
        <v>51</v>
      </c>
      <c r="T27" s="9">
        <f t="shared" si="3"/>
        <v>5.407124681933842</v>
      </c>
      <c r="U27" s="12">
        <v>36</v>
      </c>
      <c r="V27" s="9">
        <f t="shared" si="3"/>
        <v>3.8167938931297707</v>
      </c>
      <c r="W27" s="12">
        <v>15</v>
      </c>
      <c r="X27" s="11">
        <f t="shared" si="4"/>
        <v>1.5964240102171137</v>
      </c>
      <c r="Y27" s="8">
        <v>5579</v>
      </c>
      <c r="Z27" s="9">
        <f>Y27/$B27</f>
        <v>5.039747064137308</v>
      </c>
      <c r="AA27" s="8">
        <v>1786</v>
      </c>
      <c r="AB27" s="9">
        <f>AA27/$B27</f>
        <v>1.6133694670280037</v>
      </c>
      <c r="AC27" s="14">
        <v>1.37</v>
      </c>
      <c r="AD27" s="15" t="s">
        <v>26</v>
      </c>
      <c r="AE27" s="16"/>
      <c r="AF27" s="16"/>
    </row>
    <row r="28" spans="1:32" ht="15.75" customHeight="1">
      <c r="A28" s="7" t="s">
        <v>27</v>
      </c>
      <c r="B28" s="12">
        <v>1172</v>
      </c>
      <c r="C28" s="8">
        <v>10528</v>
      </c>
      <c r="D28" s="9">
        <f t="shared" si="0"/>
        <v>8.982935153583618</v>
      </c>
      <c r="E28" s="8">
        <v>9976</v>
      </c>
      <c r="F28" s="9">
        <f t="shared" si="0"/>
        <v>8.511945392491468</v>
      </c>
      <c r="G28" s="8">
        <v>33</v>
      </c>
      <c r="H28" s="9">
        <f t="shared" si="1"/>
        <v>3.134498480243161</v>
      </c>
      <c r="I28" s="23">
        <v>17</v>
      </c>
      <c r="J28" s="9">
        <f t="shared" si="1"/>
        <v>1.614741641337386</v>
      </c>
      <c r="K28" s="12">
        <v>552</v>
      </c>
      <c r="L28" s="9">
        <f>K28/$B28</f>
        <v>0.4709897610921502</v>
      </c>
      <c r="M28" s="8">
        <v>292</v>
      </c>
      <c r="N28" s="9">
        <f t="shared" si="2"/>
        <v>26.987060998151573</v>
      </c>
      <c r="O28" s="12">
        <v>143</v>
      </c>
      <c r="P28" s="9">
        <f t="shared" si="2"/>
        <v>13.21626617375231</v>
      </c>
      <c r="Q28" s="12">
        <v>149</v>
      </c>
      <c r="R28" s="9">
        <f>Q28/($M28+$C28)*1000</f>
        <v>13.77079482439926</v>
      </c>
      <c r="S28" s="12">
        <v>68</v>
      </c>
      <c r="T28" s="9">
        <f t="shared" si="3"/>
        <v>6.427221172022684</v>
      </c>
      <c r="U28" s="12">
        <v>52</v>
      </c>
      <c r="V28" s="9">
        <f t="shared" si="3"/>
        <v>4.914933837429111</v>
      </c>
      <c r="W28" s="12">
        <v>16</v>
      </c>
      <c r="X28" s="11">
        <f t="shared" si="4"/>
        <v>1.5197568389057752</v>
      </c>
      <c r="Y28" s="8">
        <v>6187</v>
      </c>
      <c r="Z28" s="9">
        <f>Y28/$B28</f>
        <v>5.2790102389078495</v>
      </c>
      <c r="AA28" s="8">
        <v>2070</v>
      </c>
      <c r="AB28" s="9">
        <f>AA28/$B28</f>
        <v>1.766211604095563</v>
      </c>
      <c r="AC28" s="14">
        <v>1.35</v>
      </c>
      <c r="AD28" s="15" t="s">
        <v>27</v>
      </c>
      <c r="AE28" s="16"/>
      <c r="AF28" s="16"/>
    </row>
    <row r="29" spans="1:32" s="51" customFormat="1" ht="15.75" customHeight="1">
      <c r="A29" s="41" t="s">
        <v>28</v>
      </c>
      <c r="B29" s="42">
        <v>814</v>
      </c>
      <c r="C29" s="43">
        <v>7283</v>
      </c>
      <c r="D29" s="44">
        <f t="shared" si="0"/>
        <v>8.947174447174447</v>
      </c>
      <c r="E29" s="43">
        <v>7449</v>
      </c>
      <c r="F29" s="44">
        <f t="shared" si="0"/>
        <v>9.15110565110565</v>
      </c>
      <c r="G29" s="43">
        <v>24</v>
      </c>
      <c r="H29" s="44">
        <f t="shared" si="1"/>
        <v>3.2953453247288205</v>
      </c>
      <c r="I29" s="45">
        <v>15</v>
      </c>
      <c r="J29" s="44">
        <f t="shared" si="1"/>
        <v>2.0595908279555126</v>
      </c>
      <c r="K29" s="47">
        <v>-166</v>
      </c>
      <c r="L29" s="44">
        <f>K29/$B29</f>
        <v>-0.20393120393120392</v>
      </c>
      <c r="M29" s="43">
        <v>204</v>
      </c>
      <c r="N29" s="44">
        <f t="shared" si="2"/>
        <v>27.247228529451046</v>
      </c>
      <c r="O29" s="47">
        <v>98</v>
      </c>
      <c r="P29" s="44">
        <f t="shared" si="2"/>
        <v>13.089354881795112</v>
      </c>
      <c r="Q29" s="47">
        <v>106</v>
      </c>
      <c r="R29" s="44">
        <f>Q29/($M29+$C29)*1000</f>
        <v>14.157873647655936</v>
      </c>
      <c r="S29" s="47">
        <v>36</v>
      </c>
      <c r="T29" s="9">
        <f t="shared" si="3"/>
        <v>4.924760601915184</v>
      </c>
      <c r="U29" s="47">
        <v>27</v>
      </c>
      <c r="V29" s="9">
        <f t="shared" si="3"/>
        <v>3.6935704514363885</v>
      </c>
      <c r="W29" s="47">
        <v>9</v>
      </c>
      <c r="X29" s="46">
        <f t="shared" si="4"/>
        <v>1.2357544967733078</v>
      </c>
      <c r="Y29" s="43">
        <v>4128</v>
      </c>
      <c r="Z29" s="44">
        <f>Y29/$B29</f>
        <v>5.0712530712530715</v>
      </c>
      <c r="AA29" s="43">
        <v>1421</v>
      </c>
      <c r="AB29" s="44">
        <f>AA29/$B29</f>
        <v>1.7457002457002457</v>
      </c>
      <c r="AC29" s="48">
        <v>1.45</v>
      </c>
      <c r="AD29" s="49" t="s">
        <v>28</v>
      </c>
      <c r="AE29" s="50"/>
      <c r="AF29" s="50"/>
    </row>
    <row r="30" spans="1:32" ht="15.75" customHeight="1">
      <c r="A30" s="7" t="s">
        <v>29</v>
      </c>
      <c r="B30" s="12">
        <v>871</v>
      </c>
      <c r="C30" s="8">
        <v>7527</v>
      </c>
      <c r="D30" s="9">
        <f t="shared" si="0"/>
        <v>8.64179104477612</v>
      </c>
      <c r="E30" s="8">
        <v>7842</v>
      </c>
      <c r="F30" s="9">
        <f t="shared" si="0"/>
        <v>9.003444316877152</v>
      </c>
      <c r="G30" s="8">
        <v>21</v>
      </c>
      <c r="H30" s="9">
        <f t="shared" si="1"/>
        <v>2.7899561578318055</v>
      </c>
      <c r="I30" s="23">
        <v>9</v>
      </c>
      <c r="J30" s="9">
        <f t="shared" si="1"/>
        <v>1.1956954962136308</v>
      </c>
      <c r="K30" s="12">
        <v>-315</v>
      </c>
      <c r="L30" s="9">
        <f>K30/$B30</f>
        <v>-0.3616532721010333</v>
      </c>
      <c r="M30" s="8">
        <v>238</v>
      </c>
      <c r="N30" s="9">
        <f t="shared" si="2"/>
        <v>30.65035415325177</v>
      </c>
      <c r="O30" s="12">
        <v>125</v>
      </c>
      <c r="P30" s="9">
        <f t="shared" si="2"/>
        <v>16.097875080489377</v>
      </c>
      <c r="Q30" s="12">
        <v>113</v>
      </c>
      <c r="R30" s="9">
        <f>Q30/($M30+$C30)*1000</f>
        <v>14.552479072762395</v>
      </c>
      <c r="S30" s="12">
        <v>41</v>
      </c>
      <c r="T30" s="9">
        <f t="shared" si="3"/>
        <v>5.421846072467601</v>
      </c>
      <c r="U30" s="12">
        <v>35</v>
      </c>
      <c r="V30" s="9">
        <f t="shared" si="3"/>
        <v>4.628405183813806</v>
      </c>
      <c r="W30" s="12">
        <v>6</v>
      </c>
      <c r="X30" s="11">
        <f t="shared" si="4"/>
        <v>0.7971303308090874</v>
      </c>
      <c r="Y30" s="8">
        <v>4583</v>
      </c>
      <c r="Z30" s="9">
        <f>Y30/$B30</f>
        <v>5.261768082663605</v>
      </c>
      <c r="AA30" s="8">
        <v>1727</v>
      </c>
      <c r="AB30" s="9">
        <f>AA30/$B30</f>
        <v>1.9827784156142365</v>
      </c>
      <c r="AC30" s="14">
        <v>1.36</v>
      </c>
      <c r="AD30" s="15" t="s">
        <v>29</v>
      </c>
      <c r="AE30" s="16"/>
      <c r="AF30" s="16"/>
    </row>
    <row r="31" spans="1:32" ht="15.75" customHeight="1">
      <c r="A31" s="7" t="s">
        <v>30</v>
      </c>
      <c r="B31" s="12">
        <v>2175</v>
      </c>
      <c r="C31" s="8">
        <v>19323</v>
      </c>
      <c r="D31" s="9">
        <f t="shared" si="0"/>
        <v>8.884137931034482</v>
      </c>
      <c r="E31" s="8">
        <v>20501</v>
      </c>
      <c r="F31" s="9">
        <f t="shared" si="0"/>
        <v>9.425747126436782</v>
      </c>
      <c r="G31" s="8">
        <v>41</v>
      </c>
      <c r="H31" s="9">
        <f t="shared" si="1"/>
        <v>2.1218237333747347</v>
      </c>
      <c r="I31" s="23">
        <v>24</v>
      </c>
      <c r="J31" s="9">
        <f t="shared" si="1"/>
        <v>1.2420431609998448</v>
      </c>
      <c r="K31" s="12">
        <v>-1178</v>
      </c>
      <c r="L31" s="9">
        <f>K31/$B31</f>
        <v>-0.5416091954022989</v>
      </c>
      <c r="M31" s="8">
        <v>488</v>
      </c>
      <c r="N31" s="9">
        <f t="shared" si="2"/>
        <v>24.632779768815304</v>
      </c>
      <c r="O31" s="12">
        <v>229</v>
      </c>
      <c r="P31" s="9">
        <f t="shared" si="2"/>
        <v>11.55923476856292</v>
      </c>
      <c r="Q31" s="12">
        <v>259</v>
      </c>
      <c r="R31" s="9">
        <f>Q31/($M31+$C31)*1000</f>
        <v>13.073545000252386</v>
      </c>
      <c r="S31" s="12">
        <v>97</v>
      </c>
      <c r="T31" s="9">
        <f t="shared" si="3"/>
        <v>4.999226923671597</v>
      </c>
      <c r="U31" s="12">
        <v>80</v>
      </c>
      <c r="V31" s="9">
        <f t="shared" si="3"/>
        <v>4.12307375148173</v>
      </c>
      <c r="W31" s="12">
        <v>17</v>
      </c>
      <c r="X31" s="11">
        <f t="shared" si="4"/>
        <v>0.87978057237489</v>
      </c>
      <c r="Y31" s="8">
        <v>11395</v>
      </c>
      <c r="Z31" s="9">
        <f>Y31/$B31</f>
        <v>5.239080459770115</v>
      </c>
      <c r="AA31" s="8">
        <v>4120</v>
      </c>
      <c r="AB31" s="9">
        <f>AA31/$B31</f>
        <v>1.8942528735632185</v>
      </c>
      <c r="AC31" s="14">
        <v>1.42</v>
      </c>
      <c r="AD31" s="15" t="s">
        <v>30</v>
      </c>
      <c r="AE31" s="16"/>
      <c r="AF31" s="16"/>
    </row>
    <row r="32" spans="1:32" ht="15.75" customHeight="1">
      <c r="A32" s="7"/>
      <c r="B32" s="12"/>
      <c r="C32" s="8"/>
      <c r="D32" s="9"/>
      <c r="E32" s="8"/>
      <c r="F32" s="9"/>
      <c r="G32" s="8"/>
      <c r="H32" s="9"/>
      <c r="I32" s="8"/>
      <c r="J32" s="9"/>
      <c r="K32" s="12"/>
      <c r="L32" s="9"/>
      <c r="M32" s="8"/>
      <c r="N32" s="9"/>
      <c r="O32" s="12"/>
      <c r="P32" s="9"/>
      <c r="Q32" s="12"/>
      <c r="R32" s="9"/>
      <c r="S32" s="12"/>
      <c r="T32" s="9"/>
      <c r="U32" s="12"/>
      <c r="V32" s="9"/>
      <c r="W32" s="12"/>
      <c r="X32" s="11"/>
      <c r="Y32" s="8"/>
      <c r="Z32" s="9"/>
      <c r="AA32" s="8"/>
      <c r="AB32" s="9"/>
      <c r="AC32" s="14"/>
      <c r="AD32" s="15"/>
      <c r="AE32" s="16"/>
      <c r="AF32" s="16"/>
    </row>
    <row r="33" spans="1:32" ht="15.75" customHeight="1">
      <c r="A33" s="7" t="s">
        <v>31</v>
      </c>
      <c r="B33" s="12">
        <v>2074</v>
      </c>
      <c r="C33" s="8">
        <v>18363</v>
      </c>
      <c r="D33" s="9">
        <f t="shared" si="0"/>
        <v>8.85390549662488</v>
      </c>
      <c r="E33" s="8">
        <v>17705</v>
      </c>
      <c r="F33" s="9">
        <f t="shared" si="0"/>
        <v>8.536644165863066</v>
      </c>
      <c r="G33" s="8">
        <v>47</v>
      </c>
      <c r="H33" s="9">
        <f t="shared" si="1"/>
        <v>2.559494635952731</v>
      </c>
      <c r="I33" s="23">
        <v>30</v>
      </c>
      <c r="J33" s="9">
        <f t="shared" si="1"/>
        <v>1.6337199803953601</v>
      </c>
      <c r="K33" s="12">
        <v>658</v>
      </c>
      <c r="L33" s="9">
        <f>K33/$B33</f>
        <v>0.3172613307618129</v>
      </c>
      <c r="M33" s="8">
        <v>507</v>
      </c>
      <c r="N33" s="9">
        <f t="shared" si="2"/>
        <v>26.86804451510334</v>
      </c>
      <c r="O33" s="12">
        <v>234</v>
      </c>
      <c r="P33" s="9">
        <f t="shared" si="2"/>
        <v>12.400635930047695</v>
      </c>
      <c r="Q33" s="12">
        <v>273</v>
      </c>
      <c r="R33" s="9">
        <f>Q33/($M33+$C33)*1000</f>
        <v>14.467408585055644</v>
      </c>
      <c r="S33" s="12">
        <v>96</v>
      </c>
      <c r="T33" s="9">
        <f t="shared" si="3"/>
        <v>5.207203297895423</v>
      </c>
      <c r="U33" s="12">
        <v>73</v>
      </c>
      <c r="V33" s="9">
        <f t="shared" si="3"/>
        <v>3.9596441744413102</v>
      </c>
      <c r="W33" s="12">
        <v>23</v>
      </c>
      <c r="X33" s="11">
        <f t="shared" si="4"/>
        <v>1.2525186516364428</v>
      </c>
      <c r="Y33" s="8">
        <v>10944</v>
      </c>
      <c r="Z33" s="9">
        <f>Y33/$B33</f>
        <v>5.2767598842815815</v>
      </c>
      <c r="AA33" s="8">
        <v>3721</v>
      </c>
      <c r="AB33" s="9">
        <f>AA33/$B33</f>
        <v>1.7941176470588236</v>
      </c>
      <c r="AC33" s="14">
        <v>1.31</v>
      </c>
      <c r="AD33" s="15" t="s">
        <v>31</v>
      </c>
      <c r="AE33" s="16"/>
      <c r="AF33" s="16"/>
    </row>
    <row r="34" spans="1:32" ht="15.75" customHeight="1">
      <c r="A34" s="7" t="s">
        <v>32</v>
      </c>
      <c r="B34" s="12">
        <v>3725</v>
      </c>
      <c r="C34" s="8">
        <v>33628</v>
      </c>
      <c r="D34" s="9">
        <f t="shared" si="0"/>
        <v>9.027651006711409</v>
      </c>
      <c r="E34" s="8">
        <v>29809</v>
      </c>
      <c r="F34" s="9">
        <f t="shared" si="0"/>
        <v>8.002416107382551</v>
      </c>
      <c r="G34" s="8">
        <v>83</v>
      </c>
      <c r="H34" s="9">
        <f t="shared" si="1"/>
        <v>2.4681812775068392</v>
      </c>
      <c r="I34" s="23">
        <v>46</v>
      </c>
      <c r="J34" s="9">
        <f t="shared" si="1"/>
        <v>1.367907695967646</v>
      </c>
      <c r="K34" s="12">
        <v>3819</v>
      </c>
      <c r="L34" s="9">
        <f>K34/$B34</f>
        <v>1.0252348993288591</v>
      </c>
      <c r="M34" s="8">
        <v>960</v>
      </c>
      <c r="N34" s="9">
        <f t="shared" si="2"/>
        <v>27.755290852318723</v>
      </c>
      <c r="O34" s="12">
        <v>432</v>
      </c>
      <c r="P34" s="9">
        <f t="shared" si="2"/>
        <v>12.489880883543426</v>
      </c>
      <c r="Q34" s="12">
        <v>528</v>
      </c>
      <c r="R34" s="9">
        <f>Q34/($M34+$C34)*1000</f>
        <v>15.265409968775298</v>
      </c>
      <c r="S34" s="12">
        <v>178</v>
      </c>
      <c r="T34" s="9">
        <f t="shared" si="3"/>
        <v>5.271418840880149</v>
      </c>
      <c r="U34" s="12">
        <v>139</v>
      </c>
      <c r="V34" s="9">
        <f t="shared" si="3"/>
        <v>4.116445049900791</v>
      </c>
      <c r="W34" s="12">
        <v>39</v>
      </c>
      <c r="X34" s="11">
        <f t="shared" si="4"/>
        <v>1.1597478291899606</v>
      </c>
      <c r="Y34" s="8">
        <v>21304</v>
      </c>
      <c r="Z34" s="9">
        <f>Y34/$B34</f>
        <v>5.719194630872483</v>
      </c>
      <c r="AA34" s="8">
        <v>7688</v>
      </c>
      <c r="AB34" s="9">
        <f>AA34/$B34</f>
        <v>2.0638926174496643</v>
      </c>
      <c r="AC34" s="14">
        <v>1.37</v>
      </c>
      <c r="AD34" s="15" t="s">
        <v>32</v>
      </c>
      <c r="AE34" s="16"/>
      <c r="AF34" s="16"/>
    </row>
    <row r="35" spans="1:32" ht="15.75" customHeight="1">
      <c r="A35" s="7" t="s">
        <v>33</v>
      </c>
      <c r="B35" s="12">
        <v>7056</v>
      </c>
      <c r="C35" s="8">
        <v>70417</v>
      </c>
      <c r="D35" s="9">
        <f t="shared" si="0"/>
        <v>9.979733560090702</v>
      </c>
      <c r="E35" s="8">
        <v>49457</v>
      </c>
      <c r="F35" s="9">
        <f t="shared" si="0"/>
        <v>7.009212018140589</v>
      </c>
      <c r="G35" s="8">
        <v>189</v>
      </c>
      <c r="H35" s="9">
        <f t="shared" si="1"/>
        <v>2.6840109632617124</v>
      </c>
      <c r="I35" s="23">
        <v>92</v>
      </c>
      <c r="J35" s="9">
        <f t="shared" si="1"/>
        <v>1.3065026911115212</v>
      </c>
      <c r="K35" s="12">
        <v>20960</v>
      </c>
      <c r="L35" s="9">
        <f>K35/$B35</f>
        <v>2.9705215419501134</v>
      </c>
      <c r="M35" s="8">
        <v>1852</v>
      </c>
      <c r="N35" s="9">
        <f t="shared" si="2"/>
        <v>25.626478849852635</v>
      </c>
      <c r="O35" s="12">
        <v>819</v>
      </c>
      <c r="P35" s="9">
        <f t="shared" si="2"/>
        <v>11.332659923341959</v>
      </c>
      <c r="Q35" s="12">
        <v>1033</v>
      </c>
      <c r="R35" s="9">
        <f>Q35/($M35+$C35)*1000</f>
        <v>14.293818926510676</v>
      </c>
      <c r="S35" s="12">
        <v>316</v>
      </c>
      <c r="T35" s="9">
        <f t="shared" si="3"/>
        <v>4.4714239221179835</v>
      </c>
      <c r="U35" s="12">
        <v>254</v>
      </c>
      <c r="V35" s="9">
        <f t="shared" si="3"/>
        <v>3.5941192285378727</v>
      </c>
      <c r="W35" s="12">
        <v>62</v>
      </c>
      <c r="X35" s="11">
        <f t="shared" si="4"/>
        <v>0.8804692048795035</v>
      </c>
      <c r="Y35" s="8">
        <v>44608</v>
      </c>
      <c r="Z35" s="9">
        <f>Y35/$B35</f>
        <v>6.321995464852607</v>
      </c>
      <c r="AA35" s="8">
        <v>14232</v>
      </c>
      <c r="AB35" s="9">
        <f>AA35/$B35</f>
        <v>2.0170068027210886</v>
      </c>
      <c r="AC35" s="14">
        <v>1.34</v>
      </c>
      <c r="AD35" s="15" t="s">
        <v>33</v>
      </c>
      <c r="AE35" s="16"/>
      <c r="AF35" s="16"/>
    </row>
    <row r="36" spans="1:32" ht="15.75" customHeight="1">
      <c r="A36" s="7" t="s">
        <v>34</v>
      </c>
      <c r="B36" s="12">
        <v>1833</v>
      </c>
      <c r="C36" s="8">
        <v>16287</v>
      </c>
      <c r="D36" s="9">
        <f t="shared" si="0"/>
        <v>8.88543371522095</v>
      </c>
      <c r="E36" s="8">
        <v>16030</v>
      </c>
      <c r="F36" s="9">
        <f t="shared" si="0"/>
        <v>8.745226404800873</v>
      </c>
      <c r="G36" s="8">
        <v>38</v>
      </c>
      <c r="H36" s="9">
        <f t="shared" si="1"/>
        <v>2.333149137348806</v>
      </c>
      <c r="I36" s="23">
        <v>17</v>
      </c>
      <c r="J36" s="9">
        <f t="shared" si="1"/>
        <v>1.0437772456560446</v>
      </c>
      <c r="K36" s="12">
        <v>257</v>
      </c>
      <c r="L36" s="9">
        <f>K36/$B36</f>
        <v>0.14020731042007636</v>
      </c>
      <c r="M36" s="8">
        <v>395</v>
      </c>
      <c r="N36" s="9">
        <f t="shared" si="2"/>
        <v>23.678216041242056</v>
      </c>
      <c r="O36" s="12">
        <v>145</v>
      </c>
      <c r="P36" s="9">
        <f t="shared" si="2"/>
        <v>8.692003356911641</v>
      </c>
      <c r="Q36" s="12">
        <v>250</v>
      </c>
      <c r="R36" s="9">
        <f>Q36/($M36+$C36)*1000</f>
        <v>14.986212684330416</v>
      </c>
      <c r="S36" s="12">
        <v>55</v>
      </c>
      <c r="T36" s="9">
        <f t="shared" si="3"/>
        <v>3.3682405536162654</v>
      </c>
      <c r="U36" s="12">
        <v>42</v>
      </c>
      <c r="V36" s="9">
        <f t="shared" si="3"/>
        <v>2.5721109682160574</v>
      </c>
      <c r="W36" s="12">
        <v>13</v>
      </c>
      <c r="X36" s="11">
        <f t="shared" si="4"/>
        <v>0.7981825996193282</v>
      </c>
      <c r="Y36" s="8">
        <v>9600</v>
      </c>
      <c r="Z36" s="9">
        <f>Y36/$B36</f>
        <v>5.237315875613748</v>
      </c>
      <c r="AA36" s="8">
        <v>3595</v>
      </c>
      <c r="AB36" s="9">
        <f>AA36/$B36</f>
        <v>1.96126568466994</v>
      </c>
      <c r="AC36" s="14">
        <v>1.34</v>
      </c>
      <c r="AD36" s="15" t="s">
        <v>34</v>
      </c>
      <c r="AE36" s="16"/>
      <c r="AF36" s="16"/>
    </row>
    <row r="37" spans="1:32" ht="15.75" customHeight="1">
      <c r="A37" s="7" t="s">
        <v>35</v>
      </c>
      <c r="B37" s="12">
        <v>1351</v>
      </c>
      <c r="C37" s="8">
        <v>13627</v>
      </c>
      <c r="D37" s="9">
        <f t="shared" si="0"/>
        <v>10.086602516654331</v>
      </c>
      <c r="E37" s="8">
        <v>9658</v>
      </c>
      <c r="F37" s="9">
        <f t="shared" si="0"/>
        <v>7.148778682457439</v>
      </c>
      <c r="G37" s="8">
        <v>45</v>
      </c>
      <c r="H37" s="9">
        <f t="shared" si="1"/>
        <v>3.3022675570558446</v>
      </c>
      <c r="I37" s="23">
        <v>30</v>
      </c>
      <c r="J37" s="9">
        <f t="shared" si="1"/>
        <v>2.2015117047038966</v>
      </c>
      <c r="K37" s="12">
        <v>3969</v>
      </c>
      <c r="L37" s="9">
        <f>K37/$B37</f>
        <v>2.937823834196891</v>
      </c>
      <c r="M37" s="8">
        <v>327</v>
      </c>
      <c r="N37" s="9">
        <f t="shared" si="2"/>
        <v>23.434140748172567</v>
      </c>
      <c r="O37" s="12">
        <v>162</v>
      </c>
      <c r="P37" s="9">
        <f t="shared" si="2"/>
        <v>11.609574315608427</v>
      </c>
      <c r="Q37" s="12">
        <v>165</v>
      </c>
      <c r="R37" s="9">
        <f>Q37/($M37+$C37)*1000</f>
        <v>11.824566432564138</v>
      </c>
      <c r="S37" s="12">
        <v>74</v>
      </c>
      <c r="T37" s="9">
        <f t="shared" si="3"/>
        <v>5.4101476824097094</v>
      </c>
      <c r="U37" s="12">
        <v>51</v>
      </c>
      <c r="V37" s="9">
        <f t="shared" si="3"/>
        <v>3.7286152946337183</v>
      </c>
      <c r="W37" s="12">
        <v>23</v>
      </c>
      <c r="X37" s="11">
        <f t="shared" si="4"/>
        <v>1.6878256402729874</v>
      </c>
      <c r="Y37" s="8">
        <v>7772</v>
      </c>
      <c r="Z37" s="9">
        <f>Y37/$B37</f>
        <v>5.752775721687639</v>
      </c>
      <c r="AA37" s="8">
        <v>2505</v>
      </c>
      <c r="AB37" s="9">
        <f>AA37/$B37</f>
        <v>1.854182087342709</v>
      </c>
      <c r="AC37" s="14">
        <v>1.411</v>
      </c>
      <c r="AD37" s="15" t="s">
        <v>35</v>
      </c>
      <c r="AE37" s="16"/>
      <c r="AF37" s="16"/>
    </row>
    <row r="38" spans="1:32" ht="15.75" customHeight="1">
      <c r="A38" s="7"/>
      <c r="B38" s="12"/>
      <c r="C38" s="8"/>
      <c r="D38" s="9"/>
      <c r="E38" s="8"/>
      <c r="F38" s="9"/>
      <c r="G38" s="8"/>
      <c r="H38" s="9"/>
      <c r="I38" s="8"/>
      <c r="J38" s="9"/>
      <c r="K38" s="12"/>
      <c r="L38" s="9"/>
      <c r="M38" s="8"/>
      <c r="N38" s="9"/>
      <c r="O38" s="12"/>
      <c r="P38" s="9"/>
      <c r="Q38" s="12"/>
      <c r="R38" s="9"/>
      <c r="S38" s="12"/>
      <c r="T38" s="9"/>
      <c r="U38" s="12"/>
      <c r="V38" s="9"/>
      <c r="W38" s="12"/>
      <c r="X38" s="11"/>
      <c r="Y38" s="8"/>
      <c r="Z38" s="9"/>
      <c r="AA38" s="8"/>
      <c r="AB38" s="9"/>
      <c r="AC38" s="14"/>
      <c r="AD38" s="15"/>
      <c r="AE38" s="16"/>
      <c r="AF38" s="16"/>
    </row>
    <row r="39" spans="1:32" ht="15.75" customHeight="1">
      <c r="A39" s="7" t="s">
        <v>36</v>
      </c>
      <c r="B39" s="12">
        <v>2596</v>
      </c>
      <c r="C39" s="8">
        <v>22066</v>
      </c>
      <c r="D39" s="9">
        <f t="shared" si="0"/>
        <v>8.5</v>
      </c>
      <c r="E39" s="8">
        <v>21129</v>
      </c>
      <c r="F39" s="9">
        <f t="shared" si="0"/>
        <v>8.139060092449922</v>
      </c>
      <c r="G39" s="8">
        <v>63</v>
      </c>
      <c r="H39" s="9">
        <f t="shared" si="1"/>
        <v>2.855071150185806</v>
      </c>
      <c r="I39" s="23">
        <v>31</v>
      </c>
      <c r="J39" s="9">
        <f t="shared" si="1"/>
        <v>1.4048762802501586</v>
      </c>
      <c r="K39" s="12">
        <v>937</v>
      </c>
      <c r="L39" s="9">
        <f>K39/$B39</f>
        <v>0.36093990755007704</v>
      </c>
      <c r="M39" s="8">
        <v>721</v>
      </c>
      <c r="N39" s="9">
        <f t="shared" si="2"/>
        <v>31.64084785184535</v>
      </c>
      <c r="O39" s="12">
        <v>299</v>
      </c>
      <c r="P39" s="9">
        <f t="shared" si="2"/>
        <v>13.121516654232677</v>
      </c>
      <c r="Q39" s="12">
        <v>422</v>
      </c>
      <c r="R39" s="9">
        <f>Q39/($M39+$C39)*1000</f>
        <v>18.519331197612672</v>
      </c>
      <c r="S39" s="12">
        <v>134</v>
      </c>
      <c r="T39" s="9">
        <f t="shared" si="3"/>
        <v>6.042568542568543</v>
      </c>
      <c r="U39" s="12">
        <v>110</v>
      </c>
      <c r="V39" s="9">
        <f t="shared" si="3"/>
        <v>4.9603174603174605</v>
      </c>
      <c r="W39" s="12">
        <v>24</v>
      </c>
      <c r="X39" s="11">
        <f t="shared" si="4"/>
        <v>1.0876461524517358</v>
      </c>
      <c r="Y39" s="8">
        <v>14127</v>
      </c>
      <c r="Z39" s="9">
        <f>Y39/$B39</f>
        <v>5.441833590138675</v>
      </c>
      <c r="AA39" s="8">
        <v>5408</v>
      </c>
      <c r="AB39" s="9">
        <f>AA39/$B39</f>
        <v>2.083204930662558</v>
      </c>
      <c r="AC39" s="14">
        <v>1.14</v>
      </c>
      <c r="AD39" s="15" t="s">
        <v>36</v>
      </c>
      <c r="AE39" s="16"/>
      <c r="AF39" s="16"/>
    </row>
    <row r="40" spans="1:32" ht="15.75" customHeight="1">
      <c r="A40" s="7" t="s">
        <v>37</v>
      </c>
      <c r="B40" s="12">
        <v>8653</v>
      </c>
      <c r="C40" s="8">
        <v>79719</v>
      </c>
      <c r="D40" s="9">
        <f t="shared" si="0"/>
        <v>9.212874147694441</v>
      </c>
      <c r="E40" s="8">
        <v>65160</v>
      </c>
      <c r="F40" s="9">
        <f t="shared" si="0"/>
        <v>7.5303362995492895</v>
      </c>
      <c r="G40" s="8">
        <v>249</v>
      </c>
      <c r="H40" s="9">
        <f t="shared" si="1"/>
        <v>3.1234711925638807</v>
      </c>
      <c r="I40" s="23">
        <v>135</v>
      </c>
      <c r="J40" s="9">
        <f t="shared" si="1"/>
        <v>1.6934482369322243</v>
      </c>
      <c r="K40" s="12">
        <v>14559</v>
      </c>
      <c r="L40" s="9">
        <f>K40/$B40</f>
        <v>1.682537848145152</v>
      </c>
      <c r="M40" s="8">
        <v>2463</v>
      </c>
      <c r="N40" s="9">
        <f t="shared" si="2"/>
        <v>29.970066437906112</v>
      </c>
      <c r="O40" s="12">
        <v>946</v>
      </c>
      <c r="P40" s="9">
        <f t="shared" si="2"/>
        <v>11.511036480007787</v>
      </c>
      <c r="Q40" s="12">
        <v>1517</v>
      </c>
      <c r="R40" s="9">
        <f>Q40/($M40+$C40)*1000</f>
        <v>18.459029957898323</v>
      </c>
      <c r="S40" s="12">
        <v>381</v>
      </c>
      <c r="T40" s="9">
        <f t="shared" si="3"/>
        <v>4.762619065476637</v>
      </c>
      <c r="U40" s="12">
        <v>279</v>
      </c>
      <c r="V40" s="9">
        <f t="shared" si="3"/>
        <v>3.4875871896797417</v>
      </c>
      <c r="W40" s="12">
        <v>102</v>
      </c>
      <c r="X40" s="11">
        <f t="shared" si="4"/>
        <v>1.279494223459903</v>
      </c>
      <c r="Y40" s="8">
        <v>52831</v>
      </c>
      <c r="Z40" s="9">
        <f>Y40/$B40</f>
        <v>6.105512539003814</v>
      </c>
      <c r="AA40" s="8">
        <v>21741</v>
      </c>
      <c r="AB40" s="9">
        <f>AA40/$B40</f>
        <v>2.512539003813706</v>
      </c>
      <c r="AC40" s="14">
        <v>1.2</v>
      </c>
      <c r="AD40" s="15" t="s">
        <v>37</v>
      </c>
      <c r="AE40" s="16"/>
      <c r="AF40" s="16"/>
    </row>
    <row r="41" spans="1:32" ht="15.75" customHeight="1">
      <c r="A41" s="7" t="s">
        <v>38</v>
      </c>
      <c r="B41" s="12">
        <v>5508</v>
      </c>
      <c r="C41" s="8">
        <v>49789</v>
      </c>
      <c r="D41" s="9">
        <f t="shared" si="0"/>
        <v>9.039397240377632</v>
      </c>
      <c r="E41" s="8">
        <v>44494</v>
      </c>
      <c r="F41" s="9">
        <f t="shared" si="0"/>
        <v>8.078068264342773</v>
      </c>
      <c r="G41" s="8">
        <v>130</v>
      </c>
      <c r="H41" s="9">
        <f t="shared" si="1"/>
        <v>2.611018498061821</v>
      </c>
      <c r="I41" s="23">
        <v>72</v>
      </c>
      <c r="J41" s="9">
        <f t="shared" si="1"/>
        <v>1.4461025527727007</v>
      </c>
      <c r="K41" s="12">
        <v>5295</v>
      </c>
      <c r="L41" s="9">
        <f>K41/$B41</f>
        <v>0.9613289760348583</v>
      </c>
      <c r="M41" s="8">
        <v>1358</v>
      </c>
      <c r="N41" s="9">
        <f t="shared" si="2"/>
        <v>26.550921852699084</v>
      </c>
      <c r="O41" s="12">
        <v>563</v>
      </c>
      <c r="P41" s="9">
        <f t="shared" si="2"/>
        <v>11.007488220227971</v>
      </c>
      <c r="Q41" s="12">
        <v>795</v>
      </c>
      <c r="R41" s="9">
        <f>Q41/($M41+$C41)*1000</f>
        <v>15.543433632471112</v>
      </c>
      <c r="S41" s="12">
        <v>214</v>
      </c>
      <c r="T41" s="9">
        <f t="shared" si="3"/>
        <v>4.284198514544253</v>
      </c>
      <c r="U41" s="12">
        <v>162</v>
      </c>
      <c r="V41" s="9">
        <f t="shared" si="3"/>
        <v>3.2431783147484534</v>
      </c>
      <c r="W41" s="12">
        <v>52</v>
      </c>
      <c r="X41" s="11">
        <f t="shared" si="4"/>
        <v>1.0444073992247285</v>
      </c>
      <c r="Y41" s="8">
        <v>30241</v>
      </c>
      <c r="Z41" s="9">
        <f>Y41/$B41</f>
        <v>5.4903776325344955</v>
      </c>
      <c r="AA41" s="8">
        <v>11669</v>
      </c>
      <c r="AB41" s="9">
        <f>AA41/$B41</f>
        <v>2.118554829339143</v>
      </c>
      <c r="AC41" s="14">
        <v>1.24</v>
      </c>
      <c r="AD41" s="15" t="s">
        <v>38</v>
      </c>
      <c r="AE41" s="16"/>
      <c r="AF41" s="16"/>
    </row>
    <row r="42" spans="1:32" ht="15.75" customHeight="1">
      <c r="A42" s="7" t="s">
        <v>39</v>
      </c>
      <c r="B42" s="12">
        <v>1423</v>
      </c>
      <c r="C42" s="8">
        <v>11749</v>
      </c>
      <c r="D42" s="9">
        <f t="shared" si="0"/>
        <v>8.256500351370345</v>
      </c>
      <c r="E42" s="8">
        <v>11124</v>
      </c>
      <c r="F42" s="9">
        <f t="shared" si="0"/>
        <v>7.817287420941673</v>
      </c>
      <c r="G42" s="8">
        <v>41</v>
      </c>
      <c r="H42" s="9">
        <f t="shared" si="1"/>
        <v>3.4896586943569665</v>
      </c>
      <c r="I42" s="23">
        <v>18</v>
      </c>
      <c r="J42" s="9">
        <f t="shared" si="1"/>
        <v>1.5320452804494</v>
      </c>
      <c r="K42" s="12">
        <v>625</v>
      </c>
      <c r="L42" s="9">
        <f>K42/$B42</f>
        <v>0.4392129304286718</v>
      </c>
      <c r="M42" s="8">
        <v>333</v>
      </c>
      <c r="N42" s="9">
        <f t="shared" si="2"/>
        <v>27.561661976493955</v>
      </c>
      <c r="O42" s="12">
        <v>152</v>
      </c>
      <c r="P42" s="9">
        <f t="shared" si="2"/>
        <v>12.580698559841085</v>
      </c>
      <c r="Q42" s="12">
        <v>181</v>
      </c>
      <c r="R42" s="9">
        <f>Q42/($M42+$C42)*1000</f>
        <v>14.980963416652871</v>
      </c>
      <c r="S42" s="12">
        <v>62</v>
      </c>
      <c r="T42" s="9">
        <f t="shared" si="3"/>
        <v>5.254682600220358</v>
      </c>
      <c r="U42" s="12">
        <v>50</v>
      </c>
      <c r="V42" s="9">
        <f t="shared" si="3"/>
        <v>4.237647258242224</v>
      </c>
      <c r="W42" s="12">
        <v>12</v>
      </c>
      <c r="X42" s="11">
        <f t="shared" si="4"/>
        <v>1.0213635202996</v>
      </c>
      <c r="Y42" s="8">
        <v>7157</v>
      </c>
      <c r="Z42" s="9">
        <f>Y42/$B42</f>
        <v>5.029515108924807</v>
      </c>
      <c r="AA42" s="8">
        <v>2740</v>
      </c>
      <c r="AB42" s="9">
        <f>AA42/$B42</f>
        <v>1.9255094869992972</v>
      </c>
      <c r="AC42" s="14">
        <v>1.16</v>
      </c>
      <c r="AD42" s="15" t="s">
        <v>39</v>
      </c>
      <c r="AE42" s="16"/>
      <c r="AF42" s="16"/>
    </row>
    <row r="43" spans="1:32" ht="15.75" customHeight="1">
      <c r="A43" s="7" t="s">
        <v>40</v>
      </c>
      <c r="B43" s="12">
        <v>1045</v>
      </c>
      <c r="C43" s="8">
        <v>8153</v>
      </c>
      <c r="D43" s="9">
        <f t="shared" si="0"/>
        <v>7.801913875598086</v>
      </c>
      <c r="E43" s="8">
        <v>10600</v>
      </c>
      <c r="F43" s="9">
        <f t="shared" si="0"/>
        <v>10.14354066985646</v>
      </c>
      <c r="G43" s="8">
        <v>21</v>
      </c>
      <c r="H43" s="9">
        <f t="shared" si="1"/>
        <v>2.575738991782166</v>
      </c>
      <c r="I43" s="23">
        <v>14</v>
      </c>
      <c r="J43" s="9">
        <f t="shared" si="1"/>
        <v>1.7171593278547774</v>
      </c>
      <c r="K43" s="8">
        <v>-2447</v>
      </c>
      <c r="L43" s="9">
        <f>K43/$B43</f>
        <v>-2.341626794258373</v>
      </c>
      <c r="M43" s="8">
        <v>252</v>
      </c>
      <c r="N43" s="9">
        <f t="shared" si="2"/>
        <v>29.982153480071386</v>
      </c>
      <c r="O43" s="12">
        <v>95</v>
      </c>
      <c r="P43" s="9">
        <f t="shared" si="2"/>
        <v>11.302795954788817</v>
      </c>
      <c r="Q43" s="12">
        <v>157</v>
      </c>
      <c r="R43" s="9">
        <f>Q43/($M43+$C43)*1000</f>
        <v>18.679357525282573</v>
      </c>
      <c r="S43" s="12">
        <v>41</v>
      </c>
      <c r="T43" s="9">
        <f t="shared" si="3"/>
        <v>5.011612272338345</v>
      </c>
      <c r="U43" s="12">
        <v>28</v>
      </c>
      <c r="V43" s="9">
        <f t="shared" si="3"/>
        <v>3.4225644786700893</v>
      </c>
      <c r="W43" s="12">
        <v>13</v>
      </c>
      <c r="X43" s="11">
        <f t="shared" si="4"/>
        <v>1.5945050901508646</v>
      </c>
      <c r="Y43" s="8">
        <v>5005</v>
      </c>
      <c r="Z43" s="9">
        <f>Y43/$B43</f>
        <v>4.7894736842105265</v>
      </c>
      <c r="AA43" s="8">
        <v>2415</v>
      </c>
      <c r="AB43" s="9">
        <f>AA43/$B43</f>
        <v>2.311004784688995</v>
      </c>
      <c r="AC43" s="14">
        <v>1.28</v>
      </c>
      <c r="AD43" s="15" t="s">
        <v>40</v>
      </c>
      <c r="AE43" s="16"/>
      <c r="AF43" s="16"/>
    </row>
    <row r="44" spans="1:32" ht="15.75" customHeight="1">
      <c r="A44" s="7"/>
      <c r="B44" s="12"/>
      <c r="C44" s="8"/>
      <c r="D44" s="9"/>
      <c r="E44" s="8"/>
      <c r="F44" s="9"/>
      <c r="G44" s="8"/>
      <c r="H44" s="9"/>
      <c r="I44" s="8"/>
      <c r="J44" s="9"/>
      <c r="K44" s="12"/>
      <c r="L44" s="9"/>
      <c r="M44" s="8"/>
      <c r="N44" s="9"/>
      <c r="O44" s="12"/>
      <c r="P44" s="9"/>
      <c r="Q44" s="12"/>
      <c r="R44" s="9"/>
      <c r="S44" s="12"/>
      <c r="T44" s="9"/>
      <c r="U44" s="12"/>
      <c r="V44" s="9"/>
      <c r="W44" s="12"/>
      <c r="X44" s="11"/>
      <c r="Y44" s="8"/>
      <c r="Z44" s="9"/>
      <c r="AA44" s="8"/>
      <c r="AB44" s="9"/>
      <c r="AC44" s="14"/>
      <c r="AD44" s="15"/>
      <c r="AE44" s="16"/>
      <c r="AF44" s="16"/>
    </row>
    <row r="45" spans="1:32" ht="15.75" customHeight="1">
      <c r="A45" s="7" t="s">
        <v>41</v>
      </c>
      <c r="B45" s="12">
        <v>606</v>
      </c>
      <c r="C45" s="8">
        <v>5275</v>
      </c>
      <c r="D45" s="9">
        <f t="shared" si="0"/>
        <v>8.704620462046204</v>
      </c>
      <c r="E45" s="8">
        <v>6166</v>
      </c>
      <c r="F45" s="9">
        <f t="shared" si="0"/>
        <v>10.174917491749175</v>
      </c>
      <c r="G45" s="8">
        <v>14</v>
      </c>
      <c r="H45" s="9">
        <f t="shared" si="1"/>
        <v>2.654028436018957</v>
      </c>
      <c r="I45" s="23">
        <v>10</v>
      </c>
      <c r="J45" s="9">
        <f t="shared" si="1"/>
        <v>1.8957345971563981</v>
      </c>
      <c r="K45" s="8">
        <v>-891</v>
      </c>
      <c r="L45" s="9">
        <f>K45/$B45</f>
        <v>-1.4702970297029703</v>
      </c>
      <c r="M45" s="8">
        <v>174</v>
      </c>
      <c r="N45" s="9">
        <f t="shared" si="2"/>
        <v>31.932464672416955</v>
      </c>
      <c r="O45" s="12">
        <v>70</v>
      </c>
      <c r="P45" s="9">
        <f t="shared" si="2"/>
        <v>12.84639383373096</v>
      </c>
      <c r="Q45" s="12">
        <v>104</v>
      </c>
      <c r="R45" s="9">
        <f>Q45/($M45+$C45)*1000</f>
        <v>19.086070838685995</v>
      </c>
      <c r="S45" s="12">
        <v>30</v>
      </c>
      <c r="T45" s="9">
        <f t="shared" si="3"/>
        <v>5.663583160279403</v>
      </c>
      <c r="U45" s="12">
        <v>22</v>
      </c>
      <c r="V45" s="9">
        <f t="shared" si="3"/>
        <v>4.153294317538229</v>
      </c>
      <c r="W45" s="12">
        <v>8</v>
      </c>
      <c r="X45" s="11">
        <f t="shared" si="4"/>
        <v>1.5165876777251184</v>
      </c>
      <c r="Y45" s="8">
        <v>3214</v>
      </c>
      <c r="Z45" s="9">
        <f>Y45/$B45</f>
        <v>5.303630363036303</v>
      </c>
      <c r="AA45" s="8">
        <v>1337</v>
      </c>
      <c r="AB45" s="9">
        <f>AA45/$B45</f>
        <v>2.206270627062706</v>
      </c>
      <c r="AC45" s="14">
        <v>1.5</v>
      </c>
      <c r="AD45" s="15" t="s">
        <v>41</v>
      </c>
      <c r="AE45" s="16"/>
      <c r="AF45" s="16"/>
    </row>
    <row r="46" spans="1:32" ht="15.75" customHeight="1">
      <c r="A46" s="7" t="s">
        <v>42</v>
      </c>
      <c r="B46" s="12">
        <v>744</v>
      </c>
      <c r="C46" s="8">
        <v>6104</v>
      </c>
      <c r="D46" s="9">
        <f t="shared" si="0"/>
        <v>8.204301075268818</v>
      </c>
      <c r="E46" s="8">
        <v>8212</v>
      </c>
      <c r="F46" s="9">
        <f t="shared" si="0"/>
        <v>11.03763440860215</v>
      </c>
      <c r="G46" s="8">
        <v>18</v>
      </c>
      <c r="H46" s="9">
        <f t="shared" si="1"/>
        <v>2.948885976408912</v>
      </c>
      <c r="I46" s="23">
        <v>10</v>
      </c>
      <c r="J46" s="9">
        <f t="shared" si="1"/>
        <v>1.63826998689384</v>
      </c>
      <c r="K46" s="8">
        <v>-2108</v>
      </c>
      <c r="L46" s="9">
        <f>K46/$B46</f>
        <v>-2.8333333333333335</v>
      </c>
      <c r="M46" s="8">
        <v>191</v>
      </c>
      <c r="N46" s="9">
        <f t="shared" si="2"/>
        <v>30.341540905480542</v>
      </c>
      <c r="O46" s="12">
        <v>68</v>
      </c>
      <c r="P46" s="9">
        <f t="shared" si="2"/>
        <v>10.802223987291502</v>
      </c>
      <c r="Q46" s="12">
        <v>123</v>
      </c>
      <c r="R46" s="9">
        <f>Q46/($M46+$C46)*1000</f>
        <v>19.53931691818904</v>
      </c>
      <c r="S46" s="12">
        <v>24</v>
      </c>
      <c r="T46" s="9">
        <f t="shared" si="3"/>
        <v>3.920287487749101</v>
      </c>
      <c r="U46" s="12">
        <v>18</v>
      </c>
      <c r="V46" s="9">
        <f t="shared" si="3"/>
        <v>2.940215615811826</v>
      </c>
      <c r="W46" s="12">
        <v>6</v>
      </c>
      <c r="X46" s="11">
        <f t="shared" si="4"/>
        <v>0.982961992136304</v>
      </c>
      <c r="Y46" s="8">
        <v>3441</v>
      </c>
      <c r="Z46" s="9">
        <f>Y46/$B46</f>
        <v>4.625</v>
      </c>
      <c r="AA46" s="8">
        <v>1235</v>
      </c>
      <c r="AB46" s="9">
        <f>AA46/$B46</f>
        <v>1.6599462365591398</v>
      </c>
      <c r="AC46" s="14">
        <v>1.48</v>
      </c>
      <c r="AD46" s="15" t="s">
        <v>42</v>
      </c>
      <c r="AE46" s="16"/>
      <c r="AF46" s="16"/>
    </row>
    <row r="47" spans="1:32" ht="15.75" customHeight="1">
      <c r="A47" s="7" t="s">
        <v>43</v>
      </c>
      <c r="B47" s="12">
        <v>1938</v>
      </c>
      <c r="C47" s="8">
        <v>17655</v>
      </c>
      <c r="D47" s="9">
        <f t="shared" si="0"/>
        <v>9.109907120743035</v>
      </c>
      <c r="E47" s="8">
        <v>17489</v>
      </c>
      <c r="F47" s="9">
        <f t="shared" si="0"/>
        <v>9.024251805985552</v>
      </c>
      <c r="G47" s="8">
        <v>41</v>
      </c>
      <c r="H47" s="9">
        <f t="shared" si="1"/>
        <v>2.322288303596715</v>
      </c>
      <c r="I47" s="23">
        <v>13</v>
      </c>
      <c r="J47" s="9">
        <f t="shared" si="1"/>
        <v>0.7363353157745681</v>
      </c>
      <c r="K47" s="12">
        <v>166</v>
      </c>
      <c r="L47" s="9">
        <f>K47/$B47</f>
        <v>0.08565531475748193</v>
      </c>
      <c r="M47" s="8">
        <v>560</v>
      </c>
      <c r="N47" s="9">
        <f t="shared" si="2"/>
        <v>30.743892396376612</v>
      </c>
      <c r="O47" s="12">
        <v>177</v>
      </c>
      <c r="P47" s="9">
        <f t="shared" si="2"/>
        <v>9.717265989569038</v>
      </c>
      <c r="Q47" s="12">
        <v>383</v>
      </c>
      <c r="R47" s="9">
        <f>Q47/($M47+$C47)*1000</f>
        <v>21.026626406807576</v>
      </c>
      <c r="S47" s="12">
        <v>59</v>
      </c>
      <c r="T47" s="9">
        <f t="shared" si="3"/>
        <v>3.3320155870559667</v>
      </c>
      <c r="U47" s="12">
        <v>52</v>
      </c>
      <c r="V47" s="9">
        <f t="shared" si="3"/>
        <v>2.936691703845937</v>
      </c>
      <c r="W47" s="12">
        <v>7</v>
      </c>
      <c r="X47" s="11">
        <f t="shared" si="4"/>
        <v>0.39648824695553664</v>
      </c>
      <c r="Y47" s="8">
        <v>10227</v>
      </c>
      <c r="Z47" s="9">
        <f>Y47/$B47</f>
        <v>5.277089783281734</v>
      </c>
      <c r="AA47" s="8">
        <v>4006</v>
      </c>
      <c r="AB47" s="9">
        <f>AA47/$B47</f>
        <v>2.0670794633642933</v>
      </c>
      <c r="AC47" s="14">
        <v>1.38</v>
      </c>
      <c r="AD47" s="15" t="s">
        <v>43</v>
      </c>
      <c r="AE47" s="16"/>
      <c r="AF47" s="16"/>
    </row>
    <row r="48" spans="1:32" ht="15.75" customHeight="1">
      <c r="A48" s="7" t="s">
        <v>44</v>
      </c>
      <c r="B48" s="12">
        <v>2852</v>
      </c>
      <c r="C48" s="8">
        <v>25734</v>
      </c>
      <c r="D48" s="9">
        <f t="shared" si="0"/>
        <v>9.023141654978962</v>
      </c>
      <c r="E48" s="8">
        <v>24435</v>
      </c>
      <c r="F48" s="9">
        <f t="shared" si="0"/>
        <v>8.567671809256662</v>
      </c>
      <c r="G48" s="8">
        <v>68</v>
      </c>
      <c r="H48" s="9">
        <f t="shared" si="1"/>
        <v>2.642418590191964</v>
      </c>
      <c r="I48" s="23">
        <v>35</v>
      </c>
      <c r="J48" s="9">
        <f t="shared" si="1"/>
        <v>1.3600683920105696</v>
      </c>
      <c r="K48" s="12">
        <v>1299</v>
      </c>
      <c r="L48" s="9">
        <f>K48/$B48</f>
        <v>0.45546984572230015</v>
      </c>
      <c r="M48" s="8">
        <v>691</v>
      </c>
      <c r="N48" s="9">
        <f t="shared" si="2"/>
        <v>26.149479659413434</v>
      </c>
      <c r="O48" s="12">
        <v>290</v>
      </c>
      <c r="P48" s="9">
        <f t="shared" si="2"/>
        <v>10.974456007568591</v>
      </c>
      <c r="Q48" s="12">
        <v>401</v>
      </c>
      <c r="R48" s="9">
        <f>Q48/($M48+$C48)*1000</f>
        <v>15.175023651844844</v>
      </c>
      <c r="S48" s="12">
        <v>113</v>
      </c>
      <c r="T48" s="9">
        <f t="shared" si="3"/>
        <v>4.375096794176862</v>
      </c>
      <c r="U48" s="12">
        <v>94</v>
      </c>
      <c r="V48" s="9">
        <f t="shared" si="3"/>
        <v>3.6394610500232303</v>
      </c>
      <c r="W48" s="12">
        <v>19</v>
      </c>
      <c r="X48" s="11">
        <f t="shared" si="4"/>
        <v>0.7383228413771664</v>
      </c>
      <c r="Y48" s="8">
        <v>15703</v>
      </c>
      <c r="Z48" s="9">
        <f>Y48/$B48</f>
        <v>5.505960729312763</v>
      </c>
      <c r="AA48" s="8">
        <v>5726</v>
      </c>
      <c r="AB48" s="9">
        <f>AA48/$B48</f>
        <v>2.007713884992987</v>
      </c>
      <c r="AC48" s="14">
        <v>1.33</v>
      </c>
      <c r="AD48" s="15" t="s">
        <v>44</v>
      </c>
      <c r="AE48" s="16"/>
      <c r="AF48" s="16"/>
    </row>
    <row r="49" spans="1:32" ht="15.75" customHeight="1">
      <c r="A49" s="7" t="s">
        <v>45</v>
      </c>
      <c r="B49" s="12">
        <v>1493</v>
      </c>
      <c r="C49" s="8">
        <v>12020</v>
      </c>
      <c r="D49" s="9">
        <f t="shared" si="0"/>
        <v>8.050904219691896</v>
      </c>
      <c r="E49" s="8">
        <v>15702</v>
      </c>
      <c r="F49" s="9">
        <f t="shared" si="0"/>
        <v>10.51707970529136</v>
      </c>
      <c r="G49" s="8">
        <v>36</v>
      </c>
      <c r="H49" s="9">
        <f t="shared" si="1"/>
        <v>2.995008319467554</v>
      </c>
      <c r="I49" s="23">
        <v>14</v>
      </c>
      <c r="J49" s="9">
        <f t="shared" si="1"/>
        <v>1.1647254575707153</v>
      </c>
      <c r="K49" s="8">
        <v>-3682</v>
      </c>
      <c r="L49" s="9">
        <f>K49/$B49</f>
        <v>-2.466175485599464</v>
      </c>
      <c r="M49" s="8">
        <v>385</v>
      </c>
      <c r="N49" s="9">
        <f t="shared" si="2"/>
        <v>31.035872632003223</v>
      </c>
      <c r="O49" s="12">
        <v>168</v>
      </c>
      <c r="P49" s="9">
        <f t="shared" si="2"/>
        <v>13.542926239419588</v>
      </c>
      <c r="Q49" s="12">
        <v>217</v>
      </c>
      <c r="R49" s="9">
        <f>Q49/($M49+$C49)*1000</f>
        <v>17.492946392583633</v>
      </c>
      <c r="S49" s="12">
        <v>58</v>
      </c>
      <c r="T49" s="9">
        <f t="shared" si="3"/>
        <v>4.8057005551412715</v>
      </c>
      <c r="U49" s="12">
        <v>49</v>
      </c>
      <c r="V49" s="9">
        <f t="shared" si="3"/>
        <v>4.059988400033142</v>
      </c>
      <c r="W49" s="12">
        <v>9</v>
      </c>
      <c r="X49" s="11">
        <f t="shared" si="4"/>
        <v>0.7487520798668885</v>
      </c>
      <c r="Y49" s="8">
        <v>7175</v>
      </c>
      <c r="Z49" s="9">
        <f>Y49/$B49</f>
        <v>4.8057602143335565</v>
      </c>
      <c r="AA49" s="8">
        <v>2954</v>
      </c>
      <c r="AB49" s="9">
        <f>AA49/$B49</f>
        <v>1.9785666443402545</v>
      </c>
      <c r="AC49" s="14">
        <v>1.36</v>
      </c>
      <c r="AD49" s="15" t="s">
        <v>45</v>
      </c>
      <c r="AE49" s="16"/>
      <c r="AF49" s="16"/>
    </row>
    <row r="50" spans="1:32" ht="15.75" customHeight="1">
      <c r="A50" s="7"/>
      <c r="B50" s="12"/>
      <c r="C50" s="8"/>
      <c r="D50" s="9"/>
      <c r="E50" s="8"/>
      <c r="F50" s="9"/>
      <c r="G50" s="8"/>
      <c r="H50" s="9"/>
      <c r="I50" s="8"/>
      <c r="J50" s="9"/>
      <c r="K50" s="12"/>
      <c r="L50" s="9"/>
      <c r="M50" s="8"/>
      <c r="N50" s="9"/>
      <c r="O50" s="12"/>
      <c r="P50" s="9"/>
      <c r="Q50" s="12"/>
      <c r="R50" s="9"/>
      <c r="S50" s="12"/>
      <c r="T50" s="9"/>
      <c r="U50" s="12"/>
      <c r="V50" s="9"/>
      <c r="W50" s="12"/>
      <c r="X50" s="11"/>
      <c r="Y50" s="8"/>
      <c r="Z50" s="9"/>
      <c r="AA50" s="8"/>
      <c r="AB50" s="9"/>
      <c r="AC50" s="14"/>
      <c r="AD50" s="15"/>
      <c r="AE50" s="16"/>
      <c r="AF50" s="16"/>
    </row>
    <row r="51" spans="1:32" ht="15.75" customHeight="1">
      <c r="A51" s="7" t="s">
        <v>46</v>
      </c>
      <c r="B51" s="12">
        <v>809</v>
      </c>
      <c r="C51" s="8">
        <v>6493</v>
      </c>
      <c r="D51" s="9">
        <f t="shared" si="0"/>
        <v>8.025957972805934</v>
      </c>
      <c r="E51" s="8">
        <v>8367</v>
      </c>
      <c r="F51" s="9">
        <f t="shared" si="0"/>
        <v>10.342398022249691</v>
      </c>
      <c r="G51" s="8">
        <v>20</v>
      </c>
      <c r="H51" s="9">
        <f t="shared" si="1"/>
        <v>3.0802402587401816</v>
      </c>
      <c r="I51" s="23">
        <v>13</v>
      </c>
      <c r="J51" s="9">
        <f t="shared" si="1"/>
        <v>2.002156168181118</v>
      </c>
      <c r="K51" s="8">
        <v>-1874</v>
      </c>
      <c r="L51" s="9">
        <f>K51/$B51</f>
        <v>-2.3164400494437576</v>
      </c>
      <c r="M51" s="8">
        <v>203</v>
      </c>
      <c r="N51" s="9">
        <f t="shared" si="2"/>
        <v>30.316606929510154</v>
      </c>
      <c r="O51" s="12">
        <v>70</v>
      </c>
      <c r="P51" s="9">
        <f t="shared" si="2"/>
        <v>10.45400238948626</v>
      </c>
      <c r="Q51" s="12">
        <v>133</v>
      </c>
      <c r="R51" s="9">
        <f>Q51/($M51+$C51)*1000</f>
        <v>19.862604540023895</v>
      </c>
      <c r="S51" s="12">
        <v>37</v>
      </c>
      <c r="T51" s="9">
        <f t="shared" si="3"/>
        <v>5.673976383990186</v>
      </c>
      <c r="U51" s="12">
        <v>28</v>
      </c>
      <c r="V51" s="9">
        <f t="shared" si="3"/>
        <v>4.293819966262843</v>
      </c>
      <c r="W51" s="12">
        <v>9</v>
      </c>
      <c r="X51" s="11">
        <f t="shared" si="4"/>
        <v>1.3861081164330817</v>
      </c>
      <c r="Y51" s="8">
        <v>3859</v>
      </c>
      <c r="Z51" s="9">
        <f>Y51/$B51</f>
        <v>4.77008652657602</v>
      </c>
      <c r="AA51" s="8">
        <v>1649</v>
      </c>
      <c r="AB51" s="9">
        <f>AA51/$B51</f>
        <v>2.03831891223733</v>
      </c>
      <c r="AC51" s="14">
        <v>1.31</v>
      </c>
      <c r="AD51" s="15" t="s">
        <v>46</v>
      </c>
      <c r="AE51" s="16"/>
      <c r="AF51" s="16"/>
    </row>
    <row r="52" spans="1:32" ht="15.75" customHeight="1">
      <c r="A52" s="7" t="s">
        <v>47</v>
      </c>
      <c r="B52" s="12">
        <v>1012</v>
      </c>
      <c r="C52" s="8">
        <v>9068</v>
      </c>
      <c r="D52" s="9">
        <f t="shared" si="0"/>
        <v>8.960474308300395</v>
      </c>
      <c r="E52" s="8">
        <v>9709</v>
      </c>
      <c r="F52" s="9">
        <f t="shared" si="0"/>
        <v>9.59387351778656</v>
      </c>
      <c r="G52" s="8">
        <v>23</v>
      </c>
      <c r="H52" s="9">
        <f t="shared" si="1"/>
        <v>2.5363917071018967</v>
      </c>
      <c r="I52" s="23">
        <v>15</v>
      </c>
      <c r="J52" s="9">
        <f t="shared" si="1"/>
        <v>1.6541685046316719</v>
      </c>
      <c r="K52" s="12">
        <v>-641</v>
      </c>
      <c r="L52" s="9">
        <f>K52/$B52</f>
        <v>-0.633399209486166</v>
      </c>
      <c r="M52" s="8">
        <v>223</v>
      </c>
      <c r="N52" s="9">
        <f t="shared" si="2"/>
        <v>24.001722096652674</v>
      </c>
      <c r="O52" s="12">
        <v>101</v>
      </c>
      <c r="P52" s="9">
        <f t="shared" si="2"/>
        <v>10.87073512000861</v>
      </c>
      <c r="Q52" s="12">
        <v>122</v>
      </c>
      <c r="R52" s="9">
        <f>Q52/($M52+$C52)*1000</f>
        <v>13.130986976644065</v>
      </c>
      <c r="S52" s="12">
        <v>44</v>
      </c>
      <c r="T52" s="9">
        <f t="shared" si="3"/>
        <v>4.834633556752006</v>
      </c>
      <c r="U52" s="12">
        <v>33</v>
      </c>
      <c r="V52" s="9">
        <f t="shared" si="3"/>
        <v>3.625975167564004</v>
      </c>
      <c r="W52" s="12">
        <v>11</v>
      </c>
      <c r="X52" s="11">
        <f t="shared" si="4"/>
        <v>1.2130569033965592</v>
      </c>
      <c r="Y52" s="8">
        <v>5327</v>
      </c>
      <c r="Z52" s="9">
        <f>Y52/$B52</f>
        <v>5.263833992094861</v>
      </c>
      <c r="AA52" s="8">
        <v>2105</v>
      </c>
      <c r="AB52" s="9">
        <f>AA52/$B52</f>
        <v>2.0800395256916997</v>
      </c>
      <c r="AC52" s="14">
        <v>1.43</v>
      </c>
      <c r="AD52" s="15" t="s">
        <v>47</v>
      </c>
      <c r="AE52" s="16"/>
      <c r="AF52" s="16"/>
    </row>
    <row r="53" spans="1:32" ht="15.75" customHeight="1">
      <c r="A53" s="7" t="s">
        <v>48</v>
      </c>
      <c r="B53" s="12">
        <v>1471</v>
      </c>
      <c r="C53" s="8">
        <v>12057</v>
      </c>
      <c r="D53" s="9">
        <f t="shared" si="0"/>
        <v>8.196464989802855</v>
      </c>
      <c r="E53" s="8">
        <v>14664</v>
      </c>
      <c r="F53" s="9">
        <f t="shared" si="0"/>
        <v>9.968728755948334</v>
      </c>
      <c r="G53" s="8">
        <v>34</v>
      </c>
      <c r="H53" s="9">
        <f t="shared" si="1"/>
        <v>2.8199386248652236</v>
      </c>
      <c r="I53" s="23">
        <v>14</v>
      </c>
      <c r="J53" s="9">
        <f t="shared" si="1"/>
        <v>1.1611511984739156</v>
      </c>
      <c r="K53" s="8">
        <v>-2607</v>
      </c>
      <c r="L53" s="9">
        <f>K53/$B53</f>
        <v>-1.7722637661454792</v>
      </c>
      <c r="M53" s="8">
        <v>394</v>
      </c>
      <c r="N53" s="9">
        <f t="shared" si="2"/>
        <v>31.64404465504779</v>
      </c>
      <c r="O53" s="12">
        <v>127</v>
      </c>
      <c r="P53" s="9">
        <f t="shared" si="2"/>
        <v>10.19998393703317</v>
      </c>
      <c r="Q53" s="12">
        <v>267</v>
      </c>
      <c r="R53" s="9">
        <f>Q53/($M53+$C53)*1000</f>
        <v>21.44406071801462</v>
      </c>
      <c r="S53" s="12">
        <v>52</v>
      </c>
      <c r="T53" s="9">
        <f t="shared" si="3"/>
        <v>4.2985864263867075</v>
      </c>
      <c r="U53" s="12">
        <v>40</v>
      </c>
      <c r="V53" s="9">
        <f t="shared" si="3"/>
        <v>3.3066049433743903</v>
      </c>
      <c r="W53" s="12">
        <v>12</v>
      </c>
      <c r="X53" s="11">
        <f t="shared" si="4"/>
        <v>0.9952724558347849</v>
      </c>
      <c r="Y53" s="8">
        <v>7339</v>
      </c>
      <c r="Z53" s="9">
        <f>Y53/$B53</f>
        <v>4.989123045547247</v>
      </c>
      <c r="AA53" s="8">
        <v>3215</v>
      </c>
      <c r="AB53" s="9">
        <f>AA53/$B53</f>
        <v>2.185588035350102</v>
      </c>
      <c r="AC53" s="14">
        <v>1.33</v>
      </c>
      <c r="AD53" s="15" t="s">
        <v>48</v>
      </c>
      <c r="AE53" s="16"/>
      <c r="AF53" s="16"/>
    </row>
    <row r="54" spans="1:32" ht="15.75" customHeight="1">
      <c r="A54" s="7" t="s">
        <v>49</v>
      </c>
      <c r="B54" s="12">
        <v>800</v>
      </c>
      <c r="C54" s="8">
        <v>6084</v>
      </c>
      <c r="D54" s="9">
        <f t="shared" si="0"/>
        <v>7.605</v>
      </c>
      <c r="E54" s="8">
        <v>8723</v>
      </c>
      <c r="F54" s="9">
        <f t="shared" si="0"/>
        <v>10.90375</v>
      </c>
      <c r="G54" s="8">
        <v>30</v>
      </c>
      <c r="H54" s="9">
        <f t="shared" si="1"/>
        <v>4.930966469428008</v>
      </c>
      <c r="I54" s="23">
        <v>16</v>
      </c>
      <c r="J54" s="9">
        <f t="shared" si="1"/>
        <v>2.629848783694938</v>
      </c>
      <c r="K54" s="8">
        <v>-2639</v>
      </c>
      <c r="L54" s="9">
        <f>K54/$B54</f>
        <v>-3.29875</v>
      </c>
      <c r="M54" s="8">
        <v>250</v>
      </c>
      <c r="N54" s="9">
        <f t="shared" si="2"/>
        <v>39.46952952320808</v>
      </c>
      <c r="O54" s="12">
        <v>78</v>
      </c>
      <c r="P54" s="9">
        <f t="shared" si="2"/>
        <v>12.314493211240922</v>
      </c>
      <c r="Q54" s="12">
        <v>172</v>
      </c>
      <c r="R54" s="9">
        <f>Q54/($M54+$C54)*1000</f>
        <v>27.155036311967162</v>
      </c>
      <c r="S54" s="12">
        <v>40</v>
      </c>
      <c r="T54" s="9">
        <f t="shared" si="3"/>
        <v>6.544502617801047</v>
      </c>
      <c r="U54" s="12">
        <v>28</v>
      </c>
      <c r="V54" s="9">
        <f t="shared" si="3"/>
        <v>4.5811518324607325</v>
      </c>
      <c r="W54" s="12">
        <v>12</v>
      </c>
      <c r="X54" s="11">
        <f t="shared" si="4"/>
        <v>1.9723865877712032</v>
      </c>
      <c r="Y54" s="8">
        <v>3770</v>
      </c>
      <c r="Z54" s="9">
        <f>Y54/$B54</f>
        <v>4.7125</v>
      </c>
      <c r="AA54" s="8">
        <v>1793</v>
      </c>
      <c r="AB54" s="9">
        <f>AA54/$B54</f>
        <v>2.24125</v>
      </c>
      <c r="AC54" s="14">
        <v>1.3</v>
      </c>
      <c r="AD54" s="15" t="s">
        <v>49</v>
      </c>
      <c r="AE54" s="16"/>
      <c r="AF54" s="16"/>
    </row>
    <row r="55" spans="1:32" ht="15.75" customHeight="1">
      <c r="A55" s="7" t="s">
        <v>50</v>
      </c>
      <c r="B55" s="12">
        <v>5025</v>
      </c>
      <c r="C55" s="8">
        <v>45143</v>
      </c>
      <c r="D55" s="9">
        <f t="shared" si="0"/>
        <v>8.983681592039801</v>
      </c>
      <c r="E55" s="8">
        <v>41144</v>
      </c>
      <c r="F55" s="9">
        <f t="shared" si="0"/>
        <v>8.187860696517413</v>
      </c>
      <c r="G55" s="8">
        <v>134</v>
      </c>
      <c r="H55" s="9">
        <f t="shared" si="1"/>
        <v>2.968345036882795</v>
      </c>
      <c r="I55" s="23">
        <v>65</v>
      </c>
      <c r="J55" s="9">
        <f t="shared" si="1"/>
        <v>1.4398688611744899</v>
      </c>
      <c r="K55" s="12">
        <v>3999</v>
      </c>
      <c r="L55" s="9">
        <f>K55/$B55</f>
        <v>0.7958208955223881</v>
      </c>
      <c r="M55" s="8">
        <v>1792</v>
      </c>
      <c r="N55" s="9">
        <f t="shared" si="2"/>
        <v>38.18046234153616</v>
      </c>
      <c r="O55" s="12">
        <v>585</v>
      </c>
      <c r="P55" s="9">
        <f t="shared" si="2"/>
        <v>12.464046021093003</v>
      </c>
      <c r="Q55" s="12">
        <v>1207</v>
      </c>
      <c r="R55" s="9">
        <f>Q55/($M55+$C55)*1000</f>
        <v>25.716416320443166</v>
      </c>
      <c r="S55" s="12">
        <v>212</v>
      </c>
      <c r="T55" s="9">
        <f t="shared" si="3"/>
        <v>4.6801183275199785</v>
      </c>
      <c r="U55" s="12">
        <v>155</v>
      </c>
      <c r="V55" s="9">
        <f t="shared" si="3"/>
        <v>3.4217846262528147</v>
      </c>
      <c r="W55" s="12">
        <v>57</v>
      </c>
      <c r="X55" s="11">
        <f t="shared" si="4"/>
        <v>1.2626542321068603</v>
      </c>
      <c r="Y55" s="8">
        <v>28490</v>
      </c>
      <c r="Z55" s="9">
        <f>Y55/$B55</f>
        <v>5.669651741293532</v>
      </c>
      <c r="AA55" s="8">
        <v>11870</v>
      </c>
      <c r="AB55" s="9">
        <f>AA55/$B55</f>
        <v>2.362189054726368</v>
      </c>
      <c r="AC55" s="14">
        <v>1.25</v>
      </c>
      <c r="AD55" s="15" t="s">
        <v>50</v>
      </c>
      <c r="AE55" s="16"/>
      <c r="AF55" s="16"/>
    </row>
    <row r="56" spans="1:32" ht="15.75" customHeight="1">
      <c r="A56" s="7"/>
      <c r="B56" s="12"/>
      <c r="C56" s="8"/>
      <c r="D56" s="9"/>
      <c r="E56" s="8"/>
      <c r="F56" s="9"/>
      <c r="G56" s="8"/>
      <c r="H56" s="9"/>
      <c r="I56" s="8"/>
      <c r="J56" s="9"/>
      <c r="K56" s="12"/>
      <c r="L56" s="9"/>
      <c r="M56" s="8"/>
      <c r="N56" s="9"/>
      <c r="O56" s="12"/>
      <c r="P56" s="9"/>
      <c r="Q56" s="12"/>
      <c r="R56" s="9"/>
      <c r="S56" s="12"/>
      <c r="T56" s="9"/>
      <c r="U56" s="12"/>
      <c r="V56" s="9"/>
      <c r="W56" s="12"/>
      <c r="X56" s="11"/>
      <c r="Y56" s="8"/>
      <c r="Z56" s="9"/>
      <c r="AA56" s="8"/>
      <c r="AB56" s="9"/>
      <c r="AC56" s="14"/>
      <c r="AD56" s="15"/>
      <c r="AE56" s="16"/>
      <c r="AF56" s="16"/>
    </row>
    <row r="57" spans="1:32" ht="15.75" customHeight="1">
      <c r="A57" s="7" t="s">
        <v>51</v>
      </c>
      <c r="B57" s="12">
        <v>866</v>
      </c>
      <c r="C57" s="8">
        <v>7844</v>
      </c>
      <c r="D57" s="9">
        <f t="shared" si="0"/>
        <v>9.057736720554272</v>
      </c>
      <c r="E57" s="8">
        <v>8214</v>
      </c>
      <c r="F57" s="9">
        <f t="shared" si="0"/>
        <v>9.48498845265589</v>
      </c>
      <c r="G57" s="8">
        <v>25</v>
      </c>
      <c r="H57" s="9">
        <f t="shared" si="1"/>
        <v>3.1871494135645078</v>
      </c>
      <c r="I57" s="23">
        <v>10</v>
      </c>
      <c r="J57" s="9">
        <f t="shared" si="1"/>
        <v>1.2748597654258031</v>
      </c>
      <c r="K57" s="8">
        <v>-370</v>
      </c>
      <c r="L57" s="9">
        <f>K57/$B57</f>
        <v>-0.42725173210161665</v>
      </c>
      <c r="M57" s="8">
        <v>306</v>
      </c>
      <c r="N57" s="9">
        <f t="shared" si="2"/>
        <v>37.54601226993865</v>
      </c>
      <c r="O57" s="12">
        <v>126</v>
      </c>
      <c r="P57" s="9">
        <f t="shared" si="2"/>
        <v>15.460122699386503</v>
      </c>
      <c r="Q57" s="12">
        <v>180</v>
      </c>
      <c r="R57" s="9">
        <f>Q57/($M57+$C57)*1000</f>
        <v>22.085889570552148</v>
      </c>
      <c r="S57" s="12">
        <v>42</v>
      </c>
      <c r="T57" s="9">
        <f t="shared" si="3"/>
        <v>5.329272934906737</v>
      </c>
      <c r="U57" s="12">
        <v>37</v>
      </c>
      <c r="V57" s="9">
        <f t="shared" si="3"/>
        <v>4.694835680751174</v>
      </c>
      <c r="W57" s="12">
        <v>5</v>
      </c>
      <c r="X57" s="11">
        <f t="shared" si="4"/>
        <v>0.6374298827129016</v>
      </c>
      <c r="Y57" s="8">
        <v>4374</v>
      </c>
      <c r="Z57" s="9">
        <f>Y57/$B57</f>
        <v>5.05080831408776</v>
      </c>
      <c r="AA57" s="8">
        <v>1714</v>
      </c>
      <c r="AB57" s="9">
        <f>AA57/$B57</f>
        <v>1.9792147806004619</v>
      </c>
      <c r="AC57" s="14">
        <v>1.49</v>
      </c>
      <c r="AD57" s="15" t="s">
        <v>51</v>
      </c>
      <c r="AE57" s="16"/>
      <c r="AF57" s="16"/>
    </row>
    <row r="58" spans="1:32" ht="15.75" customHeight="1">
      <c r="A58" s="7" t="s">
        <v>52</v>
      </c>
      <c r="B58" s="12">
        <v>1489</v>
      </c>
      <c r="C58" s="8">
        <v>12947</v>
      </c>
      <c r="D58" s="9">
        <f t="shared" si="0"/>
        <v>8.695097380792479</v>
      </c>
      <c r="E58" s="8">
        <v>14187</v>
      </c>
      <c r="F58" s="9">
        <f t="shared" si="0"/>
        <v>9.527871054398926</v>
      </c>
      <c r="G58" s="8">
        <v>43</v>
      </c>
      <c r="H58" s="9">
        <f t="shared" si="1"/>
        <v>3.321232718004171</v>
      </c>
      <c r="I58" s="23">
        <v>25</v>
      </c>
      <c r="J58" s="9">
        <f t="shared" si="1"/>
        <v>1.9309492546535876</v>
      </c>
      <c r="K58" s="12">
        <v>-1240</v>
      </c>
      <c r="L58" s="9">
        <f>K58/$B58</f>
        <v>-0.8327736736064473</v>
      </c>
      <c r="M58" s="8">
        <v>533</v>
      </c>
      <c r="N58" s="9">
        <f t="shared" si="2"/>
        <v>39.54005934718101</v>
      </c>
      <c r="O58" s="12">
        <v>183</v>
      </c>
      <c r="P58" s="9">
        <f t="shared" si="2"/>
        <v>13.57566765578635</v>
      </c>
      <c r="Q58" s="12">
        <v>350</v>
      </c>
      <c r="R58" s="9">
        <f>Q58/($M58+$C58)*1000</f>
        <v>25.96439169139466</v>
      </c>
      <c r="S58" s="12">
        <v>69</v>
      </c>
      <c r="T58" s="9">
        <f t="shared" si="3"/>
        <v>5.307284055072687</v>
      </c>
      <c r="U58" s="12">
        <v>54</v>
      </c>
      <c r="V58" s="9">
        <f t="shared" si="3"/>
        <v>4.153526651796016</v>
      </c>
      <c r="W58" s="12">
        <v>15</v>
      </c>
      <c r="X58" s="11">
        <f t="shared" si="4"/>
        <v>1.1585695527921527</v>
      </c>
      <c r="Y58" s="8">
        <v>7086</v>
      </c>
      <c r="Z58" s="9">
        <f>Y58/$B58</f>
        <v>4.7588985896574885</v>
      </c>
      <c r="AA58" s="8">
        <v>3150</v>
      </c>
      <c r="AB58" s="9">
        <f>AA58/$B58</f>
        <v>2.1155137676292814</v>
      </c>
      <c r="AC58" s="14">
        <v>1.46</v>
      </c>
      <c r="AD58" s="15" t="s">
        <v>52</v>
      </c>
      <c r="AE58" s="16"/>
      <c r="AF58" s="16"/>
    </row>
    <row r="59" spans="1:32" ht="15.75" customHeight="1">
      <c r="A59" s="7" t="s">
        <v>53</v>
      </c>
      <c r="B59" s="12">
        <v>1846</v>
      </c>
      <c r="C59" s="8">
        <v>16313</v>
      </c>
      <c r="D59" s="9">
        <f t="shared" si="0"/>
        <v>8.83694474539545</v>
      </c>
      <c r="E59" s="8">
        <v>17076</v>
      </c>
      <c r="F59" s="9">
        <f t="shared" si="0"/>
        <v>9.25027085590466</v>
      </c>
      <c r="G59" s="8">
        <v>43</v>
      </c>
      <c r="H59" s="9">
        <f t="shared" si="1"/>
        <v>2.635934530742353</v>
      </c>
      <c r="I59" s="23">
        <v>28</v>
      </c>
      <c r="J59" s="9">
        <f t="shared" si="1"/>
        <v>1.7164224851345553</v>
      </c>
      <c r="K59" s="12">
        <v>-763</v>
      </c>
      <c r="L59" s="9">
        <f>K59/$B59</f>
        <v>-0.4133261105092091</v>
      </c>
      <c r="M59" s="8">
        <v>633</v>
      </c>
      <c r="N59" s="9">
        <f t="shared" si="2"/>
        <v>37.35394783429718</v>
      </c>
      <c r="O59" s="12">
        <v>189</v>
      </c>
      <c r="P59" s="9">
        <f t="shared" si="2"/>
        <v>11.153074471851765</v>
      </c>
      <c r="Q59" s="12">
        <v>444</v>
      </c>
      <c r="R59" s="9">
        <f>Q59/($M59+$C59)*1000</f>
        <v>26.200873362445414</v>
      </c>
      <c r="S59" s="12">
        <v>67</v>
      </c>
      <c r="T59" s="9">
        <f t="shared" si="3"/>
        <v>4.095604865823095</v>
      </c>
      <c r="U59" s="12">
        <v>46</v>
      </c>
      <c r="V59" s="9">
        <f t="shared" si="3"/>
        <v>2.8119078183263038</v>
      </c>
      <c r="W59" s="12">
        <v>21</v>
      </c>
      <c r="X59" s="11">
        <f t="shared" si="4"/>
        <v>1.2873168638509165</v>
      </c>
      <c r="Y59" s="8">
        <v>9288</v>
      </c>
      <c r="Z59" s="9">
        <f>Y59/$B59</f>
        <v>5.031419284940411</v>
      </c>
      <c r="AA59" s="8">
        <v>3959</v>
      </c>
      <c r="AB59" s="9">
        <f>AA59/$B59</f>
        <v>2.144637053087757</v>
      </c>
      <c r="AC59" s="14">
        <v>1.47</v>
      </c>
      <c r="AD59" s="15" t="s">
        <v>53</v>
      </c>
      <c r="AE59" s="16"/>
      <c r="AF59" s="16"/>
    </row>
    <row r="60" spans="1:32" ht="15.75" customHeight="1">
      <c r="A60" s="7" t="s">
        <v>54</v>
      </c>
      <c r="B60" s="12">
        <v>1208</v>
      </c>
      <c r="C60" s="8">
        <v>10024</v>
      </c>
      <c r="D60" s="9">
        <f t="shared" si="0"/>
        <v>8.298013245033113</v>
      </c>
      <c r="E60" s="12">
        <v>11733</v>
      </c>
      <c r="F60" s="9">
        <f t="shared" si="0"/>
        <v>9.71274834437086</v>
      </c>
      <c r="G60" s="12">
        <v>29</v>
      </c>
      <c r="H60" s="9">
        <f t="shared" si="1"/>
        <v>2.8930566640063846</v>
      </c>
      <c r="I60" s="23">
        <v>15</v>
      </c>
      <c r="J60" s="9">
        <f t="shared" si="1"/>
        <v>1.4964086193136472</v>
      </c>
      <c r="K60" s="8">
        <v>-1709</v>
      </c>
      <c r="L60" s="9">
        <f>K60/$B60</f>
        <v>-1.4147350993377483</v>
      </c>
      <c r="M60" s="8">
        <v>355</v>
      </c>
      <c r="N60" s="9">
        <f t="shared" si="2"/>
        <v>34.20368050871953</v>
      </c>
      <c r="O60" s="12">
        <v>121</v>
      </c>
      <c r="P60" s="9">
        <f t="shared" si="2"/>
        <v>11.658155891704403</v>
      </c>
      <c r="Q60" s="12">
        <v>234</v>
      </c>
      <c r="R60" s="9">
        <f>Q60/($M60+$C60)*1000</f>
        <v>22.545524617015126</v>
      </c>
      <c r="S60" s="12">
        <v>46</v>
      </c>
      <c r="T60" s="9">
        <f t="shared" si="3"/>
        <v>4.57347385166037</v>
      </c>
      <c r="U60" s="12">
        <v>34</v>
      </c>
      <c r="V60" s="9">
        <f t="shared" si="3"/>
        <v>3.380393716444621</v>
      </c>
      <c r="W60" s="12">
        <v>12</v>
      </c>
      <c r="X60" s="11">
        <f t="shared" si="4"/>
        <v>1.1971268954509178</v>
      </c>
      <c r="Y60" s="12">
        <v>6123</v>
      </c>
      <c r="Z60" s="9">
        <f>Y60/$B60</f>
        <v>5.068708609271523</v>
      </c>
      <c r="AA60" s="12">
        <v>2591</v>
      </c>
      <c r="AB60" s="9">
        <f>AA60/$B60</f>
        <v>2.144867549668874</v>
      </c>
      <c r="AC60" s="14">
        <v>1.4</v>
      </c>
      <c r="AD60" s="15" t="s">
        <v>54</v>
      </c>
      <c r="AE60" s="16"/>
      <c r="AF60" s="16"/>
    </row>
    <row r="61" spans="1:32" ht="15.75" customHeight="1">
      <c r="A61" s="7" t="s">
        <v>55</v>
      </c>
      <c r="B61" s="12">
        <v>1158</v>
      </c>
      <c r="C61" s="8">
        <v>10267</v>
      </c>
      <c r="D61" s="9">
        <f t="shared" si="0"/>
        <v>8.86614853195164</v>
      </c>
      <c r="E61" s="12">
        <v>10578</v>
      </c>
      <c r="F61" s="9">
        <f t="shared" si="0"/>
        <v>9.134715025906736</v>
      </c>
      <c r="G61" s="12">
        <v>24</v>
      </c>
      <c r="H61" s="9">
        <f t="shared" si="1"/>
        <v>2.3375864419986363</v>
      </c>
      <c r="I61" s="23">
        <v>12</v>
      </c>
      <c r="J61" s="9">
        <f t="shared" si="1"/>
        <v>1.1687932209993181</v>
      </c>
      <c r="K61" s="12">
        <v>-311</v>
      </c>
      <c r="L61" s="9">
        <f>K61/$B61</f>
        <v>-0.26856649395509496</v>
      </c>
      <c r="M61" s="8">
        <v>466</v>
      </c>
      <c r="N61" s="9">
        <f t="shared" si="2"/>
        <v>43.41749743780863</v>
      </c>
      <c r="O61" s="12">
        <v>138</v>
      </c>
      <c r="P61" s="9">
        <f t="shared" si="2"/>
        <v>12.8575421596944</v>
      </c>
      <c r="Q61" s="12">
        <v>328</v>
      </c>
      <c r="R61" s="9">
        <f>Q61/($M61+$C61)*1000</f>
        <v>30.559955278114227</v>
      </c>
      <c r="S61" s="12">
        <v>32</v>
      </c>
      <c r="T61" s="9">
        <f t="shared" si="3"/>
        <v>3.1089089672593024</v>
      </c>
      <c r="U61" s="12">
        <v>26</v>
      </c>
      <c r="V61" s="9">
        <f t="shared" si="3"/>
        <v>2.5259885358981835</v>
      </c>
      <c r="W61" s="12">
        <v>6</v>
      </c>
      <c r="X61" s="11">
        <f t="shared" si="4"/>
        <v>0.5843966104996591</v>
      </c>
      <c r="Y61" s="12">
        <v>6021</v>
      </c>
      <c r="Z61" s="9">
        <f>Y61/$B61</f>
        <v>5.199481865284974</v>
      </c>
      <c r="AA61" s="12">
        <v>2784</v>
      </c>
      <c r="AB61" s="9">
        <f>AA61/$B61</f>
        <v>2.4041450777202074</v>
      </c>
      <c r="AC61" s="14">
        <v>1.52</v>
      </c>
      <c r="AD61" s="15" t="s">
        <v>55</v>
      </c>
      <c r="AE61" s="16"/>
      <c r="AF61" s="16"/>
    </row>
    <row r="62" spans="1:32" ht="15.75" customHeight="1">
      <c r="A62" s="7"/>
      <c r="B62" s="12"/>
      <c r="C62" s="8"/>
      <c r="D62" s="9"/>
      <c r="E62" s="12"/>
      <c r="F62" s="9"/>
      <c r="G62" s="12"/>
      <c r="H62" s="9"/>
      <c r="I62" s="8"/>
      <c r="J62" s="9"/>
      <c r="K62" s="12"/>
      <c r="L62" s="9"/>
      <c r="M62" s="8"/>
      <c r="N62" s="9"/>
      <c r="O62" s="12"/>
      <c r="P62" s="9"/>
      <c r="Q62" s="12"/>
      <c r="R62" s="9"/>
      <c r="S62" s="12"/>
      <c r="T62" s="9"/>
      <c r="U62" s="12"/>
      <c r="V62" s="9"/>
      <c r="W62" s="12"/>
      <c r="X62" s="11"/>
      <c r="Y62" s="12"/>
      <c r="Z62" s="9"/>
      <c r="AA62" s="12"/>
      <c r="AB62" s="9"/>
      <c r="AC62" s="14"/>
      <c r="AD62" s="15"/>
      <c r="AE62" s="16"/>
      <c r="AF62" s="16"/>
    </row>
    <row r="63" spans="1:32" ht="15.75" customHeight="1">
      <c r="A63" s="7" t="s">
        <v>56</v>
      </c>
      <c r="B63" s="12">
        <v>1764</v>
      </c>
      <c r="C63" s="8">
        <v>15198</v>
      </c>
      <c r="D63" s="9">
        <f t="shared" si="0"/>
        <v>8.615646258503402</v>
      </c>
      <c r="E63" s="12">
        <v>18200</v>
      </c>
      <c r="F63" s="9">
        <f t="shared" si="0"/>
        <v>10.317460317460318</v>
      </c>
      <c r="G63" s="12">
        <v>46</v>
      </c>
      <c r="H63" s="9">
        <f t="shared" si="1"/>
        <v>3.0267140413212266</v>
      </c>
      <c r="I63" s="23">
        <v>22</v>
      </c>
      <c r="J63" s="9">
        <f t="shared" si="1"/>
        <v>1.447558889327543</v>
      </c>
      <c r="K63" s="8">
        <v>-3002</v>
      </c>
      <c r="L63" s="9">
        <f>K63/$B63</f>
        <v>-1.7018140589569162</v>
      </c>
      <c r="M63" s="8">
        <v>581</v>
      </c>
      <c r="N63" s="9">
        <f t="shared" si="2"/>
        <v>36.82109132391153</v>
      </c>
      <c r="O63" s="12">
        <v>180</v>
      </c>
      <c r="P63" s="9">
        <f t="shared" si="2"/>
        <v>11.40756701945624</v>
      </c>
      <c r="Q63" s="12">
        <v>401</v>
      </c>
      <c r="R63" s="9">
        <f>Q63/($M63+$C63)*1000</f>
        <v>25.413524304455287</v>
      </c>
      <c r="S63" s="12">
        <v>66</v>
      </c>
      <c r="T63" s="9">
        <f t="shared" si="3"/>
        <v>4.328720404013905</v>
      </c>
      <c r="U63" s="12">
        <v>49</v>
      </c>
      <c r="V63" s="9">
        <f t="shared" si="3"/>
        <v>3.213746966616384</v>
      </c>
      <c r="W63" s="12">
        <v>17</v>
      </c>
      <c r="X63" s="11">
        <f t="shared" si="4"/>
        <v>1.1185682326621924</v>
      </c>
      <c r="Y63" s="12">
        <v>8862</v>
      </c>
      <c r="Z63" s="9">
        <f>Y63/$B63</f>
        <v>5.023809523809524</v>
      </c>
      <c r="AA63" s="12">
        <v>3699</v>
      </c>
      <c r="AB63" s="9">
        <f>AA63/$B63</f>
        <v>2.0969387755102042</v>
      </c>
      <c r="AC63" s="14">
        <v>1.46</v>
      </c>
      <c r="AD63" s="15" t="s">
        <v>56</v>
      </c>
      <c r="AE63" s="16"/>
      <c r="AF63" s="16"/>
    </row>
    <row r="64" spans="1:32" ht="15.75" customHeight="1">
      <c r="A64" s="7" t="s">
        <v>57</v>
      </c>
      <c r="B64" s="12">
        <v>1352</v>
      </c>
      <c r="C64" s="8">
        <v>16362</v>
      </c>
      <c r="D64" s="9">
        <f t="shared" si="0"/>
        <v>12.10207100591716</v>
      </c>
      <c r="E64" s="8">
        <v>8610</v>
      </c>
      <c r="F64" s="9">
        <f t="shared" si="0"/>
        <v>6.368343195266272</v>
      </c>
      <c r="G64" s="8">
        <v>48</v>
      </c>
      <c r="H64" s="9">
        <f t="shared" si="1"/>
        <v>2.933626696002934</v>
      </c>
      <c r="I64" s="23">
        <v>17</v>
      </c>
      <c r="J64" s="9">
        <f t="shared" si="1"/>
        <v>1.0389927881677057</v>
      </c>
      <c r="K64" s="12">
        <v>7752</v>
      </c>
      <c r="L64" s="9">
        <f>K64/$B64</f>
        <v>5.733727810650888</v>
      </c>
      <c r="M64" s="8">
        <v>557</v>
      </c>
      <c r="N64" s="9">
        <f t="shared" si="2"/>
        <v>32.92156746852651</v>
      </c>
      <c r="O64" s="12">
        <v>258</v>
      </c>
      <c r="P64" s="9">
        <f t="shared" si="2"/>
        <v>15.249128199066138</v>
      </c>
      <c r="Q64" s="12">
        <v>299</v>
      </c>
      <c r="R64" s="9">
        <f>Q64/($M64+$C64)*1000</f>
        <v>17.67243926946037</v>
      </c>
      <c r="S64" s="12">
        <v>78</v>
      </c>
      <c r="T64" s="9">
        <f t="shared" si="3"/>
        <v>4.747124338141318</v>
      </c>
      <c r="U64" s="12">
        <v>69</v>
      </c>
      <c r="V64" s="9">
        <f t="shared" si="3"/>
        <v>4.1993792222019355</v>
      </c>
      <c r="W64" s="12">
        <v>9</v>
      </c>
      <c r="X64" s="11">
        <f t="shared" si="4"/>
        <v>0.55005500550055</v>
      </c>
      <c r="Y64" s="8">
        <v>8637</v>
      </c>
      <c r="Z64" s="9">
        <f>Y64/$B64</f>
        <v>6.388313609467455</v>
      </c>
      <c r="AA64" s="8">
        <v>3674</v>
      </c>
      <c r="AB64" s="9">
        <f>AA64/$B64</f>
        <v>2.717455621301775</v>
      </c>
      <c r="AC64" s="14">
        <v>1.72</v>
      </c>
      <c r="AD64" s="15" t="s">
        <v>57</v>
      </c>
      <c r="AE64" s="16"/>
      <c r="AF64" s="16"/>
    </row>
    <row r="65" spans="1:32" ht="15.75" customHeight="1">
      <c r="A65" s="7" t="s">
        <v>58</v>
      </c>
      <c r="B65" s="22"/>
      <c r="C65" s="8">
        <v>176</v>
      </c>
      <c r="D65" s="11"/>
      <c r="E65" s="8">
        <v>127</v>
      </c>
      <c r="F65" s="11"/>
      <c r="G65" s="8"/>
      <c r="H65" s="11"/>
      <c r="I65" s="23"/>
      <c r="J65" s="11"/>
      <c r="K65" s="12">
        <v>49</v>
      </c>
      <c r="L65" s="11"/>
      <c r="M65" s="8">
        <v>11</v>
      </c>
      <c r="N65" s="9"/>
      <c r="O65" s="12">
        <v>2</v>
      </c>
      <c r="P65" s="11"/>
      <c r="Q65" s="12">
        <v>9</v>
      </c>
      <c r="R65" s="11"/>
      <c r="S65" s="12"/>
      <c r="T65" s="11"/>
      <c r="U65" s="12"/>
      <c r="V65" s="11"/>
      <c r="W65" s="12"/>
      <c r="X65" s="11"/>
      <c r="Y65" s="8"/>
      <c r="Z65" s="11"/>
      <c r="AA65" s="8"/>
      <c r="AB65" s="13"/>
      <c r="AC65" s="14"/>
      <c r="AD65" s="15" t="s">
        <v>58</v>
      </c>
      <c r="AE65" s="16"/>
      <c r="AF65" s="16"/>
    </row>
    <row r="66" spans="1:32" ht="15.75" customHeight="1" thickBot="1">
      <c r="A66" s="24" t="s">
        <v>59</v>
      </c>
      <c r="B66" s="25"/>
      <c r="C66" s="26"/>
      <c r="D66" s="27"/>
      <c r="E66" s="26">
        <v>1865</v>
      </c>
      <c r="F66" s="27"/>
      <c r="G66" s="26">
        <v>2</v>
      </c>
      <c r="H66" s="27"/>
      <c r="I66" s="28">
        <v>2</v>
      </c>
      <c r="J66" s="27"/>
      <c r="K66" s="29"/>
      <c r="L66" s="27"/>
      <c r="M66" s="29">
        <v>12</v>
      </c>
      <c r="N66" s="30"/>
      <c r="O66" s="29">
        <v>7</v>
      </c>
      <c r="P66" s="27"/>
      <c r="Q66" s="29">
        <v>5</v>
      </c>
      <c r="R66" s="27"/>
      <c r="S66" s="29">
        <v>3</v>
      </c>
      <c r="T66" s="27"/>
      <c r="U66" s="29">
        <v>1</v>
      </c>
      <c r="V66" s="27"/>
      <c r="W66" s="29">
        <v>2</v>
      </c>
      <c r="X66" s="27"/>
      <c r="Y66" s="26"/>
      <c r="Z66" s="27"/>
      <c r="AA66" s="26"/>
      <c r="AB66" s="31"/>
      <c r="AC66" s="32"/>
      <c r="AD66" s="33" t="s">
        <v>59</v>
      </c>
      <c r="AE66" s="16"/>
      <c r="AF66" s="16"/>
    </row>
    <row r="67" spans="1:32" ht="15.75" customHeight="1">
      <c r="A67" s="34" t="s">
        <v>79</v>
      </c>
      <c r="C67" s="16"/>
      <c r="D67" s="35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 t="s">
        <v>76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3:32" ht="13.5">
      <c r="C68" s="16"/>
      <c r="D68" s="3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37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spans="3:32" ht="13.5">
      <c r="C69" s="16"/>
      <c r="D69" s="3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spans="3:32" ht="13.5">
      <c r="C70" s="16"/>
      <c r="D70" s="35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38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3:32" ht="13.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spans="3:32" ht="13.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spans="3:32" ht="13.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3:32" ht="13.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spans="3:32" ht="13.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3:32" ht="13.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spans="3:32" ht="13.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3:32" ht="13.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3:32" ht="13.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3:32" ht="13.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spans="3:32" ht="13.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spans="3:32" ht="13.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spans="3:32" ht="13.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3:32" ht="13.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spans="3:32" ht="13.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3:32" ht="13.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spans="3:32" ht="13.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3:32" ht="13.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spans="3:32" ht="13.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3:32" ht="13.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spans="3:32" ht="13.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3:32" ht="13.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spans="3:32" ht="13.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3:32" ht="13.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 spans="3:32" ht="13.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3:32" ht="13.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spans="3:32" ht="13.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3:32" ht="13.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spans="3:32" ht="13.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spans="3:32" ht="13.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3:32" ht="13.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spans="3:32" ht="13.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spans="3:32" ht="13.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spans="3:32" ht="13.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3:32" ht="13.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spans="3:32" ht="13.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3:32" ht="13.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3:32" ht="13.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3:32" ht="13.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3:32" ht="13.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3:32" ht="13.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</row>
    <row r="112" spans="3:32" ht="13.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</row>
    <row r="113" spans="3:32" ht="13.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</row>
    <row r="114" spans="3:32" ht="13.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</row>
    <row r="115" spans="3:32" ht="13.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</row>
    <row r="116" spans="3:32" ht="13.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</row>
    <row r="117" spans="3:32" ht="13.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3:32" ht="13.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</row>
    <row r="119" spans="3:32" ht="13.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3:32" ht="13.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</row>
    <row r="121" spans="3:32" ht="13.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</row>
    <row r="122" spans="3:32" ht="13.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</row>
    <row r="123" spans="3:30" ht="13.5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3:30" ht="13.5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3:30" ht="13.5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3:30" ht="13.5"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3:30" ht="13.5"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3:30" ht="13.5"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3:30" ht="13.5"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3:30" ht="13.5"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3:30" ht="13.5"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3:30" ht="13.5"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3:30" ht="13.5"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3:30" ht="13.5"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3:30" ht="13.5"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3:30" ht="13.5"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3:30" ht="13.5"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3:30" ht="13.5"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3:30" ht="13.5"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3:30" ht="13.5"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3:30" ht="13.5"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3:30" ht="13.5"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</row>
    <row r="143" spans="3:30" ht="13.5"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</row>
    <row r="144" spans="3:30" ht="13.5"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</row>
    <row r="145" spans="3:30" ht="13.5"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</row>
    <row r="146" spans="3:30" ht="13.5"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</row>
    <row r="147" spans="3:30" ht="13.5"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</row>
    <row r="148" spans="3:30" ht="13.5"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</row>
    <row r="149" spans="3:30" ht="13.5"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</row>
    <row r="150" spans="3:30" ht="13.5"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</row>
    <row r="151" spans="3:30" ht="13.5"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</row>
    <row r="152" spans="3:30" ht="13.5"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</row>
    <row r="153" spans="3:30" ht="13.5"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</row>
    <row r="154" spans="3:30" ht="13.5"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</row>
    <row r="155" spans="3:30" ht="13.5"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</row>
    <row r="156" spans="3:30" ht="13.5"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</row>
    <row r="157" spans="3:30" ht="13.5"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</row>
    <row r="158" spans="3:30" ht="13.5"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</row>
    <row r="159" spans="3:30" ht="13.5"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</row>
    <row r="160" spans="3:30" ht="13.5"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</row>
    <row r="161" spans="3:30" ht="13.5"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</row>
    <row r="162" spans="3:30" ht="13.5"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</row>
    <row r="163" spans="3:30" ht="13.5"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</row>
    <row r="164" spans="3:30" ht="13.5"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</row>
    <row r="165" spans="3:30" ht="13.5"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</row>
    <row r="166" spans="3:30" ht="13.5"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</row>
    <row r="167" spans="3:30" ht="13.5"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</row>
    <row r="168" spans="3:30" ht="13.5"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</row>
    <row r="169" spans="3:30" ht="13.5"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</row>
    <row r="170" spans="3:30" ht="13.5"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</row>
    <row r="171" spans="3:30" ht="13.5"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</row>
    <row r="172" spans="3:30" ht="13.5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</row>
    <row r="173" spans="3:30" ht="13.5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</row>
    <row r="174" spans="3:30" ht="13.5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</row>
    <row r="175" spans="3:30" ht="13.5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</row>
    <row r="176" spans="3:30" ht="13.5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</row>
    <row r="177" spans="3:30" ht="13.5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</row>
    <row r="178" spans="3:30" ht="13.5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</row>
    <row r="179" spans="3:30" ht="13.5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</row>
    <row r="180" spans="3:30" ht="13.5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</row>
    <row r="181" spans="3:30" ht="13.5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</row>
    <row r="182" spans="3:30" ht="13.5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</row>
    <row r="183" spans="3:30" ht="13.5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</row>
  </sheetData>
  <mergeCells count="34">
    <mergeCell ref="AC3:AC6"/>
    <mergeCell ref="Y3:Z4"/>
    <mergeCell ref="AA3:AB4"/>
    <mergeCell ref="Y5:Y6"/>
    <mergeCell ref="AA5:AA6"/>
    <mergeCell ref="Q5:Q6"/>
    <mergeCell ref="S4:T4"/>
    <mergeCell ref="U4:V4"/>
    <mergeCell ref="S5:S6"/>
    <mergeCell ref="M4:N4"/>
    <mergeCell ref="M5:M6"/>
    <mergeCell ref="M3:R3"/>
    <mergeCell ref="U5:U6"/>
    <mergeCell ref="S3:X3"/>
    <mergeCell ref="W4:X4"/>
    <mergeCell ref="W5:W6"/>
    <mergeCell ref="O4:P4"/>
    <mergeCell ref="O5:O6"/>
    <mergeCell ref="Q4:R4"/>
    <mergeCell ref="G3:J3"/>
    <mergeCell ref="I4:J4"/>
    <mergeCell ref="I5:I6"/>
    <mergeCell ref="K3:L4"/>
    <mergeCell ref="K5:K6"/>
    <mergeCell ref="B3:B4"/>
    <mergeCell ref="B5:B6"/>
    <mergeCell ref="AD3:AD6"/>
    <mergeCell ref="A3:A6"/>
    <mergeCell ref="G4:H4"/>
    <mergeCell ref="G5:G6"/>
    <mergeCell ref="C5:C6"/>
    <mergeCell ref="E5:E6"/>
    <mergeCell ref="C3:D4"/>
    <mergeCell ref="E3:F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2006-01-30T05:19:52Z</cp:lastPrinted>
  <dcterms:created xsi:type="dcterms:W3CDTF">2000-12-19T09:04:27Z</dcterms:created>
  <dcterms:modified xsi:type="dcterms:W3CDTF">2006-01-30T06:08:21Z</dcterms:modified>
  <cp:category/>
  <cp:version/>
  <cp:contentType/>
  <cp:contentStatus/>
</cp:coreProperties>
</file>