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<sst xmlns="http://schemas.openxmlformats.org/spreadsheetml/2006/main" count="175" uniqueCount="82">
  <si>
    <t>率</t>
  </si>
  <si>
    <t>（人口千対）</t>
  </si>
  <si>
    <t>乳児死亡数</t>
  </si>
  <si>
    <t>新生児死亡数</t>
  </si>
  <si>
    <t>自然増加</t>
  </si>
  <si>
    <t>（出産千対）</t>
  </si>
  <si>
    <t>妊娠満２２週以後の死産</t>
  </si>
  <si>
    <t>早期新生児死亡</t>
  </si>
  <si>
    <t>　第２表　人口動態総覧（都道府県別）</t>
  </si>
  <si>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</si>
  <si>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</si>
  <si>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</si>
  <si>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</si>
  <si>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</si>
  <si>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</si>
  <si>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</si>
  <si>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</si>
  <si>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</si>
  <si>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</si>
  <si>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</si>
  <si>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</si>
  <si>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</si>
  <si>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</si>
  <si>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</si>
  <si>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</si>
  <si>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</si>
  <si>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</si>
  <si>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</si>
  <si>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</si>
  <si>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</si>
  <si>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</si>
  <si>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</si>
  <si>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</si>
  <si>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</si>
  <si>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</si>
  <si>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</si>
  <si>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</si>
  <si>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</si>
  <si>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</si>
  <si>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</si>
  <si>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</si>
  <si>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</si>
  <si>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</si>
  <si>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</si>
  <si>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</si>
  <si>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</si>
  <si>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</si>
  <si>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</si>
  <si>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</si>
  <si>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</si>
  <si>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</si>
  <si>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</si>
  <si>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</si>
  <si>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</si>
  <si>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</si>
  <si>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</si>
  <si>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</si>
  <si>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</si>
  <si>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外国</t>
  </si>
  <si>
    <t>不詳</t>
  </si>
  <si>
    <t xml:space="preserve"> 　　　出　　　生</t>
  </si>
  <si>
    <t>死　　　亡</t>
  </si>
  <si>
    <t>（再　　　　　掲）</t>
  </si>
  <si>
    <t>　死　　　　　　産　　　　　　数　</t>
  </si>
  <si>
    <t>周　　産　　期　　死　　亡　　数</t>
  </si>
  <si>
    <t>婚　　　姻</t>
  </si>
  <si>
    <t>離　　　婚</t>
  </si>
  <si>
    <t>合計特殊出生率</t>
  </si>
  <si>
    <t>総　　　数</t>
  </si>
  <si>
    <t>自　　　然</t>
  </si>
  <si>
    <t>人　　　工</t>
  </si>
  <si>
    <t>総　　数</t>
  </si>
  <si>
    <t>実　　数</t>
  </si>
  <si>
    <t>実　数</t>
  </si>
  <si>
    <t xml:space="preserve"> </t>
  </si>
  <si>
    <t>人  口</t>
  </si>
  <si>
    <t>（出生千対）</t>
  </si>
  <si>
    <t xml:space="preserve">　 (千人）  </t>
  </si>
  <si>
    <t>　　　　 ・</t>
  </si>
  <si>
    <t>１．人口は、平成２０年１０月１日現在推計人口（総務省統計局）</t>
  </si>
  <si>
    <t>-</t>
  </si>
  <si>
    <t>（平成２０年）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</si>
</sst>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0.0;&quot;△ &quot;0.0"/>
    <numFmt numFmtId="182" formatCode="0.00;&quot;△ &quot;0.00"/>
    <numFmt numFmtId="183" formatCode="0;&quot;△ &quot;0"/>
    <numFmt numFmtId="184" formatCode="#,##0.000;&quot;△ &quot;#,##0.000"/>
    <numFmt numFmtId="185" formatCode="#,##0.0000;&quot;△ &quot;#,##0.0000"/>
    <numFmt numFmtId="186" formatCode="#,##0.0_);[Red]\(#,##0.0\)"/>
    <numFmt numFmtId="187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vertical="center"/>
    </xf>
    <xf numFmtId="181" fontId="3" fillId="0" borderId="8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9" fontId="3" fillId="0" borderId="8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176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76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9" fontId="5" fillId="0" borderId="4" xfId="0" applyNumberFormat="1" applyFont="1" applyBorder="1" applyAlignment="1">
      <alignment vertical="center"/>
    </xf>
    <xf numFmtId="38" fontId="3" fillId="0" borderId="12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3"/>
  <sheetViews>
    <sheetView tabSelected="1" view="pageBreakPreview" zoomScale="75" zoomScaleSheetLayoutView="75" workbookViewId="0" topLeftCell="A1">
      <pane xSplit="1" topLeftCell="L1" activePane="topRight" state="frozen"/>
      <selection pane="topLeft" activeCell="A1" sqref="A1"/>
      <selection pane="topRight" activeCell="S1" sqref="S1"/>
    </sheetView>
  </sheetViews>
  <sheetFormatPr defaultColWidth="9.00390625" defaultRowHeight="13.5"/>
  <cols>
    <col min="1" max="1" width="8.125" style="2" customWidth="1"/>
    <col min="2" max="2" width="11.75390625" style="2" customWidth="1"/>
    <col min="3" max="3" width="10.25390625" style="2" customWidth="1"/>
    <col min="4" max="4" width="5.875" style="2" customWidth="1"/>
    <col min="5" max="5" width="10.25390625" style="2" customWidth="1"/>
    <col min="6" max="6" width="5.75390625" style="2" customWidth="1"/>
    <col min="7" max="7" width="9.00390625" style="2" customWidth="1"/>
    <col min="8" max="8" width="5.625" style="2" customWidth="1"/>
    <col min="9" max="9" width="8.75390625" style="2" customWidth="1"/>
    <col min="10" max="10" width="5.625" style="2" customWidth="1"/>
    <col min="11" max="11" width="9.625" style="2" customWidth="1"/>
    <col min="12" max="12" width="6.875" style="2" customWidth="1"/>
    <col min="13" max="13" width="9.625" style="2" customWidth="1"/>
    <col min="14" max="14" width="5.625" style="2" customWidth="1"/>
    <col min="15" max="15" width="8.625" style="2" customWidth="1"/>
    <col min="16" max="16" width="5.625" style="2" customWidth="1"/>
    <col min="17" max="17" width="8.625" style="2" customWidth="1"/>
    <col min="18" max="18" width="5.50390625" style="2" customWidth="1"/>
    <col min="19" max="19" width="6.625" style="2" customWidth="1"/>
    <col min="20" max="20" width="5.625" style="2" customWidth="1"/>
    <col min="21" max="21" width="6.625" style="2" customWidth="1"/>
    <col min="22" max="22" width="5.625" style="2" customWidth="1"/>
    <col min="23" max="23" width="6.625" style="2" customWidth="1"/>
    <col min="24" max="24" width="5.625" style="2" customWidth="1"/>
    <col min="25" max="25" width="8.625" style="2" customWidth="1"/>
    <col min="26" max="26" width="6.25390625" style="2" customWidth="1"/>
    <col min="27" max="27" width="8.75390625" style="2" customWidth="1"/>
    <col min="28" max="28" width="6.25390625" style="2" customWidth="1"/>
    <col min="29" max="29" width="8.125" style="2" customWidth="1"/>
    <col min="30" max="16384" width="9.00390625" style="2" customWidth="1"/>
  </cols>
  <sheetData>
    <row r="1" spans="1:30" ht="18.75">
      <c r="A1" s="1" t="s">
        <v>8</v>
      </c>
      <c r="B1" s="1"/>
      <c r="S1" s="3"/>
      <c r="AD1" s="4" t="s">
        <v>81</v>
      </c>
    </row>
    <row r="2" spans="1:30" ht="19.5" thickBot="1">
      <c r="A2" s="1"/>
      <c r="B2" s="1"/>
      <c r="S2" s="3"/>
      <c r="AD2" s="4"/>
    </row>
    <row r="3" spans="1:30" ht="15.75" customHeight="1">
      <c r="A3" s="55" t="s">
        <v>9</v>
      </c>
      <c r="B3" s="50" t="s">
        <v>75</v>
      </c>
      <c r="C3" s="61" t="s">
        <v>60</v>
      </c>
      <c r="D3" s="62"/>
      <c r="E3" s="65" t="s">
        <v>61</v>
      </c>
      <c r="F3" s="66"/>
      <c r="G3" s="69" t="s">
        <v>62</v>
      </c>
      <c r="H3" s="70"/>
      <c r="I3" s="70"/>
      <c r="J3" s="71"/>
      <c r="K3" s="65" t="s">
        <v>4</v>
      </c>
      <c r="L3" s="66"/>
      <c r="M3" s="69" t="s">
        <v>63</v>
      </c>
      <c r="N3" s="70"/>
      <c r="O3" s="70"/>
      <c r="P3" s="70"/>
      <c r="Q3" s="70"/>
      <c r="R3" s="71"/>
      <c r="S3" s="69" t="s">
        <v>64</v>
      </c>
      <c r="T3" s="70"/>
      <c r="U3" s="70"/>
      <c r="V3" s="70"/>
      <c r="W3" s="70"/>
      <c r="X3" s="71"/>
      <c r="Y3" s="65" t="s">
        <v>65</v>
      </c>
      <c r="Z3" s="66"/>
      <c r="AA3" s="65" t="s">
        <v>66</v>
      </c>
      <c r="AB3" s="66"/>
      <c r="AC3" s="75" t="s">
        <v>67</v>
      </c>
      <c r="AD3" s="53" t="s">
        <v>9</v>
      </c>
    </row>
    <row r="4" spans="1:30" ht="15.75" customHeight="1">
      <c r="A4" s="56"/>
      <c r="B4" s="51"/>
      <c r="C4" s="63"/>
      <c r="D4" s="64"/>
      <c r="E4" s="67"/>
      <c r="F4" s="68"/>
      <c r="G4" s="57" t="s">
        <v>2</v>
      </c>
      <c r="H4" s="58"/>
      <c r="I4" s="57" t="s">
        <v>3</v>
      </c>
      <c r="J4" s="58"/>
      <c r="K4" s="67"/>
      <c r="L4" s="68"/>
      <c r="M4" s="57" t="s">
        <v>68</v>
      </c>
      <c r="N4" s="58"/>
      <c r="O4" s="57" t="s">
        <v>69</v>
      </c>
      <c r="P4" s="58"/>
      <c r="Q4" s="57" t="s">
        <v>70</v>
      </c>
      <c r="R4" s="58"/>
      <c r="S4" s="57" t="s">
        <v>71</v>
      </c>
      <c r="T4" s="58"/>
      <c r="U4" s="74" t="s">
        <v>6</v>
      </c>
      <c r="V4" s="74"/>
      <c r="W4" s="72" t="s">
        <v>7</v>
      </c>
      <c r="X4" s="73"/>
      <c r="Y4" s="67"/>
      <c r="Z4" s="68"/>
      <c r="AA4" s="67"/>
      <c r="AB4" s="68"/>
      <c r="AC4" s="76"/>
      <c r="AD4" s="54"/>
    </row>
    <row r="5" spans="1:30" ht="15.75" customHeight="1">
      <c r="A5" s="56"/>
      <c r="B5" s="51" t="s">
        <v>77</v>
      </c>
      <c r="C5" s="59" t="s">
        <v>72</v>
      </c>
      <c r="D5" s="5" t="s">
        <v>0</v>
      </c>
      <c r="E5" s="59" t="s">
        <v>72</v>
      </c>
      <c r="F5" s="5" t="s">
        <v>0</v>
      </c>
      <c r="G5" s="59" t="s">
        <v>72</v>
      </c>
      <c r="H5" s="5" t="s">
        <v>0</v>
      </c>
      <c r="I5" s="59" t="s">
        <v>72</v>
      </c>
      <c r="J5" s="5" t="s">
        <v>0</v>
      </c>
      <c r="K5" s="59" t="s">
        <v>72</v>
      </c>
      <c r="L5" s="5" t="s">
        <v>0</v>
      </c>
      <c r="M5" s="59" t="s">
        <v>72</v>
      </c>
      <c r="N5" s="5" t="s">
        <v>0</v>
      </c>
      <c r="O5" s="59" t="s">
        <v>72</v>
      </c>
      <c r="P5" s="5" t="s">
        <v>0</v>
      </c>
      <c r="Q5" s="59" t="s">
        <v>72</v>
      </c>
      <c r="R5" s="5" t="s">
        <v>0</v>
      </c>
      <c r="S5" s="59" t="s">
        <v>73</v>
      </c>
      <c r="T5" s="5" t="s">
        <v>0</v>
      </c>
      <c r="U5" s="59" t="s">
        <v>73</v>
      </c>
      <c r="V5" s="5" t="s">
        <v>0</v>
      </c>
      <c r="W5" s="59" t="s">
        <v>73</v>
      </c>
      <c r="X5" s="5" t="s">
        <v>0</v>
      </c>
      <c r="Y5" s="59" t="s">
        <v>72</v>
      </c>
      <c r="Z5" s="5" t="s">
        <v>0</v>
      </c>
      <c r="AA5" s="59" t="s">
        <v>72</v>
      </c>
      <c r="AB5" s="5" t="s">
        <v>0</v>
      </c>
      <c r="AC5" s="76"/>
      <c r="AD5" s="54"/>
    </row>
    <row r="6" spans="1:30" ht="15.75" customHeight="1">
      <c r="A6" s="56"/>
      <c r="B6" s="52"/>
      <c r="C6" s="60"/>
      <c r="D6" s="6" t="s">
        <v>1</v>
      </c>
      <c r="E6" s="60"/>
      <c r="F6" s="6" t="s">
        <v>1</v>
      </c>
      <c r="G6" s="60"/>
      <c r="H6" s="6" t="s">
        <v>76</v>
      </c>
      <c r="I6" s="60"/>
      <c r="J6" s="6" t="s">
        <v>76</v>
      </c>
      <c r="K6" s="60"/>
      <c r="L6" s="6" t="s">
        <v>1</v>
      </c>
      <c r="M6" s="60"/>
      <c r="N6" s="6" t="s">
        <v>5</v>
      </c>
      <c r="O6" s="60"/>
      <c r="P6" s="6" t="s">
        <v>5</v>
      </c>
      <c r="Q6" s="60"/>
      <c r="R6" s="6" t="s">
        <v>5</v>
      </c>
      <c r="S6" s="60"/>
      <c r="T6" s="6" t="s">
        <v>5</v>
      </c>
      <c r="U6" s="60"/>
      <c r="V6" s="6" t="s">
        <v>5</v>
      </c>
      <c r="W6" s="60"/>
      <c r="X6" s="6" t="s">
        <v>76</v>
      </c>
      <c r="Y6" s="60"/>
      <c r="Z6" s="6" t="s">
        <v>1</v>
      </c>
      <c r="AA6" s="60"/>
      <c r="AB6" s="6" t="s">
        <v>1</v>
      </c>
      <c r="AC6" s="77"/>
      <c r="AD6" s="54"/>
    </row>
    <row r="7" spans="1:32" ht="15.75" customHeight="1">
      <c r="A7" s="7" t="s">
        <v>10</v>
      </c>
      <c r="B7" s="38">
        <v>125947</v>
      </c>
      <c r="C7" s="39">
        <v>1091156</v>
      </c>
      <c r="D7" s="9">
        <f>C7/$B7</f>
        <v>8.663612471912788</v>
      </c>
      <c r="E7" s="38">
        <v>1142407</v>
      </c>
      <c r="F7" s="9">
        <f>E7/$B7</f>
        <v>9.070537607088696</v>
      </c>
      <c r="G7" s="38">
        <v>2798</v>
      </c>
      <c r="H7" s="9">
        <f>G7/$C7*1000</f>
        <v>2.564252957413972</v>
      </c>
      <c r="I7" s="38">
        <v>1331</v>
      </c>
      <c r="J7" s="9">
        <f>I7/$C7*1000</f>
        <v>1.2198072502923505</v>
      </c>
      <c r="K7" s="8">
        <f>C7-E7</f>
        <v>-51251</v>
      </c>
      <c r="L7" s="9">
        <f>K7/$B7</f>
        <v>-0.40692513517590734</v>
      </c>
      <c r="M7" s="38">
        <v>28177</v>
      </c>
      <c r="N7" s="9">
        <f>M7/($M7+$C7)*1000</f>
        <v>25.173027150990816</v>
      </c>
      <c r="O7" s="38">
        <v>12625</v>
      </c>
      <c r="P7" s="9">
        <f>O7/($M7+$C7)*1000</f>
        <v>11.279038498820281</v>
      </c>
      <c r="Q7" s="38">
        <v>15552</v>
      </c>
      <c r="R7" s="9">
        <f>Q7/($M7+$C7)*1000</f>
        <v>13.893988652170535</v>
      </c>
      <c r="S7" s="38">
        <v>4720</v>
      </c>
      <c r="T7" s="9">
        <f>S7/($U7+$C7)*1000</f>
        <v>4.310868411655053</v>
      </c>
      <c r="U7" s="38">
        <v>3751</v>
      </c>
      <c r="V7" s="9">
        <f>U7/($U7+$C7)*1000</f>
        <v>3.425861739855531</v>
      </c>
      <c r="W7" s="40">
        <v>969</v>
      </c>
      <c r="X7" s="10">
        <f>+W7/C7*1000</f>
        <v>0.8880490049085557</v>
      </c>
      <c r="Y7" s="38">
        <v>726106</v>
      </c>
      <c r="Z7" s="9">
        <f>Y7/$B7</f>
        <v>5.765171064018992</v>
      </c>
      <c r="AA7" s="38">
        <v>251136</v>
      </c>
      <c r="AB7" s="35">
        <f>AA7/$B7</f>
        <v>1.9939815954329996</v>
      </c>
      <c r="AC7" s="40">
        <v>1.37</v>
      </c>
      <c r="AD7" s="13" t="s">
        <v>10</v>
      </c>
      <c r="AE7" s="14"/>
      <c r="AF7" s="14"/>
    </row>
    <row r="8" spans="1:32" ht="15.75" customHeight="1">
      <c r="A8" s="7"/>
      <c r="B8" s="41"/>
      <c r="C8" s="39"/>
      <c r="D8" s="9"/>
      <c r="E8" s="41"/>
      <c r="F8" s="9"/>
      <c r="G8" s="41"/>
      <c r="H8" s="9"/>
      <c r="I8" s="41"/>
      <c r="J8" s="9"/>
      <c r="K8" s="8"/>
      <c r="L8" s="9"/>
      <c r="M8" s="41"/>
      <c r="N8" s="9"/>
      <c r="O8" s="41"/>
      <c r="P8" s="9"/>
      <c r="Q8" s="41"/>
      <c r="R8" s="9"/>
      <c r="S8" s="41"/>
      <c r="T8" s="9"/>
      <c r="U8" s="41"/>
      <c r="V8" s="9"/>
      <c r="W8" s="40"/>
      <c r="X8" s="10"/>
      <c r="Y8" s="41"/>
      <c r="Z8" s="9"/>
      <c r="AA8" s="41"/>
      <c r="AB8" s="35"/>
      <c r="AC8" s="40"/>
      <c r="AD8" s="13"/>
      <c r="AE8" s="14"/>
      <c r="AF8" s="14"/>
    </row>
    <row r="9" spans="1:32" ht="15.75" customHeight="1">
      <c r="A9" s="7" t="s">
        <v>11</v>
      </c>
      <c r="B9" s="41">
        <v>5517</v>
      </c>
      <c r="C9" s="39">
        <v>41074</v>
      </c>
      <c r="D9" s="9">
        <f>C9/$B9</f>
        <v>7.444988218234548</v>
      </c>
      <c r="E9" s="41">
        <v>52955</v>
      </c>
      <c r="F9" s="9">
        <f>E9/$B9</f>
        <v>9.598513684973717</v>
      </c>
      <c r="G9" s="41">
        <v>99</v>
      </c>
      <c r="H9" s="9">
        <f aca="true" t="shared" si="0" ref="H9:J64">+G9/$C9*1000</f>
        <v>2.41028387787895</v>
      </c>
      <c r="I9" s="41">
        <v>50</v>
      </c>
      <c r="J9" s="9">
        <f t="shared" si="0"/>
        <v>1.2173150898378535</v>
      </c>
      <c r="K9" s="8">
        <f>C9-E9</f>
        <v>-11881</v>
      </c>
      <c r="L9" s="9">
        <f>K9/$B9</f>
        <v>-2.1535254667391697</v>
      </c>
      <c r="M9" s="41">
        <v>1412</v>
      </c>
      <c r="N9" s="9">
        <f aca="true" t="shared" si="1" ref="N9:P64">M9/($M9+$C9)*1000</f>
        <v>33.234477239561265</v>
      </c>
      <c r="O9" s="41">
        <v>569</v>
      </c>
      <c r="P9" s="9">
        <f t="shared" si="1"/>
        <v>13.392646989596573</v>
      </c>
      <c r="Q9" s="41">
        <v>843</v>
      </c>
      <c r="R9" s="9">
        <f>Q9/($M9+$C9)*1000</f>
        <v>19.841830249964694</v>
      </c>
      <c r="S9" s="41">
        <v>195</v>
      </c>
      <c r="T9" s="9">
        <f aca="true" t="shared" si="2" ref="T9:V64">S9/($U9+$C9)*1000</f>
        <v>4.729107047582093</v>
      </c>
      <c r="U9" s="41">
        <v>160</v>
      </c>
      <c r="V9" s="9">
        <f t="shared" si="2"/>
        <v>3.88029296211864</v>
      </c>
      <c r="W9" s="40">
        <v>35</v>
      </c>
      <c r="X9" s="10">
        <f aca="true" t="shared" si="3" ref="X9:X64">+W9/C9*1000</f>
        <v>0.8521205628864975</v>
      </c>
      <c r="Y9" s="41">
        <v>29115</v>
      </c>
      <c r="Z9" s="9">
        <f>Y9/$B9</f>
        <v>5.277324632952691</v>
      </c>
      <c r="AA9" s="41">
        <v>12677</v>
      </c>
      <c r="AB9" s="35">
        <f>AA9/$B9</f>
        <v>2.2978067790465833</v>
      </c>
      <c r="AC9" s="40">
        <v>1.2</v>
      </c>
      <c r="AD9" s="13" t="s">
        <v>11</v>
      </c>
      <c r="AE9" s="14"/>
      <c r="AF9" s="14"/>
    </row>
    <row r="10" spans="1:32" ht="15.75" customHeight="1">
      <c r="A10" s="7" t="s">
        <v>12</v>
      </c>
      <c r="B10" s="41">
        <v>1388</v>
      </c>
      <c r="C10" s="39">
        <v>10187</v>
      </c>
      <c r="D10" s="9">
        <f aca="true" t="shared" si="4" ref="D10:F13">C10/$B10</f>
        <v>7.339337175792507</v>
      </c>
      <c r="E10" s="41">
        <v>15400</v>
      </c>
      <c r="F10" s="9">
        <f t="shared" si="4"/>
        <v>11.095100864553315</v>
      </c>
      <c r="G10" s="41">
        <v>21</v>
      </c>
      <c r="H10" s="9">
        <f t="shared" si="0"/>
        <v>2.061450868754295</v>
      </c>
      <c r="I10" s="41">
        <v>11</v>
      </c>
      <c r="J10" s="9">
        <f t="shared" si="0"/>
        <v>1.0798075979189163</v>
      </c>
      <c r="K10" s="8">
        <f>C10-E10</f>
        <v>-5213</v>
      </c>
      <c r="L10" s="9">
        <f>K10/$B10</f>
        <v>-3.755763688760807</v>
      </c>
      <c r="M10" s="41">
        <v>290</v>
      </c>
      <c r="N10" s="9">
        <f t="shared" si="1"/>
        <v>27.67967929750883</v>
      </c>
      <c r="O10" s="41">
        <v>130</v>
      </c>
      <c r="P10" s="9">
        <f t="shared" si="1"/>
        <v>12.408132098883268</v>
      </c>
      <c r="Q10" s="41">
        <v>160</v>
      </c>
      <c r="R10" s="9">
        <f>Q10/($M10+$C10)*1000</f>
        <v>15.27154719862556</v>
      </c>
      <c r="S10" s="41">
        <v>45</v>
      </c>
      <c r="T10" s="9">
        <f t="shared" si="2"/>
        <v>4.401408450704226</v>
      </c>
      <c r="U10" s="41">
        <v>37</v>
      </c>
      <c r="V10" s="9">
        <f t="shared" si="2"/>
        <v>3.618935837245697</v>
      </c>
      <c r="W10" s="40">
        <v>8</v>
      </c>
      <c r="X10" s="10">
        <f t="shared" si="3"/>
        <v>0.7853146166683027</v>
      </c>
      <c r="Y10" s="41">
        <v>6401</v>
      </c>
      <c r="Z10" s="9">
        <f>Y10/$B10</f>
        <v>4.611671469740634</v>
      </c>
      <c r="AA10" s="41">
        <v>2828</v>
      </c>
      <c r="AB10" s="35">
        <f>AA10/$B10</f>
        <v>2.037463976945245</v>
      </c>
      <c r="AC10" s="40">
        <v>1.3</v>
      </c>
      <c r="AD10" s="13" t="s">
        <v>12</v>
      </c>
      <c r="AE10" s="14"/>
      <c r="AF10" s="14"/>
    </row>
    <row r="11" spans="1:32" ht="15.75" customHeight="1">
      <c r="A11" s="7" t="s">
        <v>13</v>
      </c>
      <c r="B11" s="41">
        <v>1347</v>
      </c>
      <c r="C11" s="39">
        <v>10223</v>
      </c>
      <c r="D11" s="9">
        <f t="shared" si="4"/>
        <v>7.589458054936896</v>
      </c>
      <c r="E11" s="41">
        <v>15026</v>
      </c>
      <c r="F11" s="9">
        <f t="shared" si="4"/>
        <v>11.155159613956942</v>
      </c>
      <c r="G11" s="41">
        <v>36</v>
      </c>
      <c r="H11" s="9">
        <f t="shared" si="0"/>
        <v>3.5214711924092734</v>
      </c>
      <c r="I11" s="41">
        <v>15</v>
      </c>
      <c r="J11" s="9">
        <f t="shared" si="0"/>
        <v>1.4672796635038639</v>
      </c>
      <c r="K11" s="8">
        <f>C11-E11</f>
        <v>-4803</v>
      </c>
      <c r="L11" s="9">
        <f>K11/$B11</f>
        <v>-3.5657015590200447</v>
      </c>
      <c r="M11" s="41">
        <v>279</v>
      </c>
      <c r="N11" s="9">
        <f t="shared" si="1"/>
        <v>26.566368310797944</v>
      </c>
      <c r="O11" s="41">
        <v>133</v>
      </c>
      <c r="P11" s="9">
        <f t="shared" si="1"/>
        <v>12.664254427728052</v>
      </c>
      <c r="Q11" s="41">
        <v>146</v>
      </c>
      <c r="R11" s="9">
        <f>Q11/($M11+$C11)*1000</f>
        <v>13.902113883069893</v>
      </c>
      <c r="S11" s="41">
        <v>55</v>
      </c>
      <c r="T11" s="9">
        <f t="shared" si="2"/>
        <v>5.357490746152347</v>
      </c>
      <c r="U11" s="41">
        <v>43</v>
      </c>
      <c r="V11" s="9">
        <f t="shared" si="2"/>
        <v>4.188583674264563</v>
      </c>
      <c r="W11" s="40">
        <v>12</v>
      </c>
      <c r="X11" s="10">
        <f t="shared" si="3"/>
        <v>1.173823730803091</v>
      </c>
      <c r="Y11" s="41">
        <v>6018</v>
      </c>
      <c r="Z11" s="9">
        <f>Y11/$B11</f>
        <v>4.467706013363029</v>
      </c>
      <c r="AA11" s="41">
        <v>2323</v>
      </c>
      <c r="AB11" s="35">
        <f>AA11/$B11</f>
        <v>1.724573125463994</v>
      </c>
      <c r="AC11" s="40">
        <v>1.39</v>
      </c>
      <c r="AD11" s="13" t="s">
        <v>13</v>
      </c>
      <c r="AE11" s="14"/>
      <c r="AF11" s="14"/>
    </row>
    <row r="12" spans="1:32" ht="15.75" customHeight="1">
      <c r="A12" s="7" t="s">
        <v>14</v>
      </c>
      <c r="B12" s="41">
        <v>2329</v>
      </c>
      <c r="C12" s="39">
        <v>19863</v>
      </c>
      <c r="D12" s="9">
        <f t="shared" si="4"/>
        <v>8.528553027050236</v>
      </c>
      <c r="E12" s="41">
        <v>20657</v>
      </c>
      <c r="F12" s="9">
        <f t="shared" si="4"/>
        <v>8.869471876341777</v>
      </c>
      <c r="G12" s="41">
        <v>41</v>
      </c>
      <c r="H12" s="9">
        <f t="shared" si="0"/>
        <v>2.0641393545788653</v>
      </c>
      <c r="I12" s="41">
        <v>18</v>
      </c>
      <c r="J12" s="9">
        <f t="shared" si="0"/>
        <v>0.9062075215224287</v>
      </c>
      <c r="K12" s="8">
        <f>C12-E12</f>
        <v>-794</v>
      </c>
      <c r="L12" s="9">
        <f>K12/$B12</f>
        <v>-0.3409188492915414</v>
      </c>
      <c r="M12" s="41">
        <v>573</v>
      </c>
      <c r="N12" s="9">
        <f t="shared" si="1"/>
        <v>28.038755137991778</v>
      </c>
      <c r="O12" s="41">
        <v>237</v>
      </c>
      <c r="P12" s="9">
        <f t="shared" si="1"/>
        <v>11.597181444509689</v>
      </c>
      <c r="Q12" s="41">
        <v>336</v>
      </c>
      <c r="R12" s="9">
        <f>Q12/($M12+$C12)*1000</f>
        <v>16.441573693482088</v>
      </c>
      <c r="S12" s="41">
        <v>77</v>
      </c>
      <c r="T12" s="9">
        <f t="shared" si="2"/>
        <v>3.864103979525267</v>
      </c>
      <c r="U12" s="41">
        <v>64</v>
      </c>
      <c r="V12" s="9">
        <f t="shared" si="2"/>
        <v>3.2117227881768455</v>
      </c>
      <c r="W12" s="40">
        <v>13</v>
      </c>
      <c r="X12" s="10">
        <f t="shared" si="3"/>
        <v>0.6544832099884207</v>
      </c>
      <c r="Y12" s="41">
        <v>12763</v>
      </c>
      <c r="Z12" s="9">
        <f>Y12/$B12</f>
        <v>5.480034349506226</v>
      </c>
      <c r="AA12" s="41">
        <v>4554</v>
      </c>
      <c r="AB12" s="35">
        <f>AA12/$B12</f>
        <v>1.9553456419063977</v>
      </c>
      <c r="AC12" s="40">
        <v>1.29</v>
      </c>
      <c r="AD12" s="13" t="s">
        <v>14</v>
      </c>
      <c r="AE12" s="14"/>
      <c r="AF12" s="14"/>
    </row>
    <row r="13" spans="1:32" ht="15.75" customHeight="1">
      <c r="A13" s="7" t="s">
        <v>15</v>
      </c>
      <c r="B13" s="41">
        <v>1105</v>
      </c>
      <c r="C13" s="39">
        <v>7421</v>
      </c>
      <c r="D13" s="9">
        <f t="shared" si="4"/>
        <v>6.715837104072398</v>
      </c>
      <c r="E13" s="41">
        <v>13638</v>
      </c>
      <c r="F13" s="9">
        <f t="shared" si="4"/>
        <v>12.342081447963801</v>
      </c>
      <c r="G13" s="41">
        <v>20</v>
      </c>
      <c r="H13" s="9">
        <f t="shared" si="0"/>
        <v>2.695054574855141</v>
      </c>
      <c r="I13" s="41">
        <v>12</v>
      </c>
      <c r="J13" s="9">
        <f t="shared" si="0"/>
        <v>1.6170327449130846</v>
      </c>
      <c r="K13" s="8">
        <f>C13-E13</f>
        <v>-6217</v>
      </c>
      <c r="L13" s="9">
        <f>K13/$B13</f>
        <v>-5.626244343891403</v>
      </c>
      <c r="M13" s="41">
        <v>209</v>
      </c>
      <c r="N13" s="9">
        <f t="shared" si="1"/>
        <v>27.391874180865006</v>
      </c>
      <c r="O13" s="41">
        <v>104</v>
      </c>
      <c r="P13" s="9">
        <f t="shared" si="1"/>
        <v>13.63040629095675</v>
      </c>
      <c r="Q13" s="41">
        <v>105</v>
      </c>
      <c r="R13" s="9">
        <f>Q13/($M13+$C13)*1000</f>
        <v>13.761467889908257</v>
      </c>
      <c r="S13" s="41">
        <v>40</v>
      </c>
      <c r="T13" s="9">
        <f t="shared" si="2"/>
        <v>5.366966322286328</v>
      </c>
      <c r="U13" s="41">
        <v>32</v>
      </c>
      <c r="V13" s="9">
        <f t="shared" si="2"/>
        <v>4.293573057829062</v>
      </c>
      <c r="W13" s="40">
        <v>8</v>
      </c>
      <c r="X13" s="10">
        <f t="shared" si="3"/>
        <v>1.0780218299420563</v>
      </c>
      <c r="Y13" s="41">
        <v>4555</v>
      </c>
      <c r="Z13" s="9">
        <f>Y13/$B13</f>
        <v>4.122171945701357</v>
      </c>
      <c r="AA13" s="41">
        <v>1823</v>
      </c>
      <c r="AB13" s="35">
        <f>AA13/$B13</f>
        <v>1.6497737556561085</v>
      </c>
      <c r="AC13" s="40">
        <v>1.32</v>
      </c>
      <c r="AD13" s="13" t="s">
        <v>15</v>
      </c>
      <c r="AE13" s="14"/>
      <c r="AF13" s="14"/>
    </row>
    <row r="14" spans="1:32" ht="15.75" customHeight="1">
      <c r="A14" s="7"/>
      <c r="B14" s="41"/>
      <c r="C14" s="39"/>
      <c r="D14" s="9"/>
      <c r="E14" s="41"/>
      <c r="F14" s="9"/>
      <c r="G14" s="41"/>
      <c r="H14" s="9"/>
      <c r="I14" s="41"/>
      <c r="J14" s="9"/>
      <c r="K14" s="8"/>
      <c r="L14" s="9"/>
      <c r="M14" s="41"/>
      <c r="N14" s="9"/>
      <c r="O14" s="41"/>
      <c r="P14" s="9"/>
      <c r="Q14" s="41"/>
      <c r="R14" s="9"/>
      <c r="S14" s="41"/>
      <c r="T14" s="9"/>
      <c r="U14" s="41"/>
      <c r="V14" s="9"/>
      <c r="W14" s="40"/>
      <c r="X14" s="10"/>
      <c r="Y14" s="41"/>
      <c r="Z14" s="9"/>
      <c r="AA14" s="41"/>
      <c r="AB14" s="35"/>
      <c r="AC14" s="40"/>
      <c r="AD14" s="13"/>
      <c r="AE14" s="14"/>
      <c r="AF14" s="14"/>
    </row>
    <row r="15" spans="1:32" ht="15.75" customHeight="1">
      <c r="A15" s="7" t="s">
        <v>16</v>
      </c>
      <c r="B15" s="41">
        <v>1182</v>
      </c>
      <c r="C15" s="39">
        <v>9164</v>
      </c>
      <c r="D15" s="9">
        <f aca="true" t="shared" si="5" ref="D15:F19">C15/$B15</f>
        <v>7.752961082910321</v>
      </c>
      <c r="E15" s="41">
        <v>13719</v>
      </c>
      <c r="F15" s="9">
        <f t="shared" si="5"/>
        <v>11.606598984771574</v>
      </c>
      <c r="G15" s="41">
        <v>21</v>
      </c>
      <c r="H15" s="9">
        <f t="shared" si="0"/>
        <v>2.291575731121781</v>
      </c>
      <c r="I15" s="41">
        <v>13</v>
      </c>
      <c r="J15" s="9">
        <f t="shared" si="0"/>
        <v>1.4185945002182454</v>
      </c>
      <c r="K15" s="8">
        <f>C15-E15</f>
        <v>-4555</v>
      </c>
      <c r="L15" s="9">
        <f>K15/$B15</f>
        <v>-3.8536379018612523</v>
      </c>
      <c r="M15" s="41">
        <v>227</v>
      </c>
      <c r="N15" s="9">
        <f t="shared" si="1"/>
        <v>24.172079650729422</v>
      </c>
      <c r="O15" s="41">
        <v>114</v>
      </c>
      <c r="P15" s="9">
        <f t="shared" si="1"/>
        <v>12.139282291555745</v>
      </c>
      <c r="Q15" s="41">
        <v>113</v>
      </c>
      <c r="R15" s="9">
        <f>Q15/($M15+$C15)*1000</f>
        <v>12.032797359173676</v>
      </c>
      <c r="S15" s="41">
        <v>47</v>
      </c>
      <c r="T15" s="9">
        <f t="shared" si="2"/>
        <v>5.108695652173913</v>
      </c>
      <c r="U15" s="41">
        <v>36</v>
      </c>
      <c r="V15" s="9">
        <f t="shared" si="2"/>
        <v>3.91304347826087</v>
      </c>
      <c r="W15" s="40">
        <v>11</v>
      </c>
      <c r="X15" s="10">
        <f t="shared" si="3"/>
        <v>1.2003491924923613</v>
      </c>
      <c r="Y15" s="41">
        <v>5411</v>
      </c>
      <c r="Z15" s="9">
        <f>Y15/$B15</f>
        <v>4.577834179357022</v>
      </c>
      <c r="AA15" s="41">
        <v>2009</v>
      </c>
      <c r="AB15" s="35">
        <f>AA15/$B15</f>
        <v>1.6996615905245347</v>
      </c>
      <c r="AC15" s="40">
        <v>1.44</v>
      </c>
      <c r="AD15" s="13" t="s">
        <v>16</v>
      </c>
      <c r="AE15" s="14"/>
      <c r="AF15" s="14"/>
    </row>
    <row r="16" spans="1:32" ht="15.75" customHeight="1">
      <c r="A16" s="7" t="s">
        <v>17</v>
      </c>
      <c r="B16" s="41">
        <v>2043</v>
      </c>
      <c r="C16" s="39">
        <v>16908</v>
      </c>
      <c r="D16" s="9">
        <f t="shared" si="5"/>
        <v>8.276064610866372</v>
      </c>
      <c r="E16" s="41">
        <v>21583</v>
      </c>
      <c r="F16" s="9">
        <f t="shared" si="5"/>
        <v>10.56436612824278</v>
      </c>
      <c r="G16" s="41">
        <v>45</v>
      </c>
      <c r="H16" s="9">
        <f t="shared" si="0"/>
        <v>2.6614620298083747</v>
      </c>
      <c r="I16" s="41">
        <v>20</v>
      </c>
      <c r="J16" s="9">
        <f t="shared" si="0"/>
        <v>1.1828720132481667</v>
      </c>
      <c r="K16" s="8">
        <f>C16-E16</f>
        <v>-4675</v>
      </c>
      <c r="L16" s="9">
        <f>K16/$B16</f>
        <v>-2.288301517376407</v>
      </c>
      <c r="M16" s="41">
        <v>477</v>
      </c>
      <c r="N16" s="9">
        <f t="shared" si="1"/>
        <v>27.437446074201898</v>
      </c>
      <c r="O16" s="41">
        <v>250</v>
      </c>
      <c r="P16" s="9">
        <f t="shared" si="1"/>
        <v>14.380212827149842</v>
      </c>
      <c r="Q16" s="41">
        <v>227</v>
      </c>
      <c r="R16" s="9">
        <f>Q16/($M16+$C16)*1000</f>
        <v>13.057233247052055</v>
      </c>
      <c r="S16" s="41">
        <v>90</v>
      </c>
      <c r="T16" s="9">
        <f t="shared" si="2"/>
        <v>5.299417064122946</v>
      </c>
      <c r="U16" s="41">
        <v>75</v>
      </c>
      <c r="V16" s="9">
        <f t="shared" si="2"/>
        <v>4.416180886769122</v>
      </c>
      <c r="W16" s="40">
        <v>15</v>
      </c>
      <c r="X16" s="10">
        <f t="shared" si="3"/>
        <v>0.8871540099361248</v>
      </c>
      <c r="Y16" s="41">
        <v>10252</v>
      </c>
      <c r="Z16" s="9">
        <f>Y16/$B16</f>
        <v>5.01811062163485</v>
      </c>
      <c r="AA16" s="41">
        <v>3991</v>
      </c>
      <c r="AB16" s="35">
        <f>AA16/$B16</f>
        <v>1.9534997552618698</v>
      </c>
      <c r="AC16" s="40">
        <v>1.52</v>
      </c>
      <c r="AD16" s="13" t="s">
        <v>17</v>
      </c>
      <c r="AE16" s="14"/>
      <c r="AF16" s="14"/>
    </row>
    <row r="17" spans="1:32" ht="15.75" customHeight="1">
      <c r="A17" s="7" t="s">
        <v>18</v>
      </c>
      <c r="B17" s="41">
        <v>2923</v>
      </c>
      <c r="C17" s="39">
        <v>24592</v>
      </c>
      <c r="D17" s="9">
        <f t="shared" si="5"/>
        <v>8.413274033527198</v>
      </c>
      <c r="E17" s="41">
        <v>27466</v>
      </c>
      <c r="F17" s="9">
        <f t="shared" si="5"/>
        <v>9.396510434485117</v>
      </c>
      <c r="G17" s="41">
        <v>61</v>
      </c>
      <c r="H17" s="9">
        <f t="shared" si="0"/>
        <v>2.4804814573845153</v>
      </c>
      <c r="I17" s="41">
        <v>29</v>
      </c>
      <c r="J17" s="9">
        <f t="shared" si="0"/>
        <v>1.1792452830188678</v>
      </c>
      <c r="K17" s="8">
        <f>C17-E17</f>
        <v>-2874</v>
      </c>
      <c r="L17" s="9">
        <f>K17/$B17</f>
        <v>-0.98323640095792</v>
      </c>
      <c r="M17" s="41">
        <v>691</v>
      </c>
      <c r="N17" s="9">
        <f t="shared" si="1"/>
        <v>27.330617410908516</v>
      </c>
      <c r="O17" s="41">
        <v>295</v>
      </c>
      <c r="P17" s="9">
        <f t="shared" si="1"/>
        <v>11.667919155163549</v>
      </c>
      <c r="Q17" s="41">
        <v>396</v>
      </c>
      <c r="R17" s="9">
        <f>Q17/($M17+$C17)*1000</f>
        <v>15.662698255744965</v>
      </c>
      <c r="S17" s="41">
        <v>119</v>
      </c>
      <c r="T17" s="9">
        <f t="shared" si="2"/>
        <v>4.819374696257897</v>
      </c>
      <c r="U17" s="41">
        <v>100</v>
      </c>
      <c r="V17" s="9">
        <f t="shared" si="2"/>
        <v>4.0498947027377294</v>
      </c>
      <c r="W17" s="40">
        <v>19</v>
      </c>
      <c r="X17" s="10">
        <f t="shared" si="3"/>
        <v>0.7726089785296031</v>
      </c>
      <c r="Y17" s="41">
        <v>15866</v>
      </c>
      <c r="Z17" s="9">
        <f>Y17/$B17</f>
        <v>5.4279849469722885</v>
      </c>
      <c r="AA17" s="41">
        <v>5853</v>
      </c>
      <c r="AB17" s="35">
        <f>AA17/$B17</f>
        <v>2.002394799863154</v>
      </c>
      <c r="AC17" s="40">
        <v>1.37</v>
      </c>
      <c r="AD17" s="13" t="s">
        <v>18</v>
      </c>
      <c r="AE17" s="14"/>
      <c r="AF17" s="14"/>
    </row>
    <row r="18" spans="1:32" ht="15.75" customHeight="1">
      <c r="A18" s="7" t="s">
        <v>19</v>
      </c>
      <c r="B18" s="41">
        <v>1981</v>
      </c>
      <c r="C18" s="39">
        <v>17240</v>
      </c>
      <c r="D18" s="9">
        <f t="shared" si="5"/>
        <v>8.702675416456335</v>
      </c>
      <c r="E18" s="41">
        <v>18437</v>
      </c>
      <c r="F18" s="9">
        <f t="shared" si="5"/>
        <v>9.306915699141847</v>
      </c>
      <c r="G18" s="41">
        <v>60</v>
      </c>
      <c r="H18" s="9">
        <f t="shared" si="0"/>
        <v>3.480278422273782</v>
      </c>
      <c r="I18" s="41">
        <v>24</v>
      </c>
      <c r="J18" s="9">
        <f t="shared" si="0"/>
        <v>1.3921113689095126</v>
      </c>
      <c r="K18" s="8">
        <f>C18-E18</f>
        <v>-1197</v>
      </c>
      <c r="L18" s="9">
        <f>K18/$B18</f>
        <v>-0.6042402826855123</v>
      </c>
      <c r="M18" s="41">
        <v>464</v>
      </c>
      <c r="N18" s="9">
        <f t="shared" si="1"/>
        <v>26.208766380478988</v>
      </c>
      <c r="O18" s="41">
        <v>208</v>
      </c>
      <c r="P18" s="9">
        <f t="shared" si="1"/>
        <v>11.74875734297334</v>
      </c>
      <c r="Q18" s="41">
        <v>256</v>
      </c>
      <c r="R18" s="9">
        <f>Q18/($M18+$C18)*1000</f>
        <v>14.46000903750565</v>
      </c>
      <c r="S18" s="41">
        <v>74</v>
      </c>
      <c r="T18" s="9">
        <f t="shared" si="2"/>
        <v>4.278693263949118</v>
      </c>
      <c r="U18" s="41">
        <v>55</v>
      </c>
      <c r="V18" s="9">
        <f t="shared" si="2"/>
        <v>3.180109858340561</v>
      </c>
      <c r="W18" s="40">
        <v>19</v>
      </c>
      <c r="X18" s="10">
        <f t="shared" si="3"/>
        <v>1.1020881670533642</v>
      </c>
      <c r="Y18" s="41">
        <v>11198</v>
      </c>
      <c r="Z18" s="9">
        <f>Y18/$B18</f>
        <v>5.6527006562342255</v>
      </c>
      <c r="AA18" s="41">
        <v>3963</v>
      </c>
      <c r="AB18" s="35">
        <f>AA18/$B18</f>
        <v>2.000504795557799</v>
      </c>
      <c r="AC18" s="40">
        <v>1.42</v>
      </c>
      <c r="AD18" s="13" t="s">
        <v>19</v>
      </c>
      <c r="AE18" s="14"/>
      <c r="AF18" s="14"/>
    </row>
    <row r="19" spans="1:32" ht="15.75" customHeight="1">
      <c r="A19" s="7" t="s">
        <v>20</v>
      </c>
      <c r="B19" s="41">
        <v>1975</v>
      </c>
      <c r="C19" s="39">
        <v>17044</v>
      </c>
      <c r="D19" s="9">
        <f t="shared" si="5"/>
        <v>8.62987341772152</v>
      </c>
      <c r="E19" s="41">
        <v>18935</v>
      </c>
      <c r="F19" s="9">
        <f t="shared" si="5"/>
        <v>9.587341772151898</v>
      </c>
      <c r="G19" s="41">
        <v>39</v>
      </c>
      <c r="H19" s="9">
        <f t="shared" si="0"/>
        <v>2.288195259328796</v>
      </c>
      <c r="I19" s="41">
        <v>19</v>
      </c>
      <c r="J19" s="9">
        <f t="shared" si="0"/>
        <v>1.1147617930063365</v>
      </c>
      <c r="K19" s="8">
        <f>C19-E19</f>
        <v>-1891</v>
      </c>
      <c r="L19" s="9">
        <f>K19/$B19</f>
        <v>-0.9574683544303797</v>
      </c>
      <c r="M19" s="41">
        <v>428</v>
      </c>
      <c r="N19" s="9">
        <f t="shared" si="1"/>
        <v>24.496336996336996</v>
      </c>
      <c r="O19" s="41">
        <v>200</v>
      </c>
      <c r="P19" s="9">
        <f t="shared" si="1"/>
        <v>11.446886446886445</v>
      </c>
      <c r="Q19" s="41">
        <v>228</v>
      </c>
      <c r="R19" s="9">
        <f>Q19/($M19+$C19)*1000</f>
        <v>13.04945054945055</v>
      </c>
      <c r="S19" s="41">
        <v>71</v>
      </c>
      <c r="T19" s="9">
        <f t="shared" si="2"/>
        <v>4.152046783625731</v>
      </c>
      <c r="U19" s="41">
        <v>56</v>
      </c>
      <c r="V19" s="9">
        <f t="shared" si="2"/>
        <v>3.2748538011695905</v>
      </c>
      <c r="W19" s="40">
        <v>15</v>
      </c>
      <c r="X19" s="10">
        <f t="shared" si="3"/>
        <v>0.8800750997418447</v>
      </c>
      <c r="Y19" s="41">
        <v>10397</v>
      </c>
      <c r="Z19" s="9">
        <f>Y19/$B19</f>
        <v>5.264303797468354</v>
      </c>
      <c r="AA19" s="41">
        <v>3831</v>
      </c>
      <c r="AB19" s="35">
        <f>AA19/$B19</f>
        <v>1.939746835443038</v>
      </c>
      <c r="AC19" s="40">
        <v>1.4</v>
      </c>
      <c r="AD19" s="13" t="s">
        <v>20</v>
      </c>
      <c r="AE19" s="14"/>
      <c r="AF19" s="14"/>
    </row>
    <row r="20" spans="1:32" ht="15.75" customHeight="1">
      <c r="A20" s="7"/>
      <c r="B20" s="41"/>
      <c r="C20" s="39"/>
      <c r="D20" s="9"/>
      <c r="E20" s="41"/>
      <c r="F20" s="9"/>
      <c r="G20" s="41"/>
      <c r="H20" s="9"/>
      <c r="I20" s="41"/>
      <c r="J20" s="9"/>
      <c r="K20" s="8"/>
      <c r="L20" s="9"/>
      <c r="M20" s="41"/>
      <c r="N20" s="9"/>
      <c r="O20" s="41"/>
      <c r="P20" s="9"/>
      <c r="Q20" s="41"/>
      <c r="R20" s="9"/>
      <c r="S20" s="41"/>
      <c r="T20" s="9"/>
      <c r="U20" s="41"/>
      <c r="V20" s="9"/>
      <c r="W20" s="40"/>
      <c r="X20" s="10"/>
      <c r="Y20" s="41"/>
      <c r="Z20" s="9"/>
      <c r="AA20" s="41"/>
      <c r="AB20" s="35"/>
      <c r="AC20" s="40"/>
      <c r="AD20" s="13"/>
      <c r="AE20" s="14"/>
      <c r="AF20" s="14"/>
    </row>
    <row r="21" spans="1:32" ht="15.75" customHeight="1">
      <c r="A21" s="7" t="s">
        <v>21</v>
      </c>
      <c r="B21" s="41">
        <v>7019</v>
      </c>
      <c r="C21" s="39">
        <v>60520</v>
      </c>
      <c r="D21" s="9">
        <f aca="true" t="shared" si="6" ref="D21:F25">C21/$B21</f>
        <v>8.622310870494372</v>
      </c>
      <c r="E21" s="41">
        <v>51730</v>
      </c>
      <c r="F21" s="9">
        <f t="shared" si="6"/>
        <v>7.369995725886879</v>
      </c>
      <c r="G21" s="41">
        <v>164</v>
      </c>
      <c r="H21" s="9">
        <f t="shared" si="0"/>
        <v>2.709847984137475</v>
      </c>
      <c r="I21" s="41">
        <v>67</v>
      </c>
      <c r="J21" s="9">
        <f t="shared" si="0"/>
        <v>1.1070720423000662</v>
      </c>
      <c r="K21" s="8">
        <f>C21-E21</f>
        <v>8790</v>
      </c>
      <c r="L21" s="9">
        <f>K21/$B21</f>
        <v>1.252315144607494</v>
      </c>
      <c r="M21" s="41">
        <v>1452</v>
      </c>
      <c r="N21" s="9">
        <f t="shared" si="1"/>
        <v>23.429936100174274</v>
      </c>
      <c r="O21" s="41">
        <v>716</v>
      </c>
      <c r="P21" s="9">
        <f t="shared" si="1"/>
        <v>11.553604853804943</v>
      </c>
      <c r="Q21" s="41">
        <v>736</v>
      </c>
      <c r="R21" s="9">
        <f>Q21/($M21+$C21)*1000</f>
        <v>11.876331246369329</v>
      </c>
      <c r="S21" s="41">
        <v>264</v>
      </c>
      <c r="T21" s="9">
        <f t="shared" si="2"/>
        <v>4.346967002568663</v>
      </c>
      <c r="U21" s="41">
        <v>212</v>
      </c>
      <c r="V21" s="9">
        <f t="shared" si="2"/>
        <v>3.490746229335441</v>
      </c>
      <c r="W21" s="40">
        <v>52</v>
      </c>
      <c r="X21" s="10">
        <f t="shared" si="3"/>
        <v>0.8592200925313946</v>
      </c>
      <c r="Y21" s="41">
        <v>40604</v>
      </c>
      <c r="Z21" s="9">
        <f>Y21/$B21</f>
        <v>5.784869639549793</v>
      </c>
      <c r="AA21" s="41">
        <v>14112</v>
      </c>
      <c r="AB21" s="35">
        <f>AA21/$B21</f>
        <v>2.010542812366434</v>
      </c>
      <c r="AC21" s="40">
        <v>1.28</v>
      </c>
      <c r="AD21" s="13" t="s">
        <v>21</v>
      </c>
      <c r="AE21" s="14"/>
      <c r="AF21" s="14"/>
    </row>
    <row r="22" spans="1:32" ht="15.75" customHeight="1">
      <c r="A22" s="7" t="s">
        <v>22</v>
      </c>
      <c r="B22" s="41">
        <v>6039</v>
      </c>
      <c r="C22" s="39">
        <v>52306</v>
      </c>
      <c r="D22" s="9">
        <f t="shared" si="6"/>
        <v>8.661367776121875</v>
      </c>
      <c r="E22" s="41">
        <v>47149</v>
      </c>
      <c r="F22" s="9">
        <f t="shared" si="6"/>
        <v>7.807418446762709</v>
      </c>
      <c r="G22" s="41">
        <v>133</v>
      </c>
      <c r="H22" s="9">
        <f t="shared" si="0"/>
        <v>2.5427293235957635</v>
      </c>
      <c r="I22" s="41">
        <v>59</v>
      </c>
      <c r="J22" s="9">
        <f t="shared" si="0"/>
        <v>1.12797766986579</v>
      </c>
      <c r="K22" s="8">
        <f>C22-E22</f>
        <v>5157</v>
      </c>
      <c r="L22" s="9">
        <f>K22/$B22</f>
        <v>0.8539493293591655</v>
      </c>
      <c r="M22" s="41">
        <v>1312</v>
      </c>
      <c r="N22" s="9">
        <f t="shared" si="1"/>
        <v>24.469394606288933</v>
      </c>
      <c r="O22" s="41">
        <v>669</v>
      </c>
      <c r="P22" s="9">
        <f t="shared" si="1"/>
        <v>12.477153194822636</v>
      </c>
      <c r="Q22" s="41">
        <v>643</v>
      </c>
      <c r="R22" s="9">
        <f>Q22/($M22+$C22)*1000</f>
        <v>11.9922414114663</v>
      </c>
      <c r="S22" s="41">
        <v>210</v>
      </c>
      <c r="T22" s="9">
        <f t="shared" si="2"/>
        <v>4.001753148998609</v>
      </c>
      <c r="U22" s="41">
        <v>171</v>
      </c>
      <c r="V22" s="9">
        <f t="shared" si="2"/>
        <v>3.258570421327439</v>
      </c>
      <c r="W22" s="40">
        <v>39</v>
      </c>
      <c r="X22" s="10">
        <f t="shared" si="3"/>
        <v>0.745612358046878</v>
      </c>
      <c r="Y22" s="41">
        <v>36158</v>
      </c>
      <c r="Z22" s="9">
        <f>Y22/$B22</f>
        <v>5.987415134956119</v>
      </c>
      <c r="AA22" s="41">
        <v>12187</v>
      </c>
      <c r="AB22" s="35">
        <f>AA22/$B22</f>
        <v>2.0180493459181985</v>
      </c>
      <c r="AC22" s="40">
        <v>1.29</v>
      </c>
      <c r="AD22" s="13" t="s">
        <v>22</v>
      </c>
      <c r="AE22" s="14"/>
      <c r="AF22" s="14"/>
    </row>
    <row r="23" spans="1:32" ht="15.75" customHeight="1">
      <c r="A23" s="7" t="s">
        <v>23</v>
      </c>
      <c r="B23" s="41">
        <v>12552</v>
      </c>
      <c r="C23" s="39">
        <v>106015</v>
      </c>
      <c r="D23" s="9">
        <f t="shared" si="6"/>
        <v>8.4460643722116</v>
      </c>
      <c r="E23" s="41">
        <v>98248</v>
      </c>
      <c r="F23" s="9">
        <f t="shared" si="6"/>
        <v>7.827278521351179</v>
      </c>
      <c r="G23" s="41">
        <v>261</v>
      </c>
      <c r="H23" s="9">
        <f t="shared" si="0"/>
        <v>2.461915766636797</v>
      </c>
      <c r="I23" s="41">
        <v>119</v>
      </c>
      <c r="J23" s="9">
        <f t="shared" si="0"/>
        <v>1.1224826675470452</v>
      </c>
      <c r="K23" s="8">
        <f>C23-E23</f>
        <v>7767</v>
      </c>
      <c r="L23" s="9">
        <f>K23/$B23</f>
        <v>0.6187858508604207</v>
      </c>
      <c r="M23" s="41">
        <v>2724</v>
      </c>
      <c r="N23" s="9">
        <f t="shared" si="1"/>
        <v>25.050809737076854</v>
      </c>
      <c r="O23" s="41">
        <v>1218</v>
      </c>
      <c r="P23" s="9">
        <f t="shared" si="1"/>
        <v>11.20113298816432</v>
      </c>
      <c r="Q23" s="41">
        <v>1506</v>
      </c>
      <c r="R23" s="9">
        <f>Q23/($M23+$C23)*1000</f>
        <v>13.849676748912534</v>
      </c>
      <c r="S23" s="41">
        <v>458</v>
      </c>
      <c r="T23" s="9">
        <f t="shared" si="2"/>
        <v>4.3045921915825485</v>
      </c>
      <c r="U23" s="41">
        <v>383</v>
      </c>
      <c r="V23" s="9">
        <f t="shared" si="2"/>
        <v>3.599691723528638</v>
      </c>
      <c r="W23" s="40">
        <v>75</v>
      </c>
      <c r="X23" s="10">
        <f t="shared" si="3"/>
        <v>0.7074470593783898</v>
      </c>
      <c r="Y23" s="41">
        <v>91196</v>
      </c>
      <c r="Z23" s="9">
        <f>Y23/$B23</f>
        <v>7.265455704270236</v>
      </c>
      <c r="AA23" s="41">
        <v>26300</v>
      </c>
      <c r="AB23" s="35">
        <f>AA23/$B23</f>
        <v>2.0952836201402167</v>
      </c>
      <c r="AC23" s="40">
        <v>1.09</v>
      </c>
      <c r="AD23" s="13" t="s">
        <v>23</v>
      </c>
      <c r="AE23" s="14"/>
      <c r="AF23" s="14"/>
    </row>
    <row r="24" spans="1:32" ht="15.75" customHeight="1">
      <c r="A24" s="7" t="s">
        <v>24</v>
      </c>
      <c r="B24" s="41">
        <v>8784</v>
      </c>
      <c r="C24" s="39">
        <v>79179</v>
      </c>
      <c r="D24" s="9">
        <f t="shared" si="6"/>
        <v>9.014002732240437</v>
      </c>
      <c r="E24" s="41">
        <v>63771</v>
      </c>
      <c r="F24" s="9">
        <f t="shared" si="6"/>
        <v>7.2599043715847</v>
      </c>
      <c r="G24" s="41">
        <v>217</v>
      </c>
      <c r="H24" s="9">
        <f t="shared" si="0"/>
        <v>2.7406256709481047</v>
      </c>
      <c r="I24" s="41">
        <v>121</v>
      </c>
      <c r="J24" s="9">
        <f t="shared" si="0"/>
        <v>1.5281829778097726</v>
      </c>
      <c r="K24" s="8">
        <f>C24-E24</f>
        <v>15408</v>
      </c>
      <c r="L24" s="9">
        <f>K24/$B24</f>
        <v>1.7540983606557377</v>
      </c>
      <c r="M24" s="41">
        <v>1696</v>
      </c>
      <c r="N24" s="9">
        <f t="shared" si="1"/>
        <v>20.970633693972182</v>
      </c>
      <c r="O24" s="41">
        <v>873</v>
      </c>
      <c r="P24" s="9">
        <f t="shared" si="1"/>
        <v>10.794435857805256</v>
      </c>
      <c r="Q24" s="41">
        <v>823</v>
      </c>
      <c r="R24" s="9">
        <f>Q24/($M24+$C24)*1000</f>
        <v>10.176197836166924</v>
      </c>
      <c r="S24" s="41">
        <v>357</v>
      </c>
      <c r="T24" s="9">
        <f t="shared" si="2"/>
        <v>4.493618306774413</v>
      </c>
      <c r="U24" s="41">
        <v>267</v>
      </c>
      <c r="V24" s="9">
        <f t="shared" si="2"/>
        <v>3.3607733554867454</v>
      </c>
      <c r="W24" s="40">
        <v>90</v>
      </c>
      <c r="X24" s="10">
        <f t="shared" si="3"/>
        <v>1.1366650248171863</v>
      </c>
      <c r="Y24" s="41">
        <v>56822</v>
      </c>
      <c r="Z24" s="9">
        <f>Y24/$B24</f>
        <v>6.468806921675774</v>
      </c>
      <c r="AA24" s="41">
        <v>18227</v>
      </c>
      <c r="AB24" s="35">
        <f>AA24/$B24</f>
        <v>2.0750227686703098</v>
      </c>
      <c r="AC24" s="40">
        <v>1.27</v>
      </c>
      <c r="AD24" s="13" t="s">
        <v>24</v>
      </c>
      <c r="AE24" s="14"/>
      <c r="AF24" s="14"/>
    </row>
    <row r="25" spans="1:32" ht="15.75" customHeight="1">
      <c r="A25" s="7" t="s">
        <v>25</v>
      </c>
      <c r="B25" s="41">
        <v>2380</v>
      </c>
      <c r="C25" s="39">
        <v>18388</v>
      </c>
      <c r="D25" s="9">
        <f t="shared" si="6"/>
        <v>7.726050420168067</v>
      </c>
      <c r="E25" s="41">
        <v>24889</v>
      </c>
      <c r="F25" s="9">
        <f t="shared" si="6"/>
        <v>10.457563025210083</v>
      </c>
      <c r="G25" s="41">
        <v>48</v>
      </c>
      <c r="H25" s="9">
        <f t="shared" si="0"/>
        <v>2.6103980857080704</v>
      </c>
      <c r="I25" s="41">
        <v>21</v>
      </c>
      <c r="J25" s="9">
        <f t="shared" si="0"/>
        <v>1.1420491624972808</v>
      </c>
      <c r="K25" s="8">
        <f>C25-E25</f>
        <v>-6501</v>
      </c>
      <c r="L25" s="9">
        <f>K25/$B25</f>
        <v>-2.731512605042017</v>
      </c>
      <c r="M25" s="41">
        <v>501</v>
      </c>
      <c r="N25" s="9">
        <f t="shared" si="1"/>
        <v>26.523373391921226</v>
      </c>
      <c r="O25" s="41">
        <v>235</v>
      </c>
      <c r="P25" s="9">
        <f t="shared" si="1"/>
        <v>12.44110328762772</v>
      </c>
      <c r="Q25" s="41">
        <v>266</v>
      </c>
      <c r="R25" s="9">
        <f>Q25/($M25+$C25)*1000</f>
        <v>14.082270104293503</v>
      </c>
      <c r="S25" s="41">
        <v>82</v>
      </c>
      <c r="T25" s="9">
        <f t="shared" si="2"/>
        <v>4.442999566536628</v>
      </c>
      <c r="U25" s="41">
        <v>68</v>
      </c>
      <c r="V25" s="9">
        <f t="shared" si="2"/>
        <v>3.6844386649328134</v>
      </c>
      <c r="W25" s="40">
        <v>14</v>
      </c>
      <c r="X25" s="10">
        <f t="shared" si="3"/>
        <v>0.7613661083315206</v>
      </c>
      <c r="Y25" s="41">
        <v>11373</v>
      </c>
      <c r="Z25" s="9">
        <f>Y25/$B25</f>
        <v>4.7785714285714285</v>
      </c>
      <c r="AA25" s="41">
        <v>3513</v>
      </c>
      <c r="AB25" s="35">
        <f>AA25/$B25</f>
        <v>1.4760504201680673</v>
      </c>
      <c r="AC25" s="40">
        <v>1.37</v>
      </c>
      <c r="AD25" s="13" t="s">
        <v>25</v>
      </c>
      <c r="AE25" s="14"/>
      <c r="AF25" s="14"/>
    </row>
    <row r="26" spans="1:32" ht="15.75" customHeight="1">
      <c r="A26" s="7"/>
      <c r="B26" s="41"/>
      <c r="C26" s="39"/>
      <c r="D26" s="9"/>
      <c r="E26" s="41"/>
      <c r="F26" s="9"/>
      <c r="G26" s="41"/>
      <c r="H26" s="9"/>
      <c r="I26" s="41"/>
      <c r="J26" s="9"/>
      <c r="K26" s="8"/>
      <c r="L26" s="9"/>
      <c r="M26" s="41"/>
      <c r="N26" s="9"/>
      <c r="O26" s="41"/>
      <c r="P26" s="9"/>
      <c r="Q26" s="41"/>
      <c r="R26" s="9"/>
      <c r="S26" s="41"/>
      <c r="T26" s="9"/>
      <c r="U26" s="41"/>
      <c r="V26" s="9"/>
      <c r="W26" s="40"/>
      <c r="X26" s="10"/>
      <c r="Y26" s="41"/>
      <c r="Z26" s="9"/>
      <c r="AA26" s="41"/>
      <c r="AB26" s="35"/>
      <c r="AC26" s="40"/>
      <c r="AD26" s="13"/>
      <c r="AE26" s="14"/>
      <c r="AF26" s="14"/>
    </row>
    <row r="27" spans="1:32" ht="15.75" customHeight="1">
      <c r="A27" s="7" t="s">
        <v>26</v>
      </c>
      <c r="B27" s="41">
        <v>1088</v>
      </c>
      <c r="C27" s="39">
        <v>8709</v>
      </c>
      <c r="D27" s="9">
        <f aca="true" t="shared" si="7" ref="D27:F31">C27/$B27</f>
        <v>8.004595588235293</v>
      </c>
      <c r="E27" s="41">
        <v>11635</v>
      </c>
      <c r="F27" s="9">
        <f t="shared" si="7"/>
        <v>10.693933823529411</v>
      </c>
      <c r="G27" s="41">
        <v>25</v>
      </c>
      <c r="H27" s="9">
        <f t="shared" si="0"/>
        <v>2.8705936387644964</v>
      </c>
      <c r="I27" s="41">
        <v>8</v>
      </c>
      <c r="J27" s="9">
        <f t="shared" si="0"/>
        <v>0.9185899644046389</v>
      </c>
      <c r="K27" s="11">
        <f>C27-E27</f>
        <v>-2926</v>
      </c>
      <c r="L27" s="9">
        <f>K27/$B27</f>
        <v>-2.6893382352941178</v>
      </c>
      <c r="M27" s="41">
        <v>206</v>
      </c>
      <c r="N27" s="9">
        <f t="shared" si="1"/>
        <v>23.107122826696582</v>
      </c>
      <c r="O27" s="41">
        <v>103</v>
      </c>
      <c r="P27" s="9">
        <f t="shared" si="1"/>
        <v>11.553561413348291</v>
      </c>
      <c r="Q27" s="41">
        <v>103</v>
      </c>
      <c r="R27" s="9">
        <f>Q27/($M27+$C27)*1000</f>
        <v>11.553561413348291</v>
      </c>
      <c r="S27" s="41">
        <v>35</v>
      </c>
      <c r="T27" s="9">
        <f t="shared" si="2"/>
        <v>4.005493247882811</v>
      </c>
      <c r="U27" s="41">
        <v>29</v>
      </c>
      <c r="V27" s="9">
        <f t="shared" si="2"/>
        <v>3.3188372625314715</v>
      </c>
      <c r="W27" s="40">
        <v>6</v>
      </c>
      <c r="X27" s="10">
        <f t="shared" si="3"/>
        <v>0.6889424733034792</v>
      </c>
      <c r="Y27" s="41">
        <v>5275</v>
      </c>
      <c r="Z27" s="9">
        <f>Y27/$B27</f>
        <v>4.848345588235294</v>
      </c>
      <c r="AA27" s="41">
        <v>1679</v>
      </c>
      <c r="AB27" s="35">
        <f>AA27/$B27</f>
        <v>1.5431985294117647</v>
      </c>
      <c r="AC27" s="40">
        <v>1.38</v>
      </c>
      <c r="AD27" s="13" t="s">
        <v>26</v>
      </c>
      <c r="AE27" s="14"/>
      <c r="AF27" s="14"/>
    </row>
    <row r="28" spans="1:32" ht="15.75" customHeight="1">
      <c r="A28" s="7" t="s">
        <v>27</v>
      </c>
      <c r="B28" s="41">
        <v>1158</v>
      </c>
      <c r="C28" s="39">
        <v>10199</v>
      </c>
      <c r="D28" s="9">
        <f t="shared" si="7"/>
        <v>8.807426597582038</v>
      </c>
      <c r="E28" s="41">
        <v>11012</v>
      </c>
      <c r="F28" s="9">
        <f t="shared" si="7"/>
        <v>9.509499136442141</v>
      </c>
      <c r="G28" s="41">
        <v>25</v>
      </c>
      <c r="H28" s="9">
        <f t="shared" si="0"/>
        <v>2.4512207079125403</v>
      </c>
      <c r="I28" s="41">
        <v>20</v>
      </c>
      <c r="J28" s="9">
        <f t="shared" si="0"/>
        <v>1.9609765663300325</v>
      </c>
      <c r="K28" s="11">
        <f>C28-E28</f>
        <v>-813</v>
      </c>
      <c r="L28" s="9">
        <f>K28/$B28</f>
        <v>-0.7020725388601037</v>
      </c>
      <c r="M28" s="41">
        <v>232</v>
      </c>
      <c r="N28" s="9">
        <f t="shared" si="1"/>
        <v>22.24139583932509</v>
      </c>
      <c r="O28" s="41">
        <v>145</v>
      </c>
      <c r="P28" s="9">
        <f t="shared" si="1"/>
        <v>13.900872399578182</v>
      </c>
      <c r="Q28" s="41">
        <v>87</v>
      </c>
      <c r="R28" s="9">
        <f>Q28/($M28+$C28)*1000</f>
        <v>8.340523439746908</v>
      </c>
      <c r="S28" s="41">
        <v>62</v>
      </c>
      <c r="T28" s="9">
        <f t="shared" si="2"/>
        <v>6.0523233112065595</v>
      </c>
      <c r="U28" s="41">
        <v>45</v>
      </c>
      <c r="V28" s="9">
        <f t="shared" si="2"/>
        <v>4.392815306520891</v>
      </c>
      <c r="W28" s="40">
        <v>17</v>
      </c>
      <c r="X28" s="10">
        <f t="shared" si="3"/>
        <v>1.6668300813805275</v>
      </c>
      <c r="Y28" s="41">
        <v>6141</v>
      </c>
      <c r="Z28" s="9">
        <f>Y28/$B28</f>
        <v>5.303108808290156</v>
      </c>
      <c r="AA28" s="41">
        <v>1900</v>
      </c>
      <c r="AB28" s="35">
        <f>AA28/$B28</f>
        <v>1.6407599309153713</v>
      </c>
      <c r="AC28" s="40">
        <v>1.41</v>
      </c>
      <c r="AD28" s="13" t="s">
        <v>27</v>
      </c>
      <c r="AE28" s="14"/>
      <c r="AF28" s="14"/>
    </row>
    <row r="29" spans="1:32" s="32" customFormat="1" ht="15.75" customHeight="1">
      <c r="A29" s="26" t="s">
        <v>28</v>
      </c>
      <c r="B29" s="46">
        <v>801</v>
      </c>
      <c r="C29" s="47">
        <v>7139</v>
      </c>
      <c r="D29" s="27">
        <f t="shared" si="7"/>
        <v>8.912609238451935</v>
      </c>
      <c r="E29" s="46">
        <v>8088</v>
      </c>
      <c r="F29" s="27">
        <f t="shared" si="7"/>
        <v>10.097378277153558</v>
      </c>
      <c r="G29" s="46">
        <v>18</v>
      </c>
      <c r="H29" s="27">
        <f t="shared" si="0"/>
        <v>2.5213615352290235</v>
      </c>
      <c r="I29" s="46">
        <v>13</v>
      </c>
      <c r="J29" s="27">
        <f t="shared" si="0"/>
        <v>1.8209833309987393</v>
      </c>
      <c r="K29" s="29">
        <f>C29-E29</f>
        <v>-949</v>
      </c>
      <c r="L29" s="27">
        <f>K29/$B29</f>
        <v>-1.184769038701623</v>
      </c>
      <c r="M29" s="46">
        <v>180</v>
      </c>
      <c r="N29" s="27">
        <f t="shared" si="1"/>
        <v>24.59352370542424</v>
      </c>
      <c r="O29" s="46">
        <v>73</v>
      </c>
      <c r="P29" s="27">
        <f t="shared" si="1"/>
        <v>9.974040169422052</v>
      </c>
      <c r="Q29" s="46">
        <v>107</v>
      </c>
      <c r="R29" s="27">
        <f>Q29/($M29+$C29)*1000</f>
        <v>14.619483536002186</v>
      </c>
      <c r="S29" s="46">
        <v>32</v>
      </c>
      <c r="T29" s="27">
        <f t="shared" si="2"/>
        <v>4.468649629939953</v>
      </c>
      <c r="U29" s="46">
        <v>22</v>
      </c>
      <c r="V29" s="27">
        <f t="shared" si="2"/>
        <v>3.0721966205837172</v>
      </c>
      <c r="W29" s="48">
        <v>10</v>
      </c>
      <c r="X29" s="28">
        <f t="shared" si="3"/>
        <v>1.4007564084605688</v>
      </c>
      <c r="Y29" s="46">
        <v>4124</v>
      </c>
      <c r="Z29" s="27">
        <f>Y29/$B29</f>
        <v>5.1485642946317105</v>
      </c>
      <c r="AA29" s="46">
        <v>1298</v>
      </c>
      <c r="AB29" s="49">
        <f>AA29/$B29</f>
        <v>1.6204744069912609</v>
      </c>
      <c r="AC29" s="48">
        <v>1.54</v>
      </c>
      <c r="AD29" s="30" t="s">
        <v>28</v>
      </c>
      <c r="AE29" s="31"/>
      <c r="AF29" s="31"/>
    </row>
    <row r="30" spans="1:32" ht="15.75" customHeight="1">
      <c r="A30" s="7" t="s">
        <v>29</v>
      </c>
      <c r="B30" s="41">
        <v>857</v>
      </c>
      <c r="C30" s="39">
        <v>6908</v>
      </c>
      <c r="D30" s="9">
        <f t="shared" si="7"/>
        <v>8.060676779463243</v>
      </c>
      <c r="E30" s="41">
        <v>8736</v>
      </c>
      <c r="F30" s="9">
        <f t="shared" si="7"/>
        <v>10.19369894982497</v>
      </c>
      <c r="G30" s="41">
        <v>10</v>
      </c>
      <c r="H30" s="9">
        <f t="shared" si="0"/>
        <v>1.447596988998263</v>
      </c>
      <c r="I30" s="41">
        <v>3</v>
      </c>
      <c r="J30" s="9">
        <f t="shared" si="0"/>
        <v>0.43427909669947884</v>
      </c>
      <c r="K30" s="11">
        <f>C30-E30</f>
        <v>-1828</v>
      </c>
      <c r="L30" s="9">
        <f>K30/$B30</f>
        <v>-2.133022170361727</v>
      </c>
      <c r="M30" s="41">
        <v>152</v>
      </c>
      <c r="N30" s="9">
        <f t="shared" si="1"/>
        <v>21.52974504249292</v>
      </c>
      <c r="O30" s="41">
        <v>75</v>
      </c>
      <c r="P30" s="9">
        <f t="shared" si="1"/>
        <v>10.623229461756374</v>
      </c>
      <c r="Q30" s="41">
        <v>77</v>
      </c>
      <c r="R30" s="9">
        <f>Q30/($M30+$C30)*1000</f>
        <v>10.906515580736544</v>
      </c>
      <c r="S30" s="41">
        <v>22</v>
      </c>
      <c r="T30" s="9">
        <f t="shared" si="2"/>
        <v>3.175519630484988</v>
      </c>
      <c r="U30" s="41">
        <v>20</v>
      </c>
      <c r="V30" s="9">
        <f t="shared" si="2"/>
        <v>2.886836027713626</v>
      </c>
      <c r="W30" s="40">
        <v>2</v>
      </c>
      <c r="X30" s="10">
        <f t="shared" si="3"/>
        <v>0.2895193977996526</v>
      </c>
      <c r="Y30" s="41">
        <v>4392</v>
      </c>
      <c r="Z30" s="9">
        <f>Y30/$B30</f>
        <v>5.1248541423570595</v>
      </c>
      <c r="AA30" s="41">
        <v>1742</v>
      </c>
      <c r="AB30" s="35">
        <f>AA30/$B30</f>
        <v>2.0326721120186697</v>
      </c>
      <c r="AC30" s="40">
        <v>1.35</v>
      </c>
      <c r="AD30" s="13" t="s">
        <v>29</v>
      </c>
      <c r="AE30" s="14"/>
      <c r="AF30" s="14"/>
    </row>
    <row r="31" spans="1:32" ht="15.75" customHeight="1">
      <c r="A31" s="7" t="s">
        <v>30</v>
      </c>
      <c r="B31" s="41">
        <v>2135</v>
      </c>
      <c r="C31" s="39">
        <v>18129</v>
      </c>
      <c r="D31" s="9">
        <f t="shared" si="7"/>
        <v>8.491334894613583</v>
      </c>
      <c r="E31" s="41">
        <v>22692</v>
      </c>
      <c r="F31" s="9">
        <f t="shared" si="7"/>
        <v>10.628571428571428</v>
      </c>
      <c r="G31" s="41">
        <v>34</v>
      </c>
      <c r="H31" s="9">
        <f t="shared" si="0"/>
        <v>1.8754481769540514</v>
      </c>
      <c r="I31" s="41">
        <v>14</v>
      </c>
      <c r="J31" s="9">
        <f t="shared" si="0"/>
        <v>0.77224336698108</v>
      </c>
      <c r="K31" s="11">
        <f>C31-E31</f>
        <v>-4563</v>
      </c>
      <c r="L31" s="9">
        <f>K31/$B31</f>
        <v>-2.1372365339578456</v>
      </c>
      <c r="M31" s="41">
        <v>414</v>
      </c>
      <c r="N31" s="9">
        <f t="shared" si="1"/>
        <v>22.32648438763954</v>
      </c>
      <c r="O31" s="41">
        <v>212</v>
      </c>
      <c r="P31" s="9">
        <f t="shared" si="1"/>
        <v>11.432885725071456</v>
      </c>
      <c r="Q31" s="41">
        <v>202</v>
      </c>
      <c r="R31" s="9">
        <f>Q31/($M31+$C31)*1000</f>
        <v>10.893598662568085</v>
      </c>
      <c r="S31" s="41">
        <v>74</v>
      </c>
      <c r="T31" s="9">
        <f t="shared" si="2"/>
        <v>4.067945687427849</v>
      </c>
      <c r="U31" s="41">
        <v>62</v>
      </c>
      <c r="V31" s="9">
        <f t="shared" si="2"/>
        <v>3.4082788191963056</v>
      </c>
      <c r="W31" s="40">
        <v>12</v>
      </c>
      <c r="X31" s="10">
        <f t="shared" si="3"/>
        <v>0.6619228859837829</v>
      </c>
      <c r="Y31" s="41">
        <v>11022</v>
      </c>
      <c r="Z31" s="9">
        <f>Y31/$B31</f>
        <v>5.162529274004684</v>
      </c>
      <c r="AA31" s="41">
        <v>3762</v>
      </c>
      <c r="AB31" s="35">
        <f>AA31/$B31</f>
        <v>1.7620608899297423</v>
      </c>
      <c r="AC31" s="40">
        <v>1.45</v>
      </c>
      <c r="AD31" s="13" t="s">
        <v>30</v>
      </c>
      <c r="AE31" s="14"/>
      <c r="AF31" s="14"/>
    </row>
    <row r="32" spans="1:32" ht="15.75" customHeight="1">
      <c r="A32" s="7"/>
      <c r="B32" s="41"/>
      <c r="C32" s="39"/>
      <c r="D32" s="9"/>
      <c r="E32" s="41"/>
      <c r="F32" s="9"/>
      <c r="G32" s="41"/>
      <c r="H32" s="9"/>
      <c r="I32" s="41"/>
      <c r="J32" s="9"/>
      <c r="K32" s="8"/>
      <c r="L32" s="9"/>
      <c r="M32" s="41"/>
      <c r="N32" s="9"/>
      <c r="O32" s="41"/>
      <c r="P32" s="9"/>
      <c r="Q32" s="41"/>
      <c r="R32" s="9"/>
      <c r="S32" s="41"/>
      <c r="T32" s="9"/>
      <c r="U32" s="41"/>
      <c r="V32" s="9"/>
      <c r="W32" s="40"/>
      <c r="X32" s="10"/>
      <c r="Y32" s="41"/>
      <c r="Z32" s="9"/>
      <c r="AA32" s="41"/>
      <c r="AB32" s="35"/>
      <c r="AC32" s="40"/>
      <c r="AD32" s="13"/>
      <c r="AE32" s="14"/>
      <c r="AF32" s="14"/>
    </row>
    <row r="33" spans="1:32" ht="15.75" customHeight="1">
      <c r="A33" s="7" t="s">
        <v>31</v>
      </c>
      <c r="B33" s="41">
        <v>2053</v>
      </c>
      <c r="C33" s="39">
        <v>17506</v>
      </c>
      <c r="D33" s="9">
        <f aca="true" t="shared" si="8" ref="D33:F37">C33/$B33</f>
        <v>8.527033609352168</v>
      </c>
      <c r="E33" s="41">
        <v>19478</v>
      </c>
      <c r="F33" s="9">
        <f t="shared" si="8"/>
        <v>9.487579152459816</v>
      </c>
      <c r="G33" s="41">
        <v>58</v>
      </c>
      <c r="H33" s="9">
        <f t="shared" si="0"/>
        <v>3.3131497772192393</v>
      </c>
      <c r="I33" s="41">
        <v>34</v>
      </c>
      <c r="J33" s="9">
        <f t="shared" si="0"/>
        <v>1.9421912487147264</v>
      </c>
      <c r="K33" s="8">
        <f>C33-E33</f>
        <v>-1972</v>
      </c>
      <c r="L33" s="9">
        <f>K33/$B33</f>
        <v>-0.9605455431076474</v>
      </c>
      <c r="M33" s="41">
        <v>388</v>
      </c>
      <c r="N33" s="9">
        <f t="shared" si="1"/>
        <v>21.683245780708617</v>
      </c>
      <c r="O33" s="41">
        <v>175</v>
      </c>
      <c r="P33" s="9">
        <f t="shared" si="1"/>
        <v>9.779814462948474</v>
      </c>
      <c r="Q33" s="41">
        <v>213</v>
      </c>
      <c r="R33" s="9">
        <f>Q33/($M33+$C33)*1000</f>
        <v>11.903431317760143</v>
      </c>
      <c r="S33" s="41">
        <v>87</v>
      </c>
      <c r="T33" s="9">
        <f t="shared" si="2"/>
        <v>4.953031596925705</v>
      </c>
      <c r="U33" s="41">
        <v>59</v>
      </c>
      <c r="V33" s="9">
        <f t="shared" si="2"/>
        <v>3.358952462282949</v>
      </c>
      <c r="W33" s="40">
        <v>28</v>
      </c>
      <c r="X33" s="10">
        <f t="shared" si="3"/>
        <v>1.5994516165885981</v>
      </c>
      <c r="Y33" s="41">
        <v>10919</v>
      </c>
      <c r="Z33" s="9">
        <f>Y33/$B33</f>
        <v>5.318558207501217</v>
      </c>
      <c r="AA33" s="41">
        <v>3413</v>
      </c>
      <c r="AB33" s="35">
        <f>AA33/$B33</f>
        <v>1.662445202143205</v>
      </c>
      <c r="AC33" s="40">
        <v>1.35</v>
      </c>
      <c r="AD33" s="13" t="s">
        <v>31</v>
      </c>
      <c r="AE33" s="14"/>
      <c r="AF33" s="14"/>
    </row>
    <row r="34" spans="1:32" ht="15.75" customHeight="1">
      <c r="A34" s="7" t="s">
        <v>32</v>
      </c>
      <c r="B34" s="41">
        <v>3712</v>
      </c>
      <c r="C34" s="39">
        <v>32701</v>
      </c>
      <c r="D34" s="9">
        <f t="shared" si="8"/>
        <v>8.809536637931034</v>
      </c>
      <c r="E34" s="41">
        <v>34511</v>
      </c>
      <c r="F34" s="9">
        <f t="shared" si="8"/>
        <v>9.297144396551724</v>
      </c>
      <c r="G34" s="41">
        <v>80</v>
      </c>
      <c r="H34" s="9">
        <f t="shared" si="0"/>
        <v>2.4464083667166143</v>
      </c>
      <c r="I34" s="41">
        <v>46</v>
      </c>
      <c r="J34" s="9">
        <f t="shared" si="0"/>
        <v>1.406684810862053</v>
      </c>
      <c r="K34" s="8">
        <f>C34-E34</f>
        <v>-1810</v>
      </c>
      <c r="L34" s="9">
        <f>K34/$B34</f>
        <v>-0.48760775862068967</v>
      </c>
      <c r="M34" s="41">
        <v>789</v>
      </c>
      <c r="N34" s="9">
        <f t="shared" si="1"/>
        <v>23.559271424305763</v>
      </c>
      <c r="O34" s="41">
        <v>382</v>
      </c>
      <c r="P34" s="9">
        <f t="shared" si="1"/>
        <v>11.406389967154375</v>
      </c>
      <c r="Q34" s="41">
        <v>407</v>
      </c>
      <c r="R34" s="9">
        <f>Q34/($M34+$C34)*1000</f>
        <v>12.15288145715139</v>
      </c>
      <c r="S34" s="41">
        <v>156</v>
      </c>
      <c r="T34" s="9">
        <f t="shared" si="2"/>
        <v>4.753199268738574</v>
      </c>
      <c r="U34" s="41">
        <v>119</v>
      </c>
      <c r="V34" s="9">
        <f t="shared" si="2"/>
        <v>3.6258379037172452</v>
      </c>
      <c r="W34" s="40">
        <v>37</v>
      </c>
      <c r="X34" s="10">
        <f t="shared" si="3"/>
        <v>1.131463869606434</v>
      </c>
      <c r="Y34" s="41">
        <v>21193</v>
      </c>
      <c r="Z34" s="9">
        <f>Y34/$B34</f>
        <v>5.709321120689655</v>
      </c>
      <c r="AA34" s="41">
        <v>6959</v>
      </c>
      <c r="AB34" s="35">
        <f>AA34/$B34</f>
        <v>1.8747306034482758</v>
      </c>
      <c r="AC34" s="40">
        <v>1.44</v>
      </c>
      <c r="AD34" s="13" t="s">
        <v>32</v>
      </c>
      <c r="AE34" s="14"/>
      <c r="AF34" s="14"/>
    </row>
    <row r="35" spans="1:32" ht="15.75" customHeight="1">
      <c r="A35" s="7" t="s">
        <v>33</v>
      </c>
      <c r="B35" s="41">
        <v>7203</v>
      </c>
      <c r="C35" s="39">
        <v>71029</v>
      </c>
      <c r="D35" s="9">
        <f t="shared" si="8"/>
        <v>9.86103012633625</v>
      </c>
      <c r="E35" s="41">
        <v>56036</v>
      </c>
      <c r="F35" s="9">
        <f t="shared" si="8"/>
        <v>7.779536304317645</v>
      </c>
      <c r="G35" s="41">
        <v>207</v>
      </c>
      <c r="H35" s="9">
        <f t="shared" si="0"/>
        <v>2.9143026087935913</v>
      </c>
      <c r="I35" s="41">
        <v>87</v>
      </c>
      <c r="J35" s="9">
        <f t="shared" si="0"/>
        <v>1.2248518210871615</v>
      </c>
      <c r="K35" s="8">
        <f>C35-E35</f>
        <v>14993</v>
      </c>
      <c r="L35" s="9">
        <f>K35/$B35</f>
        <v>2.0814938220186034</v>
      </c>
      <c r="M35" s="41">
        <v>1615</v>
      </c>
      <c r="N35" s="9">
        <f t="shared" si="1"/>
        <v>22.231705302571445</v>
      </c>
      <c r="O35" s="41">
        <v>766</v>
      </c>
      <c r="P35" s="9">
        <f t="shared" si="1"/>
        <v>10.544573536699522</v>
      </c>
      <c r="Q35" s="41">
        <v>849</v>
      </c>
      <c r="R35" s="9">
        <f>Q35/($M35+$C35)*1000</f>
        <v>11.687131765871923</v>
      </c>
      <c r="S35" s="41">
        <v>313</v>
      </c>
      <c r="T35" s="9">
        <f t="shared" si="2"/>
        <v>4.391379987653628</v>
      </c>
      <c r="U35" s="41">
        <v>247</v>
      </c>
      <c r="V35" s="9">
        <f t="shared" si="2"/>
        <v>3.465402098883214</v>
      </c>
      <c r="W35" s="40">
        <v>66</v>
      </c>
      <c r="X35" s="10">
        <f t="shared" si="3"/>
        <v>0.9291979332385364</v>
      </c>
      <c r="Y35" s="41">
        <v>47119</v>
      </c>
      <c r="Z35" s="9">
        <f>Y35/$B35</f>
        <v>6.541579897265028</v>
      </c>
      <c r="AA35" s="41">
        <v>13527</v>
      </c>
      <c r="AB35" s="35">
        <f>AA35/$B35</f>
        <v>1.8779675135360268</v>
      </c>
      <c r="AC35" s="40">
        <v>1.43</v>
      </c>
      <c r="AD35" s="13" t="s">
        <v>33</v>
      </c>
      <c r="AE35" s="14"/>
      <c r="AF35" s="14"/>
    </row>
    <row r="36" spans="1:32" ht="15.75" customHeight="1">
      <c r="A36" s="7" t="s">
        <v>34</v>
      </c>
      <c r="B36" s="41">
        <v>1828</v>
      </c>
      <c r="C36" s="39">
        <v>15633</v>
      </c>
      <c r="D36" s="9">
        <f t="shared" si="8"/>
        <v>8.551969365426697</v>
      </c>
      <c r="E36" s="41">
        <v>17904</v>
      </c>
      <c r="F36" s="9">
        <f t="shared" si="8"/>
        <v>9.794310722100656</v>
      </c>
      <c r="G36" s="41">
        <v>41</v>
      </c>
      <c r="H36" s="9">
        <f t="shared" si="0"/>
        <v>2.6226571995138492</v>
      </c>
      <c r="I36" s="41">
        <v>22</v>
      </c>
      <c r="J36" s="9">
        <f t="shared" si="0"/>
        <v>1.40727947290987</v>
      </c>
      <c r="K36" s="8">
        <f>C36-E36</f>
        <v>-2271</v>
      </c>
      <c r="L36" s="9">
        <f>K36/$B36</f>
        <v>-1.2423413566739605</v>
      </c>
      <c r="M36" s="41">
        <v>349</v>
      </c>
      <c r="N36" s="9">
        <f t="shared" si="1"/>
        <v>21.83706670003754</v>
      </c>
      <c r="O36" s="41">
        <v>160</v>
      </c>
      <c r="P36" s="9">
        <f t="shared" si="1"/>
        <v>10.011262670504317</v>
      </c>
      <c r="Q36" s="41">
        <v>189</v>
      </c>
      <c r="R36" s="9">
        <f>Q36/($M36+$C36)*1000</f>
        <v>11.825804029533225</v>
      </c>
      <c r="S36" s="41">
        <v>82</v>
      </c>
      <c r="T36" s="9">
        <f t="shared" si="2"/>
        <v>5.223262628192878</v>
      </c>
      <c r="U36" s="41">
        <v>66</v>
      </c>
      <c r="V36" s="9">
        <f t="shared" si="2"/>
        <v>4.204089432447927</v>
      </c>
      <c r="W36" s="40">
        <v>16</v>
      </c>
      <c r="X36" s="10">
        <f t="shared" si="3"/>
        <v>1.0234759802980873</v>
      </c>
      <c r="Y36" s="41">
        <v>9937</v>
      </c>
      <c r="Z36" s="9">
        <f>Y36/$B36</f>
        <v>5.435995623632385</v>
      </c>
      <c r="AA36" s="41">
        <v>3402</v>
      </c>
      <c r="AB36" s="35">
        <f>AA36/$B36</f>
        <v>1.8610503282275712</v>
      </c>
      <c r="AC36" s="40">
        <v>1.38</v>
      </c>
      <c r="AD36" s="13" t="s">
        <v>34</v>
      </c>
      <c r="AE36" s="14"/>
      <c r="AF36" s="14"/>
    </row>
    <row r="37" spans="1:32" ht="15.75" customHeight="1">
      <c r="A37" s="7" t="s">
        <v>35</v>
      </c>
      <c r="B37" s="41">
        <v>1375</v>
      </c>
      <c r="C37" s="39">
        <v>13487</v>
      </c>
      <c r="D37" s="9">
        <f t="shared" si="8"/>
        <v>9.808727272727273</v>
      </c>
      <c r="E37" s="41">
        <v>11110</v>
      </c>
      <c r="F37" s="9">
        <f t="shared" si="8"/>
        <v>8.08</v>
      </c>
      <c r="G37" s="41">
        <v>35</v>
      </c>
      <c r="H37" s="9">
        <f t="shared" si="0"/>
        <v>2.5950915696596724</v>
      </c>
      <c r="I37" s="41">
        <v>20</v>
      </c>
      <c r="J37" s="9">
        <f t="shared" si="0"/>
        <v>1.4829094683769557</v>
      </c>
      <c r="K37" s="8">
        <f>C37-E37</f>
        <v>2377</v>
      </c>
      <c r="L37" s="9">
        <f>K37/$B37</f>
        <v>1.7287272727272727</v>
      </c>
      <c r="M37" s="41">
        <v>314</v>
      </c>
      <c r="N37" s="9">
        <f t="shared" si="1"/>
        <v>22.75197449460184</v>
      </c>
      <c r="O37" s="41">
        <v>172</v>
      </c>
      <c r="P37" s="9">
        <f t="shared" si="1"/>
        <v>12.462865009781899</v>
      </c>
      <c r="Q37" s="41">
        <v>142</v>
      </c>
      <c r="R37" s="9">
        <f>Q37/($M37+$C37)*1000</f>
        <v>10.28910948481994</v>
      </c>
      <c r="S37" s="41">
        <v>72</v>
      </c>
      <c r="T37" s="9">
        <f t="shared" si="2"/>
        <v>5.316399616037805</v>
      </c>
      <c r="U37" s="41">
        <v>56</v>
      </c>
      <c r="V37" s="9">
        <f t="shared" si="2"/>
        <v>4.134977479140515</v>
      </c>
      <c r="W37" s="40">
        <v>16</v>
      </c>
      <c r="X37" s="10">
        <f t="shared" si="3"/>
        <v>1.1863275747015645</v>
      </c>
      <c r="Y37" s="41">
        <v>8080</v>
      </c>
      <c r="Z37" s="9">
        <f>Y37/$B37</f>
        <v>5.876363636363636</v>
      </c>
      <c r="AA37" s="41">
        <v>2427</v>
      </c>
      <c r="AB37" s="35">
        <f>AA37/$B37</f>
        <v>1.765090909090909</v>
      </c>
      <c r="AC37" s="40">
        <v>1.45</v>
      </c>
      <c r="AD37" s="13" t="s">
        <v>35</v>
      </c>
      <c r="AE37" s="14"/>
      <c r="AF37" s="14"/>
    </row>
    <row r="38" spans="1:32" ht="15.75" customHeight="1">
      <c r="A38" s="7"/>
      <c r="B38" s="41"/>
      <c r="C38" s="39"/>
      <c r="D38" s="9"/>
      <c r="E38" s="41"/>
      <c r="F38" s="9"/>
      <c r="G38" s="41"/>
      <c r="H38" s="9"/>
      <c r="I38" s="41"/>
      <c r="J38" s="9"/>
      <c r="K38" s="8"/>
      <c r="L38" s="9"/>
      <c r="M38" s="41"/>
      <c r="N38" s="9"/>
      <c r="O38" s="41"/>
      <c r="P38" s="9"/>
      <c r="Q38" s="41"/>
      <c r="R38" s="9"/>
      <c r="S38" s="41"/>
      <c r="T38" s="9"/>
      <c r="U38" s="41"/>
      <c r="V38" s="9"/>
      <c r="W38" s="40"/>
      <c r="X38" s="10"/>
      <c r="Y38" s="41"/>
      <c r="Z38" s="9"/>
      <c r="AA38" s="41"/>
      <c r="AB38" s="35"/>
      <c r="AC38" s="40"/>
      <c r="AD38" s="13"/>
      <c r="AE38" s="14"/>
      <c r="AF38" s="14"/>
    </row>
    <row r="39" spans="1:32" ht="15.75" customHeight="1">
      <c r="A39" s="7" t="s">
        <v>36</v>
      </c>
      <c r="B39" s="41">
        <v>2587</v>
      </c>
      <c r="C39" s="39">
        <v>21842</v>
      </c>
      <c r="D39" s="9">
        <f aca="true" t="shared" si="9" ref="D39:F43">C39/$B39</f>
        <v>8.442984151526865</v>
      </c>
      <c r="E39" s="41">
        <v>23015</v>
      </c>
      <c r="F39" s="9">
        <f t="shared" si="9"/>
        <v>8.896405102435253</v>
      </c>
      <c r="G39" s="41">
        <v>54</v>
      </c>
      <c r="H39" s="9">
        <f t="shared" si="0"/>
        <v>2.472301071330464</v>
      </c>
      <c r="I39" s="41">
        <v>28</v>
      </c>
      <c r="J39" s="9">
        <f t="shared" si="0"/>
        <v>1.2819338888380185</v>
      </c>
      <c r="K39" s="8">
        <f>C39-E39</f>
        <v>-1173</v>
      </c>
      <c r="L39" s="9">
        <f>K39/$B39</f>
        <v>-0.4534209509083881</v>
      </c>
      <c r="M39" s="41">
        <v>507</v>
      </c>
      <c r="N39" s="9">
        <f t="shared" si="1"/>
        <v>22.68557877309947</v>
      </c>
      <c r="O39" s="41">
        <v>203</v>
      </c>
      <c r="P39" s="9">
        <f t="shared" si="1"/>
        <v>9.083180455501365</v>
      </c>
      <c r="Q39" s="41">
        <v>304</v>
      </c>
      <c r="R39" s="9">
        <f>Q39/($M39+$C39)*1000</f>
        <v>13.602398317598102</v>
      </c>
      <c r="S39" s="41">
        <v>80</v>
      </c>
      <c r="T39" s="9">
        <f t="shared" si="2"/>
        <v>3.652300949598247</v>
      </c>
      <c r="U39" s="41">
        <v>62</v>
      </c>
      <c r="V39" s="9">
        <f t="shared" si="2"/>
        <v>2.8305332359386415</v>
      </c>
      <c r="W39" s="40">
        <v>18</v>
      </c>
      <c r="X39" s="10">
        <f t="shared" si="3"/>
        <v>0.8241003571101547</v>
      </c>
      <c r="Y39" s="41">
        <v>14239</v>
      </c>
      <c r="Z39" s="9">
        <f>Y39/$B39</f>
        <v>5.504058755315037</v>
      </c>
      <c r="AA39" s="41">
        <v>4877</v>
      </c>
      <c r="AB39" s="35">
        <f>AA39/$B39</f>
        <v>1.885195206803247</v>
      </c>
      <c r="AC39" s="40">
        <v>1.22</v>
      </c>
      <c r="AD39" s="13" t="s">
        <v>36</v>
      </c>
      <c r="AE39" s="14"/>
      <c r="AF39" s="14"/>
    </row>
    <row r="40" spans="1:32" ht="15.75" customHeight="1">
      <c r="A40" s="7" t="s">
        <v>37</v>
      </c>
      <c r="B40" s="41">
        <v>8639</v>
      </c>
      <c r="C40" s="39">
        <v>77400</v>
      </c>
      <c r="D40" s="9">
        <f t="shared" si="9"/>
        <v>8.959370297488135</v>
      </c>
      <c r="E40" s="41">
        <v>72930</v>
      </c>
      <c r="F40" s="9">
        <f t="shared" si="9"/>
        <v>8.441949299687463</v>
      </c>
      <c r="G40" s="41">
        <v>213</v>
      </c>
      <c r="H40" s="9">
        <f t="shared" si="0"/>
        <v>2.751937984496124</v>
      </c>
      <c r="I40" s="41">
        <v>108</v>
      </c>
      <c r="J40" s="9">
        <f t="shared" si="0"/>
        <v>1.3953488372093024</v>
      </c>
      <c r="K40" s="8">
        <f>C40-E40</f>
        <v>4470</v>
      </c>
      <c r="L40" s="9">
        <f>K40/$B40</f>
        <v>0.5174209978006714</v>
      </c>
      <c r="M40" s="41">
        <v>1852</v>
      </c>
      <c r="N40" s="9">
        <f t="shared" si="1"/>
        <v>23.36849543229193</v>
      </c>
      <c r="O40" s="41">
        <v>770</v>
      </c>
      <c r="P40" s="9">
        <f t="shared" si="1"/>
        <v>9.715843133296321</v>
      </c>
      <c r="Q40" s="41">
        <v>1082</v>
      </c>
      <c r="R40" s="9">
        <f>Q40/($M40+$C40)*1000</f>
        <v>13.652652298995609</v>
      </c>
      <c r="S40" s="41">
        <v>310</v>
      </c>
      <c r="T40" s="9">
        <f t="shared" si="2"/>
        <v>3.9927872230808865</v>
      </c>
      <c r="U40" s="41">
        <v>240</v>
      </c>
      <c r="V40" s="9">
        <f t="shared" si="2"/>
        <v>3.0911901081916535</v>
      </c>
      <c r="W40" s="40">
        <v>70</v>
      </c>
      <c r="X40" s="10">
        <f t="shared" si="3"/>
        <v>0.9043927648578811</v>
      </c>
      <c r="Y40" s="41">
        <v>52998</v>
      </c>
      <c r="Z40" s="9">
        <f>Y40/$B40</f>
        <v>6.134737816876953</v>
      </c>
      <c r="AA40" s="41">
        <v>20490</v>
      </c>
      <c r="AB40" s="35">
        <f>AA40/$B40</f>
        <v>2.3718022919319366</v>
      </c>
      <c r="AC40" s="40">
        <v>1.28</v>
      </c>
      <c r="AD40" s="13" t="s">
        <v>37</v>
      </c>
      <c r="AE40" s="14"/>
      <c r="AF40" s="14"/>
    </row>
    <row r="41" spans="1:32" ht="15.75" customHeight="1">
      <c r="A41" s="7" t="s">
        <v>38</v>
      </c>
      <c r="B41" s="41">
        <v>5504</v>
      </c>
      <c r="C41" s="39">
        <v>48833</v>
      </c>
      <c r="D41" s="9">
        <f t="shared" si="9"/>
        <v>8.872274709302326</v>
      </c>
      <c r="E41" s="41">
        <v>49074</v>
      </c>
      <c r="F41" s="9">
        <f t="shared" si="9"/>
        <v>8.916061046511627</v>
      </c>
      <c r="G41" s="41">
        <v>115</v>
      </c>
      <c r="H41" s="9">
        <f t="shared" si="0"/>
        <v>2.3549648803063503</v>
      </c>
      <c r="I41" s="41">
        <v>51</v>
      </c>
      <c r="J41" s="9">
        <f t="shared" si="0"/>
        <v>1.044375729527164</v>
      </c>
      <c r="K41" s="8">
        <f>C41-E41</f>
        <v>-241</v>
      </c>
      <c r="L41" s="9">
        <f>K41/$B41</f>
        <v>-0.04378633720930233</v>
      </c>
      <c r="M41" s="41">
        <v>1143</v>
      </c>
      <c r="N41" s="9">
        <f t="shared" si="1"/>
        <v>22.87097806947335</v>
      </c>
      <c r="O41" s="41">
        <v>489</v>
      </c>
      <c r="P41" s="9">
        <f t="shared" si="1"/>
        <v>9.784696654394109</v>
      </c>
      <c r="Q41" s="41">
        <v>654</v>
      </c>
      <c r="R41" s="9">
        <f>Q41/($M41+$C41)*1000</f>
        <v>13.086281415079238</v>
      </c>
      <c r="S41" s="41">
        <v>176</v>
      </c>
      <c r="T41" s="9">
        <f t="shared" si="2"/>
        <v>3.5937436190631766</v>
      </c>
      <c r="U41" s="41">
        <v>141</v>
      </c>
      <c r="V41" s="9">
        <f t="shared" si="2"/>
        <v>2.8790786948176583</v>
      </c>
      <c r="W41" s="40">
        <v>35</v>
      </c>
      <c r="X41" s="10">
        <f t="shared" si="3"/>
        <v>0.7167284418323675</v>
      </c>
      <c r="Y41" s="41">
        <v>30486</v>
      </c>
      <c r="Z41" s="9">
        <f>Y41/$B41</f>
        <v>5.538880813953488</v>
      </c>
      <c r="AA41" s="41">
        <v>10658</v>
      </c>
      <c r="AB41" s="35">
        <f>AA41/$B41</f>
        <v>1.9364098837209303</v>
      </c>
      <c r="AC41" s="40">
        <v>1.34</v>
      </c>
      <c r="AD41" s="13" t="s">
        <v>38</v>
      </c>
      <c r="AE41" s="14"/>
      <c r="AF41" s="14"/>
    </row>
    <row r="42" spans="1:32" ht="15.75" customHeight="1">
      <c r="A42" s="7" t="s">
        <v>39</v>
      </c>
      <c r="B42" s="41">
        <v>1395</v>
      </c>
      <c r="C42" s="39">
        <v>10981</v>
      </c>
      <c r="D42" s="9">
        <f t="shared" si="9"/>
        <v>7.87168458781362</v>
      </c>
      <c r="E42" s="41">
        <v>12368</v>
      </c>
      <c r="F42" s="9">
        <f t="shared" si="9"/>
        <v>8.865949820788531</v>
      </c>
      <c r="G42" s="41">
        <v>30</v>
      </c>
      <c r="H42" s="9">
        <f t="shared" si="0"/>
        <v>2.7319916218923597</v>
      </c>
      <c r="I42" s="41">
        <v>18</v>
      </c>
      <c r="J42" s="9">
        <f t="shared" si="0"/>
        <v>1.6391949731354156</v>
      </c>
      <c r="K42" s="8">
        <f>C42-E42</f>
        <v>-1387</v>
      </c>
      <c r="L42" s="9">
        <f>K42/$B42</f>
        <v>-0.9942652329749104</v>
      </c>
      <c r="M42" s="41">
        <v>285</v>
      </c>
      <c r="N42" s="9">
        <f t="shared" si="1"/>
        <v>25.297354873069413</v>
      </c>
      <c r="O42" s="41">
        <v>131</v>
      </c>
      <c r="P42" s="9">
        <f t="shared" si="1"/>
        <v>11.627906976744185</v>
      </c>
      <c r="Q42" s="41">
        <v>154</v>
      </c>
      <c r="R42" s="9">
        <f>Q42/($M42+$C42)*1000</f>
        <v>13.669447896325227</v>
      </c>
      <c r="S42" s="41">
        <v>61</v>
      </c>
      <c r="T42" s="9">
        <f t="shared" si="2"/>
        <v>5.531374682626043</v>
      </c>
      <c r="U42" s="41">
        <v>47</v>
      </c>
      <c r="V42" s="9">
        <f t="shared" si="2"/>
        <v>4.261878853826623</v>
      </c>
      <c r="W42" s="40">
        <v>14</v>
      </c>
      <c r="X42" s="10">
        <f t="shared" si="3"/>
        <v>1.2749294235497677</v>
      </c>
      <c r="Y42" s="41">
        <v>6645</v>
      </c>
      <c r="Z42" s="9">
        <f>Y42/$B42</f>
        <v>4.763440860215054</v>
      </c>
      <c r="AA42" s="41">
        <v>2542</v>
      </c>
      <c r="AB42" s="35">
        <f>AA42/$B42</f>
        <v>1.8222222222222222</v>
      </c>
      <c r="AC42" s="40">
        <v>1.22</v>
      </c>
      <c r="AD42" s="13" t="s">
        <v>39</v>
      </c>
      <c r="AE42" s="14"/>
      <c r="AF42" s="14"/>
    </row>
    <row r="43" spans="1:32" ht="15.75" customHeight="1">
      <c r="A43" s="7" t="s">
        <v>40</v>
      </c>
      <c r="B43" s="41">
        <v>1007</v>
      </c>
      <c r="C43" s="39">
        <v>7866</v>
      </c>
      <c r="D43" s="9">
        <f t="shared" si="9"/>
        <v>7.811320754716981</v>
      </c>
      <c r="E43" s="41">
        <v>11679</v>
      </c>
      <c r="F43" s="9">
        <f t="shared" si="9"/>
        <v>11.597815292949354</v>
      </c>
      <c r="G43" s="41">
        <v>18</v>
      </c>
      <c r="H43" s="9">
        <f t="shared" si="0"/>
        <v>2.288329519450801</v>
      </c>
      <c r="I43" s="41">
        <v>7</v>
      </c>
      <c r="J43" s="9">
        <f t="shared" si="0"/>
        <v>0.889905924230867</v>
      </c>
      <c r="K43" s="8">
        <f>C43-E43</f>
        <v>-3813</v>
      </c>
      <c r="L43" s="9">
        <f>K43/$B43</f>
        <v>-3.7864945382323736</v>
      </c>
      <c r="M43" s="41">
        <v>223</v>
      </c>
      <c r="N43" s="9">
        <f t="shared" si="1"/>
        <v>27.568302633205587</v>
      </c>
      <c r="O43" s="41">
        <v>81</v>
      </c>
      <c r="P43" s="9">
        <f t="shared" si="1"/>
        <v>10.013598714303376</v>
      </c>
      <c r="Q43" s="41">
        <v>142</v>
      </c>
      <c r="R43" s="9">
        <f>Q43/($M43+$C43)*1000</f>
        <v>17.554703918902213</v>
      </c>
      <c r="S43" s="41">
        <v>32</v>
      </c>
      <c r="T43" s="9">
        <f t="shared" si="2"/>
        <v>4.054738976178409</v>
      </c>
      <c r="U43" s="41">
        <v>26</v>
      </c>
      <c r="V43" s="9">
        <f t="shared" si="2"/>
        <v>3.2944754181449567</v>
      </c>
      <c r="W43" s="40">
        <v>6</v>
      </c>
      <c r="X43" s="10">
        <f t="shared" si="3"/>
        <v>0.7627765064836003</v>
      </c>
      <c r="Y43" s="41">
        <v>4902</v>
      </c>
      <c r="Z43" s="9">
        <f>Y43/$B43</f>
        <v>4.867924528301887</v>
      </c>
      <c r="AA43" s="41">
        <v>2174</v>
      </c>
      <c r="AB43" s="35">
        <f>AA43/$B43</f>
        <v>2.1588877855014896</v>
      </c>
      <c r="AC43" s="40">
        <v>1.41</v>
      </c>
      <c r="AD43" s="13" t="s">
        <v>40</v>
      </c>
      <c r="AE43" s="14"/>
      <c r="AF43" s="14"/>
    </row>
    <row r="44" spans="1:32" ht="15.75" customHeight="1">
      <c r="A44" s="7"/>
      <c r="B44" s="41"/>
      <c r="C44" s="39"/>
      <c r="D44" s="9"/>
      <c r="E44" s="41"/>
      <c r="F44" s="9"/>
      <c r="G44" s="41"/>
      <c r="H44" s="9"/>
      <c r="I44" s="41"/>
      <c r="J44" s="9"/>
      <c r="K44" s="8"/>
      <c r="L44" s="9"/>
      <c r="M44" s="41"/>
      <c r="N44" s="9"/>
      <c r="O44" s="41"/>
      <c r="P44" s="9"/>
      <c r="Q44" s="41"/>
      <c r="R44" s="9"/>
      <c r="S44" s="41"/>
      <c r="T44" s="9"/>
      <c r="U44" s="41"/>
      <c r="V44" s="9"/>
      <c r="W44" s="40"/>
      <c r="X44" s="10"/>
      <c r="Y44" s="41"/>
      <c r="Z44" s="9"/>
      <c r="AA44" s="41"/>
      <c r="AB44" s="35"/>
      <c r="AC44" s="40"/>
      <c r="AD44" s="13"/>
      <c r="AE44" s="14"/>
      <c r="AF44" s="14"/>
    </row>
    <row r="45" spans="1:32" ht="15.75" customHeight="1">
      <c r="A45" s="7" t="s">
        <v>41</v>
      </c>
      <c r="B45" s="41">
        <v>591</v>
      </c>
      <c r="C45" s="39">
        <v>4878</v>
      </c>
      <c r="D45" s="9">
        <f aca="true" t="shared" si="10" ref="D45:F49">C45/$B45</f>
        <v>8.253807106598984</v>
      </c>
      <c r="E45" s="41">
        <v>6682</v>
      </c>
      <c r="F45" s="9">
        <f t="shared" si="10"/>
        <v>11.306260575296108</v>
      </c>
      <c r="G45" s="41">
        <v>11</v>
      </c>
      <c r="H45" s="9">
        <f t="shared" si="0"/>
        <v>2.255022550225502</v>
      </c>
      <c r="I45" s="41">
        <v>1</v>
      </c>
      <c r="J45" s="9">
        <f t="shared" si="0"/>
        <v>0.2050020500205002</v>
      </c>
      <c r="K45" s="8">
        <f>C45-E45</f>
        <v>-1804</v>
      </c>
      <c r="L45" s="9">
        <f>K45/$B45</f>
        <v>-3.0524534686971236</v>
      </c>
      <c r="M45" s="41">
        <v>126</v>
      </c>
      <c r="N45" s="9">
        <f t="shared" si="1"/>
        <v>25.179856115107913</v>
      </c>
      <c r="O45" s="41">
        <v>58</v>
      </c>
      <c r="P45" s="9">
        <f t="shared" si="1"/>
        <v>11.590727418065548</v>
      </c>
      <c r="Q45" s="41">
        <v>68</v>
      </c>
      <c r="R45" s="9">
        <f>Q45/($M45+$C45)*1000</f>
        <v>13.589128697042366</v>
      </c>
      <c r="S45" s="41">
        <v>15</v>
      </c>
      <c r="T45" s="9">
        <f t="shared" si="2"/>
        <v>3.066230580539657</v>
      </c>
      <c r="U45" s="41">
        <v>14</v>
      </c>
      <c r="V45" s="9">
        <f t="shared" si="2"/>
        <v>2.861815208503679</v>
      </c>
      <c r="W45" s="40">
        <v>1</v>
      </c>
      <c r="X45" s="10">
        <f t="shared" si="3"/>
        <v>0.2050020500205002</v>
      </c>
      <c r="Y45" s="41">
        <v>2883</v>
      </c>
      <c r="Z45" s="9">
        <f>Y45/$B45</f>
        <v>4.878172588832487</v>
      </c>
      <c r="AA45" s="41">
        <v>1073</v>
      </c>
      <c r="AB45" s="35">
        <f>AA45/$B45</f>
        <v>1.8155668358714043</v>
      </c>
      <c r="AC45" s="40">
        <v>1.43</v>
      </c>
      <c r="AD45" s="13" t="s">
        <v>41</v>
      </c>
      <c r="AE45" s="14"/>
      <c r="AF45" s="14"/>
    </row>
    <row r="46" spans="1:32" ht="15.75" customHeight="1">
      <c r="A46" s="7" t="s">
        <v>42</v>
      </c>
      <c r="B46" s="41">
        <v>720</v>
      </c>
      <c r="C46" s="39">
        <v>5685</v>
      </c>
      <c r="D46" s="9">
        <f t="shared" si="10"/>
        <v>7.895833333333333</v>
      </c>
      <c r="E46" s="41">
        <v>9011</v>
      </c>
      <c r="F46" s="9">
        <f t="shared" si="10"/>
        <v>12.515277777777778</v>
      </c>
      <c r="G46" s="41">
        <v>11</v>
      </c>
      <c r="H46" s="9">
        <f t="shared" si="0"/>
        <v>1.9349164467897977</v>
      </c>
      <c r="I46" s="41">
        <v>5</v>
      </c>
      <c r="J46" s="9">
        <f t="shared" si="0"/>
        <v>0.8795074758135445</v>
      </c>
      <c r="K46" s="8">
        <f>C46-E46</f>
        <v>-3326</v>
      </c>
      <c r="L46" s="9">
        <f>K46/$B46</f>
        <v>-4.6194444444444445</v>
      </c>
      <c r="M46" s="41">
        <v>155</v>
      </c>
      <c r="N46" s="9">
        <f t="shared" si="1"/>
        <v>26.541095890410958</v>
      </c>
      <c r="O46" s="41">
        <v>73</v>
      </c>
      <c r="P46" s="9">
        <f t="shared" si="1"/>
        <v>12.5</v>
      </c>
      <c r="Q46" s="41">
        <v>82</v>
      </c>
      <c r="R46" s="9">
        <f>Q46/($M46+$C46)*1000</f>
        <v>14.041095890410958</v>
      </c>
      <c r="S46" s="41">
        <v>22</v>
      </c>
      <c r="T46" s="9">
        <f t="shared" si="2"/>
        <v>3.8569424964936885</v>
      </c>
      <c r="U46" s="41">
        <v>19</v>
      </c>
      <c r="V46" s="9">
        <f t="shared" si="2"/>
        <v>3.3309957924263673</v>
      </c>
      <c r="W46" s="40">
        <v>3</v>
      </c>
      <c r="X46" s="10">
        <f t="shared" si="3"/>
        <v>0.5277044854881267</v>
      </c>
      <c r="Y46" s="41">
        <v>3103</v>
      </c>
      <c r="Z46" s="9">
        <f>Y46/$B46</f>
        <v>4.309722222222222</v>
      </c>
      <c r="AA46" s="41">
        <v>1117</v>
      </c>
      <c r="AB46" s="35">
        <f>AA46/$B46</f>
        <v>1.551388888888889</v>
      </c>
      <c r="AC46" s="40">
        <v>1.51</v>
      </c>
      <c r="AD46" s="13" t="s">
        <v>42</v>
      </c>
      <c r="AE46" s="14"/>
      <c r="AF46" s="14"/>
    </row>
    <row r="47" spans="1:32" ht="15.75" customHeight="1">
      <c r="A47" s="7" t="s">
        <v>43</v>
      </c>
      <c r="B47" s="41">
        <v>1930</v>
      </c>
      <c r="C47" s="39">
        <v>17044</v>
      </c>
      <c r="D47" s="9">
        <f t="shared" si="10"/>
        <v>8.831088082901555</v>
      </c>
      <c r="E47" s="41">
        <v>19393</v>
      </c>
      <c r="F47" s="9">
        <f t="shared" si="10"/>
        <v>10.048186528497409</v>
      </c>
      <c r="G47" s="41">
        <v>55</v>
      </c>
      <c r="H47" s="9">
        <f t="shared" si="0"/>
        <v>3.2269420323867637</v>
      </c>
      <c r="I47" s="41">
        <v>27</v>
      </c>
      <c r="J47" s="9">
        <f t="shared" si="0"/>
        <v>1.5841351795353205</v>
      </c>
      <c r="K47" s="8">
        <f>C47-E47</f>
        <v>-2349</v>
      </c>
      <c r="L47" s="9">
        <f>K47/$B47</f>
        <v>-1.217098445595855</v>
      </c>
      <c r="M47" s="41">
        <v>426</v>
      </c>
      <c r="N47" s="9">
        <f t="shared" si="1"/>
        <v>24.384659416141957</v>
      </c>
      <c r="O47" s="41">
        <v>167</v>
      </c>
      <c r="P47" s="9">
        <f t="shared" si="1"/>
        <v>9.559244419004006</v>
      </c>
      <c r="Q47" s="41">
        <v>259</v>
      </c>
      <c r="R47" s="9">
        <f>Q47/($M47+$C47)*1000</f>
        <v>14.825414997137951</v>
      </c>
      <c r="S47" s="41">
        <v>69</v>
      </c>
      <c r="T47" s="9">
        <f t="shared" si="2"/>
        <v>4.037212568018255</v>
      </c>
      <c r="U47" s="41">
        <v>47</v>
      </c>
      <c r="V47" s="9">
        <f t="shared" si="2"/>
        <v>2.749985372418232</v>
      </c>
      <c r="W47" s="40">
        <v>22</v>
      </c>
      <c r="X47" s="10">
        <f t="shared" si="3"/>
        <v>1.2907768129547055</v>
      </c>
      <c r="Y47" s="41">
        <v>10327</v>
      </c>
      <c r="Z47" s="9">
        <f>Y47/$B47</f>
        <v>5.350777202072539</v>
      </c>
      <c r="AA47" s="41">
        <v>3624</v>
      </c>
      <c r="AB47" s="35">
        <f>AA47/$B47</f>
        <v>1.877720207253886</v>
      </c>
      <c r="AC47" s="40">
        <v>1.43</v>
      </c>
      <c r="AD47" s="13" t="s">
        <v>43</v>
      </c>
      <c r="AE47" s="14"/>
      <c r="AF47" s="14"/>
    </row>
    <row r="48" spans="1:32" ht="15.75" customHeight="1">
      <c r="A48" s="7" t="s">
        <v>44</v>
      </c>
      <c r="B48" s="41">
        <v>2836</v>
      </c>
      <c r="C48" s="39">
        <v>25560</v>
      </c>
      <c r="D48" s="9">
        <f t="shared" si="10"/>
        <v>9.012693935119888</v>
      </c>
      <c r="E48" s="41">
        <v>27150</v>
      </c>
      <c r="F48" s="9">
        <f t="shared" si="10"/>
        <v>9.573342736248238</v>
      </c>
      <c r="G48" s="41">
        <v>68</v>
      </c>
      <c r="H48" s="9">
        <f t="shared" si="0"/>
        <v>2.660406885758998</v>
      </c>
      <c r="I48" s="41">
        <v>25</v>
      </c>
      <c r="J48" s="9">
        <f t="shared" si="0"/>
        <v>0.9780907668231612</v>
      </c>
      <c r="K48" s="8">
        <f>C48-E48</f>
        <v>-1590</v>
      </c>
      <c r="L48" s="9">
        <f>K48/$B48</f>
        <v>-0.5606488011283498</v>
      </c>
      <c r="M48" s="41">
        <v>617</v>
      </c>
      <c r="N48" s="9">
        <f t="shared" si="1"/>
        <v>23.57030981395882</v>
      </c>
      <c r="O48" s="41">
        <v>292</v>
      </c>
      <c r="P48" s="9">
        <f t="shared" si="1"/>
        <v>11.154830576460252</v>
      </c>
      <c r="Q48" s="41">
        <v>325</v>
      </c>
      <c r="R48" s="9">
        <f>Q48/($M48+$C48)*1000</f>
        <v>12.415479237498568</v>
      </c>
      <c r="S48" s="41">
        <v>105</v>
      </c>
      <c r="T48" s="9">
        <f t="shared" si="2"/>
        <v>4.094046087261668</v>
      </c>
      <c r="U48" s="41">
        <v>87</v>
      </c>
      <c r="V48" s="9">
        <f t="shared" si="2"/>
        <v>3.392209615159668</v>
      </c>
      <c r="W48" s="40">
        <v>18</v>
      </c>
      <c r="X48" s="10">
        <f t="shared" si="3"/>
        <v>0.7042253521126761</v>
      </c>
      <c r="Y48" s="41">
        <v>16365</v>
      </c>
      <c r="Z48" s="9">
        <f>Y48/$B48</f>
        <v>5.770451339915374</v>
      </c>
      <c r="AA48" s="41">
        <v>5332</v>
      </c>
      <c r="AB48" s="35">
        <f>AA48/$B48</f>
        <v>1.8801128349788434</v>
      </c>
      <c r="AC48" s="40">
        <v>1.45</v>
      </c>
      <c r="AD48" s="13" t="s">
        <v>44</v>
      </c>
      <c r="AE48" s="14"/>
      <c r="AF48" s="14"/>
    </row>
    <row r="49" spans="1:32" ht="15.75" customHeight="1">
      <c r="A49" s="7" t="s">
        <v>45</v>
      </c>
      <c r="B49" s="41">
        <v>1452</v>
      </c>
      <c r="C49" s="39">
        <v>11560</v>
      </c>
      <c r="D49" s="9">
        <f t="shared" si="10"/>
        <v>7.961432506887053</v>
      </c>
      <c r="E49" s="41">
        <v>16900</v>
      </c>
      <c r="F49" s="9">
        <f t="shared" si="10"/>
        <v>11.639118457300276</v>
      </c>
      <c r="G49" s="41">
        <v>27</v>
      </c>
      <c r="H49" s="9">
        <f t="shared" si="0"/>
        <v>2.335640138408304</v>
      </c>
      <c r="I49" s="41">
        <v>9</v>
      </c>
      <c r="J49" s="9">
        <f t="shared" si="0"/>
        <v>0.7785467128027682</v>
      </c>
      <c r="K49" s="8">
        <f>C49-E49</f>
        <v>-5340</v>
      </c>
      <c r="L49" s="9">
        <f>K49/$B49</f>
        <v>-3.677685950413223</v>
      </c>
      <c r="M49" s="41">
        <v>294</v>
      </c>
      <c r="N49" s="9">
        <f t="shared" si="1"/>
        <v>24.801754681963892</v>
      </c>
      <c r="O49" s="41">
        <v>150</v>
      </c>
      <c r="P49" s="9">
        <f t="shared" si="1"/>
        <v>12.653956470389742</v>
      </c>
      <c r="Q49" s="41">
        <v>144</v>
      </c>
      <c r="R49" s="9">
        <f>Q49/($M49+$C49)*1000</f>
        <v>12.147798211574152</v>
      </c>
      <c r="S49" s="41">
        <v>51</v>
      </c>
      <c r="T49" s="9">
        <f t="shared" si="2"/>
        <v>4.395793828650233</v>
      </c>
      <c r="U49" s="41">
        <v>42</v>
      </c>
      <c r="V49" s="9">
        <f t="shared" si="2"/>
        <v>3.6200655059472506</v>
      </c>
      <c r="W49" s="40">
        <v>9</v>
      </c>
      <c r="X49" s="10">
        <f t="shared" si="3"/>
        <v>0.7785467128027682</v>
      </c>
      <c r="Y49" s="41">
        <v>7163</v>
      </c>
      <c r="Z49" s="9">
        <f>Y49/$B49</f>
        <v>4.933195592286501</v>
      </c>
      <c r="AA49" s="41">
        <v>2606</v>
      </c>
      <c r="AB49" s="35">
        <f>AA49/$B49</f>
        <v>1.7947658402203857</v>
      </c>
      <c r="AC49" s="40">
        <v>1.43</v>
      </c>
      <c r="AD49" s="13" t="s">
        <v>45</v>
      </c>
      <c r="AE49" s="14"/>
      <c r="AF49" s="14"/>
    </row>
    <row r="50" spans="1:32" ht="15.75" customHeight="1">
      <c r="A50" s="7"/>
      <c r="B50" s="41"/>
      <c r="C50" s="39"/>
      <c r="D50" s="9"/>
      <c r="E50" s="41"/>
      <c r="F50" s="9"/>
      <c r="G50" s="41"/>
      <c r="H50" s="9"/>
      <c r="I50" s="41"/>
      <c r="J50" s="9"/>
      <c r="K50" s="8"/>
      <c r="L50" s="9"/>
      <c r="M50" s="41"/>
      <c r="N50" s="9"/>
      <c r="O50" s="41"/>
      <c r="P50" s="9"/>
      <c r="Q50" s="41"/>
      <c r="R50" s="9"/>
      <c r="S50" s="41"/>
      <c r="T50" s="9"/>
      <c r="U50" s="41"/>
      <c r="V50" s="9"/>
      <c r="W50" s="40"/>
      <c r="X50" s="10"/>
      <c r="Y50" s="41"/>
      <c r="Z50" s="9"/>
      <c r="AA50" s="41"/>
      <c r="AB50" s="35"/>
      <c r="AC50" s="40"/>
      <c r="AD50" s="13"/>
      <c r="AE50" s="14"/>
      <c r="AF50" s="14"/>
    </row>
    <row r="51" spans="1:32" ht="15.75" customHeight="1">
      <c r="A51" s="7" t="s">
        <v>46</v>
      </c>
      <c r="B51" s="41">
        <v>790</v>
      </c>
      <c r="C51" s="39">
        <v>5893</v>
      </c>
      <c r="D51" s="9">
        <f aca="true" t="shared" si="11" ref="D51:F55">C51/$B51</f>
        <v>7.459493670886076</v>
      </c>
      <c r="E51" s="41">
        <v>8882</v>
      </c>
      <c r="F51" s="9">
        <f t="shared" si="11"/>
        <v>11.243037974683544</v>
      </c>
      <c r="G51" s="41">
        <v>15</v>
      </c>
      <c r="H51" s="9">
        <f t="shared" si="0"/>
        <v>2.54539283896148</v>
      </c>
      <c r="I51" s="41">
        <v>8</v>
      </c>
      <c r="J51" s="9">
        <f t="shared" si="0"/>
        <v>1.3575428474461226</v>
      </c>
      <c r="K51" s="8">
        <f>C51-E51</f>
        <v>-2989</v>
      </c>
      <c r="L51" s="9">
        <f>K51/$B51</f>
        <v>-3.7835443037974685</v>
      </c>
      <c r="M51" s="41">
        <v>164</v>
      </c>
      <c r="N51" s="9">
        <f t="shared" si="1"/>
        <v>27.076110285619944</v>
      </c>
      <c r="O51" s="41">
        <v>66</v>
      </c>
      <c r="P51" s="9">
        <f t="shared" si="1"/>
        <v>10.896483407627537</v>
      </c>
      <c r="Q51" s="41">
        <v>98</v>
      </c>
      <c r="R51" s="9">
        <f>Q51/($M51+$C51)*1000</f>
        <v>16.17962687799241</v>
      </c>
      <c r="S51" s="41">
        <v>26</v>
      </c>
      <c r="T51" s="9">
        <f t="shared" si="2"/>
        <v>4.39634764964491</v>
      </c>
      <c r="U51" s="41">
        <v>21</v>
      </c>
      <c r="V51" s="9">
        <f t="shared" si="2"/>
        <v>3.5508961785593507</v>
      </c>
      <c r="W51" s="40">
        <v>5</v>
      </c>
      <c r="X51" s="10">
        <f t="shared" si="3"/>
        <v>0.8484642796538266</v>
      </c>
      <c r="Y51" s="41">
        <v>3776</v>
      </c>
      <c r="Z51" s="9">
        <f>Y51/$B51</f>
        <v>4.779746835443038</v>
      </c>
      <c r="AA51" s="41">
        <v>1447</v>
      </c>
      <c r="AB51" s="35">
        <f>AA51/$B51</f>
        <v>1.8316455696202532</v>
      </c>
      <c r="AC51" s="40">
        <v>1.3</v>
      </c>
      <c r="AD51" s="13" t="s">
        <v>46</v>
      </c>
      <c r="AE51" s="14"/>
      <c r="AF51" s="14"/>
    </row>
    <row r="52" spans="1:32" ht="15.75" customHeight="1">
      <c r="A52" s="7" t="s">
        <v>47</v>
      </c>
      <c r="B52" s="41">
        <v>996</v>
      </c>
      <c r="C52" s="39">
        <v>8600</v>
      </c>
      <c r="D52" s="9">
        <f t="shared" si="11"/>
        <v>8.634538152610443</v>
      </c>
      <c r="E52" s="41">
        <v>10645</v>
      </c>
      <c r="F52" s="9">
        <f t="shared" si="11"/>
        <v>10.687751004016064</v>
      </c>
      <c r="G52" s="41">
        <v>22</v>
      </c>
      <c r="H52" s="9">
        <f t="shared" si="0"/>
        <v>2.5581395348837206</v>
      </c>
      <c r="I52" s="41">
        <v>8</v>
      </c>
      <c r="J52" s="9">
        <f t="shared" si="0"/>
        <v>0.930232558139535</v>
      </c>
      <c r="K52" s="8">
        <f>C52-E52</f>
        <v>-2045</v>
      </c>
      <c r="L52" s="9">
        <f>K52/$B52</f>
        <v>-2.0532128514056227</v>
      </c>
      <c r="M52" s="41">
        <v>192</v>
      </c>
      <c r="N52" s="9">
        <f t="shared" si="1"/>
        <v>21.83803457688808</v>
      </c>
      <c r="O52" s="41">
        <v>103</v>
      </c>
      <c r="P52" s="9">
        <f t="shared" si="1"/>
        <v>11.715195632393085</v>
      </c>
      <c r="Q52" s="41">
        <v>89</v>
      </c>
      <c r="R52" s="9">
        <f>Q52/($M52+$C52)*1000</f>
        <v>10.122838944494994</v>
      </c>
      <c r="S52" s="41">
        <v>34</v>
      </c>
      <c r="T52" s="9">
        <f t="shared" si="2"/>
        <v>3.9406583217431623</v>
      </c>
      <c r="U52" s="41">
        <v>28</v>
      </c>
      <c r="V52" s="9">
        <f t="shared" si="2"/>
        <v>3.2452480296708393</v>
      </c>
      <c r="W52" s="40">
        <v>6</v>
      </c>
      <c r="X52" s="10">
        <f t="shared" si="3"/>
        <v>0.6976744186046512</v>
      </c>
      <c r="Y52" s="41">
        <v>5239</v>
      </c>
      <c r="Z52" s="9">
        <f>Y52/$B52</f>
        <v>5.26004016064257</v>
      </c>
      <c r="AA52" s="41">
        <v>1929</v>
      </c>
      <c r="AB52" s="35">
        <f>AA52/$B52</f>
        <v>1.9367469879518073</v>
      </c>
      <c r="AC52" s="40">
        <v>1.47</v>
      </c>
      <c r="AD52" s="13" t="s">
        <v>47</v>
      </c>
      <c r="AE52" s="14"/>
      <c r="AF52" s="14"/>
    </row>
    <row r="53" spans="1:32" ht="15.75" customHeight="1">
      <c r="A53" s="7" t="s">
        <v>48</v>
      </c>
      <c r="B53" s="41">
        <v>1436</v>
      </c>
      <c r="C53" s="39">
        <v>11561</v>
      </c>
      <c r="D53" s="9">
        <f t="shared" si="11"/>
        <v>8.050835654596101</v>
      </c>
      <c r="E53" s="41">
        <v>15777</v>
      </c>
      <c r="F53" s="9">
        <f t="shared" si="11"/>
        <v>10.986768802228413</v>
      </c>
      <c r="G53" s="41">
        <v>16</v>
      </c>
      <c r="H53" s="9">
        <f t="shared" si="0"/>
        <v>1.3839633249718881</v>
      </c>
      <c r="I53" s="41">
        <v>7</v>
      </c>
      <c r="J53" s="9">
        <f t="shared" si="0"/>
        <v>0.6054839546752011</v>
      </c>
      <c r="K53" s="8">
        <f>C53-E53</f>
        <v>-4216</v>
      </c>
      <c r="L53" s="9">
        <f>K53/$B53</f>
        <v>-2.935933147632312</v>
      </c>
      <c r="M53" s="41">
        <v>341</v>
      </c>
      <c r="N53" s="9">
        <f t="shared" si="1"/>
        <v>28.65064695009242</v>
      </c>
      <c r="O53" s="41">
        <v>138</v>
      </c>
      <c r="P53" s="9">
        <f t="shared" si="1"/>
        <v>11.594689968072593</v>
      </c>
      <c r="Q53" s="41">
        <v>203</v>
      </c>
      <c r="R53" s="9">
        <f>Q53/($M53+$C53)*1000</f>
        <v>17.055956982019826</v>
      </c>
      <c r="S53" s="41">
        <v>45</v>
      </c>
      <c r="T53" s="9">
        <f t="shared" si="2"/>
        <v>3.8786416135149113</v>
      </c>
      <c r="U53" s="41">
        <v>41</v>
      </c>
      <c r="V53" s="9">
        <f t="shared" si="2"/>
        <v>3.533873470091364</v>
      </c>
      <c r="W53" s="40">
        <v>4</v>
      </c>
      <c r="X53" s="10">
        <f t="shared" si="3"/>
        <v>0.34599083124297203</v>
      </c>
      <c r="Y53" s="41">
        <v>7175</v>
      </c>
      <c r="Z53" s="9">
        <f>Y53/$B53</f>
        <v>4.9965181058495824</v>
      </c>
      <c r="AA53" s="41">
        <v>2816</v>
      </c>
      <c r="AB53" s="35">
        <f>AA53/$B53</f>
        <v>1.9610027855153203</v>
      </c>
      <c r="AC53" s="40">
        <v>1.4</v>
      </c>
      <c r="AD53" s="13" t="s">
        <v>48</v>
      </c>
      <c r="AE53" s="14"/>
      <c r="AF53" s="14"/>
    </row>
    <row r="54" spans="1:32" ht="15.75" customHeight="1">
      <c r="A54" s="7" t="s">
        <v>49</v>
      </c>
      <c r="B54" s="41">
        <v>771</v>
      </c>
      <c r="C54" s="39">
        <v>5788</v>
      </c>
      <c r="D54" s="9">
        <f t="shared" si="11"/>
        <v>7.5071335927367056</v>
      </c>
      <c r="E54" s="41">
        <v>9452</v>
      </c>
      <c r="F54" s="9">
        <f t="shared" si="11"/>
        <v>12.25940337224384</v>
      </c>
      <c r="G54" s="41">
        <v>21</v>
      </c>
      <c r="H54" s="9">
        <f t="shared" si="0"/>
        <v>3.6281962681409814</v>
      </c>
      <c r="I54" s="41">
        <v>10</v>
      </c>
      <c r="J54" s="9">
        <f t="shared" si="0"/>
        <v>1.7277125086385627</v>
      </c>
      <c r="K54" s="8">
        <f>C54-E54</f>
        <v>-3664</v>
      </c>
      <c r="L54" s="9">
        <f>K54/$B54</f>
        <v>-4.752269779507134</v>
      </c>
      <c r="M54" s="41">
        <v>197</v>
      </c>
      <c r="N54" s="9">
        <f t="shared" si="1"/>
        <v>32.9156223893066</v>
      </c>
      <c r="O54" s="41">
        <v>63</v>
      </c>
      <c r="P54" s="9">
        <f t="shared" si="1"/>
        <v>10.526315789473683</v>
      </c>
      <c r="Q54" s="41">
        <v>134</v>
      </c>
      <c r="R54" s="9">
        <f>Q54/($M54+$C54)*1000</f>
        <v>22.389306599832917</v>
      </c>
      <c r="S54" s="41">
        <v>26</v>
      </c>
      <c r="T54" s="9">
        <f t="shared" si="2"/>
        <v>4.47735491648011</v>
      </c>
      <c r="U54" s="41">
        <v>19</v>
      </c>
      <c r="V54" s="9">
        <f t="shared" si="2"/>
        <v>3.2719132081970033</v>
      </c>
      <c r="W54" s="40">
        <v>7</v>
      </c>
      <c r="X54" s="10">
        <f t="shared" si="3"/>
        <v>1.2093987560469939</v>
      </c>
      <c r="Y54" s="41">
        <v>3566</v>
      </c>
      <c r="Z54" s="9">
        <f>Y54/$B54</f>
        <v>4.625162127107653</v>
      </c>
      <c r="AA54" s="41">
        <v>1676</v>
      </c>
      <c r="AB54" s="35">
        <f>AA54/$B54</f>
        <v>2.173800259403372</v>
      </c>
      <c r="AC54" s="40">
        <v>1.36</v>
      </c>
      <c r="AD54" s="13" t="s">
        <v>49</v>
      </c>
      <c r="AE54" s="14"/>
      <c r="AF54" s="14"/>
    </row>
    <row r="55" spans="1:32" ht="15.75" customHeight="1">
      <c r="A55" s="7" t="s">
        <v>50</v>
      </c>
      <c r="B55" s="41">
        <v>5013</v>
      </c>
      <c r="C55" s="39">
        <v>46695</v>
      </c>
      <c r="D55" s="9">
        <f t="shared" si="11"/>
        <v>9.314781567923399</v>
      </c>
      <c r="E55" s="41">
        <v>45134</v>
      </c>
      <c r="F55" s="9">
        <f t="shared" si="11"/>
        <v>9.003391182924396</v>
      </c>
      <c r="G55" s="41">
        <v>105</v>
      </c>
      <c r="H55" s="9">
        <f t="shared" si="0"/>
        <v>2.24863475746868</v>
      </c>
      <c r="I55" s="41">
        <v>58</v>
      </c>
      <c r="J55" s="9">
        <f t="shared" si="0"/>
        <v>1.2421030088874612</v>
      </c>
      <c r="K55" s="8">
        <f>C55-E55</f>
        <v>1561</v>
      </c>
      <c r="L55" s="9">
        <f>K55/$B55</f>
        <v>0.31139038499900257</v>
      </c>
      <c r="M55" s="41">
        <v>1424</v>
      </c>
      <c r="N55" s="9">
        <f t="shared" si="1"/>
        <v>29.59329994388911</v>
      </c>
      <c r="O55" s="41">
        <v>530</v>
      </c>
      <c r="P55" s="9">
        <f t="shared" si="1"/>
        <v>11.01436023192502</v>
      </c>
      <c r="Q55" s="41">
        <v>894</v>
      </c>
      <c r="R55" s="9">
        <f>Q55/($M55+$C55)*1000</f>
        <v>18.578939711964086</v>
      </c>
      <c r="S55" s="41">
        <v>201</v>
      </c>
      <c r="T55" s="9">
        <f t="shared" si="2"/>
        <v>4.289921885004483</v>
      </c>
      <c r="U55" s="41">
        <v>159</v>
      </c>
      <c r="V55" s="9">
        <f t="shared" si="2"/>
        <v>3.3935202970930978</v>
      </c>
      <c r="W55" s="40">
        <v>42</v>
      </c>
      <c r="X55" s="10">
        <f t="shared" si="3"/>
        <v>0.899453902987472</v>
      </c>
      <c r="Y55" s="41">
        <v>30017</v>
      </c>
      <c r="Z55" s="9">
        <f>Y55/$B55</f>
        <v>5.987831637741871</v>
      </c>
      <c r="AA55" s="41">
        <v>11037</v>
      </c>
      <c r="AB55" s="35">
        <f>AA55/$B55</f>
        <v>2.201675643327349</v>
      </c>
      <c r="AC55" s="40">
        <v>1.37</v>
      </c>
      <c r="AD55" s="13" t="s">
        <v>50</v>
      </c>
      <c r="AE55" s="14"/>
      <c r="AF55" s="14"/>
    </row>
    <row r="56" spans="1:32" ht="15.75" customHeight="1">
      <c r="A56" s="7"/>
      <c r="B56" s="41"/>
      <c r="C56" s="39"/>
      <c r="D56" s="9"/>
      <c r="E56" s="41"/>
      <c r="F56" s="9"/>
      <c r="G56" s="41"/>
      <c r="H56" s="9"/>
      <c r="I56" s="41"/>
      <c r="J56" s="9"/>
      <c r="K56" s="8"/>
      <c r="L56" s="9"/>
      <c r="M56" s="41"/>
      <c r="N56" s="9"/>
      <c r="O56" s="41"/>
      <c r="P56" s="9"/>
      <c r="Q56" s="41"/>
      <c r="R56" s="9"/>
      <c r="S56" s="41"/>
      <c r="T56" s="9"/>
      <c r="U56" s="41"/>
      <c r="V56" s="9"/>
      <c r="W56" s="40"/>
      <c r="X56" s="10"/>
      <c r="Y56" s="41"/>
      <c r="Z56" s="9"/>
      <c r="AA56" s="41"/>
      <c r="AB56" s="35"/>
      <c r="AC56" s="40"/>
      <c r="AD56" s="13"/>
      <c r="AE56" s="14"/>
      <c r="AF56" s="14"/>
    </row>
    <row r="57" spans="1:32" ht="15.75" customHeight="1">
      <c r="A57" s="7" t="s">
        <v>51</v>
      </c>
      <c r="B57" s="41">
        <v>852</v>
      </c>
      <c r="C57" s="39">
        <v>7819</v>
      </c>
      <c r="D57" s="9">
        <f aca="true" t="shared" si="12" ref="D57:F61">C57/$B57</f>
        <v>9.177230046948356</v>
      </c>
      <c r="E57" s="41">
        <v>8983</v>
      </c>
      <c r="F57" s="9">
        <f t="shared" si="12"/>
        <v>10.543427230046948</v>
      </c>
      <c r="G57" s="41">
        <v>22</v>
      </c>
      <c r="H57" s="9">
        <f t="shared" si="0"/>
        <v>2.813659035682312</v>
      </c>
      <c r="I57" s="41">
        <v>7</v>
      </c>
      <c r="J57" s="9">
        <f t="shared" si="0"/>
        <v>0.8952551477170994</v>
      </c>
      <c r="K57" s="8">
        <f>C57-E57</f>
        <v>-1164</v>
      </c>
      <c r="L57" s="9">
        <f>K57/$B57</f>
        <v>-1.3661971830985915</v>
      </c>
      <c r="M57" s="41">
        <v>199</v>
      </c>
      <c r="N57" s="9">
        <f t="shared" si="1"/>
        <v>24.819156896981788</v>
      </c>
      <c r="O57" s="41">
        <v>81</v>
      </c>
      <c r="P57" s="9">
        <f t="shared" si="1"/>
        <v>10.102269892741333</v>
      </c>
      <c r="Q57" s="41">
        <v>118</v>
      </c>
      <c r="R57" s="9">
        <f>Q57/($M57+$C57)*1000</f>
        <v>14.716887004240458</v>
      </c>
      <c r="S57" s="41">
        <v>28</v>
      </c>
      <c r="T57" s="9">
        <f t="shared" si="2"/>
        <v>3.5700624760933315</v>
      </c>
      <c r="U57" s="41">
        <v>24</v>
      </c>
      <c r="V57" s="9">
        <f t="shared" si="2"/>
        <v>3.0600535509371416</v>
      </c>
      <c r="W57" s="40">
        <v>4</v>
      </c>
      <c r="X57" s="10">
        <f t="shared" si="3"/>
        <v>0.5115743701240568</v>
      </c>
      <c r="Y57" s="41">
        <v>4210</v>
      </c>
      <c r="Z57" s="9">
        <f>Y57/$B57</f>
        <v>4.94131455399061</v>
      </c>
      <c r="AA57" s="41">
        <v>1468</v>
      </c>
      <c r="AB57" s="35">
        <f>AA57/$B57</f>
        <v>1.7230046948356808</v>
      </c>
      <c r="AC57" s="40">
        <v>1.55</v>
      </c>
      <c r="AD57" s="13" t="s">
        <v>51</v>
      </c>
      <c r="AE57" s="14"/>
      <c r="AF57" s="14"/>
    </row>
    <row r="58" spans="1:32" ht="15.75" customHeight="1">
      <c r="A58" s="7" t="s">
        <v>52</v>
      </c>
      <c r="B58" s="41">
        <v>1434</v>
      </c>
      <c r="C58" s="39">
        <v>12173</v>
      </c>
      <c r="D58" s="9">
        <f t="shared" si="12"/>
        <v>8.48884239888424</v>
      </c>
      <c r="E58" s="41">
        <v>15697</v>
      </c>
      <c r="F58" s="9">
        <f t="shared" si="12"/>
        <v>10.946304044630404</v>
      </c>
      <c r="G58" s="41">
        <v>21</v>
      </c>
      <c r="H58" s="9">
        <f t="shared" si="0"/>
        <v>1.7251293847038527</v>
      </c>
      <c r="I58" s="41">
        <v>10</v>
      </c>
      <c r="J58" s="9">
        <f t="shared" si="0"/>
        <v>0.8214901831923108</v>
      </c>
      <c r="K58" s="8">
        <f>C58-E58</f>
        <v>-3524</v>
      </c>
      <c r="L58" s="9">
        <f>K58/$B58</f>
        <v>-2.4574616457461644</v>
      </c>
      <c r="M58" s="41">
        <v>376</v>
      </c>
      <c r="N58" s="9">
        <f t="shared" si="1"/>
        <v>29.9625468164794</v>
      </c>
      <c r="O58" s="41">
        <v>139</v>
      </c>
      <c r="P58" s="9">
        <f t="shared" si="1"/>
        <v>11.07657980715595</v>
      </c>
      <c r="Q58" s="41">
        <v>237</v>
      </c>
      <c r="R58" s="9">
        <f>Q58/($M58+$C58)*1000</f>
        <v>18.88596700932345</v>
      </c>
      <c r="S58" s="41">
        <v>42</v>
      </c>
      <c r="T58" s="9">
        <f t="shared" si="2"/>
        <v>3.4403669724770642</v>
      </c>
      <c r="U58" s="41">
        <v>35</v>
      </c>
      <c r="V58" s="9">
        <f t="shared" si="2"/>
        <v>2.86697247706422</v>
      </c>
      <c r="W58" s="40">
        <v>7</v>
      </c>
      <c r="X58" s="10">
        <f t="shared" si="3"/>
        <v>0.5750431282346176</v>
      </c>
      <c r="Y58" s="41">
        <v>6981</v>
      </c>
      <c r="Z58" s="9">
        <f>Y58/$B58</f>
        <v>4.868200836820083</v>
      </c>
      <c r="AA58" s="41">
        <v>2528</v>
      </c>
      <c r="AB58" s="35">
        <f>AA58/$B58</f>
        <v>1.7629009762900976</v>
      </c>
      <c r="AC58" s="40">
        <v>1.5</v>
      </c>
      <c r="AD58" s="13" t="s">
        <v>52</v>
      </c>
      <c r="AE58" s="14"/>
      <c r="AF58" s="14"/>
    </row>
    <row r="59" spans="1:32" ht="15.75" customHeight="1">
      <c r="A59" s="7" t="s">
        <v>53</v>
      </c>
      <c r="B59" s="41">
        <v>1813</v>
      </c>
      <c r="C59" s="39">
        <v>16462</v>
      </c>
      <c r="D59" s="9">
        <f t="shared" si="12"/>
        <v>9.079977937120795</v>
      </c>
      <c r="E59" s="41">
        <v>18951</v>
      </c>
      <c r="F59" s="9">
        <f t="shared" si="12"/>
        <v>10.452840595697738</v>
      </c>
      <c r="G59" s="41">
        <v>39</v>
      </c>
      <c r="H59" s="9">
        <f t="shared" si="0"/>
        <v>2.369092455351719</v>
      </c>
      <c r="I59" s="41">
        <v>16</v>
      </c>
      <c r="J59" s="9">
        <f t="shared" si="0"/>
        <v>0.9719353662981411</v>
      </c>
      <c r="K59" s="8">
        <f>C59-E59</f>
        <v>-2489</v>
      </c>
      <c r="L59" s="9">
        <f>K59/$B59</f>
        <v>-1.3728626585769443</v>
      </c>
      <c r="M59" s="41">
        <v>502</v>
      </c>
      <c r="N59" s="9">
        <f t="shared" si="1"/>
        <v>29.59207734024994</v>
      </c>
      <c r="O59" s="41">
        <v>178</v>
      </c>
      <c r="P59" s="9">
        <f t="shared" si="1"/>
        <v>10.492808299929262</v>
      </c>
      <c r="Q59" s="41">
        <v>324</v>
      </c>
      <c r="R59" s="9">
        <f>Q59/($M59+$C59)*1000</f>
        <v>19.099269040320678</v>
      </c>
      <c r="S59" s="41">
        <v>65</v>
      </c>
      <c r="T59" s="9">
        <f t="shared" si="2"/>
        <v>3.9358159249167426</v>
      </c>
      <c r="U59" s="41">
        <v>53</v>
      </c>
      <c r="V59" s="9">
        <f t="shared" si="2"/>
        <v>3.2092037541628824</v>
      </c>
      <c r="W59" s="40">
        <v>12</v>
      </c>
      <c r="X59" s="10">
        <f t="shared" si="3"/>
        <v>0.7289515247236058</v>
      </c>
      <c r="Y59" s="41">
        <v>9573</v>
      </c>
      <c r="Z59" s="9">
        <f>Y59/$B59</f>
        <v>5.280198565912851</v>
      </c>
      <c r="AA59" s="41">
        <v>3493</v>
      </c>
      <c r="AB59" s="35">
        <f>AA59/$B59</f>
        <v>1.9266409266409266</v>
      </c>
      <c r="AC59" s="40">
        <v>1.58</v>
      </c>
      <c r="AD59" s="13" t="s">
        <v>53</v>
      </c>
      <c r="AE59" s="14"/>
      <c r="AF59" s="14"/>
    </row>
    <row r="60" spans="1:32" ht="15.75" customHeight="1">
      <c r="A60" s="7" t="s">
        <v>54</v>
      </c>
      <c r="B60" s="41">
        <v>1192</v>
      </c>
      <c r="C60" s="39">
        <v>10306</v>
      </c>
      <c r="D60" s="9">
        <f t="shared" si="12"/>
        <v>8.645973154362416</v>
      </c>
      <c r="E60" s="41">
        <v>12641</v>
      </c>
      <c r="F60" s="9">
        <f t="shared" si="12"/>
        <v>10.604865771812081</v>
      </c>
      <c r="G60" s="41">
        <v>26</v>
      </c>
      <c r="H60" s="9">
        <f t="shared" si="0"/>
        <v>2.5228022511158548</v>
      </c>
      <c r="I60" s="41">
        <v>16</v>
      </c>
      <c r="J60" s="9">
        <f t="shared" si="0"/>
        <v>1.5524936929943722</v>
      </c>
      <c r="K60" s="8">
        <f>C60-E60</f>
        <v>-2335</v>
      </c>
      <c r="L60" s="9">
        <f>K60/$B60</f>
        <v>-1.9588926174496644</v>
      </c>
      <c r="M60" s="41">
        <v>306</v>
      </c>
      <c r="N60" s="9">
        <f t="shared" si="1"/>
        <v>28.835280814172634</v>
      </c>
      <c r="O60" s="41">
        <v>127</v>
      </c>
      <c r="P60" s="9">
        <f t="shared" si="1"/>
        <v>11.967583867320014</v>
      </c>
      <c r="Q60" s="41">
        <v>179</v>
      </c>
      <c r="R60" s="9">
        <f>Q60/($M60+$C60)*1000</f>
        <v>16.867696946852618</v>
      </c>
      <c r="S60" s="41">
        <v>52</v>
      </c>
      <c r="T60" s="9">
        <f t="shared" si="2"/>
        <v>5.027068832173241</v>
      </c>
      <c r="U60" s="41">
        <v>38</v>
      </c>
      <c r="V60" s="9">
        <f t="shared" si="2"/>
        <v>3.673627223511214</v>
      </c>
      <c r="W60" s="40">
        <v>14</v>
      </c>
      <c r="X60" s="10">
        <f t="shared" si="3"/>
        <v>1.3584319813700758</v>
      </c>
      <c r="Y60" s="41">
        <v>6197</v>
      </c>
      <c r="Z60" s="9">
        <f>Y60/$B60</f>
        <v>5.198825503355705</v>
      </c>
      <c r="AA60" s="41">
        <v>2318</v>
      </c>
      <c r="AB60" s="35">
        <f>AA60/$B60</f>
        <v>1.9446308724832215</v>
      </c>
      <c r="AC60" s="40">
        <v>1.53</v>
      </c>
      <c r="AD60" s="13" t="s">
        <v>54</v>
      </c>
      <c r="AE60" s="14"/>
      <c r="AF60" s="14"/>
    </row>
    <row r="61" spans="1:32" ht="15.75" customHeight="1">
      <c r="A61" s="7" t="s">
        <v>55</v>
      </c>
      <c r="B61" s="41">
        <v>1133</v>
      </c>
      <c r="C61" s="39">
        <v>10292</v>
      </c>
      <c r="D61" s="9">
        <f t="shared" si="12"/>
        <v>9.083848190644307</v>
      </c>
      <c r="E61" s="41">
        <v>11932</v>
      </c>
      <c r="F61" s="9">
        <f t="shared" si="12"/>
        <v>10.531332744924978</v>
      </c>
      <c r="G61" s="41">
        <v>33</v>
      </c>
      <c r="H61" s="9">
        <f t="shared" si="0"/>
        <v>3.2063738826272834</v>
      </c>
      <c r="I61" s="41">
        <v>16</v>
      </c>
      <c r="J61" s="9">
        <f t="shared" si="0"/>
        <v>1.554605518849592</v>
      </c>
      <c r="K61" s="8">
        <f>C61-E61</f>
        <v>-1640</v>
      </c>
      <c r="L61" s="9">
        <f>K61/$B61</f>
        <v>-1.4474845542806707</v>
      </c>
      <c r="M61" s="41">
        <v>326</v>
      </c>
      <c r="N61" s="9">
        <f t="shared" si="1"/>
        <v>30.702580523639103</v>
      </c>
      <c r="O61" s="41">
        <v>113</v>
      </c>
      <c r="P61" s="9">
        <f t="shared" si="1"/>
        <v>10.642305518930119</v>
      </c>
      <c r="Q61" s="41">
        <v>213</v>
      </c>
      <c r="R61" s="9">
        <f>Q61/($M61+$C61)*1000</f>
        <v>20.060275004708984</v>
      </c>
      <c r="S61" s="41">
        <v>42</v>
      </c>
      <c r="T61" s="9">
        <f t="shared" si="2"/>
        <v>4.068978880062003</v>
      </c>
      <c r="U61" s="41">
        <v>30</v>
      </c>
      <c r="V61" s="9">
        <f t="shared" si="2"/>
        <v>2.906413485758574</v>
      </c>
      <c r="W61" s="40">
        <v>12</v>
      </c>
      <c r="X61" s="10">
        <f t="shared" si="3"/>
        <v>1.165954139137194</v>
      </c>
      <c r="Y61" s="41">
        <v>6239</v>
      </c>
      <c r="Z61" s="9">
        <f>Y61/$B61</f>
        <v>5.506619593998235</v>
      </c>
      <c r="AA61" s="41">
        <v>2619</v>
      </c>
      <c r="AB61" s="35">
        <f>AA61/$B61</f>
        <v>2.3115622241835836</v>
      </c>
      <c r="AC61" s="40">
        <v>1.6</v>
      </c>
      <c r="AD61" s="13" t="s">
        <v>55</v>
      </c>
      <c r="AE61" s="14"/>
      <c r="AF61" s="14"/>
    </row>
    <row r="62" spans="1:32" ht="15.75" customHeight="1">
      <c r="A62" s="7"/>
      <c r="B62" s="41"/>
      <c r="C62" s="39"/>
      <c r="D62" s="9"/>
      <c r="E62" s="41"/>
      <c r="F62" s="9"/>
      <c r="G62" s="41"/>
      <c r="H62" s="9"/>
      <c r="I62" s="41"/>
      <c r="J62" s="9"/>
      <c r="K62" s="8"/>
      <c r="L62" s="9"/>
      <c r="M62" s="41"/>
      <c r="N62" s="9"/>
      <c r="O62" s="41"/>
      <c r="P62" s="9"/>
      <c r="Q62" s="41"/>
      <c r="R62" s="9"/>
      <c r="S62" s="41"/>
      <c r="T62" s="9"/>
      <c r="U62" s="41"/>
      <c r="V62" s="9"/>
      <c r="W62" s="40"/>
      <c r="X62" s="10"/>
      <c r="Y62" s="41"/>
      <c r="Z62" s="9"/>
      <c r="AA62" s="41"/>
      <c r="AB62" s="35"/>
      <c r="AC62" s="40"/>
      <c r="AD62" s="13"/>
      <c r="AE62" s="14"/>
      <c r="AF62" s="14"/>
    </row>
    <row r="63" spans="1:32" ht="15.75" customHeight="1">
      <c r="A63" s="7" t="s">
        <v>56</v>
      </c>
      <c r="B63" s="41">
        <v>1713</v>
      </c>
      <c r="C63" s="39">
        <v>15445</v>
      </c>
      <c r="D63" s="9">
        <f aca="true" t="shared" si="13" ref="D63:F64">C63/$B63</f>
        <v>9.01634559252773</v>
      </c>
      <c r="E63" s="41">
        <v>19943</v>
      </c>
      <c r="F63" s="9">
        <f t="shared" si="13"/>
        <v>11.642148277875073</v>
      </c>
      <c r="G63" s="41">
        <v>38</v>
      </c>
      <c r="H63" s="9">
        <f t="shared" si="0"/>
        <v>2.460343153123988</v>
      </c>
      <c r="I63" s="41">
        <v>13</v>
      </c>
      <c r="J63" s="9">
        <f t="shared" si="0"/>
        <v>0.8416963418582065</v>
      </c>
      <c r="K63" s="8">
        <f>C63-E63</f>
        <v>-4498</v>
      </c>
      <c r="L63" s="9">
        <f>K63/$B63</f>
        <v>-2.625802685347344</v>
      </c>
      <c r="M63" s="41">
        <v>529</v>
      </c>
      <c r="N63" s="9">
        <f t="shared" si="1"/>
        <v>33.116314010266684</v>
      </c>
      <c r="O63" s="41">
        <v>182</v>
      </c>
      <c r="P63" s="9">
        <f t="shared" si="1"/>
        <v>11.393514460999123</v>
      </c>
      <c r="Q63" s="41">
        <v>347</v>
      </c>
      <c r="R63" s="9">
        <f>Q63/($M63+$C63)*1000</f>
        <v>21.72279954926756</v>
      </c>
      <c r="S63" s="41">
        <v>53</v>
      </c>
      <c r="T63" s="9">
        <f t="shared" si="2"/>
        <v>3.4220041322314048</v>
      </c>
      <c r="U63" s="41">
        <v>43</v>
      </c>
      <c r="V63" s="9">
        <f t="shared" si="2"/>
        <v>2.7763429752066116</v>
      </c>
      <c r="W63" s="40">
        <v>10</v>
      </c>
      <c r="X63" s="10">
        <f t="shared" si="3"/>
        <v>0.6474587245063127</v>
      </c>
      <c r="Y63" s="41">
        <v>8793</v>
      </c>
      <c r="Z63" s="9">
        <f>Y63/$B63</f>
        <v>5.133099824868651</v>
      </c>
      <c r="AA63" s="41">
        <v>3447</v>
      </c>
      <c r="AB63" s="35">
        <f>AA63/$B63</f>
        <v>2.012259194395797</v>
      </c>
      <c r="AC63" s="40">
        <v>1.59</v>
      </c>
      <c r="AD63" s="13" t="s">
        <v>56</v>
      </c>
      <c r="AE63" s="14"/>
      <c r="AF63" s="14"/>
    </row>
    <row r="64" spans="1:32" ht="15.75" customHeight="1">
      <c r="A64" s="7" t="s">
        <v>57</v>
      </c>
      <c r="B64" s="41">
        <v>1369</v>
      </c>
      <c r="C64" s="39">
        <v>16736</v>
      </c>
      <c r="D64" s="9">
        <f t="shared" si="13"/>
        <v>12.224981738495252</v>
      </c>
      <c r="E64" s="41">
        <v>9492</v>
      </c>
      <c r="F64" s="9">
        <f t="shared" si="13"/>
        <v>6.933528122717312</v>
      </c>
      <c r="G64" s="41">
        <v>34</v>
      </c>
      <c r="H64" s="9">
        <f t="shared" si="0"/>
        <v>2.0315487571701722</v>
      </c>
      <c r="I64" s="41">
        <v>14</v>
      </c>
      <c r="J64" s="9">
        <f t="shared" si="0"/>
        <v>0.8365200764818356</v>
      </c>
      <c r="K64" s="8">
        <f>C64-E64</f>
        <v>7244</v>
      </c>
      <c r="L64" s="9">
        <f>K64/$B64</f>
        <v>5.29145361577794</v>
      </c>
      <c r="M64" s="41">
        <v>595</v>
      </c>
      <c r="N64" s="9">
        <f t="shared" si="1"/>
        <v>34.33154463100802</v>
      </c>
      <c r="O64" s="41">
        <v>266</v>
      </c>
      <c r="P64" s="9">
        <f t="shared" si="1"/>
        <v>15.34821995268594</v>
      </c>
      <c r="Q64" s="41">
        <v>329</v>
      </c>
      <c r="R64" s="9">
        <f>Q64/($M64+$C64)*1000</f>
        <v>18.98332467832208</v>
      </c>
      <c r="S64" s="41">
        <v>58</v>
      </c>
      <c r="T64" s="9">
        <f t="shared" si="2"/>
        <v>3.4558779717571353</v>
      </c>
      <c r="U64" s="41">
        <v>47</v>
      </c>
      <c r="V64" s="9">
        <f t="shared" si="2"/>
        <v>2.800452839182506</v>
      </c>
      <c r="W64" s="40">
        <v>11</v>
      </c>
      <c r="X64" s="10">
        <f t="shared" si="3"/>
        <v>0.6572657743785851</v>
      </c>
      <c r="Y64" s="41">
        <v>8898</v>
      </c>
      <c r="Z64" s="9">
        <f>Y64/$B64</f>
        <v>6.4996347699050405</v>
      </c>
      <c r="AA64" s="41">
        <v>3565</v>
      </c>
      <c r="AB64" s="35">
        <f>AA64/$B64</f>
        <v>2.60409057706355</v>
      </c>
      <c r="AC64" s="40">
        <v>1.78</v>
      </c>
      <c r="AD64" s="13" t="s">
        <v>57</v>
      </c>
      <c r="AE64" s="14"/>
      <c r="AF64" s="14"/>
    </row>
    <row r="65" spans="1:32" ht="15.75" customHeight="1">
      <c r="A65" s="7" t="s">
        <v>58</v>
      </c>
      <c r="B65" s="42" t="s">
        <v>78</v>
      </c>
      <c r="C65" s="39">
        <v>173</v>
      </c>
      <c r="D65" s="10"/>
      <c r="E65" s="41">
        <v>188</v>
      </c>
      <c r="F65" s="10"/>
      <c r="G65" s="41">
        <v>1</v>
      </c>
      <c r="H65" s="10"/>
      <c r="I65" s="41" t="s">
        <v>80</v>
      </c>
      <c r="J65" s="10"/>
      <c r="K65" s="8">
        <f>C65-E65</f>
        <v>-15</v>
      </c>
      <c r="L65" s="10"/>
      <c r="M65" s="41">
        <v>10</v>
      </c>
      <c r="N65" s="9"/>
      <c r="O65" s="41">
        <v>4</v>
      </c>
      <c r="P65" s="10"/>
      <c r="Q65" s="41">
        <v>6</v>
      </c>
      <c r="R65" s="10"/>
      <c r="S65" s="43" t="s">
        <v>80</v>
      </c>
      <c r="T65" s="37"/>
      <c r="U65" s="43" t="s">
        <v>80</v>
      </c>
      <c r="V65" s="10"/>
      <c r="W65" s="40" t="s">
        <v>80</v>
      </c>
      <c r="X65" s="10"/>
      <c r="Y65" s="41" t="s">
        <v>78</v>
      </c>
      <c r="Z65" s="10"/>
      <c r="AA65" s="41" t="s">
        <v>78</v>
      </c>
      <c r="AB65" s="35"/>
      <c r="AC65" s="12"/>
      <c r="AD65" s="13" t="s">
        <v>58</v>
      </c>
      <c r="AE65" s="14"/>
      <c r="AF65" s="14"/>
    </row>
    <row r="66" spans="1:32" ht="15.75" customHeight="1" thickBot="1">
      <c r="A66" s="15" t="s">
        <v>59</v>
      </c>
      <c r="B66" s="44" t="s">
        <v>78</v>
      </c>
      <c r="C66" s="39" t="s">
        <v>78</v>
      </c>
      <c r="D66" s="16"/>
      <c r="E66" s="45">
        <v>1683</v>
      </c>
      <c r="F66" s="16"/>
      <c r="G66" s="45">
        <v>4</v>
      </c>
      <c r="H66" s="16"/>
      <c r="I66" s="45">
        <v>4</v>
      </c>
      <c r="J66" s="16"/>
      <c r="K66" s="17"/>
      <c r="L66" s="16"/>
      <c r="M66" s="45">
        <v>14</v>
      </c>
      <c r="N66" s="18"/>
      <c r="O66" s="45">
        <v>7</v>
      </c>
      <c r="P66" s="16"/>
      <c r="Q66" s="45">
        <v>7</v>
      </c>
      <c r="R66" s="16"/>
      <c r="S66" s="45">
        <v>8</v>
      </c>
      <c r="T66" s="16"/>
      <c r="U66" s="45">
        <v>4</v>
      </c>
      <c r="V66" s="16"/>
      <c r="W66" s="44">
        <v>4</v>
      </c>
      <c r="X66" s="16"/>
      <c r="Y66" s="45" t="s">
        <v>78</v>
      </c>
      <c r="Z66" s="16"/>
      <c r="AA66" s="45" t="s">
        <v>78</v>
      </c>
      <c r="AB66" s="36"/>
      <c r="AC66" s="19"/>
      <c r="AD66" s="20" t="s">
        <v>59</v>
      </c>
      <c r="AE66" s="14"/>
      <c r="AF66" s="14"/>
    </row>
    <row r="67" spans="1:32" ht="15.75" customHeight="1">
      <c r="A67" s="21" t="s">
        <v>79</v>
      </c>
      <c r="B67" s="33"/>
      <c r="C67" s="34"/>
      <c r="D67" s="22"/>
      <c r="E67" s="14"/>
      <c r="F67" s="22"/>
      <c r="G67" s="14"/>
      <c r="H67" s="14"/>
      <c r="I67" s="14"/>
      <c r="J67" s="14"/>
      <c r="K67" s="14"/>
      <c r="L67" s="22"/>
      <c r="M67" s="14"/>
      <c r="N67" s="14"/>
      <c r="O67" s="14"/>
      <c r="P67" s="14"/>
      <c r="Q67" s="14"/>
      <c r="R67" s="14"/>
      <c r="S67" s="14"/>
      <c r="T67" s="14"/>
      <c r="U67" s="14" t="s">
        <v>74</v>
      </c>
      <c r="V67" s="14"/>
      <c r="W67" s="14"/>
      <c r="X67" s="14"/>
      <c r="Y67" s="14"/>
      <c r="Z67" s="22"/>
      <c r="AA67" s="14"/>
      <c r="AB67" s="22"/>
      <c r="AC67" s="14"/>
      <c r="AD67" s="14"/>
      <c r="AE67" s="14"/>
      <c r="AF67" s="14"/>
    </row>
    <row r="68" spans="3:32" ht="13.5">
      <c r="C68" s="14"/>
      <c r="D68" s="22"/>
      <c r="E68" s="14"/>
      <c r="F68" s="22"/>
      <c r="G68" s="14"/>
      <c r="H68" s="14"/>
      <c r="I68" s="14"/>
      <c r="J68" s="14"/>
      <c r="K68" s="14"/>
      <c r="L68" s="22"/>
      <c r="M68" s="14"/>
      <c r="N68" s="14"/>
      <c r="O68" s="14"/>
      <c r="P68" s="14"/>
      <c r="Q68" s="14"/>
      <c r="R68" s="14"/>
      <c r="S68" s="14"/>
      <c r="T68" s="14"/>
      <c r="U68" s="24"/>
      <c r="V68" s="14"/>
      <c r="W68" s="14"/>
      <c r="X68" s="14"/>
      <c r="Y68" s="14"/>
      <c r="Z68" s="22"/>
      <c r="AA68" s="14"/>
      <c r="AB68" s="22"/>
      <c r="AC68" s="14"/>
      <c r="AD68" s="14"/>
      <c r="AE68" s="14"/>
      <c r="AF68" s="14"/>
    </row>
    <row r="69" spans="3:32" ht="13.5">
      <c r="C69" s="14"/>
      <c r="D69" s="22"/>
      <c r="E69" s="14"/>
      <c r="F69" s="22"/>
      <c r="G69" s="14"/>
      <c r="H69" s="14"/>
      <c r="I69" s="14"/>
      <c r="J69" s="14"/>
      <c r="K69" s="14"/>
      <c r="L69" s="22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22"/>
      <c r="AA69" s="14"/>
      <c r="AB69" s="22"/>
      <c r="AC69" s="14"/>
      <c r="AD69" s="14"/>
      <c r="AE69" s="14"/>
      <c r="AF69" s="14"/>
    </row>
    <row r="70" spans="3:32" ht="13.5">
      <c r="C70" s="14"/>
      <c r="D70" s="22"/>
      <c r="E70" s="14"/>
      <c r="F70" s="22"/>
      <c r="G70" s="14"/>
      <c r="H70" s="14"/>
      <c r="I70" s="14"/>
      <c r="J70" s="14"/>
      <c r="K70" s="14"/>
      <c r="L70" s="22"/>
      <c r="M70" s="14"/>
      <c r="N70" s="14"/>
      <c r="O70" s="25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22"/>
      <c r="AA70" s="14"/>
      <c r="AB70" s="22"/>
      <c r="AC70" s="14"/>
      <c r="AD70" s="14"/>
      <c r="AE70" s="14"/>
      <c r="AF70" s="14"/>
    </row>
    <row r="71" spans="3:32" ht="13.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3:32" ht="13.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3:32" ht="13.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3:32" ht="13.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3:32" ht="13.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3:32" ht="13.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3:32" ht="13.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3:32" ht="13.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3:32" ht="13.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3:32" ht="13.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3:32" ht="13.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3:32" ht="13.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3:32" ht="13.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3:32" ht="13.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3:32" ht="13.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3:32" ht="13.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3:32" ht="13.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3:32" ht="13.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3:32" ht="13.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3:32" ht="13.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3:32" ht="13.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3:32" ht="13.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3:32" ht="13.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3:32" ht="13.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3:32" ht="13.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3:32" ht="13.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3:32" ht="13.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3:32" ht="13.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3:32" ht="13.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3:32" ht="13.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3:32" ht="13.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3:32" ht="13.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3:32" ht="13.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3:32" ht="13.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3:32" ht="13.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3:32" ht="13.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3:32" ht="13.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3:32" ht="13.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3:32" ht="13.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3:32" ht="13.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3:32" ht="13.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3:32" ht="13.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3:32" ht="13.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3:32" ht="13.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3:32" ht="13.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3:32" ht="13.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3:32" ht="13.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3:32" ht="13.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3:32" ht="13.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3:32" ht="13.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3:32" ht="13.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3:32" ht="13.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3:30" ht="13.5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3:30" ht="13.5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3:30" ht="13.5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3:30" ht="13.5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3:30" ht="13.5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3:30" ht="13.5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3:30" ht="13.5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3:30" ht="13.5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3:30" ht="13.5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3:30" ht="13.5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3:30" ht="13.5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3:30" ht="13.5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3:30" ht="13.5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3:30" ht="13.5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3:30" ht="13.5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3:30" ht="13.5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3:30" ht="13.5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3:30" ht="13.5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3:30" ht="13.5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3:30" ht="13.5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3:30" ht="13.5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3:30" ht="13.5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3:30" ht="13.5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3:30" ht="13.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3:30" ht="13.5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3:30" ht="13.5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3:30" ht="13.5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3:30" ht="13.5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3:30" ht="13.5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3:30" ht="13.5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3:30" ht="13.5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3:30" ht="13.5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3:30" ht="13.5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3:30" ht="13.5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3:30" ht="13.5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3:30" ht="13.5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3:30" ht="13.5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3:30" ht="13.5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3:30" ht="13.5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3:30" ht="13.5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3:30" ht="13.5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3:30" ht="13.5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3:30" ht="13.5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3:30" ht="13.5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3:30" ht="13.5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3:30" ht="13.5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3:30" ht="13.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3:30" ht="13.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3:30" ht="13.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3:30" ht="13.5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3:30" ht="13.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3:30" ht="13.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3:30" ht="13.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3:30" ht="13.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3:30" ht="13.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3:30" ht="13.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3:30" ht="13.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3:30" ht="13.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3:30" ht="13.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3:30" ht="13.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3:30" ht="13.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</sheetData>
  <mergeCells count="34">
    <mergeCell ref="AC3:AC6"/>
    <mergeCell ref="Y3:Z4"/>
    <mergeCell ref="AA3:AB4"/>
    <mergeCell ref="Y5:Y6"/>
    <mergeCell ref="AA5:AA6"/>
    <mergeCell ref="U5:U6"/>
    <mergeCell ref="S3:X3"/>
    <mergeCell ref="W4:X4"/>
    <mergeCell ref="W5:W6"/>
    <mergeCell ref="S4:T4"/>
    <mergeCell ref="U4:V4"/>
    <mergeCell ref="S5:S6"/>
    <mergeCell ref="M4:N4"/>
    <mergeCell ref="M5:M6"/>
    <mergeCell ref="M3:R3"/>
    <mergeCell ref="O4:P4"/>
    <mergeCell ref="O5:O6"/>
    <mergeCell ref="Q4:R4"/>
    <mergeCell ref="Q5:Q6"/>
    <mergeCell ref="G3:J3"/>
    <mergeCell ref="I4:J4"/>
    <mergeCell ref="I5:I6"/>
    <mergeCell ref="K3:L4"/>
    <mergeCell ref="K5:K6"/>
    <mergeCell ref="B3:B4"/>
    <mergeCell ref="B5:B6"/>
    <mergeCell ref="AD3:AD6"/>
    <mergeCell ref="A3:A6"/>
    <mergeCell ref="G4:H4"/>
    <mergeCell ref="G5:G6"/>
    <mergeCell ref="C5:C6"/>
    <mergeCell ref="E5:E6"/>
    <mergeCell ref="C3:D4"/>
    <mergeCell ref="E3:F4"/>
  </mergeCells>
  <printOptions/>
  <pageMargins left="1.13" right="0.5" top="0.65" bottom="0.29" header="0.32" footer="0.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2009-12-01T06:29:58Z</cp:lastPrinted>
  <dcterms:created xsi:type="dcterms:W3CDTF">2000-12-19T09:04:27Z</dcterms:created>
  <dcterms:modified xsi:type="dcterms:W3CDTF">2009-12-01T06:31:39Z</dcterms:modified>
  <cp:category/>
  <cp:version/>
  <cp:contentType/>
  <cp:contentStatus/>
</cp:coreProperties>
</file>