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4845" activeTab="0"/>
  </bookViews>
  <sheets>
    <sheet name="第２表　人口動態総覧（都道府県別）" sheetId="1" r:id="rId1"/>
  </sheets>
  <definedNames>
    <definedName name="_xlnm.Print_Area" localSheetId="0">'第２表　人口動態総覧（都道府県別）'!$A$1:$AD$68</definedName>
  </definedNames>
  <calcPr fullCalcOnLoad="1"/>
</workbook>
</file>

<file path=xl/sharedStrings.xml><?xml version="1.0" encoding="utf-8"?>
<sst xmlns="http://schemas.openxmlformats.org/spreadsheetml/2006/main" count="181" uniqueCount="87">
  <si>
    <t>　　　　 ・</t>
  </si>
  <si>
    <t>第２表　人口動態総覧（都道府県別）</t>
  </si>
  <si>
    <t>(千人)</t>
  </si>
  <si>
    <t>都道府県</t>
  </si>
  <si>
    <t>人口</t>
  </si>
  <si>
    <t>出　生</t>
  </si>
  <si>
    <t>死　亡</t>
  </si>
  <si>
    <t>（再掲）</t>
  </si>
  <si>
    <t>自然増加</t>
  </si>
  <si>
    <t>死産数</t>
  </si>
  <si>
    <t>周産期死亡数</t>
  </si>
  <si>
    <t>婚　姻</t>
  </si>
  <si>
    <t>離　婚</t>
  </si>
  <si>
    <t>合計特殊出生率</t>
  </si>
  <si>
    <t>乳児死亡</t>
  </si>
  <si>
    <t>新生児死亡</t>
  </si>
  <si>
    <t>総数</t>
  </si>
  <si>
    <t>自然死産</t>
  </si>
  <si>
    <t>人工死産</t>
  </si>
  <si>
    <t>22週以後の死産数</t>
  </si>
  <si>
    <t>早期新生児死亡数</t>
  </si>
  <si>
    <t>実数</t>
  </si>
  <si>
    <t>出生率</t>
  </si>
  <si>
    <t>死亡率</t>
  </si>
  <si>
    <t>率</t>
  </si>
  <si>
    <t>（人口千対）</t>
  </si>
  <si>
    <t>（出生千対）</t>
  </si>
  <si>
    <t>（人口千対）</t>
  </si>
  <si>
    <t>（出産千対）</t>
  </si>
  <si>
    <t>全　　国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</si>
  <si>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</si>
  <si>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</si>
  <si>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</si>
  <si>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</si>
  <si>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</si>
  <si>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</si>
  <si>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</si>
  <si>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</si>
  <si>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</si>
  <si>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</si>
  <si>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</si>
  <si>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</si>
  <si>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</si>
  <si>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</si>
  <si>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</si>
  <si>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</si>
  <si>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</si>
  <si>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</si>
  <si>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</si>
  <si>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</si>
  <si>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</si>
  <si>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</si>
  <si>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</si>
  <si>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</si>
  <si>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</si>
  <si>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</si>
  <si>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</si>
  <si>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</si>
  <si>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</si>
  <si>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</si>
  <si>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</si>
  <si>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</si>
  <si>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</si>
  <si>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</si>
  <si>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</si>
  <si>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</si>
  <si>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</si>
  <si>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</si>
  <si>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</si>
  <si>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</si>
  <si>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</si>
  <si>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</si>
  <si>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</si>
  <si>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</si>
  <si>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</si>
  <si>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</si>
  <si>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</si>
  <si>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</si>
  <si>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外　　国</t>
  </si>
  <si>
    <t>外　国</t>
  </si>
  <si>
    <t>不　　詳</t>
  </si>
  <si>
    <t>不　詳</t>
  </si>
  <si>
    <t xml:space="preserve"> ・</t>
  </si>
  <si>
    <t>（出産千対）</t>
  </si>
  <si>
    <t>（平成２３年）</t>
  </si>
  <si>
    <t>　注：１）人口は、人口推計「平成２３年１０月１日現在推計人口」の日本人人口（総務省統計局）による。２）死産率は死産数を出産数（死産数に出生数を加えたもの）で除している。３）周産期死亡率は周産期死亡数を出産数（妊娠満２２週以後の死産数に出生数を加えたもの）で除している。４）妊娠満２２週以後の死産率は、妊娠満２２週以後の死産数を出産数（妊娠満２２週以後の死産数に出生数を加えたもの）で除している。</t>
  </si>
  <si>
    <t>福　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</si>
</sst>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 "/>
    <numFmt numFmtId="179" formatCode="0.0;&quot;△ &quot;0.0"/>
    <numFmt numFmtId="180" formatCode="#,##0.00;&quot;△ &quot;#,##0.00"/>
    <numFmt numFmtId="181" formatCode="0.00;&quot;△ &quot;0.00"/>
    <numFmt numFmtId="182" formatCode="0.00_);[Red]\(0.00\)"/>
    <numFmt numFmtId="183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shrinkToFit="1"/>
    </xf>
    <xf numFmtId="0" fontId="19" fillId="0" borderId="12" xfId="0" applyFont="1" applyBorder="1" applyAlignment="1">
      <alignment vertical="center"/>
    </xf>
    <xf numFmtId="178" fontId="19" fillId="0" borderId="10" xfId="0" applyNumberFormat="1" applyFont="1" applyBorder="1" applyAlignment="1">
      <alignment/>
    </xf>
    <xf numFmtId="178" fontId="19" fillId="0" borderId="0" xfId="0" applyNumberFormat="1" applyFont="1" applyAlignment="1">
      <alignment/>
    </xf>
    <xf numFmtId="177" fontId="19" fillId="0" borderId="13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/>
    </xf>
    <xf numFmtId="179" fontId="19" fillId="0" borderId="13" xfId="0" applyNumberFormat="1" applyFont="1" applyBorder="1" applyAlignment="1">
      <alignment vertical="center"/>
    </xf>
    <xf numFmtId="180" fontId="19" fillId="0" borderId="13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78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178" fontId="19" fillId="0" borderId="13" xfId="0" applyNumberFormat="1" applyFont="1" applyBorder="1" applyAlignment="1">
      <alignment horizontal="right"/>
    </xf>
    <xf numFmtId="181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/>
    </xf>
    <xf numFmtId="179" fontId="19" fillId="0" borderId="17" xfId="0" applyNumberFormat="1" applyFont="1" applyBorder="1" applyAlignment="1">
      <alignment vertical="center"/>
    </xf>
    <xf numFmtId="178" fontId="19" fillId="0" borderId="17" xfId="0" applyNumberFormat="1" applyFont="1" applyBorder="1" applyAlignment="1">
      <alignment/>
    </xf>
    <xf numFmtId="176" fontId="19" fillId="0" borderId="17" xfId="0" applyNumberFormat="1" applyFont="1" applyBorder="1" applyAlignment="1">
      <alignment vertical="center"/>
    </xf>
    <xf numFmtId="177" fontId="19" fillId="0" borderId="17" xfId="0" applyNumberFormat="1" applyFont="1" applyBorder="1" applyAlignment="1">
      <alignment vertical="center"/>
    </xf>
    <xf numFmtId="180" fontId="19" fillId="0" borderId="17" xfId="0" applyNumberFormat="1" applyFont="1" applyBorder="1" applyAlignment="1">
      <alignment vertical="center"/>
    </xf>
    <xf numFmtId="181" fontId="19" fillId="0" borderId="18" xfId="0" applyNumberFormat="1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9" fillId="0" borderId="1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78" fontId="0" fillId="0" borderId="0" xfId="0" applyNumberFormat="1" applyAlignment="1">
      <alignment vertical="center"/>
    </xf>
    <xf numFmtId="182" fontId="19" fillId="0" borderId="0" xfId="0" applyNumberFormat="1" applyFont="1" applyAlignment="1">
      <alignment/>
    </xf>
    <xf numFmtId="182" fontId="19" fillId="0" borderId="0" xfId="0" applyNumberFormat="1" applyFont="1" applyAlignment="1">
      <alignment horizontal="right"/>
    </xf>
    <xf numFmtId="183" fontId="19" fillId="0" borderId="13" xfId="0" applyNumberFormat="1" applyFont="1" applyBorder="1" applyAlignment="1">
      <alignment horizontal="right"/>
    </xf>
    <xf numFmtId="183" fontId="19" fillId="0" borderId="17" xfId="0" applyNumberFormat="1" applyFont="1" applyBorder="1" applyAlignment="1">
      <alignment horizontal="right"/>
    </xf>
    <xf numFmtId="178" fontId="23" fillId="0" borderId="13" xfId="0" applyNumberFormat="1" applyFont="1" applyBorder="1" applyAlignment="1">
      <alignment/>
    </xf>
    <xf numFmtId="178" fontId="24" fillId="0" borderId="0" xfId="0" applyNumberFormat="1" applyFont="1" applyAlignment="1">
      <alignment/>
    </xf>
    <xf numFmtId="177" fontId="24" fillId="0" borderId="13" xfId="0" applyNumberFormat="1" applyFont="1" applyBorder="1" applyAlignment="1">
      <alignment vertical="center"/>
    </xf>
    <xf numFmtId="178" fontId="24" fillId="0" borderId="13" xfId="0" applyNumberFormat="1" applyFont="1" applyBorder="1" applyAlignment="1">
      <alignment/>
    </xf>
    <xf numFmtId="176" fontId="24" fillId="0" borderId="0" xfId="0" applyNumberFormat="1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4" fillId="0" borderId="0" xfId="0" applyFont="1" applyAlignment="1">
      <alignment/>
    </xf>
    <xf numFmtId="179" fontId="23" fillId="0" borderId="13" xfId="0" applyNumberFormat="1" applyFont="1" applyBorder="1" applyAlignment="1">
      <alignment vertical="center"/>
    </xf>
    <xf numFmtId="180" fontId="23" fillId="0" borderId="13" xfId="0" applyNumberFormat="1" applyFont="1" applyBorder="1" applyAlignment="1">
      <alignment vertical="center"/>
    </xf>
    <xf numFmtId="182" fontId="24" fillId="0" borderId="0" xfId="0" applyNumberFormat="1" applyFont="1" applyAlignment="1">
      <alignment/>
    </xf>
    <xf numFmtId="0" fontId="24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38" fontId="19" fillId="0" borderId="20" xfId="48" applyFont="1" applyBorder="1" applyAlignment="1">
      <alignment horizontal="center" vertical="center"/>
    </xf>
    <xf numFmtId="38" fontId="19" fillId="0" borderId="13" xfId="48" applyFont="1" applyBorder="1" applyAlignment="1">
      <alignment horizontal="center" vertical="center"/>
    </xf>
    <xf numFmtId="38" fontId="19" fillId="0" borderId="11" xfId="48" applyFont="1" applyBorder="1" applyAlignment="1">
      <alignment horizontal="center" vertical="center"/>
    </xf>
    <xf numFmtId="0" fontId="19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5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PageLayoutView="0" workbookViewId="0" topLeftCell="A1">
      <selection activeCell="E42" sqref="E42"/>
    </sheetView>
  </sheetViews>
  <sheetFormatPr defaultColWidth="9.140625" defaultRowHeight="15"/>
  <cols>
    <col min="1" max="1" width="8.140625" style="0" customWidth="1"/>
    <col min="2" max="2" width="11.7109375" style="0" customWidth="1"/>
    <col min="3" max="3" width="10.28125" style="0" customWidth="1"/>
    <col min="4" max="4" width="5.8515625" style="0" customWidth="1"/>
    <col min="5" max="5" width="10.28125" style="0" customWidth="1"/>
    <col min="6" max="6" width="5.7109375" style="0" customWidth="1"/>
    <col min="8" max="8" width="5.57421875" style="0" customWidth="1"/>
    <col min="9" max="9" width="8.7109375" style="0" customWidth="1"/>
    <col min="10" max="10" width="5.57421875" style="0" customWidth="1"/>
    <col min="11" max="11" width="11.140625" style="0" customWidth="1"/>
    <col min="12" max="12" width="6.8515625" style="0" customWidth="1"/>
    <col min="13" max="13" width="9.57421875" style="0" customWidth="1"/>
    <col min="14" max="14" width="5.57421875" style="0" customWidth="1"/>
    <col min="15" max="15" width="8.57421875" style="0" customWidth="1"/>
    <col min="16" max="16" width="5.57421875" style="0" customWidth="1"/>
    <col min="17" max="17" width="8.57421875" style="0" customWidth="1"/>
    <col min="18" max="18" width="5.421875" style="0" customWidth="1"/>
    <col min="19" max="19" width="6.57421875" style="0" customWidth="1"/>
    <col min="20" max="20" width="5.57421875" style="0" customWidth="1"/>
    <col min="21" max="21" width="6.57421875" style="0" customWidth="1"/>
    <col min="22" max="22" width="5.57421875" style="0" customWidth="1"/>
    <col min="23" max="23" width="6.57421875" style="0" customWidth="1"/>
    <col min="24" max="24" width="5.57421875" style="0" customWidth="1"/>
    <col min="25" max="25" width="8.57421875" style="0" customWidth="1"/>
    <col min="26" max="26" width="6.28125" style="0" customWidth="1"/>
    <col min="27" max="27" width="8.7109375" style="0" customWidth="1"/>
    <col min="28" max="28" width="6.28125" style="0" customWidth="1"/>
    <col min="29" max="29" width="8.140625" style="0" customWidth="1"/>
  </cols>
  <sheetData>
    <row r="1" ht="18.75">
      <c r="A1" s="25" t="s">
        <v>1</v>
      </c>
    </row>
    <row r="2" ht="14.25" thickBot="1">
      <c r="AC2" s="26" t="s">
        <v>84</v>
      </c>
    </row>
    <row r="3" spans="1:30" ht="13.5" customHeight="1">
      <c r="A3" s="51" t="s">
        <v>3</v>
      </c>
      <c r="B3" s="66" t="s">
        <v>4</v>
      </c>
      <c r="C3" s="71" t="s">
        <v>5</v>
      </c>
      <c r="D3" s="72"/>
      <c r="E3" s="60" t="s">
        <v>6</v>
      </c>
      <c r="F3" s="61"/>
      <c r="G3" s="57" t="s">
        <v>7</v>
      </c>
      <c r="H3" s="58"/>
      <c r="I3" s="58"/>
      <c r="J3" s="59"/>
      <c r="K3" s="60" t="s">
        <v>8</v>
      </c>
      <c r="L3" s="61"/>
      <c r="M3" s="57" t="s">
        <v>9</v>
      </c>
      <c r="N3" s="58"/>
      <c r="O3" s="58"/>
      <c r="P3" s="58"/>
      <c r="Q3" s="58"/>
      <c r="R3" s="59"/>
      <c r="S3" s="57" t="s">
        <v>10</v>
      </c>
      <c r="T3" s="58"/>
      <c r="U3" s="58"/>
      <c r="V3" s="58"/>
      <c r="W3" s="58"/>
      <c r="X3" s="59"/>
      <c r="Y3" s="60" t="s">
        <v>11</v>
      </c>
      <c r="Z3" s="61"/>
      <c r="AA3" s="60" t="s">
        <v>12</v>
      </c>
      <c r="AB3" s="61"/>
      <c r="AC3" s="46" t="s">
        <v>13</v>
      </c>
      <c r="AD3" s="49" t="s">
        <v>3</v>
      </c>
    </row>
    <row r="4" spans="1:30" ht="13.5">
      <c r="A4" s="52"/>
      <c r="B4" s="67"/>
      <c r="C4" s="73"/>
      <c r="D4" s="74"/>
      <c r="E4" s="62"/>
      <c r="F4" s="63"/>
      <c r="G4" s="64" t="s">
        <v>14</v>
      </c>
      <c r="H4" s="65"/>
      <c r="I4" s="64" t="s">
        <v>15</v>
      </c>
      <c r="J4" s="65"/>
      <c r="K4" s="62"/>
      <c r="L4" s="63"/>
      <c r="M4" s="64" t="s">
        <v>16</v>
      </c>
      <c r="N4" s="65"/>
      <c r="O4" s="64" t="s">
        <v>17</v>
      </c>
      <c r="P4" s="65"/>
      <c r="Q4" s="64" t="s">
        <v>18</v>
      </c>
      <c r="R4" s="65"/>
      <c r="S4" s="64" t="s">
        <v>16</v>
      </c>
      <c r="T4" s="65"/>
      <c r="U4" s="75" t="s">
        <v>19</v>
      </c>
      <c r="V4" s="75"/>
      <c r="W4" s="53" t="s">
        <v>20</v>
      </c>
      <c r="X4" s="54"/>
      <c r="Y4" s="62"/>
      <c r="Z4" s="63"/>
      <c r="AA4" s="62"/>
      <c r="AB4" s="63"/>
      <c r="AC4" s="47"/>
      <c r="AD4" s="50"/>
    </row>
    <row r="5" spans="1:30" ht="13.5">
      <c r="A5" s="52"/>
      <c r="B5" s="67"/>
      <c r="C5" s="55" t="s">
        <v>21</v>
      </c>
      <c r="D5" s="1" t="s">
        <v>22</v>
      </c>
      <c r="E5" s="55" t="s">
        <v>21</v>
      </c>
      <c r="F5" s="1" t="s">
        <v>23</v>
      </c>
      <c r="G5" s="55" t="s">
        <v>21</v>
      </c>
      <c r="H5" s="1" t="s">
        <v>24</v>
      </c>
      <c r="I5" s="55" t="s">
        <v>21</v>
      </c>
      <c r="J5" s="1" t="s">
        <v>24</v>
      </c>
      <c r="K5" s="55" t="s">
        <v>21</v>
      </c>
      <c r="L5" s="1" t="s">
        <v>24</v>
      </c>
      <c r="M5" s="55" t="s">
        <v>21</v>
      </c>
      <c r="N5" s="1" t="s">
        <v>24</v>
      </c>
      <c r="O5" s="55" t="s">
        <v>21</v>
      </c>
      <c r="P5" s="1" t="s">
        <v>24</v>
      </c>
      <c r="Q5" s="55" t="s">
        <v>21</v>
      </c>
      <c r="R5" s="1" t="s">
        <v>24</v>
      </c>
      <c r="S5" s="55" t="s">
        <v>21</v>
      </c>
      <c r="T5" s="1" t="s">
        <v>24</v>
      </c>
      <c r="U5" s="55" t="s">
        <v>21</v>
      </c>
      <c r="V5" s="1" t="s">
        <v>24</v>
      </c>
      <c r="W5" s="55" t="s">
        <v>21</v>
      </c>
      <c r="X5" s="1" t="s">
        <v>24</v>
      </c>
      <c r="Y5" s="55" t="s">
        <v>21</v>
      </c>
      <c r="Z5" s="1" t="s">
        <v>24</v>
      </c>
      <c r="AA5" s="55" t="s">
        <v>21</v>
      </c>
      <c r="AB5" s="1" t="s">
        <v>24</v>
      </c>
      <c r="AC5" s="47"/>
      <c r="AD5" s="50"/>
    </row>
    <row r="6" spans="1:30" ht="13.5">
      <c r="A6" s="52"/>
      <c r="B6" s="68" t="s">
        <v>2</v>
      </c>
      <c r="C6" s="56"/>
      <c r="D6" s="2" t="s">
        <v>25</v>
      </c>
      <c r="E6" s="56"/>
      <c r="F6" s="2" t="s">
        <v>25</v>
      </c>
      <c r="G6" s="56"/>
      <c r="H6" s="2" t="s">
        <v>26</v>
      </c>
      <c r="I6" s="56"/>
      <c r="J6" s="2" t="s">
        <v>26</v>
      </c>
      <c r="K6" s="56"/>
      <c r="L6" s="2" t="s">
        <v>27</v>
      </c>
      <c r="M6" s="56"/>
      <c r="N6" s="2" t="s">
        <v>83</v>
      </c>
      <c r="O6" s="56"/>
      <c r="P6" s="2" t="s">
        <v>28</v>
      </c>
      <c r="Q6" s="56"/>
      <c r="R6" s="2" t="s">
        <v>28</v>
      </c>
      <c r="S6" s="56"/>
      <c r="T6" s="2" t="s">
        <v>28</v>
      </c>
      <c r="U6" s="56"/>
      <c r="V6" s="2" t="s">
        <v>28</v>
      </c>
      <c r="W6" s="56"/>
      <c r="X6" s="2" t="s">
        <v>26</v>
      </c>
      <c r="Y6" s="56"/>
      <c r="Z6" s="2" t="s">
        <v>27</v>
      </c>
      <c r="AA6" s="56"/>
      <c r="AB6" s="2" t="s">
        <v>27</v>
      </c>
      <c r="AC6" s="48"/>
      <c r="AD6" s="50"/>
    </row>
    <row r="7" spans="1:30" ht="13.5">
      <c r="A7" s="3" t="s">
        <v>29</v>
      </c>
      <c r="B7" s="4">
        <v>126180000</v>
      </c>
      <c r="C7" s="5">
        <v>1050806</v>
      </c>
      <c r="D7" s="6">
        <f>C7/B7*1000</f>
        <v>8.32783325408147</v>
      </c>
      <c r="E7" s="4">
        <v>1253066</v>
      </c>
      <c r="F7" s="6">
        <f>E7/B7*1000</f>
        <v>9.93078142336345</v>
      </c>
      <c r="G7" s="4">
        <v>2463</v>
      </c>
      <c r="H7" s="6">
        <f>G7/C7*1000</f>
        <v>2.343915051874466</v>
      </c>
      <c r="I7" s="4">
        <v>1147</v>
      </c>
      <c r="J7" s="6">
        <f>I7/C7*1000</f>
        <v>1.0915430631343939</v>
      </c>
      <c r="K7" s="7">
        <f>C7-E7</f>
        <v>-202260</v>
      </c>
      <c r="L7" s="6">
        <f>K7/B7*1000</f>
        <v>-1.602948169281978</v>
      </c>
      <c r="M7" s="4">
        <f>O7+Q7</f>
        <v>25751</v>
      </c>
      <c r="N7" s="6">
        <f>M7/(C7+M7)*1000</f>
        <v>23.91977387170396</v>
      </c>
      <c r="O7" s="4">
        <v>11940</v>
      </c>
      <c r="P7" s="6">
        <f>O7/(C7+M7)*1000</f>
        <v>11.090912975346406</v>
      </c>
      <c r="Q7" s="4">
        <v>13811</v>
      </c>
      <c r="R7" s="6">
        <f>Q7/(C7+M7)*1000</f>
        <v>12.828860896357556</v>
      </c>
      <c r="S7" s="4">
        <f>U7+W7</f>
        <v>4315</v>
      </c>
      <c r="T7" s="6">
        <f>S7/(C7+U7)*1000</f>
        <v>4.092774616640282</v>
      </c>
      <c r="U7" s="4">
        <v>3491</v>
      </c>
      <c r="V7" s="6">
        <f>U7/(C7+U7)*1000</f>
        <v>3.3112111672517326</v>
      </c>
      <c r="W7" s="8">
        <v>824</v>
      </c>
      <c r="X7" s="9">
        <f>W7/C7*1000</f>
        <v>0.7841599686336013</v>
      </c>
      <c r="Y7" s="29">
        <v>661895</v>
      </c>
      <c r="Z7" s="6">
        <f>Y7/B7*1000</f>
        <v>5.2456411475669675</v>
      </c>
      <c r="AA7" s="4">
        <v>235719</v>
      </c>
      <c r="AB7" s="10">
        <f>AA7/B7*1000</f>
        <v>1.8681169757489302</v>
      </c>
      <c r="AC7" s="30">
        <v>1.39</v>
      </c>
      <c r="AD7" s="11" t="s">
        <v>30</v>
      </c>
    </row>
    <row r="8" spans="1:30" ht="13.5">
      <c r="A8" s="3"/>
      <c r="B8" s="12"/>
      <c r="C8" s="5"/>
      <c r="D8" s="6"/>
      <c r="E8" s="12"/>
      <c r="F8" s="6"/>
      <c r="G8" s="12"/>
      <c r="H8" s="6"/>
      <c r="I8" s="12"/>
      <c r="J8" s="6"/>
      <c r="K8" s="7"/>
      <c r="L8" s="6"/>
      <c r="M8" s="12"/>
      <c r="N8" s="6"/>
      <c r="O8" s="12"/>
      <c r="P8" s="6"/>
      <c r="Q8" s="12"/>
      <c r="R8" s="6"/>
      <c r="S8" s="12"/>
      <c r="T8" s="6"/>
      <c r="U8" s="12"/>
      <c r="V8" s="6"/>
      <c r="W8" s="8"/>
      <c r="X8" s="9"/>
      <c r="Y8" s="12"/>
      <c r="Z8" s="6"/>
      <c r="AA8" s="12"/>
      <c r="AB8" s="10"/>
      <c r="AC8" s="30"/>
      <c r="AD8" s="11"/>
    </row>
    <row r="9" spans="1:30" ht="13.5">
      <c r="A9" s="3" t="s">
        <v>31</v>
      </c>
      <c r="B9" s="12">
        <v>5467000</v>
      </c>
      <c r="C9" s="5">
        <v>39292</v>
      </c>
      <c r="D9" s="6">
        <f>C9/B9*1000</f>
        <v>7.187122736418511</v>
      </c>
      <c r="E9" s="12">
        <v>56970</v>
      </c>
      <c r="F9" s="6">
        <f>E9/B9*1000</f>
        <v>10.420706054508871</v>
      </c>
      <c r="G9" s="12">
        <v>84</v>
      </c>
      <c r="H9" s="6">
        <f>G9/C9*1000</f>
        <v>2.1378397638196067</v>
      </c>
      <c r="I9" s="12">
        <v>41</v>
      </c>
      <c r="J9" s="6">
        <f>I9/C9*1000</f>
        <v>1.0434694085309988</v>
      </c>
      <c r="K9" s="7">
        <f>C9-E9</f>
        <v>-17678</v>
      </c>
      <c r="L9" s="6">
        <f>K9/B9*1000</f>
        <v>-3.2335833180903606</v>
      </c>
      <c r="M9" s="12">
        <f aca="true" t="shared" si="0" ref="M9:M66">O9+Q9</f>
        <v>1309</v>
      </c>
      <c r="N9" s="6">
        <f>M9/(C9+M9)*1000</f>
        <v>32.24058520726091</v>
      </c>
      <c r="O9" s="12">
        <v>513</v>
      </c>
      <c r="P9" s="6">
        <f>O9/(C9+M9)*1000</f>
        <v>12.635156769537696</v>
      </c>
      <c r="Q9" s="12">
        <v>796</v>
      </c>
      <c r="R9" s="6">
        <f>Q9/(C9+M9)*1000</f>
        <v>19.60542843772321</v>
      </c>
      <c r="S9" s="12">
        <f>U9+W9</f>
        <v>168</v>
      </c>
      <c r="T9" s="6">
        <f>S9/(C9+U9)*1000</f>
        <v>4.26071519147857</v>
      </c>
      <c r="U9" s="12">
        <v>138</v>
      </c>
      <c r="V9" s="6">
        <f aca="true" t="shared" si="1" ref="V9:V65">U9/(C9+U9)*1000</f>
        <v>3.4998731930002536</v>
      </c>
      <c r="W9" s="8">
        <v>30</v>
      </c>
      <c r="X9" s="9">
        <f>W9/C9*1000</f>
        <v>0.7635142013641454</v>
      </c>
      <c r="Y9" s="12">
        <v>26518</v>
      </c>
      <c r="Z9" s="6">
        <f aca="true" t="shared" si="2" ref="Z9:Z64">Y9/B9*1000</f>
        <v>4.850557892811414</v>
      </c>
      <c r="AA9" s="12">
        <v>11847</v>
      </c>
      <c r="AB9" s="10">
        <f aca="true" t="shared" si="3" ref="AB9:AB64">AA9/B9*1000</f>
        <v>2.1670020120724347</v>
      </c>
      <c r="AC9" s="30">
        <v>1.25</v>
      </c>
      <c r="AD9" s="11" t="s">
        <v>31</v>
      </c>
    </row>
    <row r="10" spans="1:30" ht="13.5">
      <c r="A10" s="3" t="s">
        <v>32</v>
      </c>
      <c r="B10" s="12">
        <v>1360000</v>
      </c>
      <c r="C10" s="5">
        <v>9531</v>
      </c>
      <c r="D10" s="6">
        <f>C10/B10*1000</f>
        <v>7.008088235294117</v>
      </c>
      <c r="E10" s="12">
        <v>16419</v>
      </c>
      <c r="F10" s="6">
        <f>E10/B10*1000</f>
        <v>12.072794117647058</v>
      </c>
      <c r="G10" s="12">
        <v>23</v>
      </c>
      <c r="H10" s="6">
        <f>G10/C10*1000</f>
        <v>2.413178050571818</v>
      </c>
      <c r="I10" s="12">
        <v>8</v>
      </c>
      <c r="J10" s="6">
        <f>I10/C10*1000</f>
        <v>0.8393662784597629</v>
      </c>
      <c r="K10" s="7">
        <f>C10-E10</f>
        <v>-6888</v>
      </c>
      <c r="L10" s="6">
        <f>K10/B10*1000</f>
        <v>-5.064705882352941</v>
      </c>
      <c r="M10" s="12">
        <f t="shared" si="0"/>
        <v>256</v>
      </c>
      <c r="N10" s="6">
        <f>M10/(C10+M10)*1000</f>
        <v>26.15714723612956</v>
      </c>
      <c r="O10" s="12">
        <v>120</v>
      </c>
      <c r="P10" s="6">
        <f>O10/(C10+M10)*1000</f>
        <v>12.261162766935731</v>
      </c>
      <c r="Q10" s="12">
        <v>136</v>
      </c>
      <c r="R10" s="6">
        <f>Q10/(C10+M10)*1000</f>
        <v>13.895984469193827</v>
      </c>
      <c r="S10" s="12">
        <f>U10+W10</f>
        <v>40</v>
      </c>
      <c r="T10" s="6">
        <f>S10/(C10+U10)*1000</f>
        <v>4.182350480970306</v>
      </c>
      <c r="U10" s="12">
        <v>33</v>
      </c>
      <c r="V10" s="6">
        <f t="shared" si="1"/>
        <v>3.450439146800502</v>
      </c>
      <c r="W10" s="8">
        <v>7</v>
      </c>
      <c r="X10" s="9">
        <f>W10/C10*1000</f>
        <v>0.7344454936522926</v>
      </c>
      <c r="Y10" s="12">
        <v>5583</v>
      </c>
      <c r="Z10" s="6">
        <f t="shared" si="2"/>
        <v>4.10514705882353</v>
      </c>
      <c r="AA10" s="12">
        <v>2377</v>
      </c>
      <c r="AB10" s="10">
        <f t="shared" si="3"/>
        <v>1.7477941176470588</v>
      </c>
      <c r="AC10" s="30">
        <v>1.38</v>
      </c>
      <c r="AD10" s="11" t="s">
        <v>32</v>
      </c>
    </row>
    <row r="11" spans="1:30" ht="13.5">
      <c r="A11" s="3" t="s">
        <v>33</v>
      </c>
      <c r="B11" s="12">
        <v>1309000</v>
      </c>
      <c r="C11" s="5">
        <v>9310</v>
      </c>
      <c r="D11" s="6">
        <f>C11/B11*1000</f>
        <v>7.112299465240642</v>
      </c>
      <c r="E11" s="12">
        <v>22335</v>
      </c>
      <c r="F11" s="6">
        <f>E11/B11*1000</f>
        <v>17.06264323911383</v>
      </c>
      <c r="G11" s="12">
        <v>43</v>
      </c>
      <c r="H11" s="6">
        <f>G11/C11*1000</f>
        <v>4.6186895810955955</v>
      </c>
      <c r="I11" s="12">
        <v>5</v>
      </c>
      <c r="J11" s="6">
        <f>I11/C11*1000</f>
        <v>0.5370569280343717</v>
      </c>
      <c r="K11" s="7">
        <f>C11-E11</f>
        <v>-13025</v>
      </c>
      <c r="L11" s="6">
        <f>K11/B11*1000</f>
        <v>-9.950343773873186</v>
      </c>
      <c r="M11" s="12">
        <f t="shared" si="0"/>
        <v>256</v>
      </c>
      <c r="N11" s="6">
        <f>M11/(C11+M11)*1000</f>
        <v>26.761446790717123</v>
      </c>
      <c r="O11" s="12">
        <v>114</v>
      </c>
      <c r="P11" s="6">
        <f>O11/(C11+M11)*1000</f>
        <v>11.91720677399122</v>
      </c>
      <c r="Q11" s="12">
        <v>142</v>
      </c>
      <c r="R11" s="6">
        <f>Q11/(C11+M11)*1000</f>
        <v>14.844240016725903</v>
      </c>
      <c r="S11" s="12">
        <f>U11+W11</f>
        <v>46</v>
      </c>
      <c r="T11" s="6">
        <f>S11/(C11+U11)*1000</f>
        <v>4.917156600748262</v>
      </c>
      <c r="U11" s="12">
        <v>45</v>
      </c>
      <c r="V11" s="6">
        <f t="shared" si="1"/>
        <v>4.810261892036344</v>
      </c>
      <c r="W11" s="8">
        <v>1</v>
      </c>
      <c r="X11" s="9">
        <f>W11/C11*1000</f>
        <v>0.10741138560687433</v>
      </c>
      <c r="Y11" s="12">
        <v>5344</v>
      </c>
      <c r="Z11" s="6">
        <f t="shared" si="2"/>
        <v>4.082505729564553</v>
      </c>
      <c r="AA11" s="12">
        <v>2038</v>
      </c>
      <c r="AB11" s="10">
        <f t="shared" si="3"/>
        <v>1.5569136745607335</v>
      </c>
      <c r="AC11" s="30">
        <v>1.41</v>
      </c>
      <c r="AD11" s="11" t="s">
        <v>33</v>
      </c>
    </row>
    <row r="12" spans="1:30" ht="13.5">
      <c r="A12" s="3" t="s">
        <v>34</v>
      </c>
      <c r="B12" s="12">
        <v>2315000</v>
      </c>
      <c r="C12" s="5">
        <v>18062</v>
      </c>
      <c r="D12" s="6">
        <f>C12/B12*1000</f>
        <v>7.802159827213823</v>
      </c>
      <c r="E12" s="12">
        <v>33975</v>
      </c>
      <c r="F12" s="6">
        <f>E12/B12*1000</f>
        <v>14.676025917926566</v>
      </c>
      <c r="G12" s="12">
        <v>85</v>
      </c>
      <c r="H12" s="6">
        <f>G12/C12*1000</f>
        <v>4.7060126231868</v>
      </c>
      <c r="I12" s="12">
        <v>27</v>
      </c>
      <c r="J12" s="6">
        <f>I12/C12*1000</f>
        <v>1.4948510685416896</v>
      </c>
      <c r="K12" s="7">
        <f>C12-E12</f>
        <v>-15913</v>
      </c>
      <c r="L12" s="6">
        <f>K12/B12*1000</f>
        <v>-6.873866090712743</v>
      </c>
      <c r="M12" s="12">
        <f t="shared" si="0"/>
        <v>484</v>
      </c>
      <c r="N12" s="6">
        <f>M12/(C12+M12)*1000</f>
        <v>26.097271648873072</v>
      </c>
      <c r="O12" s="12">
        <v>224</v>
      </c>
      <c r="P12" s="6">
        <f>O12/(C12+M12)*1000</f>
        <v>12.078076135015637</v>
      </c>
      <c r="Q12" s="12">
        <v>260</v>
      </c>
      <c r="R12" s="6">
        <f>Q12/(C12+M12)*1000</f>
        <v>14.019195513857436</v>
      </c>
      <c r="S12" s="12">
        <f>U12+W12</f>
        <v>67</v>
      </c>
      <c r="T12" s="6">
        <f>S12/(C12+U12)*1000</f>
        <v>3.699204946996466</v>
      </c>
      <c r="U12" s="12">
        <v>50</v>
      </c>
      <c r="V12" s="6">
        <f t="shared" si="1"/>
        <v>2.760600706713781</v>
      </c>
      <c r="W12" s="8">
        <v>17</v>
      </c>
      <c r="X12" s="9">
        <f>W12/C12*1000</f>
        <v>0.9412025246373602</v>
      </c>
      <c r="Y12" s="12">
        <v>11409</v>
      </c>
      <c r="Z12" s="6">
        <f t="shared" si="2"/>
        <v>4.92829373650108</v>
      </c>
      <c r="AA12" s="12">
        <v>3826</v>
      </c>
      <c r="AB12" s="10">
        <f t="shared" si="3"/>
        <v>1.6526997840172788</v>
      </c>
      <c r="AC12" s="30">
        <v>1.25</v>
      </c>
      <c r="AD12" s="11" t="s">
        <v>34</v>
      </c>
    </row>
    <row r="13" spans="1:30" ht="13.5">
      <c r="A13" s="3" t="s">
        <v>35</v>
      </c>
      <c r="B13" s="12">
        <v>1072000</v>
      </c>
      <c r="C13" s="5">
        <v>6658</v>
      </c>
      <c r="D13" s="6">
        <f>C13/B13*1000</f>
        <v>6.210820895522388</v>
      </c>
      <c r="E13" s="12">
        <v>14642</v>
      </c>
      <c r="F13" s="6">
        <f>E13/B13*1000</f>
        <v>13.65858208955224</v>
      </c>
      <c r="G13" s="12">
        <v>15</v>
      </c>
      <c r="H13" s="6">
        <f>G13/C13*1000</f>
        <v>2.2529288074496847</v>
      </c>
      <c r="I13" s="12">
        <v>5</v>
      </c>
      <c r="J13" s="6">
        <f>I13/C13*1000</f>
        <v>0.7509762691498949</v>
      </c>
      <c r="K13" s="7">
        <f>C13-E13</f>
        <v>-7984</v>
      </c>
      <c r="L13" s="6">
        <f>K13/B13*1000</f>
        <v>-7.447761194029851</v>
      </c>
      <c r="M13" s="12">
        <f t="shared" si="0"/>
        <v>192</v>
      </c>
      <c r="N13" s="6">
        <f>M13/(C13+M13)*1000</f>
        <v>28.02919708029197</v>
      </c>
      <c r="O13" s="12">
        <v>101</v>
      </c>
      <c r="P13" s="6">
        <f>O13/(C13+M13)*1000</f>
        <v>14.744525547445255</v>
      </c>
      <c r="Q13" s="12">
        <v>91</v>
      </c>
      <c r="R13" s="6">
        <f>Q13/(C13+M13)*1000</f>
        <v>13.284671532846716</v>
      </c>
      <c r="S13" s="12">
        <f>U13+W13</f>
        <v>27</v>
      </c>
      <c r="T13" s="6">
        <f>S13/(C13+U13)*1000</f>
        <v>4.041311180960935</v>
      </c>
      <c r="U13" s="12">
        <v>23</v>
      </c>
      <c r="V13" s="6">
        <f t="shared" si="1"/>
        <v>3.442598413411166</v>
      </c>
      <c r="W13" s="8">
        <v>4</v>
      </c>
      <c r="X13" s="9">
        <f>W13/C13*1000</f>
        <v>0.6007810153199159</v>
      </c>
      <c r="Y13" s="12">
        <v>4058</v>
      </c>
      <c r="Z13" s="6">
        <f t="shared" si="2"/>
        <v>3.78544776119403</v>
      </c>
      <c r="AA13" s="12">
        <v>1555</v>
      </c>
      <c r="AB13" s="10">
        <f t="shared" si="3"/>
        <v>1.4505597014925373</v>
      </c>
      <c r="AC13" s="30">
        <v>1.35</v>
      </c>
      <c r="AD13" s="11" t="s">
        <v>35</v>
      </c>
    </row>
    <row r="14" spans="1:30" ht="13.5">
      <c r="A14" s="3"/>
      <c r="B14" s="12"/>
      <c r="C14" s="5"/>
      <c r="D14" s="6"/>
      <c r="E14" s="12"/>
      <c r="F14" s="6"/>
      <c r="G14" s="12"/>
      <c r="H14" s="6"/>
      <c r="I14" s="12"/>
      <c r="J14" s="6"/>
      <c r="K14" s="7"/>
      <c r="L14" s="6"/>
      <c r="M14" s="12"/>
      <c r="N14" s="6"/>
      <c r="O14" s="12"/>
      <c r="P14" s="6"/>
      <c r="Q14" s="12"/>
      <c r="R14" s="6"/>
      <c r="S14" s="12"/>
      <c r="T14" s="6"/>
      <c r="U14" s="12"/>
      <c r="V14" s="6"/>
      <c r="W14" s="8"/>
      <c r="X14" s="9"/>
      <c r="Y14" s="12"/>
      <c r="Z14" s="6"/>
      <c r="AA14" s="12"/>
      <c r="AB14" s="10"/>
      <c r="AC14" s="30"/>
      <c r="AD14" s="11"/>
    </row>
    <row r="15" spans="1:30" ht="13.5">
      <c r="A15" s="3" t="s">
        <v>36</v>
      </c>
      <c r="B15" s="12">
        <v>1156000</v>
      </c>
      <c r="C15" s="5">
        <v>8555</v>
      </c>
      <c r="D15" s="6">
        <f>C15/B15*1000</f>
        <v>7.400519031141868</v>
      </c>
      <c r="E15" s="12">
        <v>14880</v>
      </c>
      <c r="F15" s="6">
        <f>E15/B15*1000</f>
        <v>12.8719723183391</v>
      </c>
      <c r="G15" s="12">
        <v>28</v>
      </c>
      <c r="H15" s="6">
        <f>G15/C15*1000</f>
        <v>3.2729398012857978</v>
      </c>
      <c r="I15" s="12">
        <v>17</v>
      </c>
      <c r="J15" s="6">
        <f>I15/C15*1000</f>
        <v>1.9871420222092344</v>
      </c>
      <c r="K15" s="7">
        <f>C15-E15</f>
        <v>-6325</v>
      </c>
      <c r="L15" s="6">
        <f>K15/B15*1000</f>
        <v>-5.471453287197232</v>
      </c>
      <c r="M15" s="12">
        <f t="shared" si="0"/>
        <v>218</v>
      </c>
      <c r="N15" s="6">
        <f>M15/(C15+M15)*1000</f>
        <v>24.848968425852046</v>
      </c>
      <c r="O15" s="12">
        <v>121</v>
      </c>
      <c r="P15" s="6">
        <f>O15/(C15+M15)*1000</f>
        <v>13.792317337284851</v>
      </c>
      <c r="Q15" s="12">
        <v>97</v>
      </c>
      <c r="R15" s="6">
        <f>Q15/(C15+M15)*1000</f>
        <v>11.056651088567195</v>
      </c>
      <c r="S15" s="12">
        <f aca="true" t="shared" si="4" ref="S15:S65">U15+W15</f>
        <v>38</v>
      </c>
      <c r="T15" s="6">
        <f>S15/(C15+U15)*1000</f>
        <v>4.429420678400746</v>
      </c>
      <c r="U15" s="12">
        <v>24</v>
      </c>
      <c r="V15" s="6">
        <f t="shared" si="1"/>
        <v>2.7975288495162607</v>
      </c>
      <c r="W15" s="8">
        <v>14</v>
      </c>
      <c r="X15" s="9">
        <f>W15/C15*1000</f>
        <v>1.6364699006428989</v>
      </c>
      <c r="Y15" s="12">
        <v>4739</v>
      </c>
      <c r="Z15" s="6">
        <f t="shared" si="2"/>
        <v>4.099480968858131</v>
      </c>
      <c r="AA15" s="12">
        <v>1703</v>
      </c>
      <c r="AB15" s="10">
        <f t="shared" si="3"/>
        <v>1.4731833910034602</v>
      </c>
      <c r="AC15" s="30">
        <v>1.46</v>
      </c>
      <c r="AD15" s="11" t="s">
        <v>36</v>
      </c>
    </row>
    <row r="16" spans="1:30" ht="13.5">
      <c r="A16" s="3" t="s">
        <v>37</v>
      </c>
      <c r="B16" s="12">
        <v>1981000</v>
      </c>
      <c r="C16" s="5">
        <v>15072</v>
      </c>
      <c r="D16" s="6">
        <f>C16/B16*1000</f>
        <v>7.608278647147905</v>
      </c>
      <c r="E16" s="12">
        <v>26106</v>
      </c>
      <c r="F16" s="6">
        <f>E16/B16*1000</f>
        <v>13.178192831903079</v>
      </c>
      <c r="G16" s="12">
        <v>34</v>
      </c>
      <c r="H16" s="6">
        <f>G16/C16*1000</f>
        <v>2.2558386411889595</v>
      </c>
      <c r="I16" s="12">
        <v>10</v>
      </c>
      <c r="J16" s="6">
        <f>I16/C16*1000</f>
        <v>0.6634819532908705</v>
      </c>
      <c r="K16" s="7">
        <f>C16-E16</f>
        <v>-11034</v>
      </c>
      <c r="L16" s="6">
        <f>K16/B16*1000</f>
        <v>-5.5699141847551745</v>
      </c>
      <c r="M16" s="12">
        <f t="shared" si="0"/>
        <v>401</v>
      </c>
      <c r="N16" s="6">
        <f>M16/(C16+M16)*1000</f>
        <v>25.91611193692238</v>
      </c>
      <c r="O16" s="12">
        <v>186</v>
      </c>
      <c r="P16" s="6">
        <f>O16/(C16+M16)*1000</f>
        <v>12.020939701415369</v>
      </c>
      <c r="Q16" s="12">
        <v>215</v>
      </c>
      <c r="R16" s="6">
        <f>Q16/(C16+M16)*1000</f>
        <v>13.895172235507012</v>
      </c>
      <c r="S16" s="12">
        <f t="shared" si="4"/>
        <v>54</v>
      </c>
      <c r="T16" s="6">
        <f>S16/(C16+U16)*1000</f>
        <v>3.5711923814562527</v>
      </c>
      <c r="U16" s="12">
        <v>49</v>
      </c>
      <c r="V16" s="6">
        <f t="shared" si="1"/>
        <v>3.240526420210304</v>
      </c>
      <c r="W16" s="8">
        <v>5</v>
      </c>
      <c r="X16" s="9">
        <f>W16/C16*1000</f>
        <v>0.3317409766454352</v>
      </c>
      <c r="Y16" s="12">
        <v>8796</v>
      </c>
      <c r="Z16" s="6">
        <f t="shared" si="2"/>
        <v>4.440181726400808</v>
      </c>
      <c r="AA16" s="12">
        <v>3341</v>
      </c>
      <c r="AB16" s="10">
        <f t="shared" si="3"/>
        <v>1.6865219586067643</v>
      </c>
      <c r="AC16" s="30">
        <v>1.48</v>
      </c>
      <c r="AD16" s="11" t="s">
        <v>37</v>
      </c>
    </row>
    <row r="17" spans="1:30" ht="13.5">
      <c r="A17" s="3" t="s">
        <v>38</v>
      </c>
      <c r="B17" s="12">
        <v>2919000</v>
      </c>
      <c r="C17" s="5">
        <v>23219</v>
      </c>
      <c r="D17" s="6">
        <f>C17/B17*1000</f>
        <v>7.954436450839328</v>
      </c>
      <c r="E17" s="12">
        <v>29910</v>
      </c>
      <c r="F17" s="6">
        <f>E17/B17*1000</f>
        <v>10.246659815005138</v>
      </c>
      <c r="G17" s="12">
        <v>56</v>
      </c>
      <c r="H17" s="6">
        <f>G17/C17*1000</f>
        <v>2.411817907747965</v>
      </c>
      <c r="I17" s="12">
        <v>25</v>
      </c>
      <c r="J17" s="6">
        <f>I17/C17*1000</f>
        <v>1.0767044231017702</v>
      </c>
      <c r="K17" s="7">
        <f>C17-E17</f>
        <v>-6691</v>
      </c>
      <c r="L17" s="6">
        <f>K17/B17*1000</f>
        <v>-2.2922233641658103</v>
      </c>
      <c r="M17" s="12">
        <f t="shared" si="0"/>
        <v>558</v>
      </c>
      <c r="N17" s="6">
        <f>M17/(C17+M17)*1000</f>
        <v>23.46805736636245</v>
      </c>
      <c r="O17" s="12">
        <v>253</v>
      </c>
      <c r="P17" s="6">
        <f>O17/(C17+M17)*1000</f>
        <v>10.640534970770073</v>
      </c>
      <c r="Q17" s="12">
        <v>305</v>
      </c>
      <c r="R17" s="6">
        <f>Q17/(C17+M17)*1000</f>
        <v>12.827522395592379</v>
      </c>
      <c r="S17" s="12">
        <f t="shared" si="4"/>
        <v>94</v>
      </c>
      <c r="T17" s="6">
        <f>S17/(C17+U17)*1000</f>
        <v>4.03520068684267</v>
      </c>
      <c r="U17" s="12">
        <v>76</v>
      </c>
      <c r="V17" s="6">
        <f t="shared" si="1"/>
        <v>3.2625026829791803</v>
      </c>
      <c r="W17" s="8">
        <v>18</v>
      </c>
      <c r="X17" s="9">
        <f>W17/C17*1000</f>
        <v>0.7752271846332744</v>
      </c>
      <c r="Y17" s="12">
        <v>14381</v>
      </c>
      <c r="Z17" s="6">
        <f t="shared" si="2"/>
        <v>4.9266872216512505</v>
      </c>
      <c r="AA17" s="12">
        <v>5079</v>
      </c>
      <c r="AB17" s="10">
        <f t="shared" si="3"/>
        <v>1.7399794450154162</v>
      </c>
      <c r="AC17" s="30">
        <v>1.39</v>
      </c>
      <c r="AD17" s="11" t="s">
        <v>38</v>
      </c>
    </row>
    <row r="18" spans="1:30" ht="13.5">
      <c r="A18" s="3" t="s">
        <v>39</v>
      </c>
      <c r="B18" s="12">
        <v>1975000</v>
      </c>
      <c r="C18" s="5">
        <v>15913</v>
      </c>
      <c r="D18" s="6">
        <f>C18/B18*1000</f>
        <v>8.05721518987342</v>
      </c>
      <c r="E18" s="12">
        <v>20469</v>
      </c>
      <c r="F18" s="6">
        <f>E18/B18*1000</f>
        <v>10.364050632911393</v>
      </c>
      <c r="G18" s="12">
        <v>38</v>
      </c>
      <c r="H18" s="6">
        <f>G18/C18*1000</f>
        <v>2.387984666624772</v>
      </c>
      <c r="I18" s="12">
        <v>16</v>
      </c>
      <c r="J18" s="6">
        <f>I18/C18*1000</f>
        <v>1.0054672280525359</v>
      </c>
      <c r="K18" s="7">
        <f>C18-E18</f>
        <v>-4556</v>
      </c>
      <c r="L18" s="6">
        <f>K18/B18*1000</f>
        <v>-2.3068354430379747</v>
      </c>
      <c r="M18" s="12">
        <f t="shared" si="0"/>
        <v>393</v>
      </c>
      <c r="N18" s="6">
        <f>M18/(C18+M18)*1000</f>
        <v>24.101557708818838</v>
      </c>
      <c r="O18" s="12">
        <v>187</v>
      </c>
      <c r="P18" s="6">
        <f>O18/(C18+M18)*1000</f>
        <v>11.468171225315835</v>
      </c>
      <c r="Q18" s="12">
        <v>206</v>
      </c>
      <c r="R18" s="6">
        <f>Q18/(C18+M18)*1000</f>
        <v>12.633386483503005</v>
      </c>
      <c r="S18" s="12">
        <f t="shared" si="4"/>
        <v>70</v>
      </c>
      <c r="T18" s="6">
        <f>S18/(C18+U18)*1000</f>
        <v>4.38266967192587</v>
      </c>
      <c r="U18" s="12">
        <v>59</v>
      </c>
      <c r="V18" s="6">
        <f t="shared" si="1"/>
        <v>3.6939644377660907</v>
      </c>
      <c r="W18" s="8">
        <v>11</v>
      </c>
      <c r="X18" s="9">
        <f>W18/C18*1000</f>
        <v>0.6912587192861183</v>
      </c>
      <c r="Y18" s="12">
        <v>10069</v>
      </c>
      <c r="Z18" s="6">
        <f t="shared" si="2"/>
        <v>5.098227848101266</v>
      </c>
      <c r="AA18" s="12">
        <v>3654</v>
      </c>
      <c r="AB18" s="10">
        <f t="shared" si="3"/>
        <v>1.850126582278481</v>
      </c>
      <c r="AC18" s="30">
        <v>1.38</v>
      </c>
      <c r="AD18" s="11" t="s">
        <v>39</v>
      </c>
    </row>
    <row r="19" spans="1:30" ht="13.5">
      <c r="A19" s="3" t="s">
        <v>40</v>
      </c>
      <c r="B19" s="12">
        <v>1966000</v>
      </c>
      <c r="C19" s="5">
        <v>15637</v>
      </c>
      <c r="D19" s="6">
        <f>C19/B19*1000</f>
        <v>7.953713123092574</v>
      </c>
      <c r="E19" s="12">
        <v>20930</v>
      </c>
      <c r="F19" s="6">
        <f>E19/B19*1000</f>
        <v>10.645981688708037</v>
      </c>
      <c r="G19" s="12">
        <v>33</v>
      </c>
      <c r="H19" s="6">
        <f>G19/C19*1000</f>
        <v>2.1103792287523184</v>
      </c>
      <c r="I19" s="12">
        <v>21</v>
      </c>
      <c r="J19" s="6">
        <f>I19/C19*1000</f>
        <v>1.3429686001151115</v>
      </c>
      <c r="K19" s="7">
        <f>C19-E19</f>
        <v>-5293</v>
      </c>
      <c r="L19" s="6">
        <f>K19/B19*1000</f>
        <v>-2.692268565615463</v>
      </c>
      <c r="M19" s="12">
        <f t="shared" si="0"/>
        <v>360</v>
      </c>
      <c r="N19" s="6">
        <f>M19/(C19+M19)*1000</f>
        <v>22.504219541163966</v>
      </c>
      <c r="O19" s="12">
        <v>166</v>
      </c>
      <c r="P19" s="6">
        <f>O19/(C19+M19)*1000</f>
        <v>10.376945677314497</v>
      </c>
      <c r="Q19" s="12">
        <v>194</v>
      </c>
      <c r="R19" s="6">
        <f>Q19/(C19+M19)*1000</f>
        <v>12.127273863849473</v>
      </c>
      <c r="S19" s="12">
        <f t="shared" si="4"/>
        <v>67</v>
      </c>
      <c r="T19" s="6">
        <f>S19/(C19+U19)*1000</f>
        <v>4.2699636734433755</v>
      </c>
      <c r="U19" s="12">
        <v>54</v>
      </c>
      <c r="V19" s="6">
        <f t="shared" si="1"/>
        <v>3.441463259193168</v>
      </c>
      <c r="W19" s="8">
        <v>13</v>
      </c>
      <c r="X19" s="9">
        <f>W19/C19*1000</f>
        <v>0.8313615143569739</v>
      </c>
      <c r="Y19" s="12">
        <v>9147</v>
      </c>
      <c r="Z19" s="6">
        <f t="shared" si="2"/>
        <v>4.652594099694812</v>
      </c>
      <c r="AA19" s="12">
        <v>3530</v>
      </c>
      <c r="AB19" s="10">
        <f t="shared" si="3"/>
        <v>1.7955239064089523</v>
      </c>
      <c r="AC19" s="30">
        <v>1.41</v>
      </c>
      <c r="AD19" s="11" t="s">
        <v>40</v>
      </c>
    </row>
    <row r="20" spans="1:30" ht="13.5">
      <c r="A20" s="3"/>
      <c r="B20" s="12"/>
      <c r="C20" s="5"/>
      <c r="D20" s="6"/>
      <c r="E20" s="12"/>
      <c r="F20" s="6"/>
      <c r="G20" s="12"/>
      <c r="H20" s="6"/>
      <c r="I20" s="12"/>
      <c r="J20" s="6"/>
      <c r="K20" s="7"/>
      <c r="L20" s="6"/>
      <c r="M20" s="12"/>
      <c r="N20" s="6"/>
      <c r="O20" s="12"/>
      <c r="P20" s="6"/>
      <c r="Q20" s="12"/>
      <c r="R20" s="6"/>
      <c r="S20" s="12"/>
      <c r="T20" s="6"/>
      <c r="U20" s="12"/>
      <c r="V20" s="6"/>
      <c r="W20" s="8"/>
      <c r="X20" s="9"/>
      <c r="Y20" s="12"/>
      <c r="Z20" s="6"/>
      <c r="AA20" s="12"/>
      <c r="AB20" s="10"/>
      <c r="AC20" s="30"/>
      <c r="AD20" s="11"/>
    </row>
    <row r="21" spans="1:30" ht="13.5">
      <c r="A21" s="3" t="s">
        <v>41</v>
      </c>
      <c r="B21" s="12">
        <v>7117000</v>
      </c>
      <c r="C21" s="5">
        <v>58059</v>
      </c>
      <c r="D21" s="6">
        <f>C21/B21*1000</f>
        <v>8.157791204159055</v>
      </c>
      <c r="E21" s="12">
        <v>57670</v>
      </c>
      <c r="F21" s="6">
        <f>E21/B21*1000</f>
        <v>8.103133342700577</v>
      </c>
      <c r="G21" s="12">
        <v>109</v>
      </c>
      <c r="H21" s="6">
        <f>G21/C21*1000</f>
        <v>1.8774005752768734</v>
      </c>
      <c r="I21" s="12">
        <v>48</v>
      </c>
      <c r="J21" s="6">
        <f>I21/C21*1000</f>
        <v>0.8267452074613755</v>
      </c>
      <c r="K21" s="7">
        <f>C21-E21</f>
        <v>389</v>
      </c>
      <c r="L21" s="6">
        <f>K21/B21*1000</f>
        <v>0.054657861458479694</v>
      </c>
      <c r="M21" s="12">
        <f t="shared" si="0"/>
        <v>1393</v>
      </c>
      <c r="N21" s="6">
        <f>M21/(C21+M21)*1000</f>
        <v>23.43066675637489</v>
      </c>
      <c r="O21" s="12">
        <v>704</v>
      </c>
      <c r="P21" s="6">
        <f>O21/(C21+M21)*1000</f>
        <v>11.841485568189462</v>
      </c>
      <c r="Q21" s="12">
        <v>689</v>
      </c>
      <c r="R21" s="6">
        <f>Q21/(C21+M21)*1000</f>
        <v>11.589181188185426</v>
      </c>
      <c r="S21" s="12">
        <f t="shared" si="4"/>
        <v>255</v>
      </c>
      <c r="T21" s="6">
        <f>S21/(C21+U21)*1000</f>
        <v>4.375203747233327</v>
      </c>
      <c r="U21" s="12">
        <v>224</v>
      </c>
      <c r="V21" s="6">
        <f t="shared" si="1"/>
        <v>3.8433162328637853</v>
      </c>
      <c r="W21" s="8">
        <v>31</v>
      </c>
      <c r="X21" s="9">
        <f>W21/C21*1000</f>
        <v>0.5339396131521383</v>
      </c>
      <c r="Y21" s="12">
        <v>36227</v>
      </c>
      <c r="Z21" s="6">
        <f t="shared" si="2"/>
        <v>5.090206547702683</v>
      </c>
      <c r="AA21" s="12">
        <v>13547</v>
      </c>
      <c r="AB21" s="10">
        <f t="shared" si="3"/>
        <v>1.9034705634396514</v>
      </c>
      <c r="AC21" s="30">
        <v>1.28</v>
      </c>
      <c r="AD21" s="11" t="s">
        <v>41</v>
      </c>
    </row>
    <row r="22" spans="1:30" ht="13.5">
      <c r="A22" s="3" t="s">
        <v>42</v>
      </c>
      <c r="B22" s="12">
        <v>6136500</v>
      </c>
      <c r="C22" s="5">
        <v>50379</v>
      </c>
      <c r="D22" s="6">
        <f>C22/B22*1000</f>
        <v>8.209728672696162</v>
      </c>
      <c r="E22" s="12">
        <v>51689</v>
      </c>
      <c r="F22" s="6">
        <f>E22/B22*1000</f>
        <v>8.423205410250143</v>
      </c>
      <c r="G22" s="12">
        <v>117</v>
      </c>
      <c r="H22" s="6">
        <f>G22/C22*1000</f>
        <v>2.3223962365271245</v>
      </c>
      <c r="I22" s="12">
        <v>59</v>
      </c>
      <c r="J22" s="6">
        <f>I22/C22*1000</f>
        <v>1.1711228885051312</v>
      </c>
      <c r="K22" s="7">
        <f>C22-E22</f>
        <v>-1310</v>
      </c>
      <c r="L22" s="6">
        <f>K22/B22*1000</f>
        <v>-0.21347673755398028</v>
      </c>
      <c r="M22" s="12">
        <f t="shared" si="0"/>
        <v>1135</v>
      </c>
      <c r="N22" s="6">
        <f>M22/(C22+M22)*1000</f>
        <v>22.032845440074542</v>
      </c>
      <c r="O22" s="12">
        <v>628</v>
      </c>
      <c r="P22" s="6">
        <f>O22/(C22+M22)*1000</f>
        <v>12.190860736887059</v>
      </c>
      <c r="Q22" s="12">
        <v>507</v>
      </c>
      <c r="R22" s="6">
        <f>Q22/(C22+M22)*1000</f>
        <v>9.841984703187483</v>
      </c>
      <c r="S22" s="12">
        <f t="shared" si="4"/>
        <v>220</v>
      </c>
      <c r="T22" s="6">
        <f>S22/(C22+U22)*1000</f>
        <v>4.351351885915465</v>
      </c>
      <c r="U22" s="12">
        <v>180</v>
      </c>
      <c r="V22" s="6">
        <f t="shared" si="1"/>
        <v>3.560196997567199</v>
      </c>
      <c r="W22" s="8">
        <v>40</v>
      </c>
      <c r="X22" s="9">
        <f>W22/C22*1000</f>
        <v>0.7939816193255127</v>
      </c>
      <c r="Y22" s="12">
        <v>32186</v>
      </c>
      <c r="Z22" s="6">
        <f t="shared" si="2"/>
        <v>5.245009370162144</v>
      </c>
      <c r="AA22" s="12">
        <v>11591</v>
      </c>
      <c r="AB22" s="10">
        <f t="shared" si="3"/>
        <v>1.888861728998615</v>
      </c>
      <c r="AC22" s="30">
        <v>1.31</v>
      </c>
      <c r="AD22" s="11" t="s">
        <v>42</v>
      </c>
    </row>
    <row r="23" spans="1:30" ht="13.5">
      <c r="A23" s="3" t="s">
        <v>43</v>
      </c>
      <c r="B23" s="12">
        <v>12869000</v>
      </c>
      <c r="C23" s="5">
        <v>106027</v>
      </c>
      <c r="D23" s="6">
        <f>C23/B23*1000</f>
        <v>8.23894630507421</v>
      </c>
      <c r="E23" s="12">
        <v>105723</v>
      </c>
      <c r="F23" s="6">
        <f>E23/B23*1000</f>
        <v>8.215323645970939</v>
      </c>
      <c r="G23" s="12">
        <v>216</v>
      </c>
      <c r="H23" s="6">
        <f>G23/C23*1000</f>
        <v>2.0372169353089307</v>
      </c>
      <c r="I23" s="12">
        <v>98</v>
      </c>
      <c r="J23" s="6">
        <f>I23/C23*1000</f>
        <v>0.9242928687975704</v>
      </c>
      <c r="K23" s="7">
        <f>C23-E23</f>
        <v>304</v>
      </c>
      <c r="L23" s="6">
        <f>K23/B23*1000</f>
        <v>0.023622659103271427</v>
      </c>
      <c r="M23" s="12">
        <f t="shared" si="0"/>
        <v>2484</v>
      </c>
      <c r="N23" s="6">
        <f>M23/(C23+M23)*1000</f>
        <v>22.891688400254353</v>
      </c>
      <c r="O23" s="12">
        <v>1140</v>
      </c>
      <c r="P23" s="6">
        <f>O23/(C23+M23)*1000</f>
        <v>10.505847333450065</v>
      </c>
      <c r="Q23" s="12">
        <v>1344</v>
      </c>
      <c r="R23" s="6">
        <f>Q23/(C23+M23)*1000</f>
        <v>12.385841066804288</v>
      </c>
      <c r="S23" s="12">
        <f t="shared" si="4"/>
        <v>396</v>
      </c>
      <c r="T23" s="6">
        <f>S23/(C23+U23)*1000</f>
        <v>3.7233092321144823</v>
      </c>
      <c r="U23" s="12">
        <v>330</v>
      </c>
      <c r="V23" s="6">
        <f t="shared" si="1"/>
        <v>3.1027576934287353</v>
      </c>
      <c r="W23" s="8">
        <v>66</v>
      </c>
      <c r="X23" s="9">
        <f>W23/C23*1000</f>
        <v>0.6224829524555067</v>
      </c>
      <c r="Y23" s="12">
        <v>86888</v>
      </c>
      <c r="Z23" s="6">
        <f t="shared" si="2"/>
        <v>6.751728961069236</v>
      </c>
      <c r="AA23" s="12">
        <v>24927</v>
      </c>
      <c r="AB23" s="10">
        <f t="shared" si="3"/>
        <v>1.9369803403527857</v>
      </c>
      <c r="AC23" s="30">
        <v>1.06</v>
      </c>
      <c r="AD23" s="11" t="s">
        <v>43</v>
      </c>
    </row>
    <row r="24" spans="1:30" ht="13.5">
      <c r="A24" s="3" t="s">
        <v>44</v>
      </c>
      <c r="B24" s="12">
        <v>8934000</v>
      </c>
      <c r="C24" s="5">
        <v>76000</v>
      </c>
      <c r="D24" s="6">
        <f>C24/B24*1000</f>
        <v>8.50682784866801</v>
      </c>
      <c r="E24" s="12">
        <v>70946</v>
      </c>
      <c r="F24" s="6">
        <f>E24/B24*1000</f>
        <v>7.941123796731587</v>
      </c>
      <c r="G24" s="12">
        <v>209</v>
      </c>
      <c r="H24" s="6">
        <f>G24/C24*1000</f>
        <v>2.75</v>
      </c>
      <c r="I24" s="12">
        <v>111</v>
      </c>
      <c r="J24" s="6">
        <f>I24/C24*1000</f>
        <v>1.4605263157894737</v>
      </c>
      <c r="K24" s="7">
        <f>C24-E24</f>
        <v>5054</v>
      </c>
      <c r="L24" s="6">
        <f>K24/B24*1000</f>
        <v>0.5657040519364227</v>
      </c>
      <c r="M24" s="12">
        <f t="shared" si="0"/>
        <v>1706</v>
      </c>
      <c r="N24" s="6">
        <f>M24/(C24+M24)*1000</f>
        <v>21.954546624456285</v>
      </c>
      <c r="O24" s="12">
        <v>820</v>
      </c>
      <c r="P24" s="6">
        <f>O24/(C24+M24)*1000</f>
        <v>10.552595681157182</v>
      </c>
      <c r="Q24" s="12">
        <v>886</v>
      </c>
      <c r="R24" s="6">
        <f>Q24/(C24+M24)*1000</f>
        <v>11.4019509432991</v>
      </c>
      <c r="S24" s="12">
        <f t="shared" si="4"/>
        <v>325</v>
      </c>
      <c r="T24" s="6">
        <f>S24/(C24+U24)*1000</f>
        <v>4.262686410555723</v>
      </c>
      <c r="U24" s="12">
        <v>243</v>
      </c>
      <c r="V24" s="6">
        <f t="shared" si="1"/>
        <v>3.1871778392770485</v>
      </c>
      <c r="W24" s="8">
        <v>82</v>
      </c>
      <c r="X24" s="9">
        <f>W24/C24*1000</f>
        <v>1.0789473684210527</v>
      </c>
      <c r="Y24" s="12">
        <v>50806</v>
      </c>
      <c r="Z24" s="6">
        <f t="shared" si="2"/>
        <v>5.686814416834564</v>
      </c>
      <c r="AA24" s="12">
        <v>16792</v>
      </c>
      <c r="AB24" s="10">
        <f t="shared" si="3"/>
        <v>1.8795612267741213</v>
      </c>
      <c r="AC24" s="30">
        <v>1.27</v>
      </c>
      <c r="AD24" s="11" t="s">
        <v>44</v>
      </c>
    </row>
    <row r="25" spans="1:30" ht="13.5">
      <c r="A25" s="3" t="s">
        <v>45</v>
      </c>
      <c r="B25" s="12">
        <v>2351000</v>
      </c>
      <c r="C25" s="5">
        <v>17667</v>
      </c>
      <c r="D25" s="6">
        <f>C25/B25*1000</f>
        <v>7.514674606550404</v>
      </c>
      <c r="E25" s="12">
        <v>27319</v>
      </c>
      <c r="F25" s="6">
        <f>E25/B25*1000</f>
        <v>11.620161633347513</v>
      </c>
      <c r="G25" s="12">
        <v>32</v>
      </c>
      <c r="H25" s="6">
        <f>G25/C25*1000</f>
        <v>1.8112865794985</v>
      </c>
      <c r="I25" s="12">
        <v>19</v>
      </c>
      <c r="J25" s="6">
        <f>I25/C25*1000</f>
        <v>1.0754514065772345</v>
      </c>
      <c r="K25" s="7">
        <f>C25-E25</f>
        <v>-9652</v>
      </c>
      <c r="L25" s="6">
        <f>K25/B25*1000</f>
        <v>-4.105487026797108</v>
      </c>
      <c r="M25" s="12">
        <f t="shared" si="0"/>
        <v>432</v>
      </c>
      <c r="N25" s="6">
        <f>M25/(C25+M25)*1000</f>
        <v>23.868722028841372</v>
      </c>
      <c r="O25" s="12">
        <v>205</v>
      </c>
      <c r="P25" s="6">
        <f>O25/(C25+M25)*1000</f>
        <v>11.32659262942704</v>
      </c>
      <c r="Q25" s="12">
        <v>227</v>
      </c>
      <c r="R25" s="6">
        <f>Q25/(C25+M25)*1000</f>
        <v>12.542129399414332</v>
      </c>
      <c r="S25" s="12">
        <f t="shared" si="4"/>
        <v>76</v>
      </c>
      <c r="T25" s="6">
        <f>S25/(C25+U25)*1000</f>
        <v>4.287003610108304</v>
      </c>
      <c r="U25" s="12">
        <v>61</v>
      </c>
      <c r="V25" s="6">
        <f t="shared" si="1"/>
        <v>3.440884476534296</v>
      </c>
      <c r="W25" s="8">
        <v>15</v>
      </c>
      <c r="X25" s="9">
        <f>W25/C25*1000</f>
        <v>0.8490405841399219</v>
      </c>
      <c r="Y25" s="12">
        <v>10278</v>
      </c>
      <c r="Z25" s="6">
        <f t="shared" si="2"/>
        <v>4.3717566992769035</v>
      </c>
      <c r="AA25" s="12">
        <v>3253</v>
      </c>
      <c r="AB25" s="10">
        <f t="shared" si="3"/>
        <v>1.3836665248830284</v>
      </c>
      <c r="AC25" s="30">
        <v>1.41</v>
      </c>
      <c r="AD25" s="11" t="s">
        <v>45</v>
      </c>
    </row>
    <row r="26" spans="1:30" ht="13.5">
      <c r="A26" s="3"/>
      <c r="B26" s="12"/>
      <c r="C26" s="5"/>
      <c r="D26" s="6"/>
      <c r="E26" s="12"/>
      <c r="F26" s="6"/>
      <c r="G26" s="12"/>
      <c r="H26" s="6"/>
      <c r="I26" s="12"/>
      <c r="J26" s="6"/>
      <c r="K26" s="7"/>
      <c r="L26" s="6"/>
      <c r="M26" s="12"/>
      <c r="N26" s="6"/>
      <c r="O26" s="12"/>
      <c r="P26" s="6"/>
      <c r="Q26" s="12"/>
      <c r="R26" s="6"/>
      <c r="S26" s="12"/>
      <c r="T26" s="6"/>
      <c r="U26" s="12"/>
      <c r="V26" s="6"/>
      <c r="W26" s="8"/>
      <c r="X26" s="9"/>
      <c r="Y26" s="12"/>
      <c r="Z26" s="6"/>
      <c r="AA26" s="12"/>
      <c r="AB26" s="10"/>
      <c r="AC26" s="30"/>
      <c r="AD26" s="11"/>
    </row>
    <row r="27" spans="1:30" ht="13.5">
      <c r="A27" s="3" t="s">
        <v>46</v>
      </c>
      <c r="B27" s="12">
        <v>1077000</v>
      </c>
      <c r="C27" s="5">
        <v>7823</v>
      </c>
      <c r="D27" s="6">
        <f aca="true" t="shared" si="5" ref="D27:D64">C27/B27*1000</f>
        <v>7.263695450324977</v>
      </c>
      <c r="E27" s="12">
        <v>12264</v>
      </c>
      <c r="F27" s="6">
        <f>E27/B27*1000</f>
        <v>11.387186629526463</v>
      </c>
      <c r="G27" s="12">
        <v>16</v>
      </c>
      <c r="H27" s="6">
        <f>G27/C27*1000</f>
        <v>2.04525118241084</v>
      </c>
      <c r="I27" s="12">
        <v>6</v>
      </c>
      <c r="J27" s="6">
        <f>I27/C27*1000</f>
        <v>0.766969193404065</v>
      </c>
      <c r="K27" s="7">
        <f>C27-E27</f>
        <v>-4441</v>
      </c>
      <c r="L27" s="6">
        <f>K27/B27*1000</f>
        <v>-4.123491179201485</v>
      </c>
      <c r="M27" s="12">
        <f t="shared" si="0"/>
        <v>187</v>
      </c>
      <c r="N27" s="6">
        <f>M27/(C27+M27)*1000</f>
        <v>23.3458177278402</v>
      </c>
      <c r="O27" s="12">
        <v>95</v>
      </c>
      <c r="P27" s="6">
        <f>O27/(C27+M27)*1000</f>
        <v>11.860174781523096</v>
      </c>
      <c r="Q27" s="12">
        <v>92</v>
      </c>
      <c r="R27" s="6">
        <f>Q27/(C27+M27)*1000</f>
        <v>11.485642946317103</v>
      </c>
      <c r="S27" s="12">
        <f t="shared" si="4"/>
        <v>37</v>
      </c>
      <c r="T27" s="6">
        <f aca="true" t="shared" si="6" ref="T27:T64">S27/(C27+U27)*1000</f>
        <v>4.709775967413442</v>
      </c>
      <c r="U27" s="12">
        <v>33</v>
      </c>
      <c r="V27" s="6">
        <f t="shared" si="1"/>
        <v>4.20061099796334</v>
      </c>
      <c r="W27" s="8">
        <v>4</v>
      </c>
      <c r="X27" s="9">
        <f>W27/C27*1000</f>
        <v>0.51131279560271</v>
      </c>
      <c r="Y27" s="12">
        <v>4628</v>
      </c>
      <c r="Z27" s="6">
        <f t="shared" si="2"/>
        <v>4.297121634168988</v>
      </c>
      <c r="AA27" s="12">
        <v>1432</v>
      </c>
      <c r="AB27" s="10">
        <f t="shared" si="3"/>
        <v>1.3296193129062208</v>
      </c>
      <c r="AC27" s="30">
        <v>1.37</v>
      </c>
      <c r="AD27" s="11" t="s">
        <v>46</v>
      </c>
    </row>
    <row r="28" spans="1:30" ht="13.5">
      <c r="A28" s="3" t="s">
        <v>47</v>
      </c>
      <c r="B28" s="12">
        <v>1157000</v>
      </c>
      <c r="C28" s="5">
        <v>9555</v>
      </c>
      <c r="D28" s="6">
        <f t="shared" si="5"/>
        <v>8.258426966292134</v>
      </c>
      <c r="E28" s="12">
        <v>11962</v>
      </c>
      <c r="F28" s="6">
        <f>E28/B28*1000</f>
        <v>10.338807260155574</v>
      </c>
      <c r="G28" s="12">
        <v>14</v>
      </c>
      <c r="H28" s="6">
        <f>G28/C28*1000</f>
        <v>1.465201465201465</v>
      </c>
      <c r="I28" s="12">
        <v>10</v>
      </c>
      <c r="J28" s="6">
        <f>I28/C28*1000</f>
        <v>1.0465724751439038</v>
      </c>
      <c r="K28" s="7">
        <f>C28-E28</f>
        <v>-2407</v>
      </c>
      <c r="L28" s="6">
        <f>K28/B28*1000</f>
        <v>-2.0803802938634397</v>
      </c>
      <c r="M28" s="12">
        <f t="shared" si="0"/>
        <v>221</v>
      </c>
      <c r="N28" s="6">
        <f>M28/(C28+M28)*1000</f>
        <v>22.606382978723406</v>
      </c>
      <c r="O28" s="12">
        <v>136</v>
      </c>
      <c r="P28" s="6">
        <f>O28/(C28+M28)*1000</f>
        <v>13.911620294599018</v>
      </c>
      <c r="Q28" s="12">
        <v>85</v>
      </c>
      <c r="R28" s="6">
        <f>Q28/(C28+M28)*1000</f>
        <v>8.694762684124386</v>
      </c>
      <c r="S28" s="12">
        <f t="shared" si="4"/>
        <v>49</v>
      </c>
      <c r="T28" s="6">
        <f t="shared" si="6"/>
        <v>5.104698406083967</v>
      </c>
      <c r="U28" s="12">
        <v>44</v>
      </c>
      <c r="V28" s="6">
        <f t="shared" si="1"/>
        <v>4.583810813626419</v>
      </c>
      <c r="W28" s="8">
        <v>5</v>
      </c>
      <c r="X28" s="9">
        <f>W28/C28*1000</f>
        <v>0.5232862375719519</v>
      </c>
      <c r="Y28" s="12">
        <v>5467</v>
      </c>
      <c r="Z28" s="6">
        <f t="shared" si="2"/>
        <v>4.725151253241141</v>
      </c>
      <c r="AA28" s="12">
        <v>1711</v>
      </c>
      <c r="AB28" s="10">
        <f t="shared" si="3"/>
        <v>1.4788245462402767</v>
      </c>
      <c r="AC28" s="31">
        <v>1.43</v>
      </c>
      <c r="AD28" s="11" t="s">
        <v>47</v>
      </c>
    </row>
    <row r="29" spans="1:30" ht="13.5">
      <c r="A29" s="45" t="s">
        <v>48</v>
      </c>
      <c r="B29" s="37">
        <v>793000</v>
      </c>
      <c r="C29" s="35">
        <v>6728</v>
      </c>
      <c r="D29" s="36">
        <f t="shared" si="5"/>
        <v>8.484237074401008</v>
      </c>
      <c r="E29" s="37">
        <v>8757</v>
      </c>
      <c r="F29" s="36">
        <f>E29/B29*1000</f>
        <v>11.042875157629256</v>
      </c>
      <c r="G29" s="37">
        <v>12</v>
      </c>
      <c r="H29" s="36">
        <f>G29/C29*1000</f>
        <v>1.7835909631391202</v>
      </c>
      <c r="I29" s="37">
        <v>3</v>
      </c>
      <c r="J29" s="36">
        <f>I29/C29*1000</f>
        <v>0.44589774078478006</v>
      </c>
      <c r="K29" s="38">
        <f>C29-E29</f>
        <v>-2029</v>
      </c>
      <c r="L29" s="36">
        <f>K29/B29*1000</f>
        <v>-2.558638083228247</v>
      </c>
      <c r="M29" s="37">
        <f t="shared" si="0"/>
        <v>177</v>
      </c>
      <c r="N29" s="36">
        <f>M29/(C29+M29)*1000</f>
        <v>25.63359884141926</v>
      </c>
      <c r="O29" s="37">
        <v>96</v>
      </c>
      <c r="P29" s="36">
        <f>O29/(C29+M29)*1000</f>
        <v>13.90296886314265</v>
      </c>
      <c r="Q29" s="37">
        <v>81</v>
      </c>
      <c r="R29" s="39">
        <f>Q29/(C29+M29)*1000</f>
        <v>11.730629978276612</v>
      </c>
      <c r="S29" s="34">
        <f t="shared" si="4"/>
        <v>38</v>
      </c>
      <c r="T29" s="39">
        <f t="shared" si="6"/>
        <v>5.618808221203608</v>
      </c>
      <c r="U29" s="37">
        <v>35</v>
      </c>
      <c r="V29" s="39">
        <f t="shared" si="1"/>
        <v>5.175218098477007</v>
      </c>
      <c r="W29" s="40">
        <v>3</v>
      </c>
      <c r="X29" s="41">
        <f>W29/C29*1000</f>
        <v>0.44589774078478006</v>
      </c>
      <c r="Y29" s="37">
        <v>3727</v>
      </c>
      <c r="Z29" s="39">
        <f t="shared" si="2"/>
        <v>4.699873896595208</v>
      </c>
      <c r="AA29" s="37">
        <v>1171</v>
      </c>
      <c r="AB29" s="42">
        <f t="shared" si="3"/>
        <v>1.476670870113493</v>
      </c>
      <c r="AC29" s="43">
        <v>1.56</v>
      </c>
      <c r="AD29" s="44" t="s">
        <v>86</v>
      </c>
    </row>
    <row r="30" spans="1:30" ht="13.5">
      <c r="A30" s="3" t="s">
        <v>49</v>
      </c>
      <c r="B30" s="12">
        <v>846000</v>
      </c>
      <c r="C30" s="5">
        <v>6412</v>
      </c>
      <c r="D30" s="6">
        <f t="shared" si="5"/>
        <v>7.579196217494089</v>
      </c>
      <c r="E30" s="12">
        <v>9358</v>
      </c>
      <c r="F30" s="6">
        <f>E30/B30*1000</f>
        <v>11.06146572104019</v>
      </c>
      <c r="G30" s="12">
        <v>9</v>
      </c>
      <c r="H30" s="6">
        <f>G30/C30*1000</f>
        <v>1.4036182158452901</v>
      </c>
      <c r="I30" s="12">
        <v>2</v>
      </c>
      <c r="J30" s="6">
        <f>I30/C30*1000</f>
        <v>0.3119151590767311</v>
      </c>
      <c r="K30" s="7">
        <f>C30-E30</f>
        <v>-2946</v>
      </c>
      <c r="L30" s="6">
        <f>K30/B30*1000</f>
        <v>-3.4822695035460995</v>
      </c>
      <c r="M30" s="12">
        <f t="shared" si="0"/>
        <v>157</v>
      </c>
      <c r="N30" s="6">
        <f>M30/(C30+M30)*1000</f>
        <v>23.900137007154818</v>
      </c>
      <c r="O30" s="12">
        <v>76</v>
      </c>
      <c r="P30" s="6">
        <f>O30/(C30+M30)*1000</f>
        <v>11.569493073527171</v>
      </c>
      <c r="Q30" s="12">
        <v>81</v>
      </c>
      <c r="R30" s="6">
        <f>Q30/(C30+M30)*1000</f>
        <v>12.330643933627645</v>
      </c>
      <c r="S30" s="12">
        <f t="shared" si="4"/>
        <v>29</v>
      </c>
      <c r="T30" s="6">
        <f t="shared" si="6"/>
        <v>4.503804938655071</v>
      </c>
      <c r="U30" s="12">
        <v>27</v>
      </c>
      <c r="V30" s="6">
        <f t="shared" si="1"/>
        <v>4.193197701506445</v>
      </c>
      <c r="W30" s="8">
        <v>2</v>
      </c>
      <c r="X30" s="9">
        <f>W30/C30*1000</f>
        <v>0.3119151590767311</v>
      </c>
      <c r="Y30" s="12">
        <v>3922</v>
      </c>
      <c r="Z30" s="6">
        <f t="shared" si="2"/>
        <v>4.635933806146572</v>
      </c>
      <c r="AA30" s="12">
        <v>1511</v>
      </c>
      <c r="AB30" s="10">
        <f t="shared" si="3"/>
        <v>1.7860520094562649</v>
      </c>
      <c r="AC30" s="30">
        <v>1.41</v>
      </c>
      <c r="AD30" s="11" t="s">
        <v>49</v>
      </c>
    </row>
    <row r="31" spans="1:30" ht="13.5">
      <c r="A31" s="3" t="s">
        <v>50</v>
      </c>
      <c r="B31" s="12">
        <v>2115000</v>
      </c>
      <c r="C31" s="5">
        <v>16917</v>
      </c>
      <c r="D31" s="6">
        <f t="shared" si="5"/>
        <v>7.9985815602836885</v>
      </c>
      <c r="E31" s="12">
        <v>23887</v>
      </c>
      <c r="F31" s="6">
        <f>E31/B31*1000</f>
        <v>11.294089834515367</v>
      </c>
      <c r="G31" s="12">
        <v>32</v>
      </c>
      <c r="H31" s="6">
        <f>G31/C31*1000</f>
        <v>1.8915883430868357</v>
      </c>
      <c r="I31" s="12">
        <v>19</v>
      </c>
      <c r="J31" s="6">
        <f>I31/C31*1000</f>
        <v>1.1231305787078085</v>
      </c>
      <c r="K31" s="7">
        <f>C31-E31</f>
        <v>-6970</v>
      </c>
      <c r="L31" s="6">
        <f>K31/B31*1000</f>
        <v>-3.2955082742316786</v>
      </c>
      <c r="M31" s="12">
        <f t="shared" si="0"/>
        <v>370</v>
      </c>
      <c r="N31" s="6">
        <f>M31/(C31+M31)*1000</f>
        <v>21.403366691733673</v>
      </c>
      <c r="O31" s="12">
        <v>172</v>
      </c>
      <c r="P31" s="6">
        <f>O31/(C31+M31)*1000</f>
        <v>9.949673164805922</v>
      </c>
      <c r="Q31" s="12">
        <v>198</v>
      </c>
      <c r="R31" s="6">
        <f>Q31/(C31+M31)*1000</f>
        <v>11.453693526927749</v>
      </c>
      <c r="S31" s="12">
        <f t="shared" si="4"/>
        <v>49</v>
      </c>
      <c r="T31" s="6">
        <f t="shared" si="6"/>
        <v>2.890002948982601</v>
      </c>
      <c r="U31" s="12">
        <v>38</v>
      </c>
      <c r="V31" s="6">
        <f t="shared" si="1"/>
        <v>2.241226776762017</v>
      </c>
      <c r="W31" s="8">
        <v>11</v>
      </c>
      <c r="X31" s="9">
        <f>W31/C31*1000</f>
        <v>0.6502334929360998</v>
      </c>
      <c r="Y31" s="12">
        <v>9985</v>
      </c>
      <c r="Z31" s="6">
        <f t="shared" si="2"/>
        <v>4.721040189125295</v>
      </c>
      <c r="AA31" s="12">
        <v>3443</v>
      </c>
      <c r="AB31" s="10">
        <f t="shared" si="3"/>
        <v>1.6278959810874705</v>
      </c>
      <c r="AC31" s="30">
        <v>1.5</v>
      </c>
      <c r="AD31" s="11" t="s">
        <v>50</v>
      </c>
    </row>
    <row r="32" spans="1:30" ht="13.5">
      <c r="A32" s="3"/>
      <c r="B32" s="12"/>
      <c r="C32" s="5"/>
      <c r="D32" s="6"/>
      <c r="E32" s="12"/>
      <c r="F32" s="6"/>
      <c r="G32" s="12"/>
      <c r="H32" s="6"/>
      <c r="I32" s="12"/>
      <c r="J32" s="6"/>
      <c r="K32" s="7"/>
      <c r="L32" s="6"/>
      <c r="M32" s="12"/>
      <c r="N32" s="6"/>
      <c r="O32" s="12"/>
      <c r="P32" s="6"/>
      <c r="Q32" s="12"/>
      <c r="R32" s="6"/>
      <c r="S32" s="12"/>
      <c r="T32" s="6"/>
      <c r="U32" s="12"/>
      <c r="V32" s="6"/>
      <c r="W32" s="8"/>
      <c r="X32" s="9"/>
      <c r="Y32" s="12"/>
      <c r="Z32" s="6"/>
      <c r="AA32" s="12"/>
      <c r="AB32" s="10"/>
      <c r="AC32" s="30"/>
      <c r="AD32" s="11"/>
    </row>
    <row r="33" spans="1:30" ht="13.5">
      <c r="A33" s="3" t="s">
        <v>51</v>
      </c>
      <c r="B33" s="12">
        <v>2037000</v>
      </c>
      <c r="C33" s="5">
        <v>16851</v>
      </c>
      <c r="D33" s="6">
        <f t="shared" si="5"/>
        <v>8.272459499263622</v>
      </c>
      <c r="E33" s="12">
        <v>21053</v>
      </c>
      <c r="F33" s="6">
        <f>E33/B33*1000</f>
        <v>10.335297005400099</v>
      </c>
      <c r="G33" s="12">
        <v>49</v>
      </c>
      <c r="H33" s="6">
        <f>G33/C33*1000</f>
        <v>2.907839297371076</v>
      </c>
      <c r="I33" s="12">
        <v>28</v>
      </c>
      <c r="J33" s="6">
        <f>I33/C33*1000</f>
        <v>1.6616224556406147</v>
      </c>
      <c r="K33" s="7">
        <f>C33-E33</f>
        <v>-4202</v>
      </c>
      <c r="L33" s="6">
        <f>K33/B33*1000</f>
        <v>-2.0628375061364754</v>
      </c>
      <c r="M33" s="12">
        <f t="shared" si="0"/>
        <v>337</v>
      </c>
      <c r="N33" s="6">
        <f>M33/(C33+M33)*1000</f>
        <v>19.60670235047708</v>
      </c>
      <c r="O33" s="12">
        <v>149</v>
      </c>
      <c r="P33" s="6">
        <f>O33/(C33+M33)*1000</f>
        <v>8.668838724691645</v>
      </c>
      <c r="Q33" s="12">
        <v>188</v>
      </c>
      <c r="R33" s="6">
        <f>Q33/(C33+M33)*1000</f>
        <v>10.93786362578543</v>
      </c>
      <c r="S33" s="12">
        <f t="shared" si="4"/>
        <v>73</v>
      </c>
      <c r="T33" s="6">
        <f t="shared" si="6"/>
        <v>4.319271049050352</v>
      </c>
      <c r="U33" s="12">
        <v>50</v>
      </c>
      <c r="V33" s="6">
        <f t="shared" si="1"/>
        <v>2.9584048281166795</v>
      </c>
      <c r="W33" s="8">
        <v>23</v>
      </c>
      <c r="X33" s="9">
        <f>W33/C33*1000</f>
        <v>1.3649041599905052</v>
      </c>
      <c r="Y33" s="12">
        <v>9647</v>
      </c>
      <c r="Z33" s="6">
        <f t="shared" si="2"/>
        <v>4.735886107020128</v>
      </c>
      <c r="AA33" s="12">
        <v>3385</v>
      </c>
      <c r="AB33" s="10">
        <f t="shared" si="3"/>
        <v>1.6617574864997546</v>
      </c>
      <c r="AC33" s="30">
        <v>1.44</v>
      </c>
      <c r="AD33" s="11" t="s">
        <v>51</v>
      </c>
    </row>
    <row r="34" spans="1:30" ht="13.5">
      <c r="A34" s="3" t="s">
        <v>52</v>
      </c>
      <c r="B34" s="12">
        <v>3694000</v>
      </c>
      <c r="C34" s="5">
        <v>31172</v>
      </c>
      <c r="D34" s="6">
        <f t="shared" si="5"/>
        <v>8.438548998375744</v>
      </c>
      <c r="E34" s="12">
        <v>37303</v>
      </c>
      <c r="F34" s="6">
        <f>E34/B34*1000</f>
        <v>10.098267460747156</v>
      </c>
      <c r="G34" s="12">
        <v>70</v>
      </c>
      <c r="H34" s="6">
        <f>G34/C34*1000</f>
        <v>2.2456050301552675</v>
      </c>
      <c r="I34" s="12">
        <v>30</v>
      </c>
      <c r="J34" s="6">
        <f>I34/C34*1000</f>
        <v>0.962402155780829</v>
      </c>
      <c r="K34" s="7">
        <f>C34-E34</f>
        <v>-6131</v>
      </c>
      <c r="L34" s="6">
        <f>K34/B34*1000</f>
        <v>-1.6597184623714132</v>
      </c>
      <c r="M34" s="12">
        <f t="shared" si="0"/>
        <v>719</v>
      </c>
      <c r="N34" s="6">
        <f>M34/(C34+M34)*1000</f>
        <v>22.545545765262926</v>
      </c>
      <c r="O34" s="12">
        <v>373</v>
      </c>
      <c r="P34" s="6">
        <f>O34/(C34+M34)*1000</f>
        <v>11.69608980590135</v>
      </c>
      <c r="Q34" s="12">
        <v>346</v>
      </c>
      <c r="R34" s="6">
        <f>Q34/(C34+M34)*1000</f>
        <v>10.849455959361576</v>
      </c>
      <c r="S34" s="12">
        <f t="shared" si="4"/>
        <v>132</v>
      </c>
      <c r="T34" s="6">
        <f t="shared" si="6"/>
        <v>4.21981394456699</v>
      </c>
      <c r="U34" s="12">
        <v>109</v>
      </c>
      <c r="V34" s="6">
        <f t="shared" si="1"/>
        <v>3.484543333013651</v>
      </c>
      <c r="W34" s="8">
        <v>23</v>
      </c>
      <c r="X34" s="9">
        <f>W34/C34*1000</f>
        <v>0.7378416527653022</v>
      </c>
      <c r="Y34" s="12">
        <v>19093</v>
      </c>
      <c r="Z34" s="6">
        <f t="shared" si="2"/>
        <v>5.168651867893882</v>
      </c>
      <c r="AA34" s="12">
        <v>6804</v>
      </c>
      <c r="AB34" s="10">
        <f t="shared" si="3"/>
        <v>1.8419057931781266</v>
      </c>
      <c r="AC34" s="30">
        <v>1.49</v>
      </c>
      <c r="AD34" s="11" t="s">
        <v>52</v>
      </c>
    </row>
    <row r="35" spans="1:30" ht="13.5">
      <c r="A35" s="3" t="s">
        <v>53</v>
      </c>
      <c r="B35" s="12">
        <v>7262000</v>
      </c>
      <c r="C35" s="5">
        <v>68973</v>
      </c>
      <c r="D35" s="6">
        <f t="shared" si="5"/>
        <v>9.497796750206554</v>
      </c>
      <c r="E35" s="12">
        <v>59720</v>
      </c>
      <c r="F35" s="6">
        <f>E35/B35*1000</f>
        <v>8.223629854034701</v>
      </c>
      <c r="G35" s="12">
        <v>176</v>
      </c>
      <c r="H35" s="6">
        <f>G35/C35*1000</f>
        <v>2.5517231380395224</v>
      </c>
      <c r="I35" s="12">
        <v>75</v>
      </c>
      <c r="J35" s="6">
        <f>I35/C35*1000</f>
        <v>1.087382019050933</v>
      </c>
      <c r="K35" s="7">
        <f>C35-E35</f>
        <v>9253</v>
      </c>
      <c r="L35" s="6">
        <f>K35/B35*1000</f>
        <v>1.2741668961718535</v>
      </c>
      <c r="M35" s="12">
        <f t="shared" si="0"/>
        <v>1373</v>
      </c>
      <c r="N35" s="6">
        <f>M35/(C35+M35)*1000</f>
        <v>19.517811958035995</v>
      </c>
      <c r="O35" s="12">
        <v>681</v>
      </c>
      <c r="P35" s="6">
        <f>O35/(C35+M35)*1000</f>
        <v>9.68072100759105</v>
      </c>
      <c r="Q35" s="12">
        <v>692</v>
      </c>
      <c r="R35" s="6">
        <f>Q35/(C35+M35)*1000</f>
        <v>9.837090950444942</v>
      </c>
      <c r="S35" s="12">
        <f t="shared" si="4"/>
        <v>262</v>
      </c>
      <c r="T35" s="6">
        <f t="shared" si="6"/>
        <v>3.787112254632708</v>
      </c>
      <c r="U35" s="12">
        <v>209</v>
      </c>
      <c r="V35" s="6">
        <f t="shared" si="1"/>
        <v>3.0210170275505193</v>
      </c>
      <c r="W35" s="8">
        <v>53</v>
      </c>
      <c r="X35" s="9">
        <f>W35/C35*1000</f>
        <v>0.7684166267959927</v>
      </c>
      <c r="Y35" s="12">
        <v>42425</v>
      </c>
      <c r="Z35" s="6">
        <f t="shared" si="2"/>
        <v>5.842054530432387</v>
      </c>
      <c r="AA35" s="12">
        <v>13451</v>
      </c>
      <c r="AB35" s="10">
        <f t="shared" si="3"/>
        <v>1.8522445607270726</v>
      </c>
      <c r="AC35" s="30">
        <v>1.46</v>
      </c>
      <c r="AD35" s="11" t="s">
        <v>53</v>
      </c>
    </row>
    <row r="36" spans="1:30" ht="13.5">
      <c r="A36" s="3" t="s">
        <v>54</v>
      </c>
      <c r="B36" s="12">
        <v>1816000</v>
      </c>
      <c r="C36" s="5">
        <v>15080</v>
      </c>
      <c r="D36" s="6">
        <f t="shared" si="5"/>
        <v>8.303964757709252</v>
      </c>
      <c r="E36" s="12">
        <v>19271</v>
      </c>
      <c r="F36" s="6">
        <f>E36/B36*1000</f>
        <v>10.611784140969162</v>
      </c>
      <c r="G36" s="12">
        <v>37</v>
      </c>
      <c r="H36" s="6">
        <f>G36/C36*1000</f>
        <v>2.453580901856764</v>
      </c>
      <c r="I36" s="12">
        <v>16</v>
      </c>
      <c r="J36" s="6">
        <f>I36/C36*1000</f>
        <v>1.0610079575596816</v>
      </c>
      <c r="K36" s="7">
        <f>C36-E36</f>
        <v>-4191</v>
      </c>
      <c r="L36" s="6">
        <f>K36/B36*1000</f>
        <v>-2.307819383259912</v>
      </c>
      <c r="M36" s="12">
        <f t="shared" si="0"/>
        <v>333</v>
      </c>
      <c r="N36" s="6">
        <f>M36/(C36+M36)*1000</f>
        <v>21.60513851943165</v>
      </c>
      <c r="O36" s="12">
        <v>167</v>
      </c>
      <c r="P36" s="6">
        <f>O36/(C36+M36)*1000</f>
        <v>10.835009407642898</v>
      </c>
      <c r="Q36" s="12">
        <v>166</v>
      </c>
      <c r="R36" s="6">
        <f>Q36/(C36+M36)*1000</f>
        <v>10.77012911178875</v>
      </c>
      <c r="S36" s="12">
        <f t="shared" si="4"/>
        <v>67</v>
      </c>
      <c r="T36" s="6">
        <f t="shared" si="6"/>
        <v>4.426240338244037</v>
      </c>
      <c r="U36" s="12">
        <v>57</v>
      </c>
      <c r="V36" s="6">
        <f t="shared" si="1"/>
        <v>3.7656074519389575</v>
      </c>
      <c r="W36" s="8">
        <v>10</v>
      </c>
      <c r="X36" s="9">
        <f>W36/C36*1000</f>
        <v>0.6631299734748011</v>
      </c>
      <c r="Y36" s="12">
        <v>8947</v>
      </c>
      <c r="Z36" s="6">
        <f t="shared" si="2"/>
        <v>4.926762114537445</v>
      </c>
      <c r="AA36" s="12">
        <v>3264</v>
      </c>
      <c r="AB36" s="10">
        <f t="shared" si="3"/>
        <v>1.7973568281938328</v>
      </c>
      <c r="AC36" s="30">
        <v>1.47</v>
      </c>
      <c r="AD36" s="11" t="s">
        <v>54</v>
      </c>
    </row>
    <row r="37" spans="1:30" ht="13.5">
      <c r="A37" s="3" t="s">
        <v>55</v>
      </c>
      <c r="B37" s="12">
        <v>1394000</v>
      </c>
      <c r="C37" s="5">
        <v>13338</v>
      </c>
      <c r="D37" s="6">
        <f t="shared" si="5"/>
        <v>9.568149210903874</v>
      </c>
      <c r="E37" s="12">
        <v>11884</v>
      </c>
      <c r="F37" s="6">
        <f>E37/B37*1000</f>
        <v>8.525107604017217</v>
      </c>
      <c r="G37" s="12">
        <v>28</v>
      </c>
      <c r="H37" s="6">
        <f>G37/C37*1000</f>
        <v>2.099265257159994</v>
      </c>
      <c r="I37" s="12">
        <v>16</v>
      </c>
      <c r="J37" s="6">
        <f>I37/C37*1000</f>
        <v>1.1995801469485678</v>
      </c>
      <c r="K37" s="7">
        <f>C37-E37</f>
        <v>1454</v>
      </c>
      <c r="L37" s="6">
        <f>K37/B37*1000</f>
        <v>1.043041606886657</v>
      </c>
      <c r="M37" s="12">
        <f t="shared" si="0"/>
        <v>272</v>
      </c>
      <c r="N37" s="6">
        <f>M37/(C37+M37)*1000</f>
        <v>19.985304922850847</v>
      </c>
      <c r="O37" s="12">
        <v>142</v>
      </c>
      <c r="P37" s="6">
        <f>O37/(C37+M37)*1000</f>
        <v>10.433504775900072</v>
      </c>
      <c r="Q37" s="12">
        <v>130</v>
      </c>
      <c r="R37" s="6">
        <f>Q37/(C37+M37)*1000</f>
        <v>9.551800146950772</v>
      </c>
      <c r="S37" s="12">
        <f t="shared" si="4"/>
        <v>58</v>
      </c>
      <c r="T37" s="6">
        <f t="shared" si="6"/>
        <v>4.334180242116275</v>
      </c>
      <c r="U37" s="12">
        <v>44</v>
      </c>
      <c r="V37" s="6">
        <f t="shared" si="1"/>
        <v>3.2879988043640713</v>
      </c>
      <c r="W37" s="8">
        <v>14</v>
      </c>
      <c r="X37" s="9">
        <f>W37/C37*1000</f>
        <v>1.049632628579997</v>
      </c>
      <c r="Y37" s="12">
        <v>7567</v>
      </c>
      <c r="Z37" s="6">
        <f t="shared" si="2"/>
        <v>5.428263988522238</v>
      </c>
      <c r="AA37" s="12">
        <v>2341</v>
      </c>
      <c r="AB37" s="10">
        <f t="shared" si="3"/>
        <v>1.6793400286944047</v>
      </c>
      <c r="AC37" s="30">
        <v>1.51</v>
      </c>
      <c r="AD37" s="11" t="s">
        <v>55</v>
      </c>
    </row>
    <row r="38" spans="1:30" ht="13.5">
      <c r="A38" s="3"/>
      <c r="B38" s="12"/>
      <c r="C38" s="5"/>
      <c r="D38" s="6"/>
      <c r="E38" s="12"/>
      <c r="F38" s="6"/>
      <c r="G38" s="12"/>
      <c r="H38" s="6"/>
      <c r="I38" s="12"/>
      <c r="J38" s="6"/>
      <c r="K38" s="7"/>
      <c r="L38" s="6"/>
      <c r="M38" s="12"/>
      <c r="N38" s="6"/>
      <c r="O38" s="12"/>
      <c r="P38" s="6"/>
      <c r="Q38" s="12"/>
      <c r="R38" s="6"/>
      <c r="S38" s="12"/>
      <c r="T38" s="6"/>
      <c r="U38" s="12"/>
      <c r="V38" s="6"/>
      <c r="W38" s="8"/>
      <c r="X38" s="9"/>
      <c r="Y38" s="12"/>
      <c r="Z38" s="6"/>
      <c r="AA38" s="12"/>
      <c r="AB38" s="10"/>
      <c r="AC38" s="30"/>
      <c r="AD38" s="11"/>
    </row>
    <row r="39" spans="1:30" ht="13.5">
      <c r="A39" s="3" t="s">
        <v>56</v>
      </c>
      <c r="B39" s="12">
        <v>2590000</v>
      </c>
      <c r="C39" s="5">
        <v>20707</v>
      </c>
      <c r="D39" s="6">
        <f t="shared" si="5"/>
        <v>7.994980694980695</v>
      </c>
      <c r="E39" s="12">
        <v>24733</v>
      </c>
      <c r="F39" s="6">
        <f>E39/B39*1000</f>
        <v>9.54942084942085</v>
      </c>
      <c r="G39" s="12">
        <v>40</v>
      </c>
      <c r="H39" s="6">
        <f>G39/C39*1000</f>
        <v>1.9317139131694596</v>
      </c>
      <c r="I39" s="12">
        <v>16</v>
      </c>
      <c r="J39" s="6">
        <f>I39/C39*1000</f>
        <v>0.7726855652677838</v>
      </c>
      <c r="K39" s="7">
        <f>C39-E39</f>
        <v>-4026</v>
      </c>
      <c r="L39" s="6">
        <f>K39/B39*1000</f>
        <v>-1.5544401544401545</v>
      </c>
      <c r="M39" s="12">
        <f t="shared" si="0"/>
        <v>476</v>
      </c>
      <c r="N39" s="6">
        <f>M39/(C39+M39)*1000</f>
        <v>22.470849265920787</v>
      </c>
      <c r="O39" s="12">
        <v>227</v>
      </c>
      <c r="P39" s="6">
        <f>O39/(C39+M39)*1000</f>
        <v>10.716140301184913</v>
      </c>
      <c r="Q39" s="12">
        <v>249</v>
      </c>
      <c r="R39" s="6">
        <f>Q39/(C39+M39)*1000</f>
        <v>11.754708964735874</v>
      </c>
      <c r="S39" s="12">
        <f t="shared" si="4"/>
        <v>83</v>
      </c>
      <c r="T39" s="6">
        <f t="shared" si="6"/>
        <v>3.994609683318895</v>
      </c>
      <c r="U39" s="12">
        <v>71</v>
      </c>
      <c r="V39" s="6">
        <f t="shared" si="1"/>
        <v>3.4170757532005007</v>
      </c>
      <c r="W39" s="8">
        <v>12</v>
      </c>
      <c r="X39" s="9">
        <f>W39/C39*1000</f>
        <v>0.5795141739508378</v>
      </c>
      <c r="Y39" s="12">
        <v>12900</v>
      </c>
      <c r="Z39" s="6">
        <f t="shared" si="2"/>
        <v>4.980694980694981</v>
      </c>
      <c r="AA39" s="12">
        <v>4713</v>
      </c>
      <c r="AB39" s="10">
        <f t="shared" si="3"/>
        <v>1.8196911196911196</v>
      </c>
      <c r="AC39" s="30">
        <v>1.25</v>
      </c>
      <c r="AD39" s="11" t="s">
        <v>56</v>
      </c>
    </row>
    <row r="40" spans="1:30" ht="13.5">
      <c r="A40" s="3" t="s">
        <v>57</v>
      </c>
      <c r="B40" s="12">
        <v>8699000</v>
      </c>
      <c r="C40" s="5">
        <v>73919</v>
      </c>
      <c r="D40" s="6">
        <f t="shared" si="5"/>
        <v>8.497413495804116</v>
      </c>
      <c r="E40" s="12">
        <v>78952</v>
      </c>
      <c r="F40" s="6">
        <f>E40/B40*1000</f>
        <v>9.075985745487987</v>
      </c>
      <c r="G40" s="12">
        <v>170</v>
      </c>
      <c r="H40" s="6">
        <f>G40/C40*1000</f>
        <v>2.2998146619948865</v>
      </c>
      <c r="I40" s="12">
        <v>85</v>
      </c>
      <c r="J40" s="6">
        <f>I40/C40*1000</f>
        <v>1.1499073309974432</v>
      </c>
      <c r="K40" s="7">
        <f>C40-E40</f>
        <v>-5033</v>
      </c>
      <c r="L40" s="6">
        <f>K40/B40*1000</f>
        <v>-0.5785722496838718</v>
      </c>
      <c r="M40" s="12">
        <f t="shared" si="0"/>
        <v>1784</v>
      </c>
      <c r="N40" s="6">
        <f>M40/(C40+M40)*1000</f>
        <v>23.565776785596345</v>
      </c>
      <c r="O40" s="12">
        <v>775</v>
      </c>
      <c r="P40" s="6">
        <f>O40/(C40+M40)*1000</f>
        <v>10.237375004953568</v>
      </c>
      <c r="Q40" s="12">
        <v>1009</v>
      </c>
      <c r="R40" s="6">
        <f>Q40/(C40+M40)*1000</f>
        <v>13.328401780642775</v>
      </c>
      <c r="S40" s="12">
        <f t="shared" si="4"/>
        <v>305</v>
      </c>
      <c r="T40" s="6">
        <f t="shared" si="6"/>
        <v>4.112618322051725</v>
      </c>
      <c r="U40" s="12">
        <v>243</v>
      </c>
      <c r="V40" s="6">
        <f t="shared" si="1"/>
        <v>3.2766106631428493</v>
      </c>
      <c r="W40" s="8">
        <v>62</v>
      </c>
      <c r="X40" s="9">
        <f>W40/C40*1000</f>
        <v>0.8387559355510762</v>
      </c>
      <c r="Y40" s="12">
        <v>48581</v>
      </c>
      <c r="Z40" s="6">
        <f t="shared" si="2"/>
        <v>5.584664904011955</v>
      </c>
      <c r="AA40" s="12">
        <v>19407</v>
      </c>
      <c r="AB40" s="10">
        <f t="shared" si="3"/>
        <v>2.2309460857569836</v>
      </c>
      <c r="AC40" s="30">
        <v>1.3</v>
      </c>
      <c r="AD40" s="11" t="s">
        <v>57</v>
      </c>
    </row>
    <row r="41" spans="1:30" ht="13.5">
      <c r="A41" s="3" t="s">
        <v>58</v>
      </c>
      <c r="B41" s="12">
        <v>5505000</v>
      </c>
      <c r="C41" s="5">
        <v>47351</v>
      </c>
      <c r="D41" s="6">
        <f t="shared" si="5"/>
        <v>8.601453224341508</v>
      </c>
      <c r="E41" s="12">
        <v>52259</v>
      </c>
      <c r="F41" s="6">
        <f>E41/B41*1000</f>
        <v>9.493006357856494</v>
      </c>
      <c r="G41" s="12">
        <v>96</v>
      </c>
      <c r="H41" s="6">
        <f>G41/C41*1000</f>
        <v>2.027412303858419</v>
      </c>
      <c r="I41" s="12">
        <v>41</v>
      </c>
      <c r="J41" s="6">
        <f>I41/C41*1000</f>
        <v>0.8658740047728665</v>
      </c>
      <c r="K41" s="7">
        <f>C41-E41</f>
        <v>-4908</v>
      </c>
      <c r="L41" s="6">
        <f>K41/B41*1000</f>
        <v>-0.8915531335149864</v>
      </c>
      <c r="M41" s="12">
        <f t="shared" si="0"/>
        <v>1028</v>
      </c>
      <c r="N41" s="6">
        <f>M41/(C41+M41)*1000</f>
        <v>21.248888980756114</v>
      </c>
      <c r="O41" s="12">
        <v>525</v>
      </c>
      <c r="P41" s="6">
        <f>O41/(C41+M41)*1000</f>
        <v>10.851815870522334</v>
      </c>
      <c r="Q41" s="12">
        <v>503</v>
      </c>
      <c r="R41" s="6">
        <f>Q41/(C41+M41)*1000</f>
        <v>10.397073110233778</v>
      </c>
      <c r="S41" s="12">
        <f t="shared" si="4"/>
        <v>169</v>
      </c>
      <c r="T41" s="6">
        <f t="shared" si="6"/>
        <v>3.55864392503685</v>
      </c>
      <c r="U41" s="12">
        <v>139</v>
      </c>
      <c r="V41" s="6">
        <f t="shared" si="1"/>
        <v>2.9269319856811964</v>
      </c>
      <c r="W41" s="8">
        <v>30</v>
      </c>
      <c r="X41" s="9">
        <f>W41/C41*1000</f>
        <v>0.6335663449557559</v>
      </c>
      <c r="Y41" s="12">
        <v>28283</v>
      </c>
      <c r="Z41" s="6">
        <f t="shared" si="2"/>
        <v>5.137693006357857</v>
      </c>
      <c r="AA41" s="12">
        <v>10308</v>
      </c>
      <c r="AB41" s="10">
        <f t="shared" si="3"/>
        <v>1.8724795640326974</v>
      </c>
      <c r="AC41" s="30">
        <v>1.4</v>
      </c>
      <c r="AD41" s="11" t="s">
        <v>58</v>
      </c>
    </row>
    <row r="42" spans="1:30" ht="13.5">
      <c r="A42" s="3" t="s">
        <v>59</v>
      </c>
      <c r="B42" s="12">
        <v>1387000</v>
      </c>
      <c r="C42" s="5">
        <v>10400</v>
      </c>
      <c r="D42" s="6">
        <f t="shared" si="5"/>
        <v>7.4981975486661865</v>
      </c>
      <c r="E42" s="12">
        <v>13267</v>
      </c>
      <c r="F42" s="6">
        <f>E42/B42*1000</f>
        <v>9.565248738284065</v>
      </c>
      <c r="G42" s="12">
        <v>14</v>
      </c>
      <c r="H42" s="6">
        <f>G42/C42*1000</f>
        <v>1.346153846153846</v>
      </c>
      <c r="I42" s="12">
        <v>9</v>
      </c>
      <c r="J42" s="6">
        <f>I42/C42*1000</f>
        <v>0.8653846153846154</v>
      </c>
      <c r="K42" s="7">
        <f>C42-E42</f>
        <v>-2867</v>
      </c>
      <c r="L42" s="6">
        <f>K42/B42*1000</f>
        <v>-2.0670511896178803</v>
      </c>
      <c r="M42" s="12">
        <f t="shared" si="0"/>
        <v>293</v>
      </c>
      <c r="N42" s="6">
        <f>M42/(C42+M42)*1000</f>
        <v>27.401103525671</v>
      </c>
      <c r="O42" s="12">
        <v>152</v>
      </c>
      <c r="P42" s="6">
        <f>O42/(C42+M42)*1000</f>
        <v>14.214906948470963</v>
      </c>
      <c r="Q42" s="12">
        <v>141</v>
      </c>
      <c r="R42" s="6">
        <f>Q42/(C42+M42)*1000</f>
        <v>13.186196577200036</v>
      </c>
      <c r="S42" s="12">
        <f t="shared" si="4"/>
        <v>53</v>
      </c>
      <c r="T42" s="6">
        <f t="shared" si="6"/>
        <v>5.07322676366421</v>
      </c>
      <c r="U42" s="12">
        <v>47</v>
      </c>
      <c r="V42" s="6">
        <f t="shared" si="1"/>
        <v>4.498899205513545</v>
      </c>
      <c r="W42" s="8">
        <v>6</v>
      </c>
      <c r="X42" s="9">
        <f>W42/C42*1000</f>
        <v>0.576923076923077</v>
      </c>
      <c r="Y42" s="12">
        <v>6260</v>
      </c>
      <c r="Z42" s="6">
        <f t="shared" si="2"/>
        <v>4.513338139870223</v>
      </c>
      <c r="AA42" s="12">
        <v>2423</v>
      </c>
      <c r="AB42" s="10">
        <f t="shared" si="3"/>
        <v>1.7469358327325162</v>
      </c>
      <c r="AC42" s="30">
        <v>1.27</v>
      </c>
      <c r="AD42" s="11" t="s">
        <v>59</v>
      </c>
    </row>
    <row r="43" spans="1:30" ht="13.5">
      <c r="A43" s="3" t="s">
        <v>60</v>
      </c>
      <c r="B43" s="12">
        <v>990000</v>
      </c>
      <c r="C43" s="5">
        <v>7460</v>
      </c>
      <c r="D43" s="6">
        <f t="shared" si="5"/>
        <v>7.5353535353535355</v>
      </c>
      <c r="E43" s="12">
        <v>12310</v>
      </c>
      <c r="F43" s="6">
        <f>E43/B43*1000</f>
        <v>12.434343434343434</v>
      </c>
      <c r="G43" s="12">
        <v>23</v>
      </c>
      <c r="H43" s="6">
        <f>G43/C43*1000</f>
        <v>3.083109919571046</v>
      </c>
      <c r="I43" s="12">
        <v>15</v>
      </c>
      <c r="J43" s="6">
        <f>I43/C43*1000</f>
        <v>2.0107238605898123</v>
      </c>
      <c r="K43" s="7">
        <f>C43-E43</f>
        <v>-4850</v>
      </c>
      <c r="L43" s="6">
        <f>K43/B43*1000</f>
        <v>-4.8989898989899</v>
      </c>
      <c r="M43" s="12">
        <f t="shared" si="0"/>
        <v>162</v>
      </c>
      <c r="N43" s="6">
        <f>M43/(C43+M43)*1000</f>
        <v>21.254263972710575</v>
      </c>
      <c r="O43" s="12">
        <v>71</v>
      </c>
      <c r="P43" s="6">
        <f>O43/(C43+M43)*1000</f>
        <v>9.315140383101548</v>
      </c>
      <c r="Q43" s="12">
        <v>91</v>
      </c>
      <c r="R43" s="6">
        <f>Q43/(C43+M43)*1000</f>
        <v>11.939123589609025</v>
      </c>
      <c r="S43" s="12">
        <f t="shared" si="4"/>
        <v>26</v>
      </c>
      <c r="T43" s="6">
        <f t="shared" si="6"/>
        <v>3.477330480139093</v>
      </c>
      <c r="U43" s="12">
        <v>17</v>
      </c>
      <c r="V43" s="6">
        <f t="shared" si="1"/>
        <v>2.2736391600909456</v>
      </c>
      <c r="W43" s="8">
        <v>9</v>
      </c>
      <c r="X43" s="9">
        <f>W43/C43*1000</f>
        <v>1.2064343163538875</v>
      </c>
      <c r="Y43" s="12">
        <v>4601</v>
      </c>
      <c r="Z43" s="6">
        <f t="shared" si="2"/>
        <v>4.647474747474748</v>
      </c>
      <c r="AA43" s="12">
        <v>1890</v>
      </c>
      <c r="AB43" s="10">
        <f t="shared" si="3"/>
        <v>1.9090909090909092</v>
      </c>
      <c r="AC43" s="30">
        <v>1.49</v>
      </c>
      <c r="AD43" s="11" t="s">
        <v>60</v>
      </c>
    </row>
    <row r="44" spans="1:30" ht="13.5">
      <c r="A44" s="3"/>
      <c r="B44" s="12"/>
      <c r="C44" s="5"/>
      <c r="D44" s="6"/>
      <c r="E44" s="12"/>
      <c r="F44" s="6"/>
      <c r="G44" s="12"/>
      <c r="H44" s="6"/>
      <c r="I44" s="12"/>
      <c r="J44" s="6"/>
      <c r="K44" s="7"/>
      <c r="L44" s="6"/>
      <c r="M44" s="12"/>
      <c r="N44" s="6"/>
      <c r="O44" s="12"/>
      <c r="P44" s="6"/>
      <c r="Q44" s="12"/>
      <c r="R44" s="6"/>
      <c r="S44" s="12"/>
      <c r="T44" s="6"/>
      <c r="U44" s="12"/>
      <c r="V44" s="6"/>
      <c r="W44" s="8"/>
      <c r="X44" s="9"/>
      <c r="Y44" s="12"/>
      <c r="Z44" s="6"/>
      <c r="AA44" s="12"/>
      <c r="AB44" s="10"/>
      <c r="AC44" s="30"/>
      <c r="AD44" s="11"/>
    </row>
    <row r="45" spans="1:30" ht="13.5">
      <c r="A45" s="3" t="s">
        <v>61</v>
      </c>
      <c r="B45" s="12">
        <v>582000</v>
      </c>
      <c r="C45" s="5">
        <v>4931</v>
      </c>
      <c r="D45" s="6">
        <f t="shared" si="5"/>
        <v>8.472508591065292</v>
      </c>
      <c r="E45" s="12">
        <v>6958</v>
      </c>
      <c r="F45" s="6">
        <f>E45/B45*1000</f>
        <v>11.9553264604811</v>
      </c>
      <c r="G45" s="12">
        <v>10</v>
      </c>
      <c r="H45" s="6">
        <f>G45/C45*1000</f>
        <v>2.0279862096937737</v>
      </c>
      <c r="I45" s="12">
        <v>5</v>
      </c>
      <c r="J45" s="6">
        <f>I45/C45*1000</f>
        <v>1.0139931048468869</v>
      </c>
      <c r="K45" s="7">
        <f>C45-E45</f>
        <v>-2027</v>
      </c>
      <c r="L45" s="6">
        <f>K45/B45*1000</f>
        <v>-3.4828178694158076</v>
      </c>
      <c r="M45" s="12">
        <f t="shared" si="0"/>
        <v>116</v>
      </c>
      <c r="N45" s="6">
        <f>M45/(C45+M45)*1000</f>
        <v>22.98395086189816</v>
      </c>
      <c r="O45" s="12">
        <v>51</v>
      </c>
      <c r="P45" s="6">
        <f>O45/(C45+M45)*1000</f>
        <v>10.105012878937984</v>
      </c>
      <c r="Q45" s="12">
        <v>65</v>
      </c>
      <c r="R45" s="6">
        <f>Q45/(C45+M45)*1000</f>
        <v>12.878937982960174</v>
      </c>
      <c r="S45" s="12">
        <f t="shared" si="4"/>
        <v>14</v>
      </c>
      <c r="T45" s="6">
        <f t="shared" si="6"/>
        <v>2.8328611898017</v>
      </c>
      <c r="U45" s="12">
        <v>11</v>
      </c>
      <c r="V45" s="6">
        <f t="shared" si="1"/>
        <v>2.225819506272764</v>
      </c>
      <c r="W45" s="8">
        <v>3</v>
      </c>
      <c r="X45" s="9">
        <f>W45/C45*1000</f>
        <v>0.6083958629081322</v>
      </c>
      <c r="Y45" s="12">
        <v>2697</v>
      </c>
      <c r="Z45" s="6">
        <f t="shared" si="2"/>
        <v>4.6340206185567006</v>
      </c>
      <c r="AA45" s="12">
        <v>1041</v>
      </c>
      <c r="AB45" s="10">
        <f t="shared" si="3"/>
        <v>1.788659793814433</v>
      </c>
      <c r="AC45" s="30">
        <v>1.58</v>
      </c>
      <c r="AD45" s="11" t="s">
        <v>61</v>
      </c>
    </row>
    <row r="46" spans="1:30" ht="13.5">
      <c r="A46" s="3" t="s">
        <v>62</v>
      </c>
      <c r="B46" s="12">
        <v>708000</v>
      </c>
      <c r="C46" s="5">
        <v>5582</v>
      </c>
      <c r="D46" s="6">
        <f t="shared" si="5"/>
        <v>7.884180790960452</v>
      </c>
      <c r="E46" s="12">
        <v>9412</v>
      </c>
      <c r="F46" s="6">
        <f>E46/B46*1000</f>
        <v>13.293785310734464</v>
      </c>
      <c r="G46" s="12">
        <v>11</v>
      </c>
      <c r="H46" s="6">
        <f>G46/C46*1000</f>
        <v>1.970619849516302</v>
      </c>
      <c r="I46" s="12">
        <v>5</v>
      </c>
      <c r="J46" s="6">
        <f>I46/C46*1000</f>
        <v>0.8957362952346829</v>
      </c>
      <c r="K46" s="7">
        <f>C46-E46</f>
        <v>-3830</v>
      </c>
      <c r="L46" s="6">
        <f>K46/B46*1000</f>
        <v>-5.409604519774011</v>
      </c>
      <c r="M46" s="12">
        <f t="shared" si="0"/>
        <v>136</v>
      </c>
      <c r="N46" s="6">
        <f>M46/(C46+M46)*1000</f>
        <v>23.784540048968168</v>
      </c>
      <c r="O46" s="12">
        <v>51</v>
      </c>
      <c r="P46" s="6">
        <f>O46/(C46+M46)*1000</f>
        <v>8.919202518363063</v>
      </c>
      <c r="Q46" s="12">
        <v>85</v>
      </c>
      <c r="R46" s="6">
        <f>Q46/(C46+M46)*1000</f>
        <v>14.865337530605107</v>
      </c>
      <c r="S46" s="12">
        <f t="shared" si="4"/>
        <v>13</v>
      </c>
      <c r="T46" s="6">
        <f t="shared" si="6"/>
        <v>2.3251654444643175</v>
      </c>
      <c r="U46" s="12">
        <v>9</v>
      </c>
      <c r="V46" s="6">
        <f t="shared" si="1"/>
        <v>1.6097299230906814</v>
      </c>
      <c r="W46" s="8">
        <v>4</v>
      </c>
      <c r="X46" s="9">
        <f>W46/C46*1000</f>
        <v>0.7165890361877463</v>
      </c>
      <c r="Y46" s="12">
        <v>3058</v>
      </c>
      <c r="Z46" s="6">
        <f t="shared" si="2"/>
        <v>4.3192090395480225</v>
      </c>
      <c r="AA46" s="12">
        <v>1043</v>
      </c>
      <c r="AB46" s="10">
        <f t="shared" si="3"/>
        <v>1.4731638418079096</v>
      </c>
      <c r="AC46" s="30">
        <v>1.61</v>
      </c>
      <c r="AD46" s="11" t="s">
        <v>62</v>
      </c>
    </row>
    <row r="47" spans="1:30" ht="13.5">
      <c r="A47" s="3" t="s">
        <v>63</v>
      </c>
      <c r="B47" s="12">
        <v>1922000</v>
      </c>
      <c r="C47" s="5">
        <v>16635</v>
      </c>
      <c r="D47" s="6">
        <f t="shared" si="5"/>
        <v>8.655046826222685</v>
      </c>
      <c r="E47" s="12">
        <v>20407</v>
      </c>
      <c r="F47" s="6">
        <f>E47/B47*1000</f>
        <v>10.617585848074922</v>
      </c>
      <c r="G47" s="12">
        <v>39</v>
      </c>
      <c r="H47" s="6">
        <f>G47/C47*1000</f>
        <v>2.344454463480613</v>
      </c>
      <c r="I47" s="12">
        <v>17</v>
      </c>
      <c r="J47" s="6">
        <f>I47/C47*1000</f>
        <v>1.0219416892094981</v>
      </c>
      <c r="K47" s="7">
        <f>C47-E47</f>
        <v>-3772</v>
      </c>
      <c r="L47" s="6">
        <f>K47/B47*1000</f>
        <v>-1.9625390218522372</v>
      </c>
      <c r="M47" s="12">
        <f t="shared" si="0"/>
        <v>404</v>
      </c>
      <c r="N47" s="6">
        <f>M47/(C47+M47)*1000</f>
        <v>23.710311638006928</v>
      </c>
      <c r="O47" s="12">
        <v>176</v>
      </c>
      <c r="P47" s="6">
        <f>O47/(C47+M47)*1000</f>
        <v>10.329244673983215</v>
      </c>
      <c r="Q47" s="12">
        <v>228</v>
      </c>
      <c r="R47" s="6">
        <f>Q47/(C47+M47)*1000</f>
        <v>13.38106696402371</v>
      </c>
      <c r="S47" s="12">
        <f t="shared" si="4"/>
        <v>58</v>
      </c>
      <c r="T47" s="6">
        <f t="shared" si="6"/>
        <v>3.477009771596427</v>
      </c>
      <c r="U47" s="12">
        <v>46</v>
      </c>
      <c r="V47" s="6">
        <f t="shared" si="1"/>
        <v>2.757628439541994</v>
      </c>
      <c r="W47" s="8">
        <v>12</v>
      </c>
      <c r="X47" s="9">
        <f>W47/C47*1000</f>
        <v>0.721370604147881</v>
      </c>
      <c r="Y47" s="12">
        <v>9665</v>
      </c>
      <c r="Z47" s="6">
        <f t="shared" si="2"/>
        <v>5.028616024973985</v>
      </c>
      <c r="AA47" s="12">
        <v>3493</v>
      </c>
      <c r="AB47" s="10">
        <f t="shared" si="3"/>
        <v>1.8173777315296564</v>
      </c>
      <c r="AC47" s="30">
        <v>1.48</v>
      </c>
      <c r="AD47" s="11" t="s">
        <v>63</v>
      </c>
    </row>
    <row r="48" spans="1:30" ht="13.5">
      <c r="A48" s="3" t="s">
        <v>64</v>
      </c>
      <c r="B48" s="12">
        <v>2824000</v>
      </c>
      <c r="C48" s="5">
        <v>25469</v>
      </c>
      <c r="D48" s="6">
        <f t="shared" si="5"/>
        <v>9.018767705382437</v>
      </c>
      <c r="E48" s="12">
        <v>28608</v>
      </c>
      <c r="F48" s="6">
        <f>E48/B48*1000</f>
        <v>10.130311614730878</v>
      </c>
      <c r="G48" s="12">
        <v>53</v>
      </c>
      <c r="H48" s="6">
        <f>G48/C48*1000</f>
        <v>2.0809611684793277</v>
      </c>
      <c r="I48" s="12">
        <v>20</v>
      </c>
      <c r="J48" s="6">
        <f>I48/C48*1000</f>
        <v>0.7852683654638973</v>
      </c>
      <c r="K48" s="7">
        <f>C48-E48</f>
        <v>-3139</v>
      </c>
      <c r="L48" s="6">
        <f>K48/B48*1000</f>
        <v>-1.111543909348442</v>
      </c>
      <c r="M48" s="12">
        <f t="shared" si="0"/>
        <v>605</v>
      </c>
      <c r="N48" s="6">
        <f>M48/(C48+M48)*1000</f>
        <v>23.203190918156018</v>
      </c>
      <c r="O48" s="12">
        <v>277</v>
      </c>
      <c r="P48" s="6">
        <f>O48/(C48+M48)*1000</f>
        <v>10.623609726163995</v>
      </c>
      <c r="Q48" s="12">
        <v>328</v>
      </c>
      <c r="R48" s="6">
        <f>Q48/(C48+M48)*1000</f>
        <v>12.579581191992022</v>
      </c>
      <c r="S48" s="12">
        <f t="shared" si="4"/>
        <v>95</v>
      </c>
      <c r="T48" s="6">
        <f t="shared" si="6"/>
        <v>3.7183451407100083</v>
      </c>
      <c r="U48" s="12">
        <v>80</v>
      </c>
      <c r="V48" s="6">
        <f t="shared" si="1"/>
        <v>3.131238013229481</v>
      </c>
      <c r="W48" s="8">
        <v>15</v>
      </c>
      <c r="X48" s="9">
        <f>W48/C48*1000</f>
        <v>0.5889512740979229</v>
      </c>
      <c r="Y48" s="12">
        <v>14849</v>
      </c>
      <c r="Z48" s="6">
        <f t="shared" si="2"/>
        <v>5.2581444759206795</v>
      </c>
      <c r="AA48" s="12">
        <v>5133</v>
      </c>
      <c r="AB48" s="10">
        <f t="shared" si="3"/>
        <v>1.8176345609065154</v>
      </c>
      <c r="AC48" s="30">
        <v>1.53</v>
      </c>
      <c r="AD48" s="11" t="s">
        <v>64</v>
      </c>
    </row>
    <row r="49" spans="1:30" ht="13.5">
      <c r="A49" s="3" t="s">
        <v>65</v>
      </c>
      <c r="B49" s="12">
        <v>1431000</v>
      </c>
      <c r="C49" s="5">
        <v>11222</v>
      </c>
      <c r="D49" s="6">
        <f t="shared" si="5"/>
        <v>7.8420684835779175</v>
      </c>
      <c r="E49" s="12">
        <v>17884</v>
      </c>
      <c r="F49" s="6">
        <f>E49/B49*1000</f>
        <v>12.497554157931516</v>
      </c>
      <c r="G49" s="12">
        <v>24</v>
      </c>
      <c r="H49" s="6">
        <f>G49/C49*1000</f>
        <v>2.1386562110140797</v>
      </c>
      <c r="I49" s="12">
        <v>13</v>
      </c>
      <c r="J49" s="6">
        <f>I49/C49*1000</f>
        <v>1.1584387809659598</v>
      </c>
      <c r="K49" s="7">
        <f>C49-E49</f>
        <v>-6662</v>
      </c>
      <c r="L49" s="6">
        <f>K49/B49*1000</f>
        <v>-4.655485674353599</v>
      </c>
      <c r="M49" s="12">
        <f t="shared" si="0"/>
        <v>263</v>
      </c>
      <c r="N49" s="6">
        <f>M49/(C49+M49)*1000</f>
        <v>22.899434044405748</v>
      </c>
      <c r="O49" s="12">
        <v>125</v>
      </c>
      <c r="P49" s="6">
        <f>O49/(C49+M49)*1000</f>
        <v>10.8837614279495</v>
      </c>
      <c r="Q49" s="12">
        <v>138</v>
      </c>
      <c r="R49" s="6">
        <f>Q49/(C49+M49)*1000</f>
        <v>12.015672616456246</v>
      </c>
      <c r="S49" s="12">
        <f t="shared" si="4"/>
        <v>49</v>
      </c>
      <c r="T49" s="6">
        <f t="shared" si="6"/>
        <v>4.352073896438405</v>
      </c>
      <c r="U49" s="12">
        <v>37</v>
      </c>
      <c r="V49" s="6">
        <f t="shared" si="1"/>
        <v>3.286259880984102</v>
      </c>
      <c r="W49" s="8">
        <v>12</v>
      </c>
      <c r="X49" s="9">
        <f>W49/C49*1000</f>
        <v>1.0693281055070398</v>
      </c>
      <c r="Y49" s="12">
        <v>6549</v>
      </c>
      <c r="Z49" s="6">
        <f t="shared" si="2"/>
        <v>4.576519916142558</v>
      </c>
      <c r="AA49" s="12">
        <v>2414</v>
      </c>
      <c r="AB49" s="10">
        <f t="shared" si="3"/>
        <v>1.686932215234102</v>
      </c>
      <c r="AC49" s="30">
        <v>1.52</v>
      </c>
      <c r="AD49" s="11" t="s">
        <v>65</v>
      </c>
    </row>
    <row r="50" spans="1:30" ht="13.5">
      <c r="A50" s="3"/>
      <c r="B50" s="12"/>
      <c r="C50" s="5"/>
      <c r="D50" s="6"/>
      <c r="E50" s="12"/>
      <c r="F50" s="6"/>
      <c r="G50" s="12"/>
      <c r="H50" s="6"/>
      <c r="I50" s="12"/>
      <c r="J50" s="6"/>
      <c r="K50" s="7"/>
      <c r="L50" s="6"/>
      <c r="M50" s="12"/>
      <c r="N50" s="6"/>
      <c r="O50" s="12"/>
      <c r="P50" s="6"/>
      <c r="Q50" s="12"/>
      <c r="R50" s="6"/>
      <c r="S50" s="12"/>
      <c r="T50" s="6"/>
      <c r="U50" s="12"/>
      <c r="V50" s="6"/>
      <c r="W50" s="8"/>
      <c r="X50" s="9"/>
      <c r="Y50" s="12"/>
      <c r="Z50" s="6"/>
      <c r="AA50" s="12"/>
      <c r="AB50" s="10"/>
      <c r="AC50" s="30"/>
      <c r="AD50" s="11"/>
    </row>
    <row r="51" spans="1:30" ht="12.75" customHeight="1">
      <c r="A51" s="3" t="s">
        <v>66</v>
      </c>
      <c r="B51" s="12">
        <v>776000</v>
      </c>
      <c r="C51" s="5">
        <v>5914</v>
      </c>
      <c r="D51" s="6">
        <f t="shared" si="5"/>
        <v>7.621134020618557</v>
      </c>
      <c r="E51" s="12">
        <v>9435</v>
      </c>
      <c r="F51" s="6">
        <f>E51/B51*1000</f>
        <v>12.158505154639174</v>
      </c>
      <c r="G51" s="12">
        <v>30</v>
      </c>
      <c r="H51" s="6">
        <f>G51/C51*1000</f>
        <v>5.072708826513358</v>
      </c>
      <c r="I51" s="12">
        <v>15</v>
      </c>
      <c r="J51" s="6">
        <f>I51/C51*1000</f>
        <v>2.536354413256679</v>
      </c>
      <c r="K51" s="7">
        <f>C51-E51</f>
        <v>-3521</v>
      </c>
      <c r="L51" s="6">
        <f>K51/B51*1000</f>
        <v>-4.537371134020619</v>
      </c>
      <c r="M51" s="12">
        <f t="shared" si="0"/>
        <v>128</v>
      </c>
      <c r="N51" s="6">
        <f>M51/(C51+M51)*1000</f>
        <v>21.18503806686528</v>
      </c>
      <c r="O51" s="12">
        <v>56</v>
      </c>
      <c r="P51" s="6">
        <f>O51/(C51+M51)*1000</f>
        <v>9.268454154253558</v>
      </c>
      <c r="Q51" s="12">
        <v>72</v>
      </c>
      <c r="R51" s="6">
        <f>Q51/(C51+M51)*1000</f>
        <v>11.916583912611719</v>
      </c>
      <c r="S51" s="12">
        <f t="shared" si="4"/>
        <v>27</v>
      </c>
      <c r="T51" s="6">
        <f t="shared" si="6"/>
        <v>4.553887670770788</v>
      </c>
      <c r="U51" s="12">
        <v>15</v>
      </c>
      <c r="V51" s="6">
        <f t="shared" si="1"/>
        <v>2.52993759487266</v>
      </c>
      <c r="W51" s="8">
        <v>12</v>
      </c>
      <c r="X51" s="9">
        <f>W51/C51*1000</f>
        <v>2.029083530605343</v>
      </c>
      <c r="Y51" s="12">
        <v>3380</v>
      </c>
      <c r="Z51" s="6">
        <f t="shared" si="2"/>
        <v>4.355670103092783</v>
      </c>
      <c r="AA51" s="12">
        <v>1367</v>
      </c>
      <c r="AB51" s="10">
        <f t="shared" si="3"/>
        <v>1.7615979381443299</v>
      </c>
      <c r="AC51" s="30">
        <v>1.43</v>
      </c>
      <c r="AD51" s="11" t="s">
        <v>66</v>
      </c>
    </row>
    <row r="52" spans="1:30" ht="13.5">
      <c r="A52" s="3" t="s">
        <v>67</v>
      </c>
      <c r="B52" s="12">
        <v>985000</v>
      </c>
      <c r="C52" s="5">
        <v>8311</v>
      </c>
      <c r="D52" s="6">
        <f t="shared" si="5"/>
        <v>8.437563451776649</v>
      </c>
      <c r="E52" s="12">
        <v>11316</v>
      </c>
      <c r="F52" s="6">
        <f>E52/B52*1000</f>
        <v>11.488324873096447</v>
      </c>
      <c r="G52" s="12">
        <v>23</v>
      </c>
      <c r="H52" s="6">
        <f>G52/C52*1000</f>
        <v>2.767416676693539</v>
      </c>
      <c r="I52" s="12">
        <v>12</v>
      </c>
      <c r="J52" s="6">
        <f>I52/C52*1000</f>
        <v>1.4438695704488027</v>
      </c>
      <c r="K52" s="7">
        <f>C52-E52</f>
        <v>-3005</v>
      </c>
      <c r="L52" s="6">
        <f>K52/B52*1000</f>
        <v>-3.0507614213197973</v>
      </c>
      <c r="M52" s="12">
        <f t="shared" si="0"/>
        <v>160</v>
      </c>
      <c r="N52" s="6">
        <f>M52/(C52+M52)*1000</f>
        <v>18.887970723645378</v>
      </c>
      <c r="O52" s="12">
        <v>75</v>
      </c>
      <c r="P52" s="6">
        <f>O52/(C52+M52)*1000</f>
        <v>8.853736276708771</v>
      </c>
      <c r="Q52" s="12">
        <v>85</v>
      </c>
      <c r="R52" s="6">
        <f>Q52/(C52+M52)*1000</f>
        <v>10.034234446936606</v>
      </c>
      <c r="S52" s="12">
        <f t="shared" si="4"/>
        <v>26</v>
      </c>
      <c r="T52" s="6">
        <f t="shared" si="6"/>
        <v>3.1223730034826467</v>
      </c>
      <c r="U52" s="12">
        <v>16</v>
      </c>
      <c r="V52" s="6">
        <f t="shared" si="1"/>
        <v>1.921460309835475</v>
      </c>
      <c r="W52" s="8">
        <v>10</v>
      </c>
      <c r="X52" s="9">
        <f>W52/C52*1000</f>
        <v>1.203224642040669</v>
      </c>
      <c r="Y52" s="12">
        <v>4896</v>
      </c>
      <c r="Z52" s="6">
        <f t="shared" si="2"/>
        <v>4.970558375634518</v>
      </c>
      <c r="AA52" s="12">
        <v>1765</v>
      </c>
      <c r="AB52" s="10">
        <f t="shared" si="3"/>
        <v>1.7918781725888326</v>
      </c>
      <c r="AC52" s="30">
        <v>1.56</v>
      </c>
      <c r="AD52" s="11" t="s">
        <v>67</v>
      </c>
    </row>
    <row r="53" spans="1:30" ht="13.5">
      <c r="A53" s="3" t="s">
        <v>68</v>
      </c>
      <c r="B53" s="12">
        <v>1416000</v>
      </c>
      <c r="C53" s="5">
        <v>11329</v>
      </c>
      <c r="D53" s="6">
        <f t="shared" si="5"/>
        <v>8.000706214689266</v>
      </c>
      <c r="E53" s="12">
        <v>16950</v>
      </c>
      <c r="F53" s="6">
        <f>E53/B53*1000</f>
        <v>11.970338983050848</v>
      </c>
      <c r="G53" s="12">
        <v>13</v>
      </c>
      <c r="H53" s="6">
        <f>G53/C53*1000</f>
        <v>1.1474975726012888</v>
      </c>
      <c r="I53" s="12">
        <v>4</v>
      </c>
      <c r="J53" s="6">
        <f>I53/C53*1000</f>
        <v>0.3530761761850119</v>
      </c>
      <c r="K53" s="7">
        <f>C53-E53</f>
        <v>-5621</v>
      </c>
      <c r="L53" s="6">
        <f>K53/B53*1000</f>
        <v>-3.9696327683615817</v>
      </c>
      <c r="M53" s="12">
        <f t="shared" si="0"/>
        <v>340</v>
      </c>
      <c r="N53" s="6">
        <f>M53/(C53+M53)*1000</f>
        <v>29.13702973690976</v>
      </c>
      <c r="O53" s="12">
        <v>154</v>
      </c>
      <c r="P53" s="6">
        <f>O53/(C53+M53)*1000</f>
        <v>13.197360527894421</v>
      </c>
      <c r="Q53" s="12">
        <v>186</v>
      </c>
      <c r="R53" s="6">
        <f>Q53/(C53+M53)*1000</f>
        <v>15.93966920901534</v>
      </c>
      <c r="S53" s="12">
        <f t="shared" si="4"/>
        <v>54</v>
      </c>
      <c r="T53" s="6">
        <f t="shared" si="6"/>
        <v>4.745583970471922</v>
      </c>
      <c r="U53" s="12">
        <v>50</v>
      </c>
      <c r="V53" s="6">
        <f t="shared" si="1"/>
        <v>4.394059231918446</v>
      </c>
      <c r="W53" s="8">
        <v>4</v>
      </c>
      <c r="X53" s="9">
        <f>W53/C53*1000</f>
        <v>0.3530761761850119</v>
      </c>
      <c r="Y53" s="12">
        <v>6445</v>
      </c>
      <c r="Z53" s="6">
        <f t="shared" si="2"/>
        <v>4.551553672316384</v>
      </c>
      <c r="AA53" s="12">
        <v>2666</v>
      </c>
      <c r="AB53" s="10">
        <f t="shared" si="3"/>
        <v>1.8827683615819208</v>
      </c>
      <c r="AC53" s="30">
        <v>1.51</v>
      </c>
      <c r="AD53" s="11" t="s">
        <v>68</v>
      </c>
    </row>
    <row r="54" spans="1:30" ht="13.5">
      <c r="A54" s="3" t="s">
        <v>69</v>
      </c>
      <c r="B54" s="12">
        <v>755000</v>
      </c>
      <c r="C54" s="5">
        <v>5244</v>
      </c>
      <c r="D54" s="6">
        <f t="shared" si="5"/>
        <v>6.94569536423841</v>
      </c>
      <c r="E54" s="12">
        <v>9884</v>
      </c>
      <c r="F54" s="6">
        <f>E54/B54*1000</f>
        <v>13.091390728476823</v>
      </c>
      <c r="G54" s="12">
        <v>18</v>
      </c>
      <c r="H54" s="6">
        <f>G54/C54*1000</f>
        <v>3.432494279176201</v>
      </c>
      <c r="I54" s="12">
        <v>9</v>
      </c>
      <c r="J54" s="6">
        <f>I54/C54*1000</f>
        <v>1.7162471395881005</v>
      </c>
      <c r="K54" s="7">
        <f>C54-E54</f>
        <v>-4640</v>
      </c>
      <c r="L54" s="6">
        <f>K54/B54*1000</f>
        <v>-6.145695364238411</v>
      </c>
      <c r="M54" s="12">
        <f t="shared" si="0"/>
        <v>175</v>
      </c>
      <c r="N54" s="6">
        <f>M54/(C54+M54)*1000</f>
        <v>32.29378114043181</v>
      </c>
      <c r="O54" s="12">
        <v>78</v>
      </c>
      <c r="P54" s="6">
        <f>O54/(C54+M54)*1000</f>
        <v>14.393799594021038</v>
      </c>
      <c r="Q54" s="12">
        <v>97</v>
      </c>
      <c r="R54" s="6">
        <f>Q54/(C54+M54)*1000</f>
        <v>17.89998154641078</v>
      </c>
      <c r="S54" s="12">
        <f t="shared" si="4"/>
        <v>30</v>
      </c>
      <c r="T54" s="6">
        <f t="shared" si="6"/>
        <v>5.695842035314221</v>
      </c>
      <c r="U54" s="12">
        <v>23</v>
      </c>
      <c r="V54" s="6">
        <f t="shared" si="1"/>
        <v>4.366812227074235</v>
      </c>
      <c r="W54" s="8">
        <v>7</v>
      </c>
      <c r="X54" s="9">
        <f>W54/C54*1000</f>
        <v>1.3348588863463007</v>
      </c>
      <c r="Y54" s="12">
        <v>3099</v>
      </c>
      <c r="Z54" s="6">
        <f t="shared" si="2"/>
        <v>4.104635761589404</v>
      </c>
      <c r="AA54" s="12">
        <v>1406</v>
      </c>
      <c r="AB54" s="10">
        <f t="shared" si="3"/>
        <v>1.8622516556291389</v>
      </c>
      <c r="AC54" s="30">
        <v>1.39</v>
      </c>
      <c r="AD54" s="11" t="s">
        <v>69</v>
      </c>
    </row>
    <row r="55" spans="1:30" ht="13.5">
      <c r="A55" s="3" t="s">
        <v>70</v>
      </c>
      <c r="B55" s="12">
        <v>5038000</v>
      </c>
      <c r="C55" s="5">
        <v>46220</v>
      </c>
      <c r="D55" s="6">
        <f t="shared" si="5"/>
        <v>9.174275506153235</v>
      </c>
      <c r="E55" s="12">
        <v>48112</v>
      </c>
      <c r="F55" s="6">
        <f>E55/B55*1000</f>
        <v>9.54982135768162</v>
      </c>
      <c r="G55" s="12">
        <v>116</v>
      </c>
      <c r="H55" s="6">
        <f>G55/C55*1000</f>
        <v>2.5097360450021635</v>
      </c>
      <c r="I55" s="12">
        <v>56</v>
      </c>
      <c r="J55" s="6">
        <f>I55/C55*1000</f>
        <v>1.211596711380355</v>
      </c>
      <c r="K55" s="7">
        <f>C55-E55</f>
        <v>-1892</v>
      </c>
      <c r="L55" s="6">
        <f>K55/B55*1000</f>
        <v>-0.37554585152838427</v>
      </c>
      <c r="M55" s="12">
        <f t="shared" si="0"/>
        <v>1314</v>
      </c>
      <c r="N55" s="6">
        <f>M55/(C55+M55)*1000</f>
        <v>27.643371060714436</v>
      </c>
      <c r="O55" s="12">
        <v>499</v>
      </c>
      <c r="P55" s="6">
        <f>O55/(C55+M55)*1000</f>
        <v>10.497748979677704</v>
      </c>
      <c r="Q55" s="12">
        <v>815</v>
      </c>
      <c r="R55" s="6">
        <f>Q55/(C55+M55)*1000</f>
        <v>17.14562208103673</v>
      </c>
      <c r="S55" s="12">
        <f t="shared" si="4"/>
        <v>202</v>
      </c>
      <c r="T55" s="6">
        <f t="shared" si="6"/>
        <v>4.355607305345322</v>
      </c>
      <c r="U55" s="12">
        <v>157</v>
      </c>
      <c r="V55" s="6">
        <f t="shared" si="1"/>
        <v>3.3852987472238394</v>
      </c>
      <c r="W55" s="8">
        <v>45</v>
      </c>
      <c r="X55" s="9">
        <f>W55/C55*1000</f>
        <v>0.9736045002163566</v>
      </c>
      <c r="Y55" s="12">
        <v>28008</v>
      </c>
      <c r="Z55" s="6">
        <f t="shared" si="2"/>
        <v>5.559348947995237</v>
      </c>
      <c r="AA55" s="12">
        <v>10653</v>
      </c>
      <c r="AB55" s="10">
        <f t="shared" si="3"/>
        <v>2.114529575228265</v>
      </c>
      <c r="AC55" s="30">
        <v>1.42</v>
      </c>
      <c r="AD55" s="11" t="s">
        <v>70</v>
      </c>
    </row>
    <row r="56" spans="1:30" ht="13.5">
      <c r="A56" s="3"/>
      <c r="B56" s="12"/>
      <c r="C56" s="5"/>
      <c r="D56" s="6"/>
      <c r="E56" s="12"/>
      <c r="F56" s="6"/>
      <c r="G56" s="12"/>
      <c r="H56" s="6"/>
      <c r="I56" s="12"/>
      <c r="J56" s="6"/>
      <c r="K56" s="7"/>
      <c r="L56" s="6"/>
      <c r="M56" s="12"/>
      <c r="N56" s="6"/>
      <c r="O56" s="12"/>
      <c r="P56" s="6"/>
      <c r="Q56" s="12"/>
      <c r="R56" s="6"/>
      <c r="S56" s="12"/>
      <c r="T56" s="6"/>
      <c r="U56" s="12"/>
      <c r="V56" s="6"/>
      <c r="W56" s="8"/>
      <c r="X56" s="9"/>
      <c r="Y56" s="12"/>
      <c r="Z56" s="6"/>
      <c r="AA56" s="12"/>
      <c r="AB56" s="10"/>
      <c r="AC56" s="30"/>
      <c r="AD56" s="11"/>
    </row>
    <row r="57" spans="1:30" ht="13.5">
      <c r="A57" s="3" t="s">
        <v>71</v>
      </c>
      <c r="B57" s="12">
        <v>843000</v>
      </c>
      <c r="C57" s="5">
        <v>7613</v>
      </c>
      <c r="D57" s="6">
        <f t="shared" si="5"/>
        <v>9.030842230130487</v>
      </c>
      <c r="E57" s="12">
        <v>9472</v>
      </c>
      <c r="F57" s="6">
        <f>E57/B57*1000</f>
        <v>11.236061684460262</v>
      </c>
      <c r="G57" s="12">
        <v>12</v>
      </c>
      <c r="H57" s="6">
        <f>G57/C57*1000</f>
        <v>1.5762511493497966</v>
      </c>
      <c r="I57" s="12">
        <v>5</v>
      </c>
      <c r="J57" s="6">
        <f>I57/C57*1000</f>
        <v>0.6567713122290818</v>
      </c>
      <c r="K57" s="7">
        <f>C57-E57</f>
        <v>-1859</v>
      </c>
      <c r="L57" s="6">
        <f>K57/B57*1000</f>
        <v>-2.2052194543297747</v>
      </c>
      <c r="M57" s="12">
        <f t="shared" si="0"/>
        <v>189</v>
      </c>
      <c r="N57" s="6">
        <f>M57/(C57+M57)*1000</f>
        <v>24.224557805690846</v>
      </c>
      <c r="O57" s="12">
        <v>83</v>
      </c>
      <c r="P57" s="6">
        <f>O57/(C57+M57)*1000</f>
        <v>10.638297872340425</v>
      </c>
      <c r="Q57" s="12">
        <v>106</v>
      </c>
      <c r="R57" s="6">
        <f>Q57/(C57+M57)*1000</f>
        <v>13.586259933350423</v>
      </c>
      <c r="S57" s="12">
        <f t="shared" si="4"/>
        <v>34</v>
      </c>
      <c r="T57" s="6">
        <f t="shared" si="6"/>
        <v>4.449097095001309</v>
      </c>
      <c r="U57" s="12">
        <v>29</v>
      </c>
      <c r="V57" s="6">
        <f t="shared" si="1"/>
        <v>3.7948181104422924</v>
      </c>
      <c r="W57" s="8">
        <v>5</v>
      </c>
      <c r="X57" s="9">
        <f aca="true" t="shared" si="7" ref="X57:X64">W57/C57*1000</f>
        <v>0.6567713122290818</v>
      </c>
      <c r="Y57" s="12">
        <v>4015</v>
      </c>
      <c r="Z57" s="6">
        <f t="shared" si="2"/>
        <v>4.762752075919336</v>
      </c>
      <c r="AA57" s="12">
        <v>1516</v>
      </c>
      <c r="AB57" s="10">
        <f t="shared" si="3"/>
        <v>1.7983392645314353</v>
      </c>
      <c r="AC57" s="30">
        <v>1.61</v>
      </c>
      <c r="AD57" s="11" t="s">
        <v>71</v>
      </c>
    </row>
    <row r="58" spans="1:30" ht="13.5">
      <c r="A58" s="3" t="s">
        <v>72</v>
      </c>
      <c r="B58" s="12">
        <v>1411000</v>
      </c>
      <c r="C58" s="5">
        <v>11727</v>
      </c>
      <c r="D58" s="6">
        <f t="shared" si="5"/>
        <v>8.311126860382709</v>
      </c>
      <c r="E58" s="12">
        <v>16645</v>
      </c>
      <c r="F58" s="6">
        <f>E58/B58*1000</f>
        <v>11.796598157335223</v>
      </c>
      <c r="G58" s="12">
        <v>32</v>
      </c>
      <c r="H58" s="6">
        <f>G58/C58*1000</f>
        <v>2.7287456297433272</v>
      </c>
      <c r="I58" s="12">
        <v>21</v>
      </c>
      <c r="J58" s="6">
        <f>I58/C58*1000</f>
        <v>1.7907393195190586</v>
      </c>
      <c r="K58" s="7">
        <f>C58-E58</f>
        <v>-4918</v>
      </c>
      <c r="L58" s="6">
        <f>K58/B58*1000</f>
        <v>-3.485471296952516</v>
      </c>
      <c r="M58" s="12">
        <f t="shared" si="0"/>
        <v>332</v>
      </c>
      <c r="N58" s="6">
        <f>M58/(C58+M58)*1000</f>
        <v>27.531304419935317</v>
      </c>
      <c r="O58" s="12">
        <v>133</v>
      </c>
      <c r="P58" s="6">
        <f>O58/(C58+M58)*1000</f>
        <v>11.029106891118667</v>
      </c>
      <c r="Q58" s="12">
        <v>199</v>
      </c>
      <c r="R58" s="6">
        <f>Q58/(C58+M58)*1000</f>
        <v>16.50219752881665</v>
      </c>
      <c r="S58" s="12">
        <f t="shared" si="4"/>
        <v>56</v>
      </c>
      <c r="T58" s="6">
        <f t="shared" si="6"/>
        <v>4.7590719809637125</v>
      </c>
      <c r="U58" s="12">
        <v>40</v>
      </c>
      <c r="V58" s="6">
        <f t="shared" si="1"/>
        <v>3.3993371292597945</v>
      </c>
      <c r="W58" s="8">
        <v>16</v>
      </c>
      <c r="X58" s="9">
        <f t="shared" si="7"/>
        <v>1.3643728148716636</v>
      </c>
      <c r="Y58" s="12">
        <v>6337</v>
      </c>
      <c r="Z58" s="6">
        <f t="shared" si="2"/>
        <v>4.491141034727144</v>
      </c>
      <c r="AA58" s="12">
        <v>2435</v>
      </c>
      <c r="AB58" s="10">
        <f t="shared" si="3"/>
        <v>1.725726435152374</v>
      </c>
      <c r="AC58" s="30">
        <v>1.6</v>
      </c>
      <c r="AD58" s="11" t="s">
        <v>72</v>
      </c>
    </row>
    <row r="59" spans="1:30" ht="13.5">
      <c r="A59" s="3" t="s">
        <v>73</v>
      </c>
      <c r="B59" s="12">
        <v>1805000</v>
      </c>
      <c r="C59" s="5">
        <v>16118</v>
      </c>
      <c r="D59" s="6">
        <f>C59/B59*1000</f>
        <v>8.929639889196675</v>
      </c>
      <c r="E59" s="12">
        <v>20008</v>
      </c>
      <c r="F59" s="6">
        <f>E59/B59*1000</f>
        <v>11.084764542936288</v>
      </c>
      <c r="G59" s="12">
        <v>31</v>
      </c>
      <c r="H59" s="6">
        <f>G59/C59*1000</f>
        <v>1.9233155478347188</v>
      </c>
      <c r="I59" s="12">
        <v>13</v>
      </c>
      <c r="J59" s="6">
        <f>I59/C59*1000</f>
        <v>0.8065516813500434</v>
      </c>
      <c r="K59" s="7">
        <f>C59-E59</f>
        <v>-3890</v>
      </c>
      <c r="L59" s="6">
        <f>K59/B59*1000</f>
        <v>-2.1551246537396125</v>
      </c>
      <c r="M59" s="12">
        <f t="shared" si="0"/>
        <v>471</v>
      </c>
      <c r="N59" s="6">
        <f>M59/(C59+M59)*1000</f>
        <v>28.392308156006994</v>
      </c>
      <c r="O59" s="12">
        <v>179</v>
      </c>
      <c r="P59" s="6">
        <f>O59/(C59+M59)*1000</f>
        <v>10.790282717463379</v>
      </c>
      <c r="Q59" s="12">
        <v>292</v>
      </c>
      <c r="R59" s="6">
        <f>Q59/(C59+M59)*1000</f>
        <v>17.602025438543613</v>
      </c>
      <c r="S59" s="12">
        <f t="shared" si="4"/>
        <v>50</v>
      </c>
      <c r="T59" s="6">
        <f t="shared" si="6"/>
        <v>3.094059405940594</v>
      </c>
      <c r="U59" s="12">
        <v>42</v>
      </c>
      <c r="V59" s="6">
        <f t="shared" si="1"/>
        <v>2.599009900990099</v>
      </c>
      <c r="W59" s="8">
        <v>8</v>
      </c>
      <c r="X59" s="9">
        <f t="shared" si="7"/>
        <v>0.49633949621541135</v>
      </c>
      <c r="Y59" s="12">
        <v>8730</v>
      </c>
      <c r="Z59" s="6">
        <f t="shared" si="2"/>
        <v>4.836565096952908</v>
      </c>
      <c r="AA59" s="12">
        <v>3291</v>
      </c>
      <c r="AB59" s="10">
        <f t="shared" si="3"/>
        <v>1.8232686980609418</v>
      </c>
      <c r="AC59" s="30">
        <v>1.62</v>
      </c>
      <c r="AD59" s="11" t="s">
        <v>73</v>
      </c>
    </row>
    <row r="60" spans="1:30" ht="13.5">
      <c r="A60" s="3" t="s">
        <v>74</v>
      </c>
      <c r="B60" s="12">
        <v>1183000</v>
      </c>
      <c r="C60" s="5">
        <v>9988</v>
      </c>
      <c r="D60" s="6">
        <f t="shared" si="5"/>
        <v>8.442941673710903</v>
      </c>
      <c r="E60" s="12">
        <v>13806</v>
      </c>
      <c r="F60" s="6">
        <f>E60/B60*1000</f>
        <v>11.67032967032967</v>
      </c>
      <c r="G60" s="12">
        <v>32</v>
      </c>
      <c r="H60" s="6">
        <f>G60/C60*1000</f>
        <v>3.2038446135362433</v>
      </c>
      <c r="I60" s="12">
        <v>16</v>
      </c>
      <c r="J60" s="6">
        <f>I60/C60*1000</f>
        <v>1.6019223067681216</v>
      </c>
      <c r="K60" s="7">
        <f>C60-E60</f>
        <v>-3818</v>
      </c>
      <c r="L60" s="6">
        <f>K60/B60*1000</f>
        <v>-3.227387996618766</v>
      </c>
      <c r="M60" s="12">
        <f t="shared" si="0"/>
        <v>301</v>
      </c>
      <c r="N60" s="6">
        <f>M60/(C60+M60)*1000</f>
        <v>29.25454368743318</v>
      </c>
      <c r="O60" s="12">
        <v>111</v>
      </c>
      <c r="P60" s="6">
        <f>O60/(C60+M60)*1000</f>
        <v>10.788220429584994</v>
      </c>
      <c r="Q60" s="12">
        <v>190</v>
      </c>
      <c r="R60" s="6">
        <f>Q60/(C60+M60)*1000</f>
        <v>18.466323257848188</v>
      </c>
      <c r="S60" s="12">
        <f t="shared" si="4"/>
        <v>43</v>
      </c>
      <c r="T60" s="6">
        <f t="shared" si="6"/>
        <v>4.291417165668663</v>
      </c>
      <c r="U60" s="12">
        <v>32</v>
      </c>
      <c r="V60" s="6">
        <f t="shared" si="1"/>
        <v>3.193612774451098</v>
      </c>
      <c r="W60" s="8">
        <v>11</v>
      </c>
      <c r="X60" s="9">
        <f t="shared" si="7"/>
        <v>1.1013215859030838</v>
      </c>
      <c r="Y60" s="12">
        <v>5667</v>
      </c>
      <c r="Z60" s="6">
        <f t="shared" si="2"/>
        <v>4.790363482671175</v>
      </c>
      <c r="AA60" s="12">
        <v>2110</v>
      </c>
      <c r="AB60" s="10">
        <f t="shared" si="3"/>
        <v>1.7836010143702452</v>
      </c>
      <c r="AC60" s="30">
        <v>1.55</v>
      </c>
      <c r="AD60" s="11" t="s">
        <v>74</v>
      </c>
    </row>
    <row r="61" spans="1:30" ht="13.5">
      <c r="A61" s="3" t="s">
        <v>75</v>
      </c>
      <c r="B61" s="12">
        <v>1127000</v>
      </c>
      <c r="C61" s="5">
        <v>10152</v>
      </c>
      <c r="D61" s="6">
        <f t="shared" si="5"/>
        <v>9.00798580301686</v>
      </c>
      <c r="E61" s="12">
        <v>12980</v>
      </c>
      <c r="F61" s="6">
        <f>E61/B61*1000</f>
        <v>11.517302573203196</v>
      </c>
      <c r="G61" s="12">
        <v>30</v>
      </c>
      <c r="H61" s="6">
        <f>G61/C61*1000</f>
        <v>2.955082742316785</v>
      </c>
      <c r="I61" s="12">
        <v>16</v>
      </c>
      <c r="J61" s="6">
        <f>I61/C61*1000</f>
        <v>1.5760441292356187</v>
      </c>
      <c r="K61" s="7">
        <f>C61-E61</f>
        <v>-2828</v>
      </c>
      <c r="L61" s="6">
        <f>K61/B61*1000</f>
        <v>-2.5093167701863353</v>
      </c>
      <c r="M61" s="12">
        <f t="shared" si="0"/>
        <v>335</v>
      </c>
      <c r="N61" s="6">
        <f>M61/(C61+M61)*1000</f>
        <v>31.944312005339945</v>
      </c>
      <c r="O61" s="12">
        <v>123</v>
      </c>
      <c r="P61" s="6">
        <f>O61/(C61+M61)*1000</f>
        <v>11.72880709449795</v>
      </c>
      <c r="Q61" s="12">
        <v>212</v>
      </c>
      <c r="R61" s="6">
        <f>Q61/(C61+M61)*1000</f>
        <v>20.215504910841993</v>
      </c>
      <c r="S61" s="12">
        <f t="shared" si="4"/>
        <v>44</v>
      </c>
      <c r="T61" s="6">
        <f t="shared" si="6"/>
        <v>4.319230391675665</v>
      </c>
      <c r="U61" s="12">
        <v>35</v>
      </c>
      <c r="V61" s="6">
        <f t="shared" si="1"/>
        <v>3.4357514479238245</v>
      </c>
      <c r="W61" s="8">
        <v>9</v>
      </c>
      <c r="X61" s="9">
        <f t="shared" si="7"/>
        <v>0.8865248226950354</v>
      </c>
      <c r="Y61" s="12">
        <v>5512</v>
      </c>
      <c r="Z61" s="6">
        <f t="shared" si="2"/>
        <v>4.890860692102928</v>
      </c>
      <c r="AA61" s="12">
        <v>2354</v>
      </c>
      <c r="AB61" s="10">
        <f t="shared" si="3"/>
        <v>2.088731144631766</v>
      </c>
      <c r="AC61" s="30">
        <v>1.68</v>
      </c>
      <c r="AD61" s="11" t="s">
        <v>75</v>
      </c>
    </row>
    <row r="62" spans="1:30" ht="13.5">
      <c r="A62" s="3"/>
      <c r="B62" s="12"/>
      <c r="C62" s="5"/>
      <c r="D62" s="6"/>
      <c r="E62" s="12"/>
      <c r="F62" s="6"/>
      <c r="G62" s="12"/>
      <c r="H62" s="6"/>
      <c r="I62" s="12"/>
      <c r="J62" s="6"/>
      <c r="K62" s="7"/>
      <c r="L62" s="6"/>
      <c r="M62" s="12"/>
      <c r="N62" s="6"/>
      <c r="O62" s="12"/>
      <c r="P62" s="6"/>
      <c r="Q62" s="12"/>
      <c r="R62" s="6"/>
      <c r="S62" s="12"/>
      <c r="T62" s="6"/>
      <c r="U62" s="12"/>
      <c r="V62" s="6"/>
      <c r="W62" s="8"/>
      <c r="X62" s="9"/>
      <c r="Y62" s="12"/>
      <c r="Z62" s="6"/>
      <c r="AA62" s="12"/>
      <c r="AB62" s="10"/>
      <c r="AC62" s="30"/>
      <c r="AD62" s="11"/>
    </row>
    <row r="63" spans="1:30" ht="13.5">
      <c r="A63" s="3" t="s">
        <v>76</v>
      </c>
      <c r="B63" s="12">
        <v>1693000</v>
      </c>
      <c r="C63" s="5">
        <v>15244</v>
      </c>
      <c r="D63" s="6">
        <f t="shared" si="5"/>
        <v>9.004134672179562</v>
      </c>
      <c r="E63" s="12">
        <v>21047</v>
      </c>
      <c r="F63" s="6">
        <f>E63/B63*1000</f>
        <v>12.431777909037212</v>
      </c>
      <c r="G63" s="12">
        <v>36</v>
      </c>
      <c r="H63" s="6">
        <f>G63/C63*1000</f>
        <v>2.3615848858567303</v>
      </c>
      <c r="I63" s="12">
        <v>15</v>
      </c>
      <c r="J63" s="6">
        <f>I63/C63*1000</f>
        <v>0.9839937024403044</v>
      </c>
      <c r="K63" s="7">
        <f>C63-E63</f>
        <v>-5803</v>
      </c>
      <c r="L63" s="6">
        <f>K63/B63*1000</f>
        <v>-3.4276432368576493</v>
      </c>
      <c r="M63" s="12">
        <f t="shared" si="0"/>
        <v>449</v>
      </c>
      <c r="N63" s="6">
        <f>M63/(C63+M63)*1000</f>
        <v>28.611482826738037</v>
      </c>
      <c r="O63" s="12">
        <v>173</v>
      </c>
      <c r="P63" s="6">
        <f>O63/(C63+M63)*1000</f>
        <v>11.024023449945835</v>
      </c>
      <c r="Q63" s="12">
        <v>276</v>
      </c>
      <c r="R63" s="6">
        <f>Q63/(C63+M63)*1000</f>
        <v>17.5874593767922</v>
      </c>
      <c r="S63" s="12">
        <f t="shared" si="4"/>
        <v>69</v>
      </c>
      <c r="T63" s="6">
        <f t="shared" si="6"/>
        <v>4.509803921568627</v>
      </c>
      <c r="U63" s="12">
        <v>56</v>
      </c>
      <c r="V63" s="6">
        <f t="shared" si="1"/>
        <v>3.6601307189542482</v>
      </c>
      <c r="W63" s="8">
        <v>13</v>
      </c>
      <c r="X63" s="9">
        <f t="shared" si="7"/>
        <v>0.8527945421149304</v>
      </c>
      <c r="Y63" s="12">
        <v>8125</v>
      </c>
      <c r="Z63" s="6">
        <f t="shared" si="2"/>
        <v>4.799173065564087</v>
      </c>
      <c r="AA63" s="12">
        <v>3148</v>
      </c>
      <c r="AB63" s="10">
        <f t="shared" si="3"/>
        <v>1.8594211458948613</v>
      </c>
      <c r="AC63" s="30">
        <v>1.64</v>
      </c>
      <c r="AD63" s="11" t="s">
        <v>76</v>
      </c>
    </row>
    <row r="64" spans="1:30" ht="13.5">
      <c r="A64" s="3" t="s">
        <v>77</v>
      </c>
      <c r="B64" s="12">
        <v>1393000</v>
      </c>
      <c r="C64" s="5">
        <v>16918</v>
      </c>
      <c r="D64" s="6">
        <f t="shared" si="5"/>
        <v>12.145010768126348</v>
      </c>
      <c r="E64" s="12">
        <v>10686</v>
      </c>
      <c r="F64" s="6">
        <f>E64/B64*1000</f>
        <v>7.6712132089016505</v>
      </c>
      <c r="G64" s="12">
        <v>40</v>
      </c>
      <c r="H64" s="6">
        <f>G64/C64*1000</f>
        <v>2.364345667336565</v>
      </c>
      <c r="I64" s="12">
        <v>21</v>
      </c>
      <c r="J64" s="6">
        <f>I64/C64*1000</f>
        <v>1.2412814753516965</v>
      </c>
      <c r="K64" s="7">
        <f>C64-E64</f>
        <v>6232</v>
      </c>
      <c r="L64" s="6">
        <f>K64/B64*1000</f>
        <v>4.473797559224695</v>
      </c>
      <c r="M64" s="12">
        <f t="shared" si="0"/>
        <v>556</v>
      </c>
      <c r="N64" s="6">
        <f>M64/(C64+M64)*1000</f>
        <v>31.81870207164931</v>
      </c>
      <c r="O64" s="12">
        <v>271</v>
      </c>
      <c r="P64" s="6">
        <f>O64/(C64+M64)*1000</f>
        <v>15.508755865857847</v>
      </c>
      <c r="Q64" s="12">
        <v>285</v>
      </c>
      <c r="R64" s="6">
        <f>Q64/(C64+M64)*1000</f>
        <v>16.309946205791462</v>
      </c>
      <c r="S64" s="12">
        <f t="shared" si="4"/>
        <v>73</v>
      </c>
      <c r="T64" s="6">
        <f t="shared" si="6"/>
        <v>4.2999352064557925</v>
      </c>
      <c r="U64" s="12">
        <v>59</v>
      </c>
      <c r="V64" s="6">
        <f t="shared" si="1"/>
        <v>3.4752900983683808</v>
      </c>
      <c r="W64" s="8">
        <v>14</v>
      </c>
      <c r="X64" s="9">
        <f t="shared" si="7"/>
        <v>0.8275209835677976</v>
      </c>
      <c r="Y64" s="12">
        <v>8401</v>
      </c>
      <c r="Z64" s="6">
        <f t="shared" si="2"/>
        <v>6.030868628858579</v>
      </c>
      <c r="AA64" s="12">
        <v>3570</v>
      </c>
      <c r="AB64" s="10">
        <f t="shared" si="3"/>
        <v>2.5628140703517586</v>
      </c>
      <c r="AC64" s="30">
        <v>1.86</v>
      </c>
      <c r="AD64" s="11" t="s">
        <v>77</v>
      </c>
    </row>
    <row r="65" spans="1:30" ht="13.5">
      <c r="A65" s="3" t="s">
        <v>78</v>
      </c>
      <c r="B65" s="13" t="s">
        <v>0</v>
      </c>
      <c r="C65" s="5">
        <v>122</v>
      </c>
      <c r="D65" s="27" t="s">
        <v>82</v>
      </c>
      <c r="E65" s="12">
        <v>195</v>
      </c>
      <c r="F65" s="27" t="s">
        <v>82</v>
      </c>
      <c r="G65" s="32">
        <v>2</v>
      </c>
      <c r="H65" s="27" t="s">
        <v>82</v>
      </c>
      <c r="I65" s="12">
        <v>1</v>
      </c>
      <c r="J65" s="27" t="s">
        <v>82</v>
      </c>
      <c r="K65" s="7">
        <f>C65-E65</f>
        <v>-73</v>
      </c>
      <c r="L65" s="27" t="s">
        <v>82</v>
      </c>
      <c r="M65" s="12">
        <f t="shared" si="0"/>
        <v>10</v>
      </c>
      <c r="N65" s="6"/>
      <c r="O65" s="12">
        <v>5</v>
      </c>
      <c r="P65" s="9"/>
      <c r="Q65" s="12">
        <v>5</v>
      </c>
      <c r="R65" s="9"/>
      <c r="S65" s="12">
        <f t="shared" si="4"/>
        <v>3</v>
      </c>
      <c r="T65" s="6"/>
      <c r="U65" s="14">
        <v>2</v>
      </c>
      <c r="V65" s="6">
        <f t="shared" si="1"/>
        <v>16.129032258064516</v>
      </c>
      <c r="W65" s="8">
        <v>1</v>
      </c>
      <c r="X65" s="9"/>
      <c r="Y65" s="12" t="s">
        <v>0</v>
      </c>
      <c r="Z65" s="9"/>
      <c r="AA65" s="12" t="s">
        <v>0</v>
      </c>
      <c r="AB65" s="10"/>
      <c r="AC65" s="15"/>
      <c r="AD65" s="11" t="s">
        <v>79</v>
      </c>
    </row>
    <row r="66" spans="1:30" ht="14.25" thickBot="1">
      <c r="A66" s="16" t="s">
        <v>80</v>
      </c>
      <c r="B66" s="17" t="s">
        <v>0</v>
      </c>
      <c r="C66" s="19" t="s">
        <v>0</v>
      </c>
      <c r="D66" s="28" t="s">
        <v>82</v>
      </c>
      <c r="E66" s="19">
        <v>2298</v>
      </c>
      <c r="F66" s="28" t="s">
        <v>82</v>
      </c>
      <c r="G66" s="33">
        <v>3</v>
      </c>
      <c r="H66" s="28" t="s">
        <v>82</v>
      </c>
      <c r="I66" s="19">
        <v>2</v>
      </c>
      <c r="J66" s="28" t="s">
        <v>82</v>
      </c>
      <c r="K66" s="20" t="s">
        <v>0</v>
      </c>
      <c r="L66" s="28" t="s">
        <v>82</v>
      </c>
      <c r="M66" s="19">
        <f t="shared" si="0"/>
        <v>1</v>
      </c>
      <c r="N66" s="21"/>
      <c r="O66" s="19">
        <v>1</v>
      </c>
      <c r="P66" s="18"/>
      <c r="Q66" s="19"/>
      <c r="R66" s="18"/>
      <c r="S66" s="19">
        <v>2</v>
      </c>
      <c r="T66" s="18"/>
      <c r="U66" s="19"/>
      <c r="V66" s="18"/>
      <c r="W66" s="17">
        <v>2</v>
      </c>
      <c r="X66" s="18"/>
      <c r="Y66" s="19" t="s">
        <v>0</v>
      </c>
      <c r="Z66" s="18"/>
      <c r="AA66" s="19" t="s">
        <v>0</v>
      </c>
      <c r="AB66" s="22"/>
      <c r="AC66" s="23"/>
      <c r="AD66" s="24" t="s">
        <v>81</v>
      </c>
    </row>
    <row r="67" spans="1:30" ht="13.5">
      <c r="A67" s="69" t="s">
        <v>85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</row>
    <row r="68" spans="1:30" ht="13.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</row>
  </sheetData>
  <sheetProtection/>
  <mergeCells count="35">
    <mergeCell ref="K3:L4"/>
    <mergeCell ref="K5:K6"/>
    <mergeCell ref="M5:M6"/>
    <mergeCell ref="M3:R3"/>
    <mergeCell ref="B3:B4"/>
    <mergeCell ref="B5:B6"/>
    <mergeCell ref="A67:AD68"/>
    <mergeCell ref="C5:C6"/>
    <mergeCell ref="E5:E6"/>
    <mergeCell ref="C3:D4"/>
    <mergeCell ref="E3:F4"/>
    <mergeCell ref="G3:J3"/>
    <mergeCell ref="G5:G6"/>
    <mergeCell ref="I4:J4"/>
    <mergeCell ref="G4:H4"/>
    <mergeCell ref="I5:I6"/>
    <mergeCell ref="S4:T4"/>
    <mergeCell ref="U4:V4"/>
    <mergeCell ref="U5:U6"/>
    <mergeCell ref="AC3:AC6"/>
    <mergeCell ref="AD3:AD6"/>
    <mergeCell ref="A3:A6"/>
    <mergeCell ref="W4:X4"/>
    <mergeCell ref="W5:W6"/>
    <mergeCell ref="S3:X3"/>
    <mergeCell ref="Y5:Y6"/>
    <mergeCell ref="AA5:AA6"/>
    <mergeCell ref="Y3:Z4"/>
    <mergeCell ref="AA3:AB4"/>
    <mergeCell ref="S5:S6"/>
    <mergeCell ref="M4:N4"/>
    <mergeCell ref="O4:P4"/>
    <mergeCell ref="Q4:R4"/>
    <mergeCell ref="O5:O6"/>
    <mergeCell ref="Q5:Q6"/>
  </mergeCells>
  <printOptions horizontalCentered="1" verticalCentered="1"/>
  <pageMargins left="0.31496062992125984" right="0.2755905511811024" top="0.7480314960629921" bottom="0.4724409448818898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浩子</dc:creator>
  <cp:keywords/>
  <dc:description/>
  <cp:lastModifiedBy> </cp:lastModifiedBy>
  <cp:lastPrinted>2012-12-17T00:09:26Z</cp:lastPrinted>
  <dcterms:created xsi:type="dcterms:W3CDTF">2011-12-18T07:55:17Z</dcterms:created>
  <dcterms:modified xsi:type="dcterms:W3CDTF">2013-02-25T05:26:43Z</dcterms:modified>
  <cp:category/>
  <cp:version/>
  <cp:contentType/>
  <cp:contentStatus/>
</cp:coreProperties>
</file>