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40" sheetId="1" r:id="rId1"/>
    <sheet name="41～45" sheetId="2" r:id="rId2"/>
    <sheet name="46" sheetId="3" r:id="rId3"/>
    <sheet name="47-1" sheetId="4" r:id="rId4"/>
    <sheet name="47-2" sheetId="5" r:id="rId5"/>
    <sheet name="48-1" sheetId="6" r:id="rId6"/>
    <sheet name="48-2" sheetId="7" r:id="rId7"/>
    <sheet name="49-1" sheetId="8" r:id="rId8"/>
    <sheet name="49-2" sheetId="9" r:id="rId9"/>
    <sheet name="50-1" sheetId="10" r:id="rId10"/>
    <sheet name="50-2" sheetId="11" r:id="rId11"/>
    <sheet name="51-1" sheetId="12" r:id="rId12"/>
    <sheet name="51-2" sheetId="13" r:id="rId13"/>
    <sheet name="52" sheetId="14" r:id="rId14"/>
    <sheet name="53～60" sheetId="15" r:id="rId15"/>
    <sheet name="61～66" sheetId="16" r:id="rId16"/>
    <sheet name="67～69" sheetId="17" r:id="rId17"/>
  </sheets>
  <definedNames>
    <definedName name="_xlnm.Print_Area" localSheetId="0">'40'!$A$1:$Q$28</definedName>
    <definedName name="_xlnm.Print_Area" localSheetId="2">'46'!$A$1:$W$45</definedName>
    <definedName name="_xlnm.Print_Area" localSheetId="4">'47-2'!$A$1:$M$26</definedName>
    <definedName name="_xlnm.Print_Area" localSheetId="5">'48-1'!$A$1:$O$46</definedName>
    <definedName name="_xlnm.Print_Area" localSheetId="6">'48-2'!$A$1:$O$37</definedName>
    <definedName name="_xlnm.Print_Area" localSheetId="7">'49-1'!$A$1:$R$47</definedName>
    <definedName name="_xlnm.Print_Area" localSheetId="8">'49-2'!$A$1:$R$38</definedName>
    <definedName name="_xlnm.Print_Area" localSheetId="9">'50-1'!$A$1:$N$32</definedName>
    <definedName name="_xlnm.Print_Area" localSheetId="10">'50-2'!$A$1:$E$32</definedName>
    <definedName name="_xlnm.Print_Area" localSheetId="11">'51-1'!$A$1:$S$49</definedName>
    <definedName name="_xlnm.Print_Area" localSheetId="12">'51-2'!$A$1:$S$48</definedName>
    <definedName name="_xlnm.Print_Area" localSheetId="13">'52'!$A$1:$P$51</definedName>
    <definedName name="_xlnm.Print_Area" localSheetId="14">'53～60'!$A$1:$AI$42</definedName>
    <definedName name="_xlnm.Print_Area" localSheetId="15">'61～66'!$A$1:$N$44</definedName>
    <definedName name="_xlnm.Print_Area" localSheetId="16">'67～69'!$A$1:$K$23</definedName>
  </definedNames>
  <calcPr calcId="125725"/>
</workbook>
</file>

<file path=xl/calcChain.xml><?xml version="1.0" encoding="utf-8"?>
<calcChain xmlns="http://schemas.openxmlformats.org/spreadsheetml/2006/main">
  <c r="C38" i="16"/>
  <c r="D28"/>
  <c r="E28"/>
  <c r="F28"/>
  <c r="G28"/>
  <c r="H28"/>
  <c r="I28"/>
  <c r="J28"/>
  <c r="K28"/>
  <c r="L28"/>
  <c r="M28"/>
  <c r="N28"/>
  <c r="D27"/>
  <c r="E27"/>
  <c r="F27"/>
  <c r="G27"/>
  <c r="H27"/>
  <c r="I27"/>
  <c r="J27"/>
  <c r="K27"/>
  <c r="L27"/>
  <c r="M27"/>
  <c r="N27"/>
  <c r="C32"/>
  <c r="C31"/>
  <c r="G21"/>
  <c r="I21"/>
  <c r="M21"/>
  <c r="C21"/>
  <c r="C14" i="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B24" s="1"/>
  <c r="C25"/>
  <c r="B25" s="1"/>
  <c r="D25"/>
  <c r="C26"/>
  <c r="D26"/>
  <c r="D13"/>
  <c r="C13"/>
  <c r="B50"/>
  <c r="B49"/>
  <c r="B41"/>
  <c r="B34"/>
  <c r="G35"/>
  <c r="F35"/>
  <c r="E35"/>
  <c r="D48" i="12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G40" i="13"/>
  <c r="E40" i="12"/>
  <c r="R33" i="13"/>
  <c r="Q33"/>
  <c r="P33"/>
  <c r="O33"/>
  <c r="N33"/>
  <c r="L33"/>
  <c r="K33"/>
  <c r="I33"/>
  <c r="H33"/>
  <c r="H32" s="1"/>
  <c r="F33"/>
  <c r="E33"/>
  <c r="C33"/>
  <c r="B33"/>
  <c r="R31"/>
  <c r="Q31"/>
  <c r="P31"/>
  <c r="O31"/>
  <c r="N31"/>
  <c r="L31"/>
  <c r="K31"/>
  <c r="I31"/>
  <c r="H31"/>
  <c r="F31"/>
  <c r="F32" s="1"/>
  <c r="E31"/>
  <c r="C31"/>
  <c r="B31"/>
  <c r="A31"/>
  <c r="S33" i="12"/>
  <c r="S32" s="1"/>
  <c r="R33"/>
  <c r="Q33" s="1"/>
  <c r="P33"/>
  <c r="O33"/>
  <c r="M33"/>
  <c r="L33"/>
  <c r="J33"/>
  <c r="I33"/>
  <c r="H33" s="1"/>
  <c r="G33"/>
  <c r="F33"/>
  <c r="R32"/>
  <c r="S31"/>
  <c r="R31"/>
  <c r="Q31"/>
  <c r="P31"/>
  <c r="O31"/>
  <c r="N31"/>
  <c r="M31"/>
  <c r="L31"/>
  <c r="K31"/>
  <c r="J31"/>
  <c r="J32" s="1"/>
  <c r="I31"/>
  <c r="I32" s="1"/>
  <c r="H31"/>
  <c r="G31"/>
  <c r="F31"/>
  <c r="E31"/>
  <c r="D28" i="10"/>
  <c r="L23"/>
  <c r="I23"/>
  <c r="F23"/>
  <c r="L19"/>
  <c r="I19"/>
  <c r="K19" s="1"/>
  <c r="F19"/>
  <c r="A19" i="11"/>
  <c r="A8"/>
  <c r="A7" s="1"/>
  <c r="L8" i="10"/>
  <c r="N8" s="1"/>
  <c r="I8"/>
  <c r="F8"/>
  <c r="H8" s="1"/>
  <c r="C32" i="11"/>
  <c r="C31" s="1"/>
  <c r="C24"/>
  <c r="C21"/>
  <c r="E21" i="10" s="1"/>
  <c r="C20" i="11"/>
  <c r="C10"/>
  <c r="C11"/>
  <c r="C12"/>
  <c r="C13"/>
  <c r="C14"/>
  <c r="C15"/>
  <c r="C16"/>
  <c r="C17"/>
  <c r="C18"/>
  <c r="C9"/>
  <c r="K8" i="10"/>
  <c r="H32"/>
  <c r="H31" s="1"/>
  <c r="K32"/>
  <c r="N32"/>
  <c r="N31" s="1"/>
  <c r="N30"/>
  <c r="N29"/>
  <c r="N28"/>
  <c r="N27"/>
  <c r="N26"/>
  <c r="N25"/>
  <c r="N24"/>
  <c r="K30"/>
  <c r="K29"/>
  <c r="K28"/>
  <c r="K27"/>
  <c r="K26"/>
  <c r="K25"/>
  <c r="K24"/>
  <c r="H30"/>
  <c r="H29"/>
  <c r="H28"/>
  <c r="H27"/>
  <c r="H26"/>
  <c r="H25"/>
  <c r="H24"/>
  <c r="H21"/>
  <c r="H20"/>
  <c r="K21"/>
  <c r="K20"/>
  <c r="N21"/>
  <c r="N20"/>
  <c r="N18"/>
  <c r="N17"/>
  <c r="N16"/>
  <c r="N15"/>
  <c r="N14"/>
  <c r="N13"/>
  <c r="N12"/>
  <c r="N11"/>
  <c r="N10"/>
  <c r="N9"/>
  <c r="K9"/>
  <c r="K18"/>
  <c r="K17"/>
  <c r="K16"/>
  <c r="K15"/>
  <c r="K14"/>
  <c r="K13"/>
  <c r="K12"/>
  <c r="K11"/>
  <c r="K10"/>
  <c r="H10"/>
  <c r="H11"/>
  <c r="H12"/>
  <c r="H13"/>
  <c r="H14"/>
  <c r="H15"/>
  <c r="H16"/>
  <c r="H17"/>
  <c r="H18"/>
  <c r="H9"/>
  <c r="F31"/>
  <c r="G31"/>
  <c r="I31"/>
  <c r="J31"/>
  <c r="K31"/>
  <c r="L31"/>
  <c r="M31"/>
  <c r="G23"/>
  <c r="J23"/>
  <c r="J22" s="1"/>
  <c r="M23"/>
  <c r="M22" s="1"/>
  <c r="B31" i="11"/>
  <c r="A31"/>
  <c r="B23"/>
  <c r="B19"/>
  <c r="G19" i="10"/>
  <c r="H19" s="1"/>
  <c r="J19"/>
  <c r="M19"/>
  <c r="N19" s="1"/>
  <c r="B8" i="11"/>
  <c r="G8" i="10"/>
  <c r="J8"/>
  <c r="J7" s="1"/>
  <c r="M8"/>
  <c r="D32"/>
  <c r="C32"/>
  <c r="C31" s="1"/>
  <c r="D30"/>
  <c r="D29"/>
  <c r="D27"/>
  <c r="D26"/>
  <c r="D25"/>
  <c r="D24"/>
  <c r="C24"/>
  <c r="D21"/>
  <c r="C21"/>
  <c r="D20"/>
  <c r="D18"/>
  <c r="D17"/>
  <c r="D16"/>
  <c r="D15"/>
  <c r="D14"/>
  <c r="D13"/>
  <c r="D12"/>
  <c r="D11"/>
  <c r="D10"/>
  <c r="D9"/>
  <c r="D8" s="1"/>
  <c r="D8" i="8"/>
  <c r="E8"/>
  <c r="F8"/>
  <c r="G8"/>
  <c r="H8"/>
  <c r="I8"/>
  <c r="J8"/>
  <c r="O8"/>
  <c r="P8"/>
  <c r="Q8"/>
  <c r="R8"/>
  <c r="C8"/>
  <c r="D31" i="9"/>
  <c r="E31"/>
  <c r="F31"/>
  <c r="G31"/>
  <c r="H31"/>
  <c r="I31"/>
  <c r="J31"/>
  <c r="K31"/>
  <c r="L31"/>
  <c r="M31"/>
  <c r="N31"/>
  <c r="O31"/>
  <c r="P31"/>
  <c r="Q31"/>
  <c r="R31"/>
  <c r="C31"/>
  <c r="D22"/>
  <c r="E22"/>
  <c r="F22"/>
  <c r="G22"/>
  <c r="H22"/>
  <c r="I22"/>
  <c r="J22"/>
  <c r="K22"/>
  <c r="L22"/>
  <c r="M22"/>
  <c r="N22"/>
  <c r="O22"/>
  <c r="P22"/>
  <c r="Q22"/>
  <c r="R22"/>
  <c r="C22"/>
  <c r="D15"/>
  <c r="E15"/>
  <c r="F15"/>
  <c r="G15"/>
  <c r="H15"/>
  <c r="I15"/>
  <c r="J15"/>
  <c r="K15"/>
  <c r="L15"/>
  <c r="M15"/>
  <c r="N15"/>
  <c r="O15"/>
  <c r="P15"/>
  <c r="Q15"/>
  <c r="R15"/>
  <c r="C15"/>
  <c r="D8"/>
  <c r="E8"/>
  <c r="F8"/>
  <c r="G8"/>
  <c r="H8"/>
  <c r="I8"/>
  <c r="J8"/>
  <c r="K8"/>
  <c r="K8" i="8" s="1"/>
  <c r="L8" i="9"/>
  <c r="L8" i="8" s="1"/>
  <c r="M8" i="9"/>
  <c r="M8" i="8" s="1"/>
  <c r="N8" i="9"/>
  <c r="N8" i="8" s="1"/>
  <c r="O8" i="9"/>
  <c r="P8"/>
  <c r="Q8"/>
  <c r="R8"/>
  <c r="C8"/>
  <c r="D23" i="8"/>
  <c r="E23"/>
  <c r="F23"/>
  <c r="G23"/>
  <c r="H23"/>
  <c r="I23"/>
  <c r="J23"/>
  <c r="K23"/>
  <c r="L23"/>
  <c r="M23"/>
  <c r="N23"/>
  <c r="O23"/>
  <c r="P23"/>
  <c r="Q23"/>
  <c r="R23"/>
  <c r="C23"/>
  <c r="D10"/>
  <c r="E10"/>
  <c r="F10"/>
  <c r="G10"/>
  <c r="H10"/>
  <c r="I10"/>
  <c r="J10"/>
  <c r="K10"/>
  <c r="L10"/>
  <c r="M10"/>
  <c r="N10"/>
  <c r="O10"/>
  <c r="P10"/>
  <c r="Q10"/>
  <c r="R10"/>
  <c r="C10"/>
  <c r="I30" i="7"/>
  <c r="H30"/>
  <c r="G30"/>
  <c r="F30"/>
  <c r="E30"/>
  <c r="D30"/>
  <c r="I21"/>
  <c r="H21"/>
  <c r="G21"/>
  <c r="F21"/>
  <c r="E21"/>
  <c r="D21"/>
  <c r="F14"/>
  <c r="E14"/>
  <c r="D14"/>
  <c r="C14" s="1"/>
  <c r="I7"/>
  <c r="H7"/>
  <c r="G7"/>
  <c r="F9" i="6"/>
  <c r="E9"/>
  <c r="D9"/>
  <c r="C9" s="1"/>
  <c r="F7" i="7"/>
  <c r="E7"/>
  <c r="D7"/>
  <c r="C7" s="1"/>
  <c r="F22" i="6"/>
  <c r="E22"/>
  <c r="D22"/>
  <c r="C22" s="1"/>
  <c r="C9" i="7"/>
  <c r="C10"/>
  <c r="C11"/>
  <c r="C12"/>
  <c r="C13"/>
  <c r="C15"/>
  <c r="C16"/>
  <c r="C17"/>
  <c r="C18"/>
  <c r="C19"/>
  <c r="C20"/>
  <c r="C22"/>
  <c r="C23"/>
  <c r="C24"/>
  <c r="C25"/>
  <c r="C26"/>
  <c r="C27"/>
  <c r="C28"/>
  <c r="C29"/>
  <c r="C31"/>
  <c r="C32"/>
  <c r="C33"/>
  <c r="C34"/>
  <c r="C35"/>
  <c r="C36"/>
  <c r="C37"/>
  <c r="C8"/>
  <c r="C10" i="6"/>
  <c r="C11"/>
  <c r="C12"/>
  <c r="C13"/>
  <c r="C14"/>
  <c r="C15"/>
  <c r="C16"/>
  <c r="C17"/>
  <c r="C18"/>
  <c r="C19"/>
  <c r="C20"/>
  <c r="C2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8"/>
  <c r="O7"/>
  <c r="N7"/>
  <c r="L7"/>
  <c r="K7"/>
  <c r="F9" i="4"/>
  <c r="A16" i="5"/>
  <c r="A14"/>
  <c r="P13" i="3"/>
  <c r="Q13"/>
  <c r="D40" i="2"/>
  <c r="C11" i="1"/>
  <c r="C10" s="1"/>
  <c r="C30" i="16"/>
  <c r="C29"/>
  <c r="AG42" i="15"/>
  <c r="AD42"/>
  <c r="AA42"/>
  <c r="X42"/>
  <c r="U42"/>
  <c r="F40"/>
  <c r="D33"/>
  <c r="D34" s="1"/>
  <c r="AG26"/>
  <c r="AE26"/>
  <c r="AC26"/>
  <c r="AA26"/>
  <c r="Y26"/>
  <c r="W26"/>
  <c r="R26"/>
  <c r="P26"/>
  <c r="N26"/>
  <c r="L26"/>
  <c r="J26"/>
  <c r="H26"/>
  <c r="F26"/>
  <c r="D26"/>
  <c r="AC17"/>
  <c r="Z17"/>
  <c r="W17"/>
  <c r="T17"/>
  <c r="Q17"/>
  <c r="N17"/>
  <c r="K17"/>
  <c r="H17"/>
  <c r="E17"/>
  <c r="AG10"/>
  <c r="AE10"/>
  <c r="AB10"/>
  <c r="Y10"/>
  <c r="V10"/>
  <c r="Q10"/>
  <c r="O10"/>
  <c r="L10"/>
  <c r="I10"/>
  <c r="F10"/>
  <c r="K51" i="14"/>
  <c r="H51"/>
  <c r="E51"/>
  <c r="K50"/>
  <c r="H50"/>
  <c r="E50"/>
  <c r="K49"/>
  <c r="H49"/>
  <c r="E49"/>
  <c r="E48"/>
  <c r="E47"/>
  <c r="E46"/>
  <c r="E45"/>
  <c r="E44"/>
  <c r="E43"/>
  <c r="E42"/>
  <c r="H41"/>
  <c r="E41"/>
  <c r="E40"/>
  <c r="E39"/>
  <c r="E38"/>
  <c r="M36"/>
  <c r="L36"/>
  <c r="K36"/>
  <c r="J36"/>
  <c r="I36"/>
  <c r="H36"/>
  <c r="G36"/>
  <c r="F36"/>
  <c r="E36"/>
  <c r="D36"/>
  <c r="C36"/>
  <c r="B36"/>
  <c r="M34"/>
  <c r="M35" s="1"/>
  <c r="L34"/>
  <c r="L35" s="1"/>
  <c r="K34"/>
  <c r="K35" s="1"/>
  <c r="J34"/>
  <c r="J35" s="1"/>
  <c r="I34"/>
  <c r="I35" s="1"/>
  <c r="H34"/>
  <c r="H35" s="1"/>
  <c r="G34"/>
  <c r="F34"/>
  <c r="E34"/>
  <c r="D34"/>
  <c r="C34"/>
  <c r="N26"/>
  <c r="K26"/>
  <c r="H26"/>
  <c r="N25"/>
  <c r="K25"/>
  <c r="H25"/>
  <c r="N24"/>
  <c r="K24"/>
  <c r="H24"/>
  <c r="E24"/>
  <c r="N23"/>
  <c r="K23"/>
  <c r="H23"/>
  <c r="N22"/>
  <c r="K22"/>
  <c r="H22"/>
  <c r="N21"/>
  <c r="K21"/>
  <c r="H21"/>
  <c r="N20"/>
  <c r="K20"/>
  <c r="H20"/>
  <c r="N19"/>
  <c r="K19"/>
  <c r="H19"/>
  <c r="N18"/>
  <c r="K18"/>
  <c r="H18"/>
  <c r="K17"/>
  <c r="H17"/>
  <c r="K16"/>
  <c r="E16"/>
  <c r="K15"/>
  <c r="N14"/>
  <c r="E14"/>
  <c r="N13"/>
  <c r="P11"/>
  <c r="O11"/>
  <c r="N11"/>
  <c r="M11"/>
  <c r="M10" s="1"/>
  <c r="L11"/>
  <c r="L10" s="1"/>
  <c r="K11"/>
  <c r="J11"/>
  <c r="H11" s="1"/>
  <c r="I11"/>
  <c r="E11"/>
  <c r="P9"/>
  <c r="P10" s="1"/>
  <c r="O9"/>
  <c r="O10" s="1"/>
  <c r="N9"/>
  <c r="N10" s="1"/>
  <c r="M9"/>
  <c r="L9"/>
  <c r="K9"/>
  <c r="J9"/>
  <c r="J10" s="1"/>
  <c r="I9"/>
  <c r="I10" s="1"/>
  <c r="H9"/>
  <c r="G9"/>
  <c r="G10" s="1"/>
  <c r="F9"/>
  <c r="F10" s="1"/>
  <c r="E9"/>
  <c r="E10" s="1"/>
  <c r="M48" i="13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D40"/>
  <c r="M39"/>
  <c r="M31" s="1"/>
  <c r="J39"/>
  <c r="G39"/>
  <c r="D39"/>
  <c r="M38"/>
  <c r="J38"/>
  <c r="G38"/>
  <c r="D38"/>
  <c r="J37"/>
  <c r="G37"/>
  <c r="D37"/>
  <c r="M36"/>
  <c r="M33" s="1"/>
  <c r="M32" s="1"/>
  <c r="J36"/>
  <c r="J33" s="1"/>
  <c r="G36"/>
  <c r="G33" s="1"/>
  <c r="D36"/>
  <c r="J35"/>
  <c r="G35"/>
  <c r="D35"/>
  <c r="M24"/>
  <c r="J24"/>
  <c r="G24"/>
  <c r="D24"/>
  <c r="M23"/>
  <c r="J23"/>
  <c r="G23"/>
  <c r="D23"/>
  <c r="M22"/>
  <c r="J22"/>
  <c r="G22"/>
  <c r="D22"/>
  <c r="A22"/>
  <c r="A7" s="1"/>
  <c r="M21"/>
  <c r="J21"/>
  <c r="D21"/>
  <c r="M20"/>
  <c r="J20"/>
  <c r="D20"/>
  <c r="M19"/>
  <c r="J19"/>
  <c r="D19"/>
  <c r="M18"/>
  <c r="J18"/>
  <c r="D18"/>
  <c r="M17"/>
  <c r="J17"/>
  <c r="D17"/>
  <c r="M16"/>
  <c r="J16"/>
  <c r="D16"/>
  <c r="M15"/>
  <c r="J15"/>
  <c r="D15"/>
  <c r="M14"/>
  <c r="D14"/>
  <c r="G13"/>
  <c r="D13"/>
  <c r="M12"/>
  <c r="J12"/>
  <c r="J9" s="1"/>
  <c r="R9"/>
  <c r="Q9"/>
  <c r="P9"/>
  <c r="O9"/>
  <c r="N9"/>
  <c r="M9"/>
  <c r="L9"/>
  <c r="K9"/>
  <c r="I9"/>
  <c r="H9"/>
  <c r="G9"/>
  <c r="F9"/>
  <c r="E9"/>
  <c r="D9"/>
  <c r="C9"/>
  <c r="B9"/>
  <c r="R7"/>
  <c r="Q7"/>
  <c r="P7"/>
  <c r="O7"/>
  <c r="N7"/>
  <c r="L7"/>
  <c r="L8" s="1"/>
  <c r="K7"/>
  <c r="I7"/>
  <c r="H7"/>
  <c r="G7"/>
  <c r="F7"/>
  <c r="F8" s="1"/>
  <c r="E7"/>
  <c r="C7"/>
  <c r="B7"/>
  <c r="Q48" i="12"/>
  <c r="N48"/>
  <c r="K48"/>
  <c r="H48"/>
  <c r="E48"/>
  <c r="Q47"/>
  <c r="N47"/>
  <c r="K47"/>
  <c r="H47"/>
  <c r="E47"/>
  <c r="Q46"/>
  <c r="N46"/>
  <c r="K46"/>
  <c r="H46"/>
  <c r="E46"/>
  <c r="Q45"/>
  <c r="N45"/>
  <c r="H45"/>
  <c r="E45"/>
  <c r="Q44"/>
  <c r="N44"/>
  <c r="H44"/>
  <c r="E44"/>
  <c r="Q43"/>
  <c r="N43"/>
  <c r="H43"/>
  <c r="E43"/>
  <c r="Q42"/>
  <c r="N42"/>
  <c r="H42"/>
  <c r="E42"/>
  <c r="Q41"/>
  <c r="N41"/>
  <c r="H41"/>
  <c r="E41"/>
  <c r="Q40"/>
  <c r="N40"/>
  <c r="H40"/>
  <c r="Q39"/>
  <c r="N39"/>
  <c r="H39"/>
  <c r="E39"/>
  <c r="Q38"/>
  <c r="E38"/>
  <c r="Q37"/>
  <c r="E37"/>
  <c r="Q36"/>
  <c r="N36"/>
  <c r="K36"/>
  <c r="H36"/>
  <c r="E36"/>
  <c r="Q35"/>
  <c r="H35"/>
  <c r="E35"/>
  <c r="Q24"/>
  <c r="N24"/>
  <c r="K24"/>
  <c r="H24"/>
  <c r="E24"/>
  <c r="D24"/>
  <c r="C24"/>
  <c r="Q23"/>
  <c r="N23"/>
  <c r="K23"/>
  <c r="H23"/>
  <c r="E23"/>
  <c r="D23"/>
  <c r="C23"/>
  <c r="Q22"/>
  <c r="N22"/>
  <c r="K22"/>
  <c r="H22"/>
  <c r="E22"/>
  <c r="D22"/>
  <c r="C22"/>
  <c r="Q21"/>
  <c r="N21"/>
  <c r="H21"/>
  <c r="D21"/>
  <c r="C21"/>
  <c r="Q20"/>
  <c r="N20"/>
  <c r="H20"/>
  <c r="D20"/>
  <c r="C20"/>
  <c r="Q19"/>
  <c r="N19"/>
  <c r="H19"/>
  <c r="D19"/>
  <c r="C19"/>
  <c r="Q18"/>
  <c r="N18"/>
  <c r="H18"/>
  <c r="D18"/>
  <c r="C18"/>
  <c r="Q17"/>
  <c r="N17"/>
  <c r="H17"/>
  <c r="D17"/>
  <c r="C17"/>
  <c r="Q16"/>
  <c r="N16"/>
  <c r="H16"/>
  <c r="D16"/>
  <c r="C16"/>
  <c r="Q15"/>
  <c r="N15"/>
  <c r="H15"/>
  <c r="D15"/>
  <c r="C15"/>
  <c r="Q14"/>
  <c r="E14"/>
  <c r="D14"/>
  <c r="C14"/>
  <c r="Q13"/>
  <c r="E13"/>
  <c r="D13"/>
  <c r="C13"/>
  <c r="Q12"/>
  <c r="K12"/>
  <c r="H12"/>
  <c r="E12"/>
  <c r="D12"/>
  <c r="C12"/>
  <c r="Q11"/>
  <c r="K11"/>
  <c r="H11"/>
  <c r="E11"/>
  <c r="D11"/>
  <c r="C11"/>
  <c r="Q9"/>
  <c r="P9"/>
  <c r="O9"/>
  <c r="M9"/>
  <c r="L9"/>
  <c r="K9" s="1"/>
  <c r="J9"/>
  <c r="I9"/>
  <c r="G9"/>
  <c r="F9"/>
  <c r="E9"/>
  <c r="S7"/>
  <c r="S8" s="1"/>
  <c r="R7"/>
  <c r="R8" s="1"/>
  <c r="Q7"/>
  <c r="Q8" s="1"/>
  <c r="P7"/>
  <c r="O7"/>
  <c r="O8" s="1"/>
  <c r="N7"/>
  <c r="M7"/>
  <c r="M8" s="1"/>
  <c r="L7"/>
  <c r="L8" s="1"/>
  <c r="K7"/>
  <c r="J7"/>
  <c r="J8" s="1"/>
  <c r="I7"/>
  <c r="H7"/>
  <c r="G7"/>
  <c r="G8" s="1"/>
  <c r="F7"/>
  <c r="F8" s="1"/>
  <c r="E7"/>
  <c r="E8" s="1"/>
  <c r="M29" i="7"/>
  <c r="J29"/>
  <c r="M28"/>
  <c r="J28"/>
  <c r="G28"/>
  <c r="D28"/>
  <c r="M27"/>
  <c r="J27"/>
  <c r="D27"/>
  <c r="M46" i="6"/>
  <c r="J46"/>
  <c r="M45"/>
  <c r="J45"/>
  <c r="M44"/>
  <c r="J44"/>
  <c r="M43"/>
  <c r="J43"/>
  <c r="M42"/>
  <c r="J42"/>
  <c r="M41"/>
  <c r="J41"/>
  <c r="M40"/>
  <c r="J40"/>
  <c r="M39"/>
  <c r="J39"/>
  <c r="M38"/>
  <c r="J38"/>
  <c r="M37"/>
  <c r="J37"/>
  <c r="M36"/>
  <c r="J36"/>
  <c r="M35"/>
  <c r="J35"/>
  <c r="M34"/>
  <c r="J34"/>
  <c r="M33"/>
  <c r="J33"/>
  <c r="M32"/>
  <c r="J32"/>
  <c r="M31"/>
  <c r="J31"/>
  <c r="M30"/>
  <c r="J30"/>
  <c r="M29"/>
  <c r="J29"/>
  <c r="M28"/>
  <c r="J28"/>
  <c r="M27"/>
  <c r="J27"/>
  <c r="M26"/>
  <c r="J26"/>
  <c r="M25"/>
  <c r="J25"/>
  <c r="M24"/>
  <c r="J24"/>
  <c r="M23"/>
  <c r="J23"/>
  <c r="O22"/>
  <c r="N22"/>
  <c r="M22"/>
  <c r="L22"/>
  <c r="K22"/>
  <c r="J22"/>
  <c r="M21"/>
  <c r="J21"/>
  <c r="M20"/>
  <c r="J20"/>
  <c r="M19"/>
  <c r="J19"/>
  <c r="M18"/>
  <c r="J18"/>
  <c r="M17"/>
  <c r="J17"/>
  <c r="M16"/>
  <c r="J16"/>
  <c r="M15"/>
  <c r="J15"/>
  <c r="M14"/>
  <c r="J14"/>
  <c r="M13"/>
  <c r="J13"/>
  <c r="M12"/>
  <c r="J12"/>
  <c r="M11"/>
  <c r="J11"/>
  <c r="M10"/>
  <c r="J10"/>
  <c r="J25" i="5"/>
  <c r="G25"/>
  <c r="D25"/>
  <c r="A25"/>
  <c r="J24"/>
  <c r="G24"/>
  <c r="D24"/>
  <c r="A24"/>
  <c r="J23"/>
  <c r="G23"/>
  <c r="D23"/>
  <c r="A23"/>
  <c r="J22"/>
  <c r="G22"/>
  <c r="D22"/>
  <c r="A22"/>
  <c r="J21"/>
  <c r="G21"/>
  <c r="D21"/>
  <c r="A21"/>
  <c r="J20"/>
  <c r="G20"/>
  <c r="D20"/>
  <c r="A20"/>
  <c r="J19"/>
  <c r="G19"/>
  <c r="D19"/>
  <c r="A19"/>
  <c r="J18"/>
  <c r="G18"/>
  <c r="D18"/>
  <c r="A18"/>
  <c r="J17"/>
  <c r="G17"/>
  <c r="D17"/>
  <c r="A17"/>
  <c r="J16"/>
  <c r="G16"/>
  <c r="D16"/>
  <c r="G15"/>
  <c r="D15"/>
  <c r="A15"/>
  <c r="J14"/>
  <c r="G14"/>
  <c r="D14"/>
  <c r="J13"/>
  <c r="G13"/>
  <c r="D13"/>
  <c r="A13"/>
  <c r="J12"/>
  <c r="G12"/>
  <c r="D12"/>
  <c r="A12"/>
  <c r="L10"/>
  <c r="L9" s="1"/>
  <c r="L8" s="1"/>
  <c r="K10"/>
  <c r="J10" s="1"/>
  <c r="I10"/>
  <c r="H10"/>
  <c r="G10"/>
  <c r="F10"/>
  <c r="E10"/>
  <c r="E9" s="1"/>
  <c r="E8" s="1"/>
  <c r="D10"/>
  <c r="C10"/>
  <c r="B10"/>
  <c r="K9"/>
  <c r="I9"/>
  <c r="I8" s="1"/>
  <c r="H9"/>
  <c r="H8" s="1"/>
  <c r="F9"/>
  <c r="F8" s="1"/>
  <c r="C9"/>
  <c r="C8" s="1"/>
  <c r="B9"/>
  <c r="B8" s="1"/>
  <c r="H25" i="4"/>
  <c r="E25"/>
  <c r="D25"/>
  <c r="C25"/>
  <c r="B25"/>
  <c r="H24"/>
  <c r="E24"/>
  <c r="D24"/>
  <c r="C24"/>
  <c r="B24" s="1"/>
  <c r="H23"/>
  <c r="E23"/>
  <c r="D23"/>
  <c r="C23"/>
  <c r="B23" s="1"/>
  <c r="H22"/>
  <c r="E22"/>
  <c r="D22"/>
  <c r="B22" s="1"/>
  <c r="C22"/>
  <c r="H21"/>
  <c r="E21"/>
  <c r="D21"/>
  <c r="C21"/>
  <c r="B21" s="1"/>
  <c r="H20"/>
  <c r="E20"/>
  <c r="D20"/>
  <c r="C20"/>
  <c r="B20"/>
  <c r="H19"/>
  <c r="E19"/>
  <c r="D19"/>
  <c r="C19"/>
  <c r="B19" s="1"/>
  <c r="H18"/>
  <c r="E18"/>
  <c r="D18"/>
  <c r="C18"/>
  <c r="B18" s="1"/>
  <c r="H17"/>
  <c r="E17"/>
  <c r="D17"/>
  <c r="C17"/>
  <c r="B17" s="1"/>
  <c r="H16"/>
  <c r="E16"/>
  <c r="D16"/>
  <c r="C16"/>
  <c r="B16"/>
  <c r="H15"/>
  <c r="G15"/>
  <c r="D15" s="1"/>
  <c r="F15"/>
  <c r="C15" s="1"/>
  <c r="H14"/>
  <c r="G14"/>
  <c r="D14" s="1"/>
  <c r="F14"/>
  <c r="H13"/>
  <c r="G13"/>
  <c r="D13" s="1"/>
  <c r="F13"/>
  <c r="H12"/>
  <c r="G12"/>
  <c r="D12" s="1"/>
  <c r="F12"/>
  <c r="C12"/>
  <c r="J10"/>
  <c r="J9" s="1"/>
  <c r="I10"/>
  <c r="I9" s="1"/>
  <c r="W29" i="3"/>
  <c r="V29"/>
  <c r="U29" s="1"/>
  <c r="T29"/>
  <c r="S29"/>
  <c r="R29"/>
  <c r="Q29"/>
  <c r="P29"/>
  <c r="O29" s="1"/>
  <c r="R28"/>
  <c r="Q28"/>
  <c r="P28"/>
  <c r="O28"/>
  <c r="U27"/>
  <c r="R27"/>
  <c r="Q27"/>
  <c r="P27"/>
  <c r="O27"/>
  <c r="U26"/>
  <c r="R26"/>
  <c r="Q26"/>
  <c r="P26"/>
  <c r="O26"/>
  <c r="K21"/>
  <c r="J21"/>
  <c r="I21"/>
  <c r="H21"/>
  <c r="G21"/>
  <c r="F21" s="1"/>
  <c r="E21"/>
  <c r="D21"/>
  <c r="C21" s="1"/>
  <c r="W20"/>
  <c r="U20" s="1"/>
  <c r="V20"/>
  <c r="T20"/>
  <c r="S20"/>
  <c r="R20" s="1"/>
  <c r="Q20"/>
  <c r="P20"/>
  <c r="O20"/>
  <c r="W13"/>
  <c r="V13"/>
  <c r="U13"/>
  <c r="T13"/>
  <c r="S13"/>
  <c r="R13"/>
  <c r="K8"/>
  <c r="J8"/>
  <c r="I8"/>
  <c r="H8"/>
  <c r="F8" s="1"/>
  <c r="G8"/>
  <c r="E8"/>
  <c r="D8"/>
  <c r="C8" s="1"/>
  <c r="W6"/>
  <c r="V6"/>
  <c r="U6"/>
  <c r="T6"/>
  <c r="S6"/>
  <c r="R6"/>
  <c r="Q6"/>
  <c r="P6"/>
  <c r="J6"/>
  <c r="AD51" i="2"/>
  <c r="AA51"/>
  <c r="X51"/>
  <c r="U51"/>
  <c r="R51"/>
  <c r="O51"/>
  <c r="L51"/>
  <c r="I51"/>
  <c r="F51"/>
  <c r="D50"/>
  <c r="D49"/>
  <c r="D48"/>
  <c r="D47"/>
  <c r="D46"/>
  <c r="D45"/>
  <c r="D44"/>
  <c r="D43"/>
  <c r="D42"/>
  <c r="D41"/>
  <c r="AG34"/>
  <c r="AE34"/>
  <c r="AC34"/>
  <c r="K34"/>
  <c r="I34"/>
  <c r="G34"/>
  <c r="AA33"/>
  <c r="Y33"/>
  <c r="W33"/>
  <c r="E33"/>
  <c r="C33"/>
  <c r="AA32"/>
  <c r="Y32"/>
  <c r="W32"/>
  <c r="E32"/>
  <c r="C32"/>
  <c r="AA34"/>
  <c r="Y31"/>
  <c r="Y34" s="1"/>
  <c r="W34"/>
  <c r="U34"/>
  <c r="E31"/>
  <c r="E34" s="1"/>
  <c r="C31"/>
  <c r="C34" s="1"/>
  <c r="AE26"/>
  <c r="AB26"/>
  <c r="Y26"/>
  <c r="V26"/>
  <c r="S26"/>
  <c r="P26"/>
  <c r="M26"/>
  <c r="J26"/>
  <c r="G26"/>
  <c r="E24"/>
  <c r="E23"/>
  <c r="E22"/>
  <c r="E21"/>
  <c r="E20"/>
  <c r="E19"/>
  <c r="E18"/>
  <c r="E17"/>
  <c r="E16"/>
  <c r="Y9"/>
  <c r="W9"/>
  <c r="S9"/>
  <c r="Q9"/>
  <c r="O9"/>
  <c r="K9"/>
  <c r="I9"/>
  <c r="G9"/>
  <c r="U7"/>
  <c r="M7"/>
  <c r="E7"/>
  <c r="C7"/>
  <c r="U5"/>
  <c r="U9" s="1"/>
  <c r="M5"/>
  <c r="M9" s="1"/>
  <c r="E9"/>
  <c r="C5"/>
  <c r="C9" s="1"/>
  <c r="O26" i="1"/>
  <c r="O25"/>
  <c r="B17"/>
  <c r="B15"/>
  <c r="Q12"/>
  <c r="Q11" s="1"/>
  <c r="Q10" s="1"/>
  <c r="P12"/>
  <c r="N12"/>
  <c r="M12"/>
  <c r="K12"/>
  <c r="I12" s="1"/>
  <c r="J12"/>
  <c r="J11" s="1"/>
  <c r="J10" s="1"/>
  <c r="H12"/>
  <c r="G12"/>
  <c r="G11" s="1"/>
  <c r="G10" s="1"/>
  <c r="E12"/>
  <c r="D12"/>
  <c r="C12"/>
  <c r="B12"/>
  <c r="P11"/>
  <c r="P10" s="1"/>
  <c r="M11"/>
  <c r="M10" s="1"/>
  <c r="K11"/>
  <c r="K10" s="1"/>
  <c r="H11"/>
  <c r="H10" s="1"/>
  <c r="E11"/>
  <c r="E10" s="1"/>
  <c r="D11"/>
  <c r="D10" s="1"/>
  <c r="K32" i="13" l="1"/>
  <c r="C32"/>
  <c r="O32"/>
  <c r="A33"/>
  <c r="B23" i="12"/>
  <c r="D31" i="13"/>
  <c r="B22" i="12"/>
  <c r="E8" i="13"/>
  <c r="O8"/>
  <c r="A9"/>
  <c r="N8"/>
  <c r="J7"/>
  <c r="M7"/>
  <c r="M8" s="1"/>
  <c r="D7"/>
  <c r="D33"/>
  <c r="J31"/>
  <c r="N32"/>
  <c r="L32"/>
  <c r="B43" i="12"/>
  <c r="B45"/>
  <c r="D32" i="13"/>
  <c r="J32"/>
  <c r="I8"/>
  <c r="B36" i="12"/>
  <c r="B42"/>
  <c r="B46"/>
  <c r="B48"/>
  <c r="A8" i="13"/>
  <c r="G31"/>
  <c r="G32" s="1"/>
  <c r="D8"/>
  <c r="C8"/>
  <c r="E32"/>
  <c r="D31" i="12"/>
  <c r="C31"/>
  <c r="B39"/>
  <c r="B44"/>
  <c r="B24"/>
  <c r="B37"/>
  <c r="B41"/>
  <c r="B40"/>
  <c r="B47"/>
  <c r="B22" i="11"/>
  <c r="B7"/>
  <c r="D19" i="10"/>
  <c r="L26" i="16"/>
  <c r="H26"/>
  <c r="D26"/>
  <c r="N26"/>
  <c r="J26"/>
  <c r="F26"/>
  <c r="M26"/>
  <c r="I26"/>
  <c r="E26"/>
  <c r="K26"/>
  <c r="G26"/>
  <c r="C27"/>
  <c r="C28"/>
  <c r="C11" i="14"/>
  <c r="B11" s="1"/>
  <c r="C35"/>
  <c r="D11"/>
  <c r="D35"/>
  <c r="B35"/>
  <c r="K10"/>
  <c r="H10"/>
  <c r="B23"/>
  <c r="B26"/>
  <c r="B22"/>
  <c r="B20"/>
  <c r="B21"/>
  <c r="B19"/>
  <c r="B17"/>
  <c r="B16"/>
  <c r="B14"/>
  <c r="B13"/>
  <c r="C9"/>
  <c r="D9"/>
  <c r="B15"/>
  <c r="B18"/>
  <c r="R32" i="13"/>
  <c r="B32"/>
  <c r="K33" i="12"/>
  <c r="K32" s="1"/>
  <c r="L32"/>
  <c r="B38"/>
  <c r="B35"/>
  <c r="Q32" i="13"/>
  <c r="P32"/>
  <c r="I32"/>
  <c r="A32"/>
  <c r="O32" i="12"/>
  <c r="F32"/>
  <c r="Q32"/>
  <c r="P32"/>
  <c r="N33"/>
  <c r="N32" s="1"/>
  <c r="D33"/>
  <c r="M32"/>
  <c r="H32"/>
  <c r="G32"/>
  <c r="E33"/>
  <c r="E32" s="1"/>
  <c r="C33"/>
  <c r="P8" i="13"/>
  <c r="R8"/>
  <c r="Q8"/>
  <c r="K8"/>
  <c r="J8"/>
  <c r="G8"/>
  <c r="H8"/>
  <c r="B12" i="12"/>
  <c r="B8" i="13"/>
  <c r="C9" i="12"/>
  <c r="N9"/>
  <c r="N8" s="1"/>
  <c r="P8"/>
  <c r="D9"/>
  <c r="K8"/>
  <c r="B14"/>
  <c r="H9"/>
  <c r="H8" s="1"/>
  <c r="I8"/>
  <c r="B17"/>
  <c r="B20"/>
  <c r="B21"/>
  <c r="B11"/>
  <c r="B19"/>
  <c r="B16"/>
  <c r="B13"/>
  <c r="B18"/>
  <c r="D7"/>
  <c r="C7"/>
  <c r="B15"/>
  <c r="E32" i="10"/>
  <c r="E31" s="1"/>
  <c r="F22"/>
  <c r="D31"/>
  <c r="H23"/>
  <c r="H22" s="1"/>
  <c r="L22"/>
  <c r="E24"/>
  <c r="G22"/>
  <c r="G6" s="1"/>
  <c r="N23"/>
  <c r="K23"/>
  <c r="K22" s="1"/>
  <c r="D23"/>
  <c r="I22"/>
  <c r="E20"/>
  <c r="M7"/>
  <c r="G7"/>
  <c r="N22"/>
  <c r="L7"/>
  <c r="L6" s="1"/>
  <c r="N7"/>
  <c r="K7"/>
  <c r="I7"/>
  <c r="M6"/>
  <c r="J6"/>
  <c r="B6" i="11"/>
  <c r="D7" i="10"/>
  <c r="M7" i="6"/>
  <c r="I7"/>
  <c r="C30" i="7"/>
  <c r="H7" i="6"/>
  <c r="C21" i="7"/>
  <c r="E7" i="6"/>
  <c r="F7"/>
  <c r="J7"/>
  <c r="J9" i="5"/>
  <c r="J8" s="1"/>
  <c r="K8"/>
  <c r="G9"/>
  <c r="G8" s="1"/>
  <c r="B15" i="4"/>
  <c r="E14"/>
  <c r="D9" i="5"/>
  <c r="D8" s="1"/>
  <c r="E15" i="4"/>
  <c r="A10" i="5"/>
  <c r="A9"/>
  <c r="G9" i="4"/>
  <c r="C14"/>
  <c r="B14" s="1"/>
  <c r="C9"/>
  <c r="E12"/>
  <c r="H10"/>
  <c r="E13"/>
  <c r="C13"/>
  <c r="B13" s="1"/>
  <c r="G10"/>
  <c r="D10" s="1"/>
  <c r="F10"/>
  <c r="J8"/>
  <c r="B12"/>
  <c r="I8"/>
  <c r="H9"/>
  <c r="I6" i="3"/>
  <c r="K6"/>
  <c r="G6"/>
  <c r="O13"/>
  <c r="O6"/>
  <c r="F6"/>
  <c r="E6"/>
  <c r="C6"/>
  <c r="D6"/>
  <c r="H6"/>
  <c r="D51" i="2"/>
  <c r="E26"/>
  <c r="O12" i="1"/>
  <c r="O11" s="1"/>
  <c r="O10" s="1"/>
  <c r="L12"/>
  <c r="N11"/>
  <c r="N10" s="1"/>
  <c r="I11"/>
  <c r="I10" s="1"/>
  <c r="F12"/>
  <c r="F11"/>
  <c r="B11"/>
  <c r="B10" s="1"/>
  <c r="D32" i="12" l="1"/>
  <c r="C32"/>
  <c r="B31"/>
  <c r="C26" i="16"/>
  <c r="D10" i="14"/>
  <c r="C10"/>
  <c r="B9"/>
  <c r="B10" s="1"/>
  <c r="B33" i="12"/>
  <c r="B9"/>
  <c r="C8"/>
  <c r="D8"/>
  <c r="B7"/>
  <c r="N6" i="10"/>
  <c r="I6"/>
  <c r="D22"/>
  <c r="D6" s="1"/>
  <c r="K6"/>
  <c r="G7" i="6"/>
  <c r="D7"/>
  <c r="A8" i="5"/>
  <c r="E9" i="4"/>
  <c r="D9"/>
  <c r="D8" s="1"/>
  <c r="F8"/>
  <c r="H8"/>
  <c r="G8"/>
  <c r="E10"/>
  <c r="C10"/>
  <c r="B10" s="1"/>
  <c r="L11" i="1"/>
  <c r="L10" s="1"/>
  <c r="F10"/>
  <c r="B32" i="12" l="1"/>
  <c r="B8"/>
  <c r="C7" i="6"/>
  <c r="B9" i="4"/>
  <c r="B8" s="1"/>
  <c r="E8"/>
  <c r="C8"/>
  <c r="H7" i="10"/>
  <c r="H6" s="1"/>
  <c r="F7"/>
  <c r="F6" l="1"/>
  <c r="E11"/>
  <c r="C10"/>
  <c r="E12"/>
  <c r="E10"/>
  <c r="E16"/>
  <c r="C11"/>
  <c r="C15"/>
  <c r="C16"/>
  <c r="E15"/>
  <c r="E13"/>
  <c r="E14"/>
  <c r="C12"/>
  <c r="C17"/>
  <c r="E18"/>
  <c r="C13"/>
  <c r="E17"/>
  <c r="C14"/>
  <c r="C18"/>
  <c r="E9"/>
  <c r="C9"/>
  <c r="C8" i="11"/>
  <c r="E8" i="10" l="1"/>
  <c r="C8" s="1"/>
  <c r="C20"/>
  <c r="C19" s="1"/>
  <c r="E19" s="1"/>
  <c r="C19" i="11"/>
  <c r="C7" s="1"/>
  <c r="E7" i="10" l="1"/>
  <c r="C7" l="1"/>
  <c r="A23" i="11"/>
  <c r="C25" i="10"/>
  <c r="C27"/>
  <c r="C30" i="11"/>
  <c r="E30" i="10" s="1"/>
  <c r="C30"/>
  <c r="C28"/>
  <c r="C27" i="11"/>
  <c r="E27" i="10" s="1"/>
  <c r="C28" i="11"/>
  <c r="E28" i="10" s="1"/>
  <c r="C26" i="11"/>
  <c r="E26" i="10" s="1"/>
  <c r="C26"/>
  <c r="C29"/>
  <c r="C29" i="11"/>
  <c r="E29" i="10" s="1"/>
  <c r="C25" i="11"/>
  <c r="C23" i="10" l="1"/>
  <c r="E23" s="1"/>
  <c r="C23" i="11"/>
  <c r="C22" s="1"/>
  <c r="C6" s="1"/>
  <c r="E25" i="10"/>
  <c r="A22" i="11" l="1"/>
  <c r="C22" i="10" s="1"/>
  <c r="C6" s="1"/>
  <c r="E22"/>
  <c r="E6" s="1"/>
  <c r="A6" i="11"/>
</calcChain>
</file>

<file path=xl/sharedStrings.xml><?xml version="1.0" encoding="utf-8"?>
<sst xmlns="http://schemas.openxmlformats.org/spreadsheetml/2006/main" count="1227" uniqueCount="376">
  <si>
    <t>高　　等    学    校</t>
    <rPh sb="0" eb="1">
      <t>タカ</t>
    </rPh>
    <rPh sb="3" eb="4">
      <t>トウ</t>
    </rPh>
    <phoneticPr fontId="5"/>
  </si>
  <si>
    <t>区 　　 分</t>
    <phoneticPr fontId="5"/>
  </si>
  <si>
    <t>学  校  数</t>
    <phoneticPr fontId="5"/>
  </si>
  <si>
    <t>生徒数</t>
    <phoneticPr fontId="5"/>
  </si>
  <si>
    <t>教員数</t>
    <phoneticPr fontId="5"/>
  </si>
  <si>
    <t>職員数</t>
    <phoneticPr fontId="5"/>
  </si>
  <si>
    <t>(本務者)</t>
    <phoneticPr fontId="5"/>
  </si>
  <si>
    <t>計</t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</si>
  <si>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</si>
  <si>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</si>
  <si>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併　置</t>
    <rPh sb="0" eb="1">
      <t>ヘイ</t>
    </rPh>
    <rPh sb="2" eb="3">
      <t>チ</t>
    </rPh>
    <phoneticPr fontId="5"/>
  </si>
  <si>
    <t xml:space="preserve">  男</t>
  </si>
  <si>
    <t xml:space="preserve">  女</t>
  </si>
  <si>
    <t>公立計</t>
    <rPh sb="0" eb="2">
      <t>コウリツ</t>
    </rPh>
    <rPh sb="2" eb="3">
      <t>ケイ</t>
    </rPh>
    <phoneticPr fontId="5"/>
  </si>
  <si>
    <t>私立計</t>
    <rPh sb="0" eb="2">
      <t>シリツ</t>
    </rPh>
    <rPh sb="2" eb="3">
      <t>ケイ</t>
    </rPh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</si>
  <si>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</si>
  <si>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</si>
  <si>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</si>
  <si>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</si>
  <si>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</si>
  <si>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</si>
  <si>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あわら市</t>
    <rPh sb="3" eb="4">
      <t>シ</t>
    </rPh>
    <phoneticPr fontId="5"/>
  </si>
  <si>
    <t>越前市</t>
    <rPh sb="0" eb="2">
      <t>エチゼン</t>
    </rPh>
    <phoneticPr fontId="5"/>
  </si>
  <si>
    <t>坂井市</t>
    <rPh sb="0" eb="2">
      <t>サカイ</t>
    </rPh>
    <rPh sb="2" eb="3">
      <t>シ</t>
    </rPh>
    <phoneticPr fontId="5"/>
  </si>
  <si>
    <t>池田町</t>
    <phoneticPr fontId="5"/>
  </si>
  <si>
    <t>越前町</t>
    <rPh sb="0" eb="3">
      <t>エチゼンチョウ</t>
    </rPh>
    <phoneticPr fontId="5"/>
  </si>
  <si>
    <t>若狭町</t>
    <rPh sb="0" eb="3">
      <t>ワカサチョウ</t>
    </rPh>
    <phoneticPr fontId="5"/>
  </si>
  <si>
    <t>（注）（　）書きは、私立の内数を示す。</t>
    <rPh sb="1" eb="2">
      <t>チュウ</t>
    </rPh>
    <rPh sb="6" eb="7">
      <t>カ</t>
    </rPh>
    <rPh sb="10" eb="12">
      <t>シリツ</t>
    </rPh>
    <rPh sb="13" eb="14">
      <t>ウチ</t>
    </rPh>
    <rPh sb="14" eb="15">
      <t>スウ</t>
    </rPh>
    <rPh sb="16" eb="17">
      <t>シメ</t>
    </rPh>
    <phoneticPr fontId="5"/>
  </si>
  <si>
    <t>区 　分</t>
    <rPh sb="0" eb="1">
      <t>ク</t>
    </rPh>
    <rPh sb="3" eb="4">
      <t>ブン</t>
    </rPh>
    <phoneticPr fontId="9"/>
  </si>
  <si>
    <t>計</t>
    <rPh sb="0" eb="1">
      <t>ケイ</t>
    </rPh>
    <phoneticPr fontId="9"/>
  </si>
  <si>
    <t>本　　　　校</t>
    <rPh sb="0" eb="6">
      <t>ホンコウ</t>
    </rPh>
    <phoneticPr fontId="9"/>
  </si>
  <si>
    <t>分　　　　校</t>
    <rPh sb="0" eb="1">
      <t>ブン</t>
    </rPh>
    <rPh sb="1" eb="6">
      <t>ホンコウ</t>
    </rPh>
    <phoneticPr fontId="9"/>
  </si>
  <si>
    <t>入　学　定　員</t>
    <rPh sb="0" eb="3">
      <t>ニュウガク</t>
    </rPh>
    <rPh sb="4" eb="7">
      <t>テイイン</t>
    </rPh>
    <phoneticPr fontId="9"/>
  </si>
  <si>
    <t>全
日
制</t>
    <rPh sb="0" eb="5">
      <t>ゼンニチセイ</t>
    </rPh>
    <phoneticPr fontId="9"/>
  </si>
  <si>
    <t>定
時
制</t>
    <rPh sb="0" eb="1">
      <t>テイ</t>
    </rPh>
    <rPh sb="1" eb="5">
      <t>ゼンニチセイ</t>
    </rPh>
    <phoneticPr fontId="9"/>
  </si>
  <si>
    <t>併
置</t>
    <rPh sb="0" eb="1">
      <t>ヘイ</t>
    </rPh>
    <rPh sb="3" eb="4">
      <t>チ</t>
    </rPh>
    <phoneticPr fontId="9"/>
  </si>
  <si>
    <t>公 　立</t>
    <rPh sb="0" eb="1">
      <t>コウ</t>
    </rPh>
    <rPh sb="3" eb="4">
      <t>リツ</t>
    </rPh>
    <phoneticPr fontId="9"/>
  </si>
  <si>
    <t>私　 立</t>
    <rPh sb="0" eb="1">
      <t>ワタシ</t>
    </rPh>
    <rPh sb="2" eb="4">
      <t>コウリツ</t>
    </rPh>
    <phoneticPr fontId="9"/>
  </si>
  <si>
    <t xml:space="preserve"> 第 42 表  単独・総合別学校数</t>
    <phoneticPr fontId="9"/>
  </si>
  <si>
    <t>区　　分</t>
    <rPh sb="0" eb="4">
      <t>クブン</t>
    </rPh>
    <phoneticPr fontId="9"/>
  </si>
  <si>
    <t>公　　　　　　　　　　　　　立</t>
    <rPh sb="0" eb="15">
      <t>コウリツ</t>
    </rPh>
    <phoneticPr fontId="9"/>
  </si>
  <si>
    <t>私　　　立</t>
    <rPh sb="0" eb="5">
      <t>シリツ</t>
    </rPh>
    <phoneticPr fontId="9"/>
  </si>
  <si>
    <t>本　　　　　　校</t>
    <rPh sb="0" eb="8">
      <t>ホンコウ</t>
    </rPh>
    <phoneticPr fontId="9"/>
  </si>
  <si>
    <t>分　　　　　　校</t>
    <rPh sb="0" eb="1">
      <t>ブンコウ</t>
    </rPh>
    <rPh sb="1" eb="8">
      <t>ホンコウ</t>
    </rPh>
    <phoneticPr fontId="9"/>
  </si>
  <si>
    <t>（本 校）</t>
    <rPh sb="1" eb="4">
      <t>ホンコウ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</si>
  <si>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</si>
  <si>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</si>
  <si>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併　置</t>
    <rPh sb="0" eb="1">
      <t>ヘイリョウ</t>
    </rPh>
    <rPh sb="2" eb="3">
      <t>チ</t>
    </rPh>
    <phoneticPr fontId="9"/>
  </si>
  <si>
    <t>併　置</t>
    <rPh sb="0" eb="1">
      <t>ヘイ</t>
    </rPh>
    <rPh sb="2" eb="3">
      <t>チ</t>
    </rPh>
    <phoneticPr fontId="9"/>
  </si>
  <si>
    <t>単
独
校</t>
    <rPh sb="0" eb="3">
      <t>タンドク</t>
    </rPh>
    <rPh sb="4" eb="5">
      <t>コウ</t>
    </rPh>
    <phoneticPr fontId="9"/>
  </si>
  <si>
    <t>普　　通</t>
    <rPh sb="0" eb="4">
      <t>フツウ</t>
    </rPh>
    <phoneticPr fontId="9"/>
  </si>
  <si>
    <t>農　　業</t>
    <rPh sb="0" eb="4">
      <t>ノウギョウ</t>
    </rPh>
    <phoneticPr fontId="9"/>
  </si>
  <si>
    <t>工　　業</t>
    <rPh sb="0" eb="4">
      <t>コウギョウ</t>
    </rPh>
    <phoneticPr fontId="9"/>
  </si>
  <si>
    <t>商　　業</t>
    <rPh sb="0" eb="4">
      <t>ショウギョウ</t>
    </rPh>
    <phoneticPr fontId="9"/>
  </si>
  <si>
    <t>水　　産</t>
    <rPh sb="0" eb="4">
      <t>スイサン</t>
    </rPh>
    <phoneticPr fontId="9"/>
  </si>
  <si>
    <t>総合学科</t>
    <rPh sb="0" eb="2">
      <t>ソウゴウ</t>
    </rPh>
    <rPh sb="2" eb="4">
      <t>ガッカ</t>
    </rPh>
    <phoneticPr fontId="9"/>
  </si>
  <si>
    <t>総
合
校</t>
    <rPh sb="0" eb="3">
      <t>ソウゴウ</t>
    </rPh>
    <rPh sb="4" eb="5">
      <t>コウ</t>
    </rPh>
    <phoneticPr fontId="9"/>
  </si>
  <si>
    <t>普通と職業１</t>
    <rPh sb="0" eb="2">
      <t>フツウ</t>
    </rPh>
    <rPh sb="3" eb="5">
      <t>ショクギョウ</t>
    </rPh>
    <phoneticPr fontId="9"/>
  </si>
  <si>
    <t>普通と職業２以上</t>
    <rPh sb="0" eb="2">
      <t>フツウ</t>
    </rPh>
    <rPh sb="3" eb="5">
      <t>ショクギョウ</t>
    </rPh>
    <rPh sb="6" eb="8">
      <t>イジョウ</t>
    </rPh>
    <phoneticPr fontId="9"/>
  </si>
  <si>
    <t>職業のみ2以上</t>
    <rPh sb="0" eb="2">
      <t>ショクギョウ</t>
    </rPh>
    <rPh sb="4" eb="7">
      <t>２イジョウ</t>
    </rPh>
    <phoneticPr fontId="9"/>
  </si>
  <si>
    <t>普通と総合</t>
    <rPh sb="0" eb="2">
      <t>フツウ</t>
    </rPh>
    <rPh sb="3" eb="5">
      <t>ソウゴウ</t>
    </rPh>
    <phoneticPr fontId="9"/>
  </si>
  <si>
    <t>区　分</t>
    <rPh sb="0" eb="3">
      <t>クブン</t>
    </rPh>
    <phoneticPr fontId="9"/>
  </si>
  <si>
    <t>本　　　校</t>
    <rPh sb="0" eb="5">
      <t>ホンコウ</t>
    </rPh>
    <phoneticPr fontId="9"/>
  </si>
  <si>
    <t>分
校</t>
    <rPh sb="0" eb="3">
      <t>ブンコウ</t>
    </rPh>
    <phoneticPr fontId="9"/>
  </si>
  <si>
    <t>区　　　分</t>
    <rPh sb="0" eb="5">
      <t>クブン</t>
    </rPh>
    <phoneticPr fontId="9"/>
  </si>
  <si>
    <t>公　　　立</t>
    <rPh sb="0" eb="5">
      <t>コウリツ</t>
    </rPh>
    <phoneticPr fontId="9"/>
  </si>
  <si>
    <t>私立</t>
    <rPh sb="0" eb="2">
      <t>シリツ</t>
    </rPh>
    <phoneticPr fontId="9"/>
  </si>
  <si>
    <t>独立</t>
    <rPh sb="0" eb="2">
      <t>ドクリツ</t>
    </rPh>
    <phoneticPr fontId="9"/>
  </si>
  <si>
    <t>併置</t>
    <rPh sb="0" eb="2">
      <t>ヘイチ</t>
    </rPh>
    <phoneticPr fontId="9"/>
  </si>
  <si>
    <t>本校</t>
    <rPh sb="0" eb="2">
      <t>ホンコウ</t>
    </rPh>
    <phoneticPr fontId="9"/>
  </si>
  <si>
    <t>分校</t>
    <rPh sb="0" eb="2">
      <t>ブンコウ</t>
    </rPh>
    <phoneticPr fontId="9"/>
  </si>
  <si>
    <t>昼</t>
    <rPh sb="0" eb="1">
      <t>ヒル</t>
    </rPh>
    <phoneticPr fontId="9"/>
  </si>
  <si>
    <t>男女共にいる学校</t>
    <rPh sb="0" eb="2">
      <t>ダンジョ</t>
    </rPh>
    <rPh sb="2" eb="3">
      <t>トモ</t>
    </rPh>
    <rPh sb="6" eb="8">
      <t>ガッコウ</t>
    </rPh>
    <phoneticPr fontId="9"/>
  </si>
  <si>
    <t>夜</t>
    <rPh sb="0" eb="1">
      <t>ヨル</t>
    </rPh>
    <phoneticPr fontId="9"/>
  </si>
  <si>
    <t>男 の み の 学 校</t>
    <rPh sb="0" eb="1">
      <t>オトコ</t>
    </rPh>
    <rPh sb="8" eb="11">
      <t>ガッコウ</t>
    </rPh>
    <phoneticPr fontId="9"/>
  </si>
  <si>
    <t>昼夜併置</t>
    <rPh sb="0" eb="2">
      <t>チュウヤ</t>
    </rPh>
    <rPh sb="2" eb="4">
      <t>ヘイチ</t>
    </rPh>
    <phoneticPr fontId="9"/>
  </si>
  <si>
    <t>女 の み の 学 校</t>
    <rPh sb="0" eb="1">
      <t>オンナ</t>
    </rPh>
    <rPh sb="8" eb="11">
      <t>ガッコウ</t>
    </rPh>
    <phoneticPr fontId="9"/>
  </si>
  <si>
    <t>家　　庭</t>
    <rPh sb="0" eb="4">
      <t>カテイ</t>
    </rPh>
    <phoneticPr fontId="9"/>
  </si>
  <si>
    <t>看　　護</t>
    <rPh sb="0" eb="4">
      <t>カンゴ</t>
    </rPh>
    <phoneticPr fontId="9"/>
  </si>
  <si>
    <t>情　　報</t>
    <rPh sb="0" eb="4">
      <t>ジョウホウ</t>
    </rPh>
    <phoneticPr fontId="9"/>
  </si>
  <si>
    <t>福　　祉</t>
    <rPh sb="0" eb="4">
      <t>フクシ</t>
    </rPh>
    <phoneticPr fontId="9"/>
  </si>
  <si>
    <t>そ の 他</t>
    <rPh sb="0" eb="5">
      <t>ソノタ</t>
    </rPh>
    <phoneticPr fontId="9"/>
  </si>
  <si>
    <t xml:space="preserve">  第 46 表  小学科数（本科）</t>
    <phoneticPr fontId="5"/>
  </si>
  <si>
    <t>区     分</t>
    <phoneticPr fontId="5"/>
  </si>
  <si>
    <t>公立</t>
    <phoneticPr fontId="5"/>
  </si>
  <si>
    <t>私立</t>
    <phoneticPr fontId="5"/>
  </si>
  <si>
    <t>全日制</t>
    <phoneticPr fontId="5"/>
  </si>
  <si>
    <t>定時制</t>
    <phoneticPr fontId="5"/>
  </si>
  <si>
    <t>商
業
に
関
す
る
学
科</t>
    <rPh sb="0" eb="1">
      <t>ショウ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</si>
  <si>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普　通　科</t>
    <phoneticPr fontId="5"/>
  </si>
  <si>
    <t>商業関係</t>
  </si>
  <si>
    <t xml:space="preserve"> 計</t>
    <phoneticPr fontId="5"/>
  </si>
  <si>
    <t>情報処理関係</t>
  </si>
  <si>
    <t>農業関係</t>
  </si>
  <si>
    <t>流通経済関係</t>
  </si>
  <si>
    <t>農
業
に
関
す
る
学
科</t>
    <rPh sb="0" eb="1">
      <t>ノウ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</si>
  <si>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園芸関係</t>
  </si>
  <si>
    <t>国際経済関係</t>
  </si>
  <si>
    <t>畜産関係</t>
  </si>
  <si>
    <t>会計関係</t>
  </si>
  <si>
    <t>農業土木関係</t>
  </si>
  <si>
    <t>その他</t>
    <phoneticPr fontId="5"/>
  </si>
  <si>
    <t>農業機械関係</t>
  </si>
  <si>
    <t>水
産
に
関
す
る
学
科</t>
    <rPh sb="0" eb="1">
      <t>ミズ</t>
    </rPh>
    <rPh sb="2" eb="3">
      <t>サン</t>
    </rPh>
    <rPh sb="6" eb="7">
      <t>カン</t>
    </rPh>
    <rPh sb="12" eb="13">
      <t>ガク</t>
    </rPh>
    <rPh sb="14" eb="15">
      <t>カ</t>
    </rPh>
    <phoneticPr fontId="5"/>
  </si>
  <si>
    <t>造園関係</t>
  </si>
  <si>
    <t>栽培漁業関係</t>
  </si>
  <si>
    <t>林業関係</t>
  </si>
  <si>
    <t>海洋漁業関係</t>
  </si>
  <si>
    <t>食品科学関係</t>
  </si>
  <si>
    <t>水産食品関係</t>
  </si>
  <si>
    <t>生活科学関係</t>
  </si>
  <si>
    <t>水産工学関係</t>
  </si>
  <si>
    <t>農業経済関係</t>
  </si>
  <si>
    <t>情報通信関係</t>
  </si>
  <si>
    <t>生物工学関係</t>
  </si>
  <si>
    <t>家
庭
に
関
す
る
学
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5"/>
  </si>
  <si>
    <t>家政関係</t>
  </si>
  <si>
    <t>機械関係</t>
  </si>
  <si>
    <t>被服関係</t>
  </si>
  <si>
    <t>工
業
に
関
す
る
学
科</t>
  </si>
  <si>
    <t>自動車関係</t>
  </si>
  <si>
    <t>食物関係</t>
  </si>
  <si>
    <t>造船関係</t>
  </si>
  <si>
    <t>保育関係</t>
  </si>
  <si>
    <t>電気関係</t>
  </si>
  <si>
    <t>その他</t>
  </si>
  <si>
    <t>電子関係</t>
  </si>
  <si>
    <t>情報技術関係</t>
  </si>
  <si>
    <t>情報に関する学科</t>
    <rPh sb="0" eb="2">
      <t>ジョウホウ</t>
    </rPh>
    <phoneticPr fontId="5"/>
  </si>
  <si>
    <t>建築関係</t>
  </si>
  <si>
    <t>福祉に関する学科</t>
    <rPh sb="0" eb="2">
      <t>フクシ</t>
    </rPh>
    <phoneticPr fontId="5"/>
  </si>
  <si>
    <t>設備工業関係</t>
  </si>
  <si>
    <t>そ
の
他
の
学
科</t>
    <rPh sb="4" eb="5">
      <t>タ</t>
    </rPh>
    <rPh sb="8" eb="9">
      <t>ガク</t>
    </rPh>
    <rPh sb="10" eb="11">
      <t>カ</t>
    </rPh>
    <phoneticPr fontId="5"/>
  </si>
  <si>
    <t>土木関係</t>
  </si>
  <si>
    <t>理数関係</t>
  </si>
  <si>
    <t>地質工学関係</t>
  </si>
  <si>
    <t>外国語関係</t>
  </si>
  <si>
    <t>科学工業関係</t>
  </si>
  <si>
    <t>音楽・美術関係</t>
  </si>
  <si>
    <t>科学工学関係</t>
  </si>
  <si>
    <t>体育関係</t>
  </si>
  <si>
    <t>色染科学関係</t>
  </si>
  <si>
    <t>福祉関係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</si>
  <si>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</si>
  <si>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</si>
  <si>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</si>
  <si>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</si>
  <si>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</si>
  <si>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</si>
  <si>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</si>
  <si>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</si>
  <si>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</si>
  <si>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</si>
  <si>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第 47 表  学年別生徒数</t>
    <phoneticPr fontId="5"/>
  </si>
  <si>
    <t>区　　分</t>
    <rPh sb="0" eb="1">
      <t>ク</t>
    </rPh>
    <rPh sb="3" eb="4">
      <t>ブン</t>
    </rPh>
    <phoneticPr fontId="5"/>
  </si>
  <si>
    <t>本                科</t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</si>
  <si>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</si>
  <si>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</si>
  <si>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</si>
  <si>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   学   年</t>
    <phoneticPr fontId="5"/>
  </si>
  <si>
    <t>敦賀市</t>
    <rPh sb="0" eb="2">
      <t>ツルガ</t>
    </rPh>
    <phoneticPr fontId="5"/>
  </si>
  <si>
    <t>小浜市</t>
    <rPh sb="0" eb="2">
      <t>オバマ</t>
    </rPh>
    <rPh sb="2" eb="3">
      <t>シ</t>
    </rPh>
    <phoneticPr fontId="5"/>
  </si>
  <si>
    <t>（つづき）</t>
    <phoneticPr fontId="5"/>
  </si>
  <si>
    <t>本                      科</t>
    <phoneticPr fontId="5"/>
  </si>
  <si>
    <t>専  攻  科</t>
    <phoneticPr fontId="5"/>
  </si>
  <si>
    <t>２   学   年</t>
    <phoneticPr fontId="5"/>
  </si>
  <si>
    <t>３   学   年</t>
    <phoneticPr fontId="5"/>
  </si>
  <si>
    <t>４   学   年</t>
    <phoneticPr fontId="5"/>
  </si>
  <si>
    <t xml:space="preserve">  第 48 表  小学科別生徒数（本科）</t>
    <phoneticPr fontId="5"/>
  </si>
  <si>
    <t>区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</si>
  <si>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</si>
  <si>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</si>
  <si>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普通科</t>
    <phoneticPr fontId="5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</si>
  <si>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</si>
  <si>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区        分</t>
    <phoneticPr fontId="5"/>
  </si>
  <si>
    <t>水産
に
関
す
る
学
科</t>
    <rPh sb="0" eb="2">
      <t>スイサン</t>
    </rPh>
    <rPh sb="5" eb="6">
      <t>カン</t>
    </rPh>
    <rPh sb="11" eb="12">
      <t>ガク</t>
    </rPh>
    <rPh sb="13" eb="14">
      <t>カ</t>
    </rPh>
    <phoneticPr fontId="5"/>
  </si>
  <si>
    <t>第 49 表  小学科別入学状況（本科）</t>
    <phoneticPr fontId="5"/>
  </si>
  <si>
    <t>公　　立</t>
    <rPh sb="0" eb="1">
      <t>オオヤケ</t>
    </rPh>
    <rPh sb="3" eb="4">
      <t>タテ</t>
    </rPh>
    <phoneticPr fontId="5"/>
  </si>
  <si>
    <t>私　　立</t>
    <rPh sb="0" eb="1">
      <t>ワタシ</t>
    </rPh>
    <rPh sb="3" eb="4">
      <t>タテ</t>
    </rPh>
    <phoneticPr fontId="5"/>
  </si>
  <si>
    <t>入学志願者</t>
    <rPh sb="0" eb="5">
      <t>ニュウガクシガンシャ</t>
    </rPh>
    <phoneticPr fontId="5"/>
  </si>
  <si>
    <t>入学者</t>
    <rPh sb="0" eb="3">
      <t>ニュウガクシャ</t>
    </rPh>
    <phoneticPr fontId="5"/>
  </si>
  <si>
    <t>商業に関する学科</t>
    <rPh sb="0" eb="2">
      <t>ショウギョウ</t>
    </rPh>
    <rPh sb="3" eb="4">
      <t>カン</t>
    </rPh>
    <rPh sb="6" eb="8">
      <t>ガッカ</t>
    </rPh>
    <phoneticPr fontId="5"/>
  </si>
  <si>
    <t>水産に関する学科</t>
    <rPh sb="0" eb="2">
      <t>スイサン</t>
    </rPh>
    <rPh sb="3" eb="4">
      <t>カン</t>
    </rPh>
    <rPh sb="6" eb="8">
      <t>ガッカ</t>
    </rPh>
    <phoneticPr fontId="5"/>
  </si>
  <si>
    <t>家庭に関する学科</t>
    <rPh sb="0" eb="2">
      <t>カテイ</t>
    </rPh>
    <rPh sb="3" eb="4">
      <t>カン</t>
    </rPh>
    <rPh sb="6" eb="8">
      <t>ガッカ</t>
    </rPh>
    <phoneticPr fontId="5"/>
  </si>
  <si>
    <t>情報に関する学科</t>
    <rPh sb="0" eb="2">
      <t>ジョウホウ</t>
    </rPh>
    <rPh sb="3" eb="4">
      <t>カン</t>
    </rPh>
    <rPh sb="6" eb="8">
      <t>ガッカ</t>
    </rPh>
    <phoneticPr fontId="5"/>
  </si>
  <si>
    <t>その他の学科</t>
    <rPh sb="2" eb="3">
      <t>タ</t>
    </rPh>
    <rPh sb="4" eb="6">
      <t>ガッカ</t>
    </rPh>
    <phoneticPr fontId="5"/>
  </si>
  <si>
    <t>区分</t>
    <rPh sb="0" eb="2">
      <t>クブン</t>
    </rPh>
    <phoneticPr fontId="9"/>
  </si>
  <si>
    <t>１学年</t>
    <rPh sb="1" eb="3">
      <t>ガクネン</t>
    </rPh>
    <phoneticPr fontId="9"/>
  </si>
  <si>
    <t>２学年</t>
    <rPh sb="1" eb="3">
      <t>ガクネン</t>
    </rPh>
    <phoneticPr fontId="9"/>
  </si>
  <si>
    <t>３学年</t>
    <rPh sb="1" eb="3">
      <t>ガクネン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</si>
  <si>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</si>
  <si>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</si>
  <si>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平成24年度</t>
    <rPh sb="0" eb="2">
      <t>ヘイセイ</t>
    </rPh>
    <rPh sb="4" eb="6">
      <t>ネンド</t>
    </rPh>
    <phoneticPr fontId="9"/>
  </si>
  <si>
    <t>全　日　制</t>
    <rPh sb="0" eb="1">
      <t>ゼン</t>
    </rPh>
    <rPh sb="2" eb="3">
      <t>ヒ</t>
    </rPh>
    <rPh sb="4" eb="5">
      <t>セイ</t>
    </rPh>
    <phoneticPr fontId="9"/>
  </si>
  <si>
    <t>普　通</t>
    <rPh sb="0" eb="3">
      <t>フツウ</t>
    </rPh>
    <phoneticPr fontId="9"/>
  </si>
  <si>
    <t>農　業</t>
    <rPh sb="0" eb="3">
      <t>ノウギョウ</t>
    </rPh>
    <phoneticPr fontId="9"/>
  </si>
  <si>
    <t>工　業</t>
    <rPh sb="0" eb="3">
      <t>コウギョウ</t>
    </rPh>
    <phoneticPr fontId="9"/>
  </si>
  <si>
    <t>商　業</t>
    <rPh sb="0" eb="3">
      <t>ショウギョウ</t>
    </rPh>
    <phoneticPr fontId="9"/>
  </si>
  <si>
    <t>水　産</t>
    <rPh sb="0" eb="3">
      <t>スイサン</t>
    </rPh>
    <phoneticPr fontId="9"/>
  </si>
  <si>
    <t>家　庭</t>
    <rPh sb="0" eb="3">
      <t>カテイ</t>
    </rPh>
    <phoneticPr fontId="9"/>
  </si>
  <si>
    <t>看　護</t>
    <rPh sb="0" eb="3">
      <t>カンゴ</t>
    </rPh>
    <phoneticPr fontId="9"/>
  </si>
  <si>
    <t>その他</t>
    <rPh sb="0" eb="3">
      <t>ソノタ</t>
    </rPh>
    <phoneticPr fontId="9"/>
  </si>
  <si>
    <t>４学年</t>
    <rPh sb="1" eb="3">
      <t>ガクネン</t>
    </rPh>
    <phoneticPr fontId="9"/>
  </si>
  <si>
    <t>区　　分</t>
    <rPh sb="0" eb="1">
      <t>ク</t>
    </rPh>
    <rPh sb="3" eb="4">
      <t>ブン</t>
    </rPh>
    <phoneticPr fontId="9"/>
  </si>
  <si>
    <t>第 51 表  職名別教員数（本務者）</t>
    <phoneticPr fontId="5"/>
  </si>
  <si>
    <t>区分</t>
    <rPh sb="0" eb="2">
      <t>クブン</t>
    </rPh>
    <phoneticPr fontId="5"/>
  </si>
  <si>
    <t>校     長</t>
    <phoneticPr fontId="5"/>
  </si>
  <si>
    <t>副　校　長</t>
    <rPh sb="0" eb="1">
      <t>フク</t>
    </rPh>
    <rPh sb="2" eb="3">
      <t>コウ</t>
    </rPh>
    <rPh sb="4" eb="5">
      <t>チョウ</t>
    </rPh>
    <phoneticPr fontId="14"/>
  </si>
  <si>
    <t xml:space="preserve"> 教     頭</t>
    <phoneticPr fontId="5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</si>
  <si>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14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</si>
  <si>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14"/>
  </si>
  <si>
    <t>あわら市</t>
  </si>
  <si>
    <t>坂井市</t>
    <rPh sb="2" eb="3">
      <t>シ</t>
    </rPh>
    <phoneticPr fontId="5"/>
  </si>
  <si>
    <t>（兼務者）</t>
    <rPh sb="1" eb="3">
      <t>ケンム</t>
    </rPh>
    <rPh sb="3" eb="4">
      <t>シャ</t>
    </rPh>
    <phoneticPr fontId="5"/>
  </si>
  <si>
    <t xml:space="preserve"> 教     諭</t>
    <phoneticPr fontId="5"/>
  </si>
  <si>
    <t>助教諭</t>
    <phoneticPr fontId="5"/>
  </si>
  <si>
    <t>養護教諭</t>
    <phoneticPr fontId="5"/>
  </si>
  <si>
    <t xml:space="preserve"> 養護助教諭</t>
    <phoneticPr fontId="5"/>
  </si>
  <si>
    <t>栄養教諭</t>
    <rPh sb="0" eb="2">
      <t>エイヨウ</t>
    </rPh>
    <rPh sb="2" eb="4">
      <t>キョウユ</t>
    </rPh>
    <phoneticPr fontId="5"/>
  </si>
  <si>
    <t>講     師</t>
    <phoneticPr fontId="5"/>
  </si>
  <si>
    <t>表 52 表  職員数（本務者）</t>
    <phoneticPr fontId="5"/>
  </si>
  <si>
    <t>事務職員</t>
    <phoneticPr fontId="5"/>
  </si>
  <si>
    <t>学  校
図書館
事務員</t>
    <rPh sb="5" eb="8">
      <t>トショカン</t>
    </rPh>
    <rPh sb="9" eb="12">
      <t>ジムイン</t>
    </rPh>
    <phoneticPr fontId="5"/>
  </si>
  <si>
    <t>技  術
職　員</t>
    <rPh sb="5" eb="6">
      <t>ショク</t>
    </rPh>
    <rPh sb="7" eb="8">
      <t>イン</t>
    </rPh>
    <phoneticPr fontId="5"/>
  </si>
  <si>
    <t>主　　事
主事補等</t>
    <rPh sb="0" eb="1">
      <t>シュ</t>
    </rPh>
    <rPh sb="3" eb="4">
      <t>コト</t>
    </rPh>
    <rPh sb="5" eb="7">
      <t>シュジ</t>
    </rPh>
    <rPh sb="7" eb="8">
      <t>ホ</t>
    </rPh>
    <rPh sb="8" eb="9">
      <t>トウ</t>
    </rPh>
    <phoneticPr fontId="5"/>
  </si>
  <si>
    <t>実  習
助　手</t>
    <rPh sb="5" eb="6">
      <t>スケ</t>
    </rPh>
    <rPh sb="7" eb="8">
      <t>テ</t>
    </rPh>
    <phoneticPr fontId="5"/>
  </si>
  <si>
    <t>養護職員
(看護師等)</t>
    <rPh sb="0" eb="2">
      <t>ヨウゴ</t>
    </rPh>
    <rPh sb="2" eb="4">
      <t>ショクイン</t>
    </rPh>
    <rPh sb="6" eb="10">
      <t>カンゴシトウ</t>
    </rPh>
    <phoneticPr fontId="5"/>
  </si>
  <si>
    <t>用務員</t>
    <phoneticPr fontId="5"/>
  </si>
  <si>
    <t>警備員
その他</t>
    <rPh sb="6" eb="7">
      <t>タ</t>
    </rPh>
    <phoneticPr fontId="5"/>
  </si>
  <si>
    <t>第 53 表  本務教員のうち理由別休職等教員数</t>
    <phoneticPr fontId="5"/>
  </si>
  <si>
    <t>区　分</t>
    <rPh sb="0" eb="3">
      <t>クブン</t>
    </rPh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</si>
  <si>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</si>
  <si>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</si>
  <si>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 xml:space="preserve"> 教職員組合
専従者
（公立）</t>
    <rPh sb="7" eb="9">
      <t>センジュウ</t>
    </rPh>
    <rPh sb="9" eb="10">
      <t>シャ</t>
    </rPh>
    <rPh sb="12" eb="14">
      <t>コウリツ</t>
    </rPh>
    <phoneticPr fontId="5"/>
  </si>
  <si>
    <t>職務上の
負傷疾病</t>
    <rPh sb="5" eb="7">
      <t>フショウ</t>
    </rPh>
    <rPh sb="7" eb="9">
      <t>シッペイ</t>
    </rPh>
    <phoneticPr fontId="5"/>
  </si>
  <si>
    <t>結  核</t>
    <phoneticPr fontId="5"/>
  </si>
  <si>
    <t>公  立</t>
    <phoneticPr fontId="5"/>
  </si>
  <si>
    <t>私  立</t>
    <phoneticPr fontId="5"/>
  </si>
  <si>
    <t>第 54 表  本務教員のうち教務主任等の数</t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</si>
  <si>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</si>
  <si>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</si>
  <si>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</si>
  <si>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
主事</t>
    <rPh sb="0" eb="2">
      <t>セイト</t>
    </rPh>
    <rPh sb="2" eb="4">
      <t>シドウ</t>
    </rPh>
    <rPh sb="5" eb="7">
      <t>シュジ</t>
    </rPh>
    <phoneticPr fontId="5"/>
  </si>
  <si>
    <t>進路指導
主事</t>
    <rPh sb="0" eb="2">
      <t>シンロ</t>
    </rPh>
    <rPh sb="2" eb="4">
      <t>シドウ</t>
    </rPh>
    <rPh sb="5" eb="7">
      <t>シュジ</t>
    </rPh>
    <phoneticPr fontId="5"/>
  </si>
  <si>
    <t>学科主任</t>
    <rPh sb="0" eb="2">
      <t>ガッカ</t>
    </rPh>
    <rPh sb="2" eb="4">
      <t>シュニン</t>
    </rPh>
    <phoneticPr fontId="5"/>
  </si>
  <si>
    <t>農場長</t>
    <rPh sb="0" eb="2">
      <t>ノウジョウ</t>
    </rPh>
    <rPh sb="2" eb="3">
      <t>チョウ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</si>
  <si>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</si>
  <si>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</si>
  <si>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主事</t>
    <rPh sb="0" eb="2">
      <t>シュジ</t>
    </rPh>
    <phoneticPr fontId="5"/>
  </si>
  <si>
    <t xml:space="preserve">第 55 表  本務教職員のうち産休代替教職員等                                        </t>
    <rPh sb="11" eb="13">
      <t>ショクイン</t>
    </rPh>
    <phoneticPr fontId="5"/>
  </si>
  <si>
    <t>第 56 表  本務教職員のうち育児休業代替教職員等</t>
    <phoneticPr fontId="5"/>
  </si>
  <si>
    <t>区分</t>
    <phoneticPr fontId="5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</si>
  <si>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5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</si>
  <si>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5"/>
  </si>
  <si>
    <t>実習助手</t>
    <phoneticPr fontId="5"/>
  </si>
  <si>
    <t xml:space="preserve">   －</t>
  </si>
  <si>
    <t>第 57 表  定時制課程を兼任</t>
    <rPh sb="15" eb="16">
      <t>ニン</t>
    </rPh>
    <phoneticPr fontId="5"/>
  </si>
  <si>
    <t xml:space="preserve">          している教員数</t>
    <phoneticPr fontId="5"/>
  </si>
  <si>
    <t>第 58 表  本務教員のうち指導主事等の数（公立）</t>
    <phoneticPr fontId="5"/>
  </si>
  <si>
    <t>区　分</t>
    <phoneticPr fontId="5"/>
  </si>
  <si>
    <t>定時制課程を
兼任している
教員数</t>
    <rPh sb="0" eb="3">
      <t>テイジセイ</t>
    </rPh>
    <rPh sb="3" eb="5">
      <t>カテイ</t>
    </rPh>
    <rPh sb="7" eb="9">
      <t>ケンニン</t>
    </rPh>
    <rPh sb="14" eb="16">
      <t>キョウイン</t>
    </rPh>
    <rPh sb="16" eb="17">
      <t>スウ</t>
    </rPh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</si>
  <si>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</si>
  <si>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</si>
  <si>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の　他</t>
    <rPh sb="10" eb="13">
      <t>ジムキョク</t>
    </rPh>
    <rPh sb="13" eb="14">
      <t>トウ</t>
    </rPh>
    <rPh sb="14" eb="17">
      <t>キンムシャ</t>
    </rPh>
    <rPh sb="22" eb="23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</si>
  <si>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</si>
  <si>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　立</t>
    <phoneticPr fontId="5"/>
  </si>
  <si>
    <t>公   立</t>
    <phoneticPr fontId="5"/>
  </si>
  <si>
    <t xml:space="preserve">第 59 表  外国人生徒数  　　           </t>
    <phoneticPr fontId="5"/>
  </si>
  <si>
    <t>第 60 表  帰国生徒数（前年度間）</t>
    <rPh sb="10" eb="12">
      <t>セイト</t>
    </rPh>
    <phoneticPr fontId="5"/>
  </si>
  <si>
    <t>区　　分</t>
    <phoneticPr fontId="5"/>
  </si>
  <si>
    <t>区  分</t>
    <phoneticPr fontId="5"/>
  </si>
  <si>
    <t>１学年</t>
    <phoneticPr fontId="5"/>
  </si>
  <si>
    <t>２学年</t>
    <phoneticPr fontId="5"/>
  </si>
  <si>
    <t>３学年</t>
    <phoneticPr fontId="5"/>
  </si>
  <si>
    <t>４学年</t>
    <phoneticPr fontId="5"/>
  </si>
  <si>
    <t>外国人
生徒数</t>
    <rPh sb="4" eb="7">
      <t>セイトスウ</t>
    </rPh>
    <phoneticPr fontId="5"/>
  </si>
  <si>
    <r>
      <t>　</t>
    </r>
    <r>
      <rPr>
        <u/>
        <sz val="22"/>
        <rFont val="ＭＳ ゴシック"/>
        <family val="3"/>
        <charset val="128"/>
      </rPr>
      <t>高　等　学　校（通信制）</t>
    </r>
    <rPh sb="1" eb="2">
      <t>タカ</t>
    </rPh>
    <rPh sb="3" eb="4">
      <t>トウ</t>
    </rPh>
    <rPh sb="5" eb="6">
      <t>ガク</t>
    </rPh>
    <rPh sb="7" eb="8">
      <t>コウ</t>
    </rPh>
    <rPh sb="9" eb="12">
      <t>ツウシンセイ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</si>
  <si>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</si>
  <si>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</si>
  <si>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5"/>
  </si>
  <si>
    <t>学　　科　　数</t>
    <rPh sb="0" eb="1">
      <t>ガク</t>
    </rPh>
    <rPh sb="3" eb="4">
      <t>カ</t>
    </rPh>
    <rPh sb="6" eb="7">
      <t>スウ</t>
    </rPh>
    <phoneticPr fontId="5"/>
  </si>
  <si>
    <t>独立校</t>
    <rPh sb="0" eb="2">
      <t>ドクリツ</t>
    </rPh>
    <rPh sb="2" eb="3">
      <t>コウ</t>
    </rPh>
    <phoneticPr fontId="5"/>
  </si>
  <si>
    <t>併置校</t>
    <rPh sb="0" eb="2">
      <t>ヘイチ</t>
    </rPh>
    <rPh sb="2" eb="3">
      <t>コウ</t>
    </rPh>
    <phoneticPr fontId="3"/>
  </si>
  <si>
    <t>計</t>
    <rPh sb="0" eb="1">
      <t>ケイ</t>
    </rPh>
    <phoneticPr fontId="3"/>
  </si>
  <si>
    <t>普通</t>
    <rPh sb="0" eb="2">
      <t>フツウ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</si>
  <si>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</si>
  <si>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</si>
  <si>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</si>
  <si>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</si>
  <si>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</si>
  <si>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</si>
  <si>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定時制課程との併修者</t>
    <phoneticPr fontId="5"/>
  </si>
  <si>
    <r>
      <t xml:space="preserve">第 </t>
    </r>
    <r>
      <rPr>
        <sz val="10.5"/>
        <rFont val="ＭＳ ゴシック"/>
        <family val="3"/>
        <charset val="128"/>
      </rPr>
      <t>63</t>
    </r>
    <r>
      <rPr>
        <sz val="10.5"/>
        <rFont val="ＭＳ ゴシック"/>
        <family val="3"/>
        <charset val="128"/>
      </rPr>
      <t xml:space="preserve"> 表  実施科目数・履修者数および単位修得者数</t>
    </r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5"/>
  </si>
  <si>
    <t>実施
科目数</t>
    <rPh sb="0" eb="2">
      <t>ジッシ</t>
    </rPh>
    <rPh sb="3" eb="6">
      <t>カモクスウ</t>
    </rPh>
    <phoneticPr fontId="3"/>
  </si>
  <si>
    <t>履修者数
(実数）</t>
    <rPh sb="0" eb="2">
      <t>リシュウ</t>
    </rPh>
    <rPh sb="2" eb="3">
      <t>シャ</t>
    </rPh>
    <rPh sb="3" eb="4">
      <t>スウ</t>
    </rPh>
    <rPh sb="6" eb="8">
      <t>ジッスウ</t>
    </rPh>
    <phoneticPr fontId="3"/>
  </si>
  <si>
    <t>単位修得者数
（前年度間延数）</t>
    <rPh sb="0" eb="2">
      <t>タンイ</t>
    </rPh>
    <rPh sb="2" eb="4">
      <t>シュウトク</t>
    </rPh>
    <rPh sb="4" eb="5">
      <t>シャ</t>
    </rPh>
    <rPh sb="5" eb="6">
      <t>スウ</t>
    </rPh>
    <rPh sb="8" eb="11">
      <t>ゼンネンド</t>
    </rPh>
    <rPh sb="11" eb="12">
      <t>カン</t>
    </rPh>
    <rPh sb="12" eb="13">
      <t>ノベ</t>
    </rPh>
    <rPh sb="13" eb="14">
      <t>スウ</t>
    </rPh>
    <phoneticPr fontId="3"/>
  </si>
  <si>
    <r>
      <t>併置
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4" eb="7">
      <t>テイジセイ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</si>
  <si>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</si>
  <si>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</si>
  <si>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</si>
  <si>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</si>
  <si>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</si>
  <si>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</si>
  <si>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</si>
  <si>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</si>
  <si>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</si>
  <si>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</si>
  <si>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</si>
  <si>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</si>
  <si>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</si>
  <si>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入　　　学　　　者</t>
    <rPh sb="0" eb="1">
      <t>イリ</t>
    </rPh>
    <rPh sb="4" eb="5">
      <t>ガク</t>
    </rPh>
    <rPh sb="8" eb="9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</si>
  <si>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</si>
  <si>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
（実数）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</si>
  <si>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</si>
  <si>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</si>
  <si>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(前年度間)</t>
    <rPh sb="1" eb="4">
      <t>ゼンネンド</t>
    </rPh>
    <rPh sb="4" eb="5">
      <t>カン</t>
    </rPh>
    <phoneticPr fontId="3"/>
  </si>
  <si>
    <t>(前年度間)</t>
    <phoneticPr fontId="3"/>
  </si>
  <si>
    <t>講　　師</t>
    <rPh sb="0" eb="1">
      <t>コウ</t>
    </rPh>
    <rPh sb="3" eb="4">
      <t>シ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</si>
  <si>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</si>
  <si>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</si>
  <si>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実習助手</t>
    <rPh sb="2" eb="3">
      <t>スケ</t>
    </rPh>
    <rPh sb="3" eb="4">
      <t>テ</t>
    </rPh>
    <phoneticPr fontId="5"/>
  </si>
  <si>
    <t>平成24年度</t>
  </si>
  <si>
    <t>平成25年度</t>
    <phoneticPr fontId="5"/>
  </si>
  <si>
    <t>-</t>
    <phoneticPr fontId="5"/>
  </si>
  <si>
    <t>平成25年度</t>
    <rPh sb="0" eb="2">
      <t>ヘイセイ</t>
    </rPh>
    <rPh sb="4" eb="6">
      <t>ネンド</t>
    </rPh>
    <phoneticPr fontId="9"/>
  </si>
  <si>
    <t>福　祉</t>
    <rPh sb="0" eb="1">
      <t>フク</t>
    </rPh>
    <rPh sb="2" eb="3">
      <t>シ</t>
    </rPh>
    <phoneticPr fontId="9"/>
  </si>
  <si>
    <t>大野市</t>
    <rPh sb="0" eb="2">
      <t>オオノ</t>
    </rPh>
    <rPh sb="2" eb="3">
      <t>シ</t>
    </rPh>
    <phoneticPr fontId="5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</si>
  <si>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</si>
  <si>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</si>
  <si>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r>
      <t>併置
(</t>
    </r>
    <r>
      <rPr>
        <sz val="8"/>
        <rFont val="ＭＳ 明朝"/>
        <family val="1"/>
        <charset val="128"/>
      </rPr>
      <t>全日制)</t>
    </r>
    <rPh sb="0" eb="1">
      <t>ヘイ</t>
    </rPh>
    <rPh sb="1" eb="2">
      <t>チ</t>
    </rPh>
    <rPh sb="4" eb="7">
      <t>ゼンニチセイ</t>
    </rPh>
    <phoneticPr fontId="3"/>
  </si>
  <si>
    <r>
      <t xml:space="preserve">普通
</t>
    </r>
    <r>
      <rPr>
        <sz val="8"/>
        <rFont val="ＭＳ 明朝"/>
        <family val="1"/>
        <charset val="128"/>
      </rPr>
      <t>（公立）</t>
    </r>
    <rPh sb="0" eb="2">
      <t>フツウ</t>
    </rPh>
    <rPh sb="4" eb="6">
      <t>コウリツ</t>
    </rPh>
    <phoneticPr fontId="3"/>
  </si>
  <si>
    <r>
      <t xml:space="preserve">普通
</t>
    </r>
    <r>
      <rPr>
        <sz val="8"/>
        <rFont val="ＭＳ 明朝"/>
        <family val="1"/>
        <charset val="128"/>
      </rPr>
      <t>（私立）</t>
    </r>
    <rPh sb="0" eb="2">
      <t>フツウ</t>
    </rPh>
    <rPh sb="4" eb="6">
      <t>シリツ</t>
    </rPh>
    <phoneticPr fontId="3"/>
  </si>
  <si>
    <t>公私計</t>
    <rPh sb="0" eb="1">
      <t>コウ</t>
    </rPh>
    <rPh sb="1" eb="2">
      <t>シ</t>
    </rPh>
    <rPh sb="2" eb="3">
      <t>ケイ</t>
    </rPh>
    <phoneticPr fontId="3"/>
  </si>
  <si>
    <t>教　　諭</t>
    <phoneticPr fontId="5"/>
  </si>
  <si>
    <t>教　　頭</t>
    <phoneticPr fontId="5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</si>
  <si>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</si>
  <si>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修業年限４年（単位制課程）</t>
    <rPh sb="0" eb="2">
      <t>シュウギョウ</t>
    </rPh>
    <rPh sb="2" eb="4">
      <t>ネンゲン</t>
    </rPh>
    <rPh sb="5" eb="6">
      <t>ネン</t>
    </rPh>
    <phoneticPr fontId="3"/>
  </si>
  <si>
    <t>育児
休業</t>
    <rPh sb="0" eb="1">
      <t>イク</t>
    </rPh>
    <rPh sb="1" eb="2">
      <t>コ</t>
    </rPh>
    <rPh sb="3" eb="4">
      <t>キュウ</t>
    </rPh>
    <rPh sb="4" eb="5">
      <t>ギョウ</t>
    </rPh>
    <phoneticPr fontId="5"/>
  </si>
  <si>
    <t>校長・副校長・教頭・主幹教諭・指導教諭・教諭・助教諭・講師</t>
    <phoneticPr fontId="5"/>
  </si>
  <si>
    <t>男</t>
    <phoneticPr fontId="5"/>
  </si>
  <si>
    <t>女</t>
    <phoneticPr fontId="5"/>
  </si>
  <si>
    <t>本務者</t>
    <phoneticPr fontId="5"/>
  </si>
  <si>
    <t>兼務者</t>
    <phoneticPr fontId="5"/>
  </si>
  <si>
    <t>計</t>
    <phoneticPr fontId="3"/>
  </si>
  <si>
    <r>
      <t xml:space="preserve">  第 </t>
    </r>
    <r>
      <rPr>
        <sz val="10.5"/>
        <rFont val="ＭＳ ゴシック"/>
        <family val="3"/>
        <charset val="128"/>
      </rPr>
      <t>40 表   高等学校総括表</t>
    </r>
    <phoneticPr fontId="5"/>
  </si>
  <si>
    <t>平成25年度</t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</si>
  <si>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</si>
  <si>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</si>
  <si>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</si>
  <si>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</si>
  <si>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</si>
  <si>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</si>
  <si>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池田町</t>
    <phoneticPr fontId="5"/>
  </si>
  <si>
    <t xml:space="preserve"> 第 41 表　 設置者別学校数・入学定員（本科）</t>
    <rPh sb="1" eb="2">
      <t>ダイ</t>
    </rPh>
    <rPh sb="6" eb="7">
      <t>ヒョウ</t>
    </rPh>
    <rPh sb="9" eb="11">
      <t>セッチ</t>
    </rPh>
    <rPh sb="11" eb="12">
      <t>シャ</t>
    </rPh>
    <rPh sb="12" eb="13">
      <t>ベツ</t>
    </rPh>
    <rPh sb="13" eb="15">
      <t>ガッコウ</t>
    </rPh>
    <rPh sb="15" eb="16">
      <t>スウ</t>
    </rPh>
    <rPh sb="17" eb="19">
      <t>ニュウガク</t>
    </rPh>
    <rPh sb="19" eb="21">
      <t>テイイン</t>
    </rPh>
    <rPh sb="22" eb="24">
      <t>ホンカ</t>
    </rPh>
    <phoneticPr fontId="9"/>
  </si>
  <si>
    <t xml:space="preserve"> 第 43 表  昼夜別学校数（定時制）</t>
    <rPh sb="1" eb="2">
      <t>ダイ</t>
    </rPh>
    <rPh sb="6" eb="7">
      <t>ヒョウ</t>
    </rPh>
    <rPh sb="9" eb="11">
      <t>チュウヤ</t>
    </rPh>
    <rPh sb="11" eb="12">
      <t>ベツ</t>
    </rPh>
    <rPh sb="12" eb="13">
      <t>ガク</t>
    </rPh>
    <rPh sb="13" eb="14">
      <t>ガッコウ</t>
    </rPh>
    <rPh sb="14" eb="15">
      <t>スウ</t>
    </rPh>
    <rPh sb="16" eb="19">
      <t>テイジセイ</t>
    </rPh>
    <phoneticPr fontId="9"/>
  </si>
  <si>
    <t xml:space="preserve"> 第 44 表  男女別学校数</t>
    <rPh sb="1" eb="2">
      <t>ダイ</t>
    </rPh>
    <rPh sb="6" eb="7">
      <t>ヒョウ</t>
    </rPh>
    <rPh sb="9" eb="11">
      <t>ダンジョ</t>
    </rPh>
    <rPh sb="11" eb="12">
      <t>ベツ</t>
    </rPh>
    <rPh sb="12" eb="13">
      <t>ガク</t>
    </rPh>
    <rPh sb="13" eb="14">
      <t>ガッコウ</t>
    </rPh>
    <rPh sb="14" eb="15">
      <t>スウ</t>
    </rPh>
    <phoneticPr fontId="9"/>
  </si>
  <si>
    <t xml:space="preserve"> 第 45 表  学科数（本科）</t>
    <rPh sb="1" eb="2">
      <t>ダイ</t>
    </rPh>
    <rPh sb="6" eb="7">
      <t>ヒョウ</t>
    </rPh>
    <rPh sb="9" eb="10">
      <t>ガッコウ</t>
    </rPh>
    <rPh sb="10" eb="11">
      <t>カモク</t>
    </rPh>
    <rPh sb="11" eb="12">
      <t>スウ</t>
    </rPh>
    <rPh sb="13" eb="15">
      <t>ホンカ</t>
    </rPh>
    <phoneticPr fontId="9"/>
  </si>
  <si>
    <t>看護に関する学科</t>
    <phoneticPr fontId="5"/>
  </si>
  <si>
    <t>計</t>
    <phoneticPr fontId="5"/>
  </si>
  <si>
    <t>総合学科</t>
    <phoneticPr fontId="5"/>
  </si>
  <si>
    <t>その他</t>
    <phoneticPr fontId="5"/>
  </si>
  <si>
    <t>-</t>
    <phoneticPr fontId="5"/>
  </si>
  <si>
    <t>工
業
に
関
す
る
学
科</t>
    <phoneticPr fontId="3"/>
  </si>
  <si>
    <t>‐</t>
    <phoneticPr fontId="3"/>
  </si>
  <si>
    <t>-</t>
    <phoneticPr fontId="3"/>
  </si>
  <si>
    <t xml:space="preserve"> 第 50 表  学科別・学年別生徒数 （本科）</t>
    <rPh sb="1" eb="2">
      <t>ダイ</t>
    </rPh>
    <rPh sb="6" eb="7">
      <t>ヒョウ</t>
    </rPh>
    <rPh sb="9" eb="11">
      <t>ガッカ</t>
    </rPh>
    <rPh sb="11" eb="12">
      <t>ベツ</t>
    </rPh>
    <rPh sb="13" eb="14">
      <t>ガク</t>
    </rPh>
    <rPh sb="14" eb="16">
      <t>ネンベツ</t>
    </rPh>
    <rPh sb="16" eb="19">
      <t>セイトスウ</t>
    </rPh>
    <rPh sb="21" eb="23">
      <t>ホンカ</t>
    </rPh>
    <phoneticPr fontId="9"/>
  </si>
  <si>
    <r>
      <t>(公立の内訳)</t>
    </r>
    <r>
      <rPr>
        <sz val="10.5"/>
        <rFont val="ＭＳ 明朝"/>
        <family val="1"/>
        <charset val="128"/>
      </rPr>
      <t xml:space="preserve">
計</t>
    </r>
    <rPh sb="8" eb="9">
      <t>ケイ</t>
    </rPh>
    <phoneticPr fontId="9"/>
  </si>
  <si>
    <r>
      <t>(私立の内訳)</t>
    </r>
    <r>
      <rPr>
        <sz val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計</t>
    </r>
    <rPh sb="1" eb="3">
      <t>シリツ</t>
    </rPh>
    <rPh sb="4" eb="6">
      <t>ウチワケ</t>
    </rPh>
    <rPh sb="8" eb="9">
      <t>ケイ</t>
    </rPh>
    <phoneticPr fontId="9"/>
  </si>
  <si>
    <r>
      <t xml:space="preserve">第 </t>
    </r>
    <r>
      <rPr>
        <sz val="10.5"/>
        <rFont val="ＭＳ ゴシック"/>
        <family val="3"/>
        <charset val="128"/>
      </rPr>
      <t>61 表  学校数および学科数（本科）</t>
    </r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</si>
  <si>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62 表  生徒数</t>
    </r>
    <rPh sb="8" eb="11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</si>
  <si>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64 表  年齢別生徒数</t>
    </r>
    <rPh sb="8" eb="10">
      <t>ネンレイ</t>
    </rPh>
    <rPh sb="10" eb="11">
      <t>ベツ</t>
    </rPh>
    <rPh sb="11" eb="14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</si>
  <si>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65 表  修業年限別入学状況および生徒数</t>
    </r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</si>
  <si>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66 表  入学者数・退学者数および単位修得者数</t>
    </r>
    <rPh sb="8" eb="10">
      <t>ニュウガク</t>
    </rPh>
    <rPh sb="10" eb="11">
      <t>シャ</t>
    </rPh>
    <rPh sb="11" eb="12">
      <t>スウ</t>
    </rPh>
    <rPh sb="13" eb="16">
      <t>タイガクシャ</t>
    </rPh>
    <rPh sb="16" eb="17">
      <t>スウ</t>
    </rPh>
    <rPh sb="20" eb="22">
      <t>タンイ</t>
    </rPh>
    <rPh sb="22" eb="24">
      <t>シュウトク</t>
    </rPh>
    <rPh sb="24" eb="25">
      <t>シャ</t>
    </rPh>
    <rPh sb="25" eb="26">
      <t>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</si>
  <si>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67 表  職名別教員数（本務者）</t>
    </r>
    <phoneticPr fontId="5"/>
  </si>
  <si>
    <r>
      <t xml:space="preserve">第 </t>
    </r>
    <r>
      <rPr>
        <sz val="10.5"/>
        <rFont val="ＭＳ ゴシック"/>
        <family val="3"/>
        <charset val="128"/>
      </rPr>
      <t>68 表  本務教員のうち教務主任等の数</t>
    </r>
    <rPh sb="8" eb="10">
      <t>ホンム</t>
    </rPh>
    <rPh sb="10" eb="12">
      <t>キョウイン</t>
    </rPh>
    <phoneticPr fontId="5"/>
  </si>
  <si>
    <r>
      <t xml:space="preserve">表 </t>
    </r>
    <r>
      <rPr>
        <sz val="10.5"/>
        <rFont val="ＭＳ ゴシック"/>
        <family val="3"/>
        <charset val="128"/>
      </rPr>
      <t>69 表  職員数（本務者）</t>
    </r>
    <phoneticPr fontId="5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</si>
</sst>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&quot;(&quot;#,###&quot;)&quot;"/>
    <numFmt numFmtId="177" formatCode="&quot;(&quot;#,###\-&quot;)&quot;"/>
    <numFmt numFmtId="178" formatCode="&quot;(&quot;#,##0&quot;)&quot;"/>
    <numFmt numFmtId="179" formatCode="#,##0;0;&quot;-&quot;"/>
    <numFmt numFmtId="180" formatCode="&quot;(&quot;#,##0&quot;)&quot;;0;&quot;(-)&quot;"/>
    <numFmt numFmtId="181" formatCode="0_ 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0" fillId="0" borderId="0"/>
  </cellStyleXfs>
  <cellXfs count="1360">
    <xf numFmtId="0" fontId="0" fillId="0" borderId="0" xfId="0"/>
    <xf numFmtId="0" fontId="2" fillId="0" borderId="0" xfId="0" applyNumberFormat="1" applyFont="1" applyAlignment="1">
      <alignment horizontal="distributed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38" fontId="2" fillId="0" borderId="0" xfId="1" applyFont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178" fontId="2" fillId="0" borderId="0" xfId="0" applyNumberFormat="1" applyFont="1" applyBorder="1" applyAlignment="1">
      <alignment vertical="top"/>
    </xf>
    <xf numFmtId="178" fontId="2" fillId="0" borderId="0" xfId="0" applyNumberFormat="1" applyFont="1" applyAlignment="1">
      <alignment vertical="top"/>
    </xf>
    <xf numFmtId="0" fontId="2" fillId="0" borderId="18" xfId="0" applyFont="1" applyFill="1" applyBorder="1" applyAlignment="1">
      <alignment horizontal="distributed" vertical="center"/>
    </xf>
    <xf numFmtId="41" fontId="2" fillId="0" borderId="0" xfId="0" applyNumberFormat="1" applyFont="1"/>
    <xf numFmtId="41" fontId="2" fillId="0" borderId="0" xfId="0" applyNumberFormat="1" applyFont="1" applyAlignment="1">
      <alignment horizontal="distributed"/>
    </xf>
    <xf numFmtId="41" fontId="2" fillId="0" borderId="0" xfId="1" applyNumberFormat="1" applyFont="1" applyFill="1"/>
    <xf numFmtId="41" fontId="2" fillId="0" borderId="0" xfId="1" applyNumberFormat="1" applyFont="1" applyFill="1" applyAlignment="1">
      <alignment horizontal="center"/>
    </xf>
    <xf numFmtId="41" fontId="2" fillId="0" borderId="9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distributed" vertical="distributed"/>
    </xf>
    <xf numFmtId="41" fontId="2" fillId="0" borderId="0" xfId="1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96" xfId="0" applyFont="1" applyFill="1" applyBorder="1" applyAlignment="1">
      <alignment horizontal="distributed" vertical="center"/>
    </xf>
    <xf numFmtId="0" fontId="6" fillId="0" borderId="101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distributed" vertical="center"/>
    </xf>
    <xf numFmtId="0" fontId="2" fillId="0" borderId="104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vertical="distributed" wrapText="1"/>
    </xf>
    <xf numFmtId="0" fontId="2" fillId="0" borderId="55" xfId="0" applyFont="1" applyFill="1" applyBorder="1" applyAlignment="1">
      <alignment vertical="distributed" wrapText="1"/>
    </xf>
    <xf numFmtId="0" fontId="12" fillId="0" borderId="101" xfId="0" applyFont="1" applyFill="1" applyBorder="1" applyAlignment="1">
      <alignment horizontal="center" vertical="center" shrinkToFit="1"/>
    </xf>
    <xf numFmtId="179" fontId="2" fillId="0" borderId="83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/>
    </xf>
    <xf numFmtId="179" fontId="2" fillId="0" borderId="25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1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113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178" fontId="2" fillId="0" borderId="0" xfId="1" applyNumberFormat="1" applyFont="1" applyAlignment="1">
      <alignment vertical="center"/>
    </xf>
    <xf numFmtId="41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41" fontId="2" fillId="0" borderId="18" xfId="1" applyNumberFormat="1" applyFont="1" applyFill="1" applyBorder="1" applyAlignment="1">
      <alignment horizontal="distributed" vertical="distributed"/>
    </xf>
    <xf numFmtId="41" fontId="2" fillId="0" borderId="1" xfId="1" applyNumberFormat="1" applyFont="1" applyFill="1" applyBorder="1" applyAlignment="1">
      <alignment horizontal="distributed" vertical="distributed"/>
    </xf>
    <xf numFmtId="41" fontId="8" fillId="0" borderId="36" xfId="0" applyNumberFormat="1" applyFont="1" applyBorder="1" applyAlignment="1">
      <alignment horizontal="distributed" vertical="center"/>
    </xf>
    <xf numFmtId="41" fontId="2" fillId="0" borderId="0" xfId="0" applyNumberFormat="1" applyFont="1" applyFill="1" applyAlignment="1">
      <alignment vertical="center"/>
    </xf>
    <xf numFmtId="41" fontId="2" fillId="0" borderId="95" xfId="0" applyNumberFormat="1" applyFont="1" applyFill="1" applyBorder="1" applyAlignment="1">
      <alignment horizontal="distributed" vertical="center"/>
    </xf>
    <xf numFmtId="41" fontId="2" fillId="0" borderId="122" xfId="0" applyNumberFormat="1" applyFont="1" applyFill="1" applyBorder="1" applyAlignment="1">
      <alignment horizontal="right" vertical="center"/>
    </xf>
    <xf numFmtId="41" fontId="2" fillId="0" borderId="123" xfId="0" applyNumberFormat="1" applyFont="1" applyFill="1" applyBorder="1" applyAlignment="1">
      <alignment horizontal="right" vertical="center"/>
    </xf>
    <xf numFmtId="41" fontId="2" fillId="0" borderId="124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horizontal="right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126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distributed"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41" fontId="2" fillId="0" borderId="44" xfId="0" applyNumberFormat="1" applyFont="1" applyFill="1" applyBorder="1" applyAlignment="1">
      <alignment horizontal="distributed" vertical="center"/>
    </xf>
    <xf numFmtId="41" fontId="2" fillId="0" borderId="132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Border="1"/>
    <xf numFmtId="41" fontId="2" fillId="0" borderId="0" xfId="0" applyNumberFormat="1" applyFont="1" applyBorder="1"/>
    <xf numFmtId="179" fontId="2" fillId="0" borderId="0" xfId="0" applyNumberFormat="1" applyFont="1" applyFill="1"/>
    <xf numFmtId="179" fontId="0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vertical="center"/>
    </xf>
    <xf numFmtId="179" fontId="2" fillId="0" borderId="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distributed" vertical="center"/>
    </xf>
    <xf numFmtId="179" fontId="2" fillId="0" borderId="20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110" xfId="0" applyNumberFormat="1" applyFont="1" applyFill="1" applyBorder="1" applyAlignment="1">
      <alignment horizontal="center" vertical="center"/>
    </xf>
    <xf numFmtId="179" fontId="6" fillId="0" borderId="111" xfId="0" applyNumberFormat="1" applyFont="1" applyFill="1" applyBorder="1" applyAlignment="1">
      <alignment horizontal="center" vertical="center"/>
    </xf>
    <xf numFmtId="179" fontId="11" fillId="0" borderId="113" xfId="0" applyNumberFormat="1" applyFont="1" applyFill="1" applyBorder="1" applyAlignment="1">
      <alignment horizontal="distributed" vertical="center"/>
    </xf>
    <xf numFmtId="179" fontId="7" fillId="0" borderId="0" xfId="0" applyNumberFormat="1" applyFont="1" applyAlignment="1">
      <alignment vertical="center" shrinkToFit="1"/>
    </xf>
    <xf numFmtId="179" fontId="2" fillId="0" borderId="0" xfId="0" applyNumberFormat="1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distributed" vertical="distributed"/>
    </xf>
    <xf numFmtId="179" fontId="11" fillId="0" borderId="140" xfId="0" applyNumberFormat="1" applyFont="1" applyFill="1" applyBorder="1" applyAlignment="1">
      <alignment horizontal="distributed" vertical="center"/>
    </xf>
    <xf numFmtId="179" fontId="2" fillId="0" borderId="73" xfId="0" applyNumberFormat="1" applyFont="1" applyFill="1" applyBorder="1" applyAlignment="1">
      <alignment vertical="distributed"/>
    </xf>
    <xf numFmtId="179" fontId="2" fillId="0" borderId="55" xfId="0" applyNumberFormat="1" applyFont="1" applyFill="1" applyBorder="1" applyAlignment="1">
      <alignment vertical="distributed"/>
    </xf>
    <xf numFmtId="179" fontId="11" fillId="0" borderId="38" xfId="0" applyNumberFormat="1" applyFont="1" applyFill="1" applyBorder="1" applyAlignment="1">
      <alignment horizontal="distributed" vertical="center"/>
    </xf>
    <xf numFmtId="179" fontId="2" fillId="0" borderId="26" xfId="0" applyNumberFormat="1" applyFont="1" applyFill="1" applyBorder="1" applyAlignment="1">
      <alignment vertical="distributed"/>
    </xf>
    <xf numFmtId="179" fontId="11" fillId="0" borderId="23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62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55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0" xfId="0" quotePrefix="1" applyFont="1" applyFill="1"/>
    <xf numFmtId="0" fontId="2" fillId="0" borderId="1" xfId="0" applyFont="1" applyFill="1" applyBorder="1"/>
    <xf numFmtId="0" fontId="7" fillId="0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129" xfId="1" applyNumberFormat="1" applyFont="1" applyFill="1" applyBorder="1" applyAlignment="1">
      <alignment horizontal="center" vertical="center"/>
    </xf>
    <xf numFmtId="41" fontId="6" fillId="0" borderId="11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31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Alignment="1">
      <alignment vertical="center" shrinkToFit="1"/>
    </xf>
    <xf numFmtId="0" fontId="0" fillId="0" borderId="0" xfId="0" applyFont="1"/>
    <xf numFmtId="0" fontId="6" fillId="0" borderId="21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179" fontId="2" fillId="0" borderId="125" xfId="0" applyNumberFormat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157" xfId="0" applyNumberFormat="1" applyFont="1" applyFill="1" applyBorder="1" applyAlignment="1">
      <alignment horizontal="right" vertical="center"/>
    </xf>
    <xf numFmtId="179" fontId="2" fillId="0" borderId="122" xfId="0" applyNumberFormat="1" applyFont="1" applyFill="1" applyBorder="1" applyAlignment="1">
      <alignment horizontal="right" vertical="center"/>
    </xf>
    <xf numFmtId="179" fontId="2" fillId="0" borderId="95" xfId="0" applyNumberFormat="1" applyFont="1" applyFill="1" applyBorder="1" applyAlignment="1">
      <alignment horizontal="right" vertical="center"/>
    </xf>
    <xf numFmtId="179" fontId="2" fillId="0" borderId="124" xfId="0" applyNumberFormat="1" applyFont="1" applyFill="1" applyBorder="1" applyAlignment="1">
      <alignment horizontal="right" vertical="center"/>
    </xf>
    <xf numFmtId="179" fontId="2" fillId="0" borderId="123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160" xfId="0" applyFont="1" applyFill="1" applyBorder="1" applyAlignment="1">
      <alignment horizontal="distributed" vertical="center"/>
    </xf>
    <xf numFmtId="49" fontId="2" fillId="0" borderId="160" xfId="0" applyNumberFormat="1" applyFont="1" applyFill="1" applyBorder="1" applyAlignment="1">
      <alignment horizontal="distributed" vertical="distributed"/>
    </xf>
    <xf numFmtId="0" fontId="2" fillId="0" borderId="160" xfId="0" applyFont="1" applyFill="1" applyBorder="1" applyAlignment="1">
      <alignment horizontal="distributed" vertical="distributed"/>
    </xf>
    <xf numFmtId="0" fontId="2" fillId="0" borderId="161" xfId="0" applyFont="1" applyFill="1" applyBorder="1" applyAlignment="1">
      <alignment horizontal="distributed" vertical="distributed"/>
    </xf>
    <xf numFmtId="0" fontId="0" fillId="0" borderId="0" xfId="0" applyFont="1" applyFill="1" applyBorder="1" applyAlignment="1">
      <alignment horizontal="distributed" vertical="distributed"/>
    </xf>
    <xf numFmtId="49" fontId="2" fillId="0" borderId="160" xfId="0" applyNumberFormat="1" applyFont="1" applyFill="1" applyBorder="1" applyAlignment="1">
      <alignment horizontal="distributed" vertical="center"/>
    </xf>
    <xf numFmtId="0" fontId="2" fillId="0" borderId="161" xfId="0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38" fontId="8" fillId="0" borderId="29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179" fontId="2" fillId="0" borderId="95" xfId="0" applyNumberFormat="1" applyFont="1" applyFill="1" applyBorder="1" applyAlignment="1">
      <alignment horizontal="distributed" vertical="center"/>
    </xf>
    <xf numFmtId="49" fontId="7" fillId="0" borderId="0" xfId="0" applyNumberFormat="1" applyFont="1" applyAlignment="1">
      <alignment vertical="center" shrinkToFit="1"/>
    </xf>
    <xf numFmtId="49" fontId="2" fillId="0" borderId="18" xfId="0" applyNumberFormat="1" applyFont="1" applyFill="1" applyBorder="1" applyAlignment="1">
      <alignment horizontal="distributed" vertical="center"/>
    </xf>
    <xf numFmtId="0" fontId="6" fillId="0" borderId="16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18" xfId="0" applyFont="1" applyFill="1" applyBorder="1" applyAlignment="1">
      <alignment horizontal="distributed" vertical="distributed"/>
    </xf>
    <xf numFmtId="49" fontId="2" fillId="0" borderId="18" xfId="0" applyNumberFormat="1" applyFont="1" applyFill="1" applyBorder="1" applyAlignment="1">
      <alignment horizontal="distributed" vertical="distributed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63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 vertical="distributed"/>
    </xf>
    <xf numFmtId="0" fontId="8" fillId="0" borderId="59" xfId="0" applyFont="1" applyFill="1" applyBorder="1" applyAlignment="1">
      <alignment horizontal="distributed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8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3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179" fontId="2" fillId="0" borderId="163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41" fontId="2" fillId="0" borderId="4" xfId="1" applyNumberFormat="1" applyFont="1" applyBorder="1"/>
    <xf numFmtId="41" fontId="2" fillId="0" borderId="69" xfId="1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/>
    <xf numFmtId="179" fontId="2" fillId="0" borderId="3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41" fontId="2" fillId="0" borderId="26" xfId="1" applyNumberFormat="1" applyFont="1" applyBorder="1" applyAlignment="1">
      <alignment horizontal="center" vertical="center"/>
    </xf>
    <xf numFmtId="41" fontId="2" fillId="0" borderId="110" xfId="1" applyNumberFormat="1" applyFont="1" applyBorder="1" applyAlignment="1">
      <alignment horizontal="center" vertical="center"/>
    </xf>
    <xf numFmtId="41" fontId="2" fillId="0" borderId="111" xfId="1" applyNumberFormat="1" applyFont="1" applyBorder="1" applyAlignment="1">
      <alignment horizontal="center" vertical="center"/>
    </xf>
    <xf numFmtId="41" fontId="2" fillId="0" borderId="23" xfId="1" applyNumberFormat="1" applyFont="1" applyBorder="1" applyAlignment="1">
      <alignment horizontal="center" vertical="center"/>
    </xf>
    <xf numFmtId="41" fontId="2" fillId="0" borderId="26" xfId="0" applyNumberFormat="1" applyFont="1" applyBorder="1" applyAlignment="1">
      <alignment horizontal="center" vertical="center"/>
    </xf>
    <xf numFmtId="41" fontId="2" fillId="0" borderId="23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2" fillId="0" borderId="25" xfId="0" applyNumberFormat="1" applyFont="1" applyBorder="1" applyAlignment="1">
      <alignment horizontal="center" vertical="center"/>
    </xf>
    <xf numFmtId="41" fontId="2" fillId="0" borderId="109" xfId="0" applyNumberFormat="1" applyFont="1" applyBorder="1" applyAlignment="1">
      <alignment horizontal="center" vertical="center"/>
    </xf>
    <xf numFmtId="41" fontId="2" fillId="0" borderId="4" xfId="1" applyNumberFormat="1" applyFont="1" applyFill="1" applyBorder="1"/>
    <xf numFmtId="179" fontId="11" fillId="0" borderId="116" xfId="0" applyNumberFormat="1" applyFont="1" applyFill="1" applyBorder="1" applyAlignment="1">
      <alignment horizontal="distributed" vertical="center"/>
    </xf>
    <xf numFmtId="179" fontId="11" fillId="0" borderId="42" xfId="0" applyNumberFormat="1" applyFont="1" applyFill="1" applyBorder="1" applyAlignment="1">
      <alignment horizontal="distributed" vertical="center"/>
    </xf>
    <xf numFmtId="0" fontId="11" fillId="0" borderId="97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/>
    </xf>
    <xf numFmtId="0" fontId="11" fillId="0" borderId="105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 shrinkToFit="1"/>
    </xf>
    <xf numFmtId="0" fontId="6" fillId="0" borderId="38" xfId="0" applyFont="1" applyFill="1" applyBorder="1" applyAlignment="1">
      <alignment horizontal="distributed" vertical="center" shrinkToFit="1"/>
    </xf>
    <xf numFmtId="0" fontId="11" fillId="0" borderId="105" xfId="0" applyFont="1" applyFill="1" applyBorder="1" applyAlignment="1">
      <alignment horizontal="distributed" vertical="center" shrinkToFit="1"/>
    </xf>
    <xf numFmtId="0" fontId="6" fillId="0" borderId="62" xfId="0" applyFont="1" applyFill="1" applyBorder="1" applyAlignment="1">
      <alignment horizontal="distributed" vertical="center" shrinkToFit="1"/>
    </xf>
    <xf numFmtId="0" fontId="6" fillId="0" borderId="108" xfId="0" applyFont="1" applyFill="1" applyBorder="1" applyAlignment="1">
      <alignment horizontal="distributed" vertical="center" shrinkToFit="1"/>
    </xf>
    <xf numFmtId="0" fontId="6" fillId="0" borderId="113" xfId="0" applyFont="1" applyFill="1" applyBorder="1" applyAlignment="1">
      <alignment horizontal="distributed" vertical="center" shrinkToFit="1"/>
    </xf>
    <xf numFmtId="0" fontId="6" fillId="0" borderId="140" xfId="0" applyFont="1" applyFill="1" applyBorder="1" applyAlignment="1">
      <alignment horizontal="distributed" vertical="center" shrinkToFit="1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NumberFormat="1" applyFont="1" applyAlignment="1">
      <alignment horizont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179" fontId="2" fillId="0" borderId="0" xfId="0" applyNumberFormat="1" applyFont="1" applyFill="1" applyBorder="1"/>
    <xf numFmtId="41" fontId="2" fillId="0" borderId="28" xfId="0" applyNumberFormat="1" applyFont="1" applyFill="1" applyBorder="1" applyAlignment="1">
      <alignment horizontal="right" vertical="center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2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/>
    </xf>
    <xf numFmtId="41" fontId="2" fillId="0" borderId="27" xfId="0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>
      <alignment horizontal="right"/>
    </xf>
    <xf numFmtId="41" fontId="2" fillId="0" borderId="2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176" fontId="2" fillId="0" borderId="39" xfId="0" quotePrefix="1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41" xfId="0" applyNumberFormat="1" applyFont="1" applyFill="1" applyBorder="1" applyAlignment="1">
      <alignment horizontal="right" vertical="top"/>
    </xf>
    <xf numFmtId="178" fontId="2" fillId="0" borderId="40" xfId="1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178" fontId="2" fillId="0" borderId="40" xfId="0" applyNumberFormat="1" applyFont="1" applyFill="1" applyBorder="1" applyAlignment="1">
      <alignment horizontal="right" vertical="top"/>
    </xf>
    <xf numFmtId="178" fontId="2" fillId="0" borderId="42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43" xfId="0" applyNumberFormat="1" applyFont="1" applyFill="1" applyBorder="1" applyAlignment="1">
      <alignment horizontal="right" vertical="top"/>
    </xf>
    <xf numFmtId="176" fontId="2" fillId="0" borderId="39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41" fontId="2" fillId="0" borderId="0" xfId="0" quotePrefix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/>
    <xf numFmtId="0" fontId="0" fillId="0" borderId="0" xfId="0" applyFont="1" applyFill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93" xfId="0" applyNumberFormat="1" applyFont="1" applyFill="1" applyBorder="1" applyAlignment="1">
      <alignment horizontal="right" vertical="center"/>
    </xf>
    <xf numFmtId="179" fontId="2" fillId="0" borderId="94" xfId="0" applyNumberFormat="1" applyFont="1" applyFill="1" applyBorder="1" applyAlignment="1">
      <alignment horizontal="right" vertical="center"/>
    </xf>
    <xf numFmtId="179" fontId="2" fillId="0" borderId="91" xfId="0" applyNumberFormat="1" applyFont="1" applyFill="1" applyBorder="1" applyAlignment="1">
      <alignment horizontal="right" vertical="center"/>
    </xf>
    <xf numFmtId="179" fontId="2" fillId="0" borderId="97" xfId="0" applyNumberFormat="1" applyFont="1" applyFill="1" applyBorder="1" applyAlignment="1">
      <alignment horizontal="right" vertical="center"/>
    </xf>
    <xf numFmtId="179" fontId="2" fillId="0" borderId="90" xfId="0" applyNumberFormat="1" applyFont="1" applyFill="1" applyBorder="1" applyAlignment="1">
      <alignment horizontal="right" vertical="center"/>
    </xf>
    <xf numFmtId="179" fontId="2" fillId="0" borderId="96" xfId="0" applyNumberFormat="1" applyFont="1" applyFill="1" applyBorder="1" applyAlignment="1">
      <alignment horizontal="right" vertical="center"/>
    </xf>
    <xf numFmtId="179" fontId="2" fillId="0" borderId="98" xfId="0" applyNumberFormat="1" applyFont="1" applyFill="1" applyBorder="1" applyAlignment="1">
      <alignment horizontal="right" vertical="center"/>
    </xf>
    <xf numFmtId="179" fontId="2" fillId="0" borderId="99" xfId="0" applyNumberFormat="1" applyFont="1" applyFill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9" fontId="2" fillId="0" borderId="100" xfId="0" applyNumberFormat="1" applyFont="1" applyFill="1" applyBorder="1" applyAlignment="1">
      <alignment horizontal="right" vertical="center"/>
    </xf>
    <xf numFmtId="179" fontId="2" fillId="0" borderId="10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42" xfId="0" applyNumberFormat="1" applyFont="1" applyFill="1" applyBorder="1" applyAlignment="1">
      <alignment horizontal="right" vertical="center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50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103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10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04" xfId="0" applyNumberFormat="1" applyFont="1" applyFill="1" applyBorder="1" applyAlignment="1">
      <alignment horizontal="right" vertical="center"/>
    </xf>
    <xf numFmtId="179" fontId="2" fillId="0" borderId="106" xfId="0" applyNumberFormat="1" applyFont="1" applyFill="1" applyBorder="1" applyAlignment="1">
      <alignment horizontal="right" vertical="center"/>
    </xf>
    <xf numFmtId="179" fontId="2" fillId="0" borderId="78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10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horizontal="right" vertical="center"/>
    </xf>
    <xf numFmtId="179" fontId="2" fillId="0" borderId="2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41" fontId="1" fillId="0" borderId="12" xfId="1" applyNumberFormat="1" applyFont="1" applyFill="1" applyBorder="1" applyAlignment="1">
      <alignment vertical="center"/>
    </xf>
    <xf numFmtId="41" fontId="1" fillId="0" borderId="27" xfId="1" applyNumberFormat="1" applyFont="1" applyFill="1" applyBorder="1" applyAlignment="1">
      <alignment vertical="center"/>
    </xf>
    <xf numFmtId="41" fontId="1" fillId="0" borderId="38" xfId="1" applyNumberFormat="1" applyFont="1" applyFill="1" applyBorder="1" applyAlignment="1">
      <alignment vertical="center"/>
    </xf>
    <xf numFmtId="41" fontId="1" fillId="0" borderId="101" xfId="1" applyNumberFormat="1" applyFont="1" applyFill="1" applyBorder="1" applyAlignment="1">
      <alignment vertical="center"/>
    </xf>
    <xf numFmtId="41" fontId="1" fillId="0" borderId="55" xfId="1" applyNumberFormat="1" applyFont="1" applyFill="1" applyBorder="1" applyAlignment="1">
      <alignment vertical="center"/>
    </xf>
    <xf numFmtId="41" fontId="8" fillId="0" borderId="112" xfId="1" applyNumberFormat="1" applyFont="1" applyFill="1" applyBorder="1" applyAlignment="1">
      <alignment vertical="center"/>
    </xf>
    <xf numFmtId="41" fontId="8" fillId="0" borderId="31" xfId="1" applyNumberFormat="1" applyFont="1" applyFill="1" applyBorder="1" applyAlignment="1">
      <alignment vertical="center"/>
    </xf>
    <xf numFmtId="41" fontId="8" fillId="0" borderId="62" xfId="1" applyNumberFormat="1" applyFont="1" applyFill="1" applyBorder="1" applyAlignment="1">
      <alignment vertical="center"/>
    </xf>
    <xf numFmtId="41" fontId="8" fillId="0" borderId="103" xfId="1" applyNumberFormat="1" applyFont="1" applyFill="1" applyBorder="1" applyAlignment="1">
      <alignment vertical="center"/>
    </xf>
    <xf numFmtId="41" fontId="8" fillId="0" borderId="63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/>
    </xf>
    <xf numFmtId="41" fontId="2" fillId="0" borderId="27" xfId="1" applyNumberFormat="1" applyFont="1" applyFill="1" applyBorder="1" applyAlignment="1">
      <alignment horizontal="right"/>
    </xf>
    <xf numFmtId="41" fontId="2" fillId="0" borderId="113" xfId="1" applyNumberFormat="1" applyFont="1" applyFill="1" applyBorder="1" applyAlignment="1">
      <alignment horizontal="right"/>
    </xf>
    <xf numFmtId="41" fontId="2" fillId="0" borderId="101" xfId="1" applyNumberFormat="1" applyFont="1" applyFill="1" applyBorder="1" applyAlignment="1">
      <alignment horizontal="right"/>
    </xf>
    <xf numFmtId="41" fontId="2" fillId="0" borderId="55" xfId="1" applyNumberFormat="1" applyFont="1" applyFill="1" applyBorder="1" applyAlignment="1">
      <alignment horizontal="right"/>
    </xf>
    <xf numFmtId="41" fontId="2" fillId="0" borderId="38" xfId="1" applyNumberFormat="1" applyFont="1" applyFill="1" applyBorder="1" applyAlignment="1">
      <alignment horizontal="right"/>
    </xf>
    <xf numFmtId="178" fontId="2" fillId="0" borderId="115" xfId="1" applyNumberFormat="1" applyFont="1" applyFill="1" applyBorder="1" applyAlignment="1">
      <alignment horizontal="right" vertical="top"/>
    </xf>
    <xf numFmtId="178" fontId="2" fillId="0" borderId="116" xfId="1" applyNumberFormat="1" applyFont="1" applyFill="1" applyBorder="1" applyAlignment="1">
      <alignment horizontal="right" vertical="top"/>
    </xf>
    <xf numFmtId="178" fontId="2" fillId="0" borderId="102" xfId="1" applyNumberFormat="1" applyFont="1" applyFill="1" applyBorder="1" applyAlignment="1">
      <alignment horizontal="right" vertical="top"/>
    </xf>
    <xf numFmtId="178" fontId="2" fillId="0" borderId="117" xfId="1" applyNumberFormat="1" applyFont="1" applyFill="1" applyBorder="1" applyAlignment="1">
      <alignment horizontal="right" vertical="top"/>
    </xf>
    <xf numFmtId="178" fontId="2" fillId="0" borderId="42" xfId="1" applyNumberFormat="1" applyFont="1" applyFill="1" applyBorder="1" applyAlignment="1">
      <alignment horizontal="right" vertical="top"/>
    </xf>
    <xf numFmtId="178" fontId="2" fillId="0" borderId="12" xfId="1" applyNumberFormat="1" applyFont="1" applyFill="1" applyBorder="1" applyAlignment="1">
      <alignment horizontal="right" vertical="top"/>
    </xf>
    <xf numFmtId="178" fontId="2" fillId="0" borderId="27" xfId="1" applyNumberFormat="1" applyFont="1" applyFill="1" applyBorder="1" applyAlignment="1">
      <alignment horizontal="right" vertical="top"/>
    </xf>
    <xf numFmtId="178" fontId="2" fillId="0" borderId="113" xfId="1" applyNumberFormat="1" applyFont="1" applyFill="1" applyBorder="1" applyAlignment="1">
      <alignment horizontal="right" vertical="top"/>
    </xf>
    <xf numFmtId="178" fontId="2" fillId="0" borderId="55" xfId="1" applyNumberFormat="1" applyFont="1" applyFill="1" applyBorder="1" applyAlignment="1">
      <alignment horizontal="right" vertical="top"/>
    </xf>
    <xf numFmtId="178" fontId="2" fillId="0" borderId="38" xfId="1" applyNumberFormat="1" applyFont="1" applyFill="1" applyBorder="1" applyAlignment="1">
      <alignment horizontal="right" vertical="top"/>
    </xf>
    <xf numFmtId="41" fontId="2" fillId="0" borderId="118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102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120" xfId="1" applyNumberFormat="1" applyFont="1" applyFill="1" applyBorder="1" applyAlignment="1">
      <alignment vertical="center"/>
    </xf>
    <xf numFmtId="41" fontId="2" fillId="0" borderId="121" xfId="1" applyNumberFormat="1" applyFont="1" applyFill="1" applyBorder="1" applyAlignment="1">
      <alignment horizontal="right" vertical="center"/>
    </xf>
    <xf numFmtId="41" fontId="2" fillId="0" borderId="109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122" xfId="0" applyNumberFormat="1" applyFont="1" applyFill="1" applyBorder="1" applyAlignment="1">
      <alignment horizontal="right" vertical="center"/>
    </xf>
    <xf numFmtId="41" fontId="0" fillId="0" borderId="123" xfId="0" applyNumberFormat="1" applyFont="1" applyFill="1" applyBorder="1" applyAlignment="1">
      <alignment horizontal="right" vertical="center"/>
    </xf>
    <xf numFmtId="41" fontId="0" fillId="0" borderId="124" xfId="0" applyNumberFormat="1" applyFont="1" applyFill="1" applyBorder="1" applyAlignment="1">
      <alignment horizontal="right" vertical="center"/>
    </xf>
    <xf numFmtId="41" fontId="0" fillId="0" borderId="125" xfId="0" applyNumberFormat="1" applyFont="1" applyFill="1" applyBorder="1" applyAlignment="1">
      <alignment horizontal="right" vertical="center"/>
    </xf>
    <xf numFmtId="41" fontId="0" fillId="0" borderId="126" xfId="0" applyNumberFormat="1" applyFont="1" applyFill="1" applyBorder="1" applyAlignment="1">
      <alignment horizontal="right" vertical="center"/>
    </xf>
    <xf numFmtId="41" fontId="0" fillId="0" borderId="3" xfId="0" applyNumberFormat="1" applyFont="1" applyBorder="1" applyAlignment="1">
      <alignment horizontal="distributed" vertical="center"/>
    </xf>
    <xf numFmtId="41" fontId="8" fillId="0" borderId="26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109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distributed" vertical="center"/>
    </xf>
    <xf numFmtId="41" fontId="2" fillId="0" borderId="27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113" xfId="0" applyNumberFormat="1" applyFont="1" applyFill="1" applyBorder="1" applyAlignment="1">
      <alignment horizontal="right" vertical="center"/>
    </xf>
    <xf numFmtId="41" fontId="2" fillId="0" borderId="101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right"/>
    </xf>
    <xf numFmtId="41" fontId="2" fillId="0" borderId="38" xfId="0" applyNumberFormat="1" applyFont="1" applyFill="1" applyBorder="1" applyAlignment="1">
      <alignment horizontal="right"/>
    </xf>
    <xf numFmtId="41" fontId="2" fillId="0" borderId="15" xfId="0" applyNumberFormat="1" applyFont="1" applyFill="1" applyBorder="1" applyAlignment="1">
      <alignment horizontal="right"/>
    </xf>
    <xf numFmtId="41" fontId="2" fillId="0" borderId="101" xfId="0" applyNumberFormat="1" applyFont="1" applyFill="1" applyBorder="1" applyAlignment="1">
      <alignment horizontal="right"/>
    </xf>
    <xf numFmtId="41" fontId="2" fillId="0" borderId="113" xfId="0" applyNumberFormat="1" applyFont="1" applyFill="1" applyBorder="1" applyAlignment="1">
      <alignment horizontal="right"/>
    </xf>
    <xf numFmtId="178" fontId="2" fillId="0" borderId="117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>
      <alignment horizontal="right" vertical="center"/>
    </xf>
    <xf numFmtId="178" fontId="2" fillId="0" borderId="116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108" xfId="0" applyNumberFormat="1" applyFont="1" applyFill="1" applyBorder="1" applyAlignment="1">
      <alignment horizontal="right" vertical="center"/>
    </xf>
    <xf numFmtId="178" fontId="2" fillId="0" borderId="117" xfId="0" applyNumberFormat="1" applyFont="1" applyFill="1" applyBorder="1" applyAlignment="1">
      <alignment horizontal="right" vertical="top"/>
    </xf>
    <xf numFmtId="178" fontId="2" fillId="0" borderId="102" xfId="0" applyNumberFormat="1" applyFont="1" applyFill="1" applyBorder="1" applyAlignment="1">
      <alignment horizontal="right" vertical="top"/>
    </xf>
    <xf numFmtId="177" fontId="2" fillId="0" borderId="102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16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distributed" vertical="distributed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distributed" vertical="distributed"/>
    </xf>
    <xf numFmtId="41" fontId="2" fillId="0" borderId="120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horizontal="right" vertical="center"/>
    </xf>
    <xf numFmtId="41" fontId="2" fillId="0" borderId="121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117" xfId="0" applyNumberFormat="1" applyFont="1" applyFill="1" applyBorder="1" applyAlignment="1">
      <alignment horizontal="right" vertical="center"/>
    </xf>
    <xf numFmtId="41" fontId="2" fillId="0" borderId="102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distributed" vertical="distributed"/>
    </xf>
    <xf numFmtId="41" fontId="2" fillId="0" borderId="129" xfId="0" applyNumberFormat="1" applyFont="1" applyFill="1" applyBorder="1" applyAlignment="1">
      <alignment horizontal="right" vertical="center"/>
    </xf>
    <xf numFmtId="41" fontId="2" fillId="0" borderId="110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right" vertical="center"/>
    </xf>
    <xf numFmtId="41" fontId="2" fillId="0" borderId="111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right" vertical="center"/>
    </xf>
    <xf numFmtId="41" fontId="2" fillId="0" borderId="131" xfId="0" applyNumberFormat="1" applyFont="1" applyFill="1" applyBorder="1" applyAlignment="1">
      <alignment horizontal="right" vertical="center"/>
    </xf>
    <xf numFmtId="179" fontId="2" fillId="0" borderId="36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74" xfId="1" applyNumberFormat="1" applyFont="1" applyFill="1" applyBorder="1" applyAlignment="1">
      <alignment horizontal="right" vertical="center"/>
    </xf>
    <xf numFmtId="179" fontId="2" fillId="0" borderId="137" xfId="1" applyNumberFormat="1" applyFont="1" applyFill="1" applyBorder="1" applyAlignment="1">
      <alignment horizontal="right" vertical="center"/>
    </xf>
    <xf numFmtId="179" fontId="2" fillId="0" borderId="93" xfId="1" applyNumberFormat="1" applyFont="1" applyFill="1" applyBorder="1" applyAlignment="1">
      <alignment horizontal="right" vertical="center"/>
    </xf>
    <xf numFmtId="179" fontId="2" fillId="0" borderId="75" xfId="1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137" xfId="0" applyNumberFormat="1" applyFont="1" applyFill="1" applyBorder="1" applyAlignment="1">
      <alignment horizontal="right" vertical="center"/>
    </xf>
    <xf numFmtId="179" fontId="2" fillId="0" borderId="171" xfId="0" applyNumberFormat="1" applyFont="1" applyFill="1" applyBorder="1" applyAlignment="1">
      <alignment horizontal="right" vertical="center"/>
    </xf>
    <xf numFmtId="179" fontId="2" fillId="0" borderId="102" xfId="0" applyNumberFormat="1" applyFont="1" applyFill="1" applyBorder="1" applyAlignment="1">
      <alignment horizontal="right" vertical="center"/>
    </xf>
    <xf numFmtId="179" fontId="2" fillId="0" borderId="179" xfId="0" applyNumberFormat="1" applyFont="1" applyFill="1" applyBorder="1" applyAlignment="1">
      <alignment horizontal="right" vertical="center"/>
    </xf>
    <xf numFmtId="179" fontId="2" fillId="0" borderId="138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2" fillId="0" borderId="139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179" fontId="2" fillId="0" borderId="18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01" xfId="0" applyFont="1" applyFill="1" applyBorder="1" applyAlignment="1">
      <alignment horizontal="right" vertical="center"/>
    </xf>
    <xf numFmtId="179" fontId="2" fillId="0" borderId="180" xfId="0" applyNumberFormat="1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79" fontId="2" fillId="0" borderId="181" xfId="0" applyNumberFormat="1" applyFont="1" applyFill="1" applyBorder="1" applyAlignment="1">
      <alignment horizontal="right" vertical="center"/>
    </xf>
    <xf numFmtId="179" fontId="2" fillId="0" borderId="188" xfId="0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right" vertical="center"/>
    </xf>
    <xf numFmtId="179" fontId="2" fillId="0" borderId="182" xfId="0" applyNumberFormat="1" applyFont="1" applyFill="1" applyBorder="1" applyAlignment="1">
      <alignment horizontal="right" vertical="center"/>
    </xf>
    <xf numFmtId="179" fontId="2" fillId="0" borderId="143" xfId="0" applyNumberFormat="1" applyFont="1" applyFill="1" applyBorder="1" applyAlignment="1">
      <alignment horizontal="right" vertical="center"/>
    </xf>
    <xf numFmtId="179" fontId="2" fillId="0" borderId="144" xfId="0" applyNumberFormat="1" applyFont="1" applyFill="1" applyBorder="1" applyAlignment="1">
      <alignment horizontal="right" vertical="center"/>
    </xf>
    <xf numFmtId="179" fontId="2" fillId="0" borderId="183" xfId="0" applyNumberFormat="1" applyFont="1" applyFill="1" applyBorder="1" applyAlignment="1">
      <alignment horizontal="right" vertical="center"/>
    </xf>
    <xf numFmtId="179" fontId="2" fillId="0" borderId="133" xfId="0" applyNumberFormat="1" applyFont="1" applyFill="1" applyBorder="1" applyAlignment="1">
      <alignment horizontal="right" vertical="center"/>
    </xf>
    <xf numFmtId="179" fontId="2" fillId="0" borderId="145" xfId="0" applyNumberFormat="1" applyFont="1" applyFill="1" applyBorder="1" applyAlignment="1">
      <alignment horizontal="right" vertical="center"/>
    </xf>
    <xf numFmtId="179" fontId="2" fillId="0" borderId="136" xfId="0" applyNumberFormat="1" applyFont="1" applyFill="1" applyBorder="1" applyAlignment="1">
      <alignment horizontal="right" vertical="center"/>
    </xf>
    <xf numFmtId="179" fontId="2" fillId="0" borderId="74" xfId="0" applyNumberFormat="1" applyFont="1" applyFill="1" applyBorder="1" applyAlignment="1">
      <alignment horizontal="right" vertical="center"/>
    </xf>
    <xf numFmtId="179" fontId="2" fillId="0" borderId="154" xfId="0" applyNumberFormat="1" applyFont="1" applyFill="1" applyBorder="1" applyAlignment="1">
      <alignment horizontal="right" vertical="center"/>
    </xf>
    <xf numFmtId="179" fontId="2" fillId="0" borderId="153" xfId="0" applyNumberFormat="1" applyFont="1" applyFill="1" applyBorder="1" applyAlignment="1">
      <alignment horizontal="right" vertical="center"/>
    </xf>
    <xf numFmtId="179" fontId="2" fillId="0" borderId="30" xfId="0" applyNumberFormat="1" applyFont="1" applyFill="1" applyBorder="1" applyAlignment="1">
      <alignment horizontal="right" vertical="center"/>
    </xf>
    <xf numFmtId="179" fontId="2" fillId="0" borderId="39" xfId="0" applyNumberFormat="1" applyFont="1" applyFill="1" applyBorder="1" applyAlignment="1">
      <alignment horizontal="right" vertical="center"/>
    </xf>
    <xf numFmtId="179" fontId="2" fillId="0" borderId="152" xfId="0" applyNumberFormat="1" applyFont="1" applyFill="1" applyBorder="1" applyAlignment="1">
      <alignment horizontal="right" vertical="center"/>
    </xf>
    <xf numFmtId="179" fontId="2" fillId="0" borderId="176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63" xfId="0" applyFont="1" applyFill="1" applyBorder="1" applyAlignment="1">
      <alignment vertical="center" shrinkToFit="1"/>
    </xf>
    <xf numFmtId="179" fontId="2" fillId="0" borderId="142" xfId="0" applyNumberFormat="1" applyFont="1" applyFill="1" applyBorder="1" applyAlignment="1">
      <alignment horizontal="right" vertical="center"/>
    </xf>
    <xf numFmtId="179" fontId="2" fillId="0" borderId="31" xfId="0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8" fillId="0" borderId="55" xfId="1" applyNumberFormat="1" applyFont="1" applyFill="1" applyBorder="1" applyAlignment="1">
      <alignment horizontal="right" vertical="center"/>
    </xf>
    <xf numFmtId="41" fontId="8" fillId="0" borderId="109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2" fillId="0" borderId="122" xfId="1" applyNumberFormat="1" applyFont="1" applyFill="1" applyBorder="1" applyAlignment="1">
      <alignment horizontal="right" vertical="center"/>
    </xf>
    <xf numFmtId="41" fontId="2" fillId="0" borderId="125" xfId="1" applyNumberFormat="1" applyFont="1" applyFill="1" applyBorder="1" applyAlignment="1">
      <alignment horizontal="right" vertical="center"/>
    </xf>
    <xf numFmtId="41" fontId="2" fillId="0" borderId="95" xfId="1" applyNumberFormat="1" applyFont="1" applyFill="1" applyBorder="1" applyAlignment="1">
      <alignment horizontal="right" vertical="center"/>
    </xf>
    <xf numFmtId="41" fontId="2" fillId="0" borderId="136" xfId="1" applyNumberFormat="1" applyFont="1" applyFill="1" applyBorder="1" applyAlignment="1">
      <alignment horizontal="right" vertical="center"/>
    </xf>
    <xf numFmtId="41" fontId="2" fillId="0" borderId="137" xfId="1" applyNumberFormat="1" applyFont="1" applyFill="1" applyBorder="1" applyAlignment="1">
      <alignment horizontal="right" vertical="center"/>
    </xf>
    <xf numFmtId="41" fontId="2" fillId="0" borderId="149" xfId="1" applyNumberFormat="1" applyFont="1" applyFill="1" applyBorder="1" applyAlignment="1">
      <alignment horizontal="right" vertical="center"/>
    </xf>
    <xf numFmtId="41" fontId="2" fillId="0" borderId="148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wrapText="1"/>
    </xf>
    <xf numFmtId="41" fontId="2" fillId="0" borderId="185" xfId="1" applyNumberFormat="1" applyFont="1" applyFill="1" applyBorder="1" applyAlignment="1">
      <alignment horizontal="right" vertical="center"/>
    </xf>
    <xf numFmtId="41" fontId="2" fillId="0" borderId="105" xfId="1" applyNumberFormat="1" applyFont="1" applyFill="1" applyBorder="1" applyAlignment="1">
      <alignment horizontal="right" vertical="center"/>
    </xf>
    <xf numFmtId="41" fontId="2" fillId="0" borderId="155" xfId="1" applyNumberFormat="1" applyFont="1" applyFill="1" applyBorder="1" applyAlignment="1">
      <alignment horizontal="right" vertical="center"/>
    </xf>
    <xf numFmtId="41" fontId="2" fillId="0" borderId="154" xfId="1" applyNumberFormat="1" applyFont="1" applyFill="1" applyBorder="1" applyAlignment="1">
      <alignment horizontal="right" vertical="center"/>
    </xf>
    <xf numFmtId="41" fontId="2" fillId="0" borderId="153" xfId="1" applyNumberFormat="1" applyFont="1" applyFill="1" applyBorder="1" applyAlignment="1">
      <alignment horizontal="right" vertical="center"/>
    </xf>
    <xf numFmtId="41" fontId="2" fillId="0" borderId="78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50" xfId="1" applyNumberFormat="1" applyFont="1" applyFill="1" applyBorder="1" applyAlignment="1">
      <alignment horizontal="right" vertical="center"/>
    </xf>
    <xf numFmtId="41" fontId="2" fillId="0" borderId="108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12" fillId="0" borderId="59" xfId="1" applyNumberFormat="1" applyFont="1" applyFill="1" applyBorder="1" applyAlignment="1">
      <alignment horizontal="distributed" vertical="center"/>
    </xf>
    <xf numFmtId="41" fontId="2" fillId="0" borderId="112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140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151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distributed" vertical="center"/>
    </xf>
    <xf numFmtId="41" fontId="2" fillId="0" borderId="109" xfId="1" applyNumberFormat="1" applyFont="1" applyFill="1" applyBorder="1" applyAlignment="1">
      <alignment horizontal="distributed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147" xfId="1" applyNumberFormat="1" applyFont="1" applyFill="1" applyBorder="1" applyAlignment="1">
      <alignment horizontal="right" vertical="center"/>
    </xf>
    <xf numFmtId="41" fontId="2" fillId="0" borderId="14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113" xfId="1" applyNumberFormat="1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40" xfId="1" applyNumberFormat="1" applyFont="1" applyFill="1" applyBorder="1" applyAlignment="1">
      <alignment horizontal="distributed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184" xfId="1" applyNumberFormat="1" applyFont="1" applyFill="1" applyBorder="1" applyAlignment="1">
      <alignment horizontal="right" vertical="center"/>
    </xf>
    <xf numFmtId="41" fontId="2" fillId="0" borderId="71" xfId="1" applyNumberFormat="1" applyFont="1" applyFill="1" applyBorder="1" applyAlignment="1">
      <alignment horizontal="right" vertical="center"/>
    </xf>
    <xf numFmtId="41" fontId="2" fillId="0" borderId="73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12" fillId="0" borderId="131" xfId="1" applyNumberFormat="1" applyFont="1" applyFill="1" applyBorder="1" applyAlignment="1">
      <alignment horizontal="distributed" vertical="center"/>
    </xf>
    <xf numFmtId="41" fontId="2" fillId="0" borderId="156" xfId="1" applyNumberFormat="1" applyFont="1" applyFill="1" applyBorder="1" applyAlignment="1">
      <alignment horizontal="right" vertical="center"/>
    </xf>
    <xf numFmtId="41" fontId="2" fillId="0" borderId="129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28" xfId="1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right" vertical="center"/>
    </xf>
    <xf numFmtId="0" fontId="1" fillId="0" borderId="0" xfId="0" applyFont="1"/>
    <xf numFmtId="41" fontId="2" fillId="0" borderId="52" xfId="1" applyNumberFormat="1" applyFont="1" applyFill="1" applyBorder="1" applyAlignment="1">
      <alignment horizontal="right" vertical="center"/>
    </xf>
    <xf numFmtId="41" fontId="2" fillId="0" borderId="15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41" fontId="2" fillId="0" borderId="136" xfId="1" applyNumberFormat="1" applyFont="1" applyBorder="1"/>
    <xf numFmtId="41" fontId="2" fillId="0" borderId="59" xfId="1" applyNumberFormat="1" applyFont="1" applyBorder="1"/>
    <xf numFmtId="38" fontId="2" fillId="0" borderId="95" xfId="1" applyFont="1" applyFill="1" applyBorder="1" applyAlignment="1">
      <alignment horizontal="distributed" vertical="center"/>
    </xf>
    <xf numFmtId="179" fontId="2" fillId="0" borderId="126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62" xfId="0" applyNumberFormat="1" applyFont="1" applyFill="1" applyBorder="1" applyAlignment="1">
      <alignment horizontal="right" vertical="center"/>
    </xf>
    <xf numFmtId="179" fontId="8" fillId="0" borderId="140" xfId="0" applyNumberFormat="1" applyFont="1" applyFill="1" applyBorder="1" applyAlignment="1">
      <alignment horizontal="right" vertical="center"/>
    </xf>
    <xf numFmtId="179" fontId="8" fillId="0" borderId="112" xfId="0" applyNumberFormat="1" applyFont="1" applyFill="1" applyBorder="1" applyAlignment="1">
      <alignment horizontal="right" vertical="center"/>
    </xf>
    <xf numFmtId="179" fontId="8" fillId="0" borderId="103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2" fillId="0" borderId="69" xfId="1" applyNumberFormat="1" applyFont="1" applyFill="1" applyBorder="1" applyAlignment="1">
      <alignment horizontal="right" vertical="center"/>
    </xf>
    <xf numFmtId="179" fontId="2" fillId="0" borderId="35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109" xfId="1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/>
    </xf>
    <xf numFmtId="179" fontId="2" fillId="0" borderId="38" xfId="1" applyNumberFormat="1" applyFont="1" applyFill="1" applyBorder="1" applyAlignment="1">
      <alignment horizontal="right"/>
    </xf>
    <xf numFmtId="179" fontId="2" fillId="0" borderId="27" xfId="0" applyNumberFormat="1" applyFont="1" applyFill="1" applyBorder="1" applyAlignment="1">
      <alignment horizontal="right"/>
    </xf>
    <xf numFmtId="179" fontId="2" fillId="0" borderId="101" xfId="0" applyNumberFormat="1" applyFont="1" applyFill="1" applyBorder="1" applyAlignment="1">
      <alignment horizontal="right"/>
    </xf>
    <xf numFmtId="179" fontId="2" fillId="0" borderId="55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 vertical="top"/>
    </xf>
    <xf numFmtId="180" fontId="2" fillId="0" borderId="27" xfId="0" applyNumberFormat="1" applyFont="1" applyFill="1" applyBorder="1" applyAlignment="1">
      <alignment horizontal="right" vertical="top"/>
    </xf>
    <xf numFmtId="180" fontId="2" fillId="0" borderId="102" xfId="0" applyNumberFormat="1" applyFont="1" applyFill="1" applyBorder="1" applyAlignment="1">
      <alignment horizontal="right" vertical="top"/>
    </xf>
    <xf numFmtId="180" fontId="2" fillId="0" borderId="55" xfId="0" applyNumberFormat="1" applyFont="1" applyFill="1" applyBorder="1" applyAlignment="1">
      <alignment horizontal="right" vertical="top"/>
    </xf>
    <xf numFmtId="180" fontId="2" fillId="0" borderId="101" xfId="0" applyNumberFormat="1" applyFont="1" applyFill="1" applyBorder="1" applyAlignment="1">
      <alignment horizontal="right" vertical="top"/>
    </xf>
    <xf numFmtId="180" fontId="2" fillId="0" borderId="43" xfId="0" applyNumberFormat="1" applyFont="1" applyFill="1" applyBorder="1" applyAlignment="1">
      <alignment horizontal="right" vertical="top"/>
    </xf>
    <xf numFmtId="180" fontId="2" fillId="0" borderId="40" xfId="0" applyNumberFormat="1" applyFont="1" applyFill="1" applyBorder="1" applyAlignment="1">
      <alignment horizontal="right" vertical="top"/>
    </xf>
    <xf numFmtId="180" fontId="2" fillId="0" borderId="42" xfId="0" applyNumberFormat="1" applyFont="1" applyFill="1" applyBorder="1" applyAlignment="1">
      <alignment horizontal="right" vertical="top"/>
    </xf>
    <xf numFmtId="179" fontId="2" fillId="0" borderId="150" xfId="0" applyNumberFormat="1" applyFont="1" applyFill="1" applyBorder="1" applyAlignment="1">
      <alignment horizontal="right"/>
    </xf>
    <xf numFmtId="179" fontId="2" fillId="0" borderId="14" xfId="1" applyNumberFormat="1" applyFont="1" applyFill="1" applyBorder="1" applyAlignment="1">
      <alignment horizontal="right"/>
    </xf>
    <xf numFmtId="179" fontId="2" fillId="0" borderId="108" xfId="1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9" fontId="2" fillId="0" borderId="52" xfId="0" applyNumberFormat="1" applyFont="1" applyFill="1" applyBorder="1" applyAlignment="1">
      <alignment horizontal="right"/>
    </xf>
    <xf numFmtId="179" fontId="2" fillId="0" borderId="159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 vertical="top"/>
    </xf>
    <xf numFmtId="180" fontId="2" fillId="0" borderId="117" xfId="0" applyNumberFormat="1" applyFont="1" applyFill="1" applyBorder="1" applyAlignment="1">
      <alignment horizontal="right" vertical="top"/>
    </xf>
    <xf numFmtId="179" fontId="2" fillId="0" borderId="115" xfId="0" applyNumberFormat="1" applyFont="1" applyFill="1" applyBorder="1" applyAlignment="1">
      <alignment horizontal="right" vertical="center"/>
    </xf>
    <xf numFmtId="179" fontId="2" fillId="0" borderId="120" xfId="1" applyNumberFormat="1" applyFont="1" applyFill="1" applyBorder="1" applyAlignment="1">
      <alignment horizontal="right" vertical="center"/>
    </xf>
    <xf numFmtId="179" fontId="2" fillId="0" borderId="119" xfId="1" applyNumberFormat="1" applyFont="1" applyFill="1" applyBorder="1" applyAlignment="1">
      <alignment horizontal="right" vertical="center"/>
    </xf>
    <xf numFmtId="179" fontId="2" fillId="0" borderId="45" xfId="0" applyNumberFormat="1" applyFont="1" applyBorder="1" applyAlignment="1">
      <alignment vertical="center" shrinkToFit="1"/>
    </xf>
    <xf numFmtId="179" fontId="2" fillId="0" borderId="121" xfId="0" applyNumberFormat="1" applyFont="1" applyBorder="1" applyAlignment="1">
      <alignment vertical="center" shrinkToFit="1"/>
    </xf>
    <xf numFmtId="179" fontId="2" fillId="0" borderId="117" xfId="0" applyNumberFormat="1" applyFont="1" applyFill="1" applyBorder="1" applyAlignment="1">
      <alignment horizontal="right" vertical="center"/>
    </xf>
    <xf numFmtId="179" fontId="2" fillId="0" borderId="40" xfId="0" applyNumberFormat="1" applyFont="1" applyFill="1" applyBorder="1" applyAlignment="1">
      <alignment horizontal="right" vertical="center"/>
    </xf>
    <xf numFmtId="179" fontId="2" fillId="0" borderId="43" xfId="0" applyNumberFormat="1" applyFont="1" applyFill="1" applyBorder="1" applyAlignment="1">
      <alignment horizontal="right" vertical="center"/>
    </xf>
    <xf numFmtId="179" fontId="2" fillId="0" borderId="118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121" xfId="0" applyNumberFormat="1" applyFont="1" applyFill="1" applyBorder="1" applyAlignment="1">
      <alignment horizontal="right" vertical="center"/>
    </xf>
    <xf numFmtId="179" fontId="2" fillId="0" borderId="120" xfId="0" applyNumberFormat="1" applyFont="1" applyFill="1" applyBorder="1" applyAlignment="1">
      <alignment horizontal="right" vertical="center"/>
    </xf>
    <xf numFmtId="179" fontId="2" fillId="0" borderId="156" xfId="0" applyNumberFormat="1" applyFont="1" applyFill="1" applyBorder="1" applyAlignment="1">
      <alignment horizontal="right" vertical="center"/>
    </xf>
    <xf numFmtId="179" fontId="2" fillId="0" borderId="110" xfId="1" applyNumberFormat="1" applyFont="1" applyFill="1" applyBorder="1" applyAlignment="1">
      <alignment horizontal="right" vertical="center"/>
    </xf>
    <xf numFmtId="179" fontId="2" fillId="0" borderId="131" xfId="1" applyNumberFormat="1" applyFont="1" applyFill="1" applyBorder="1" applyAlignment="1">
      <alignment horizontal="right" vertical="center"/>
    </xf>
    <xf numFmtId="179" fontId="2" fillId="0" borderId="129" xfId="0" applyNumberFormat="1" applyFont="1" applyFill="1" applyBorder="1" applyAlignment="1">
      <alignment horizontal="right" vertical="center"/>
    </xf>
    <xf numFmtId="179" fontId="2" fillId="0" borderId="111" xfId="0" applyNumberFormat="1" applyFont="1" applyFill="1" applyBorder="1" applyAlignment="1">
      <alignment horizontal="right" vertical="center"/>
    </xf>
    <xf numFmtId="179" fontId="2" fillId="0" borderId="128" xfId="0" applyNumberFormat="1" applyFont="1" applyFill="1" applyBorder="1" applyAlignment="1">
      <alignment horizontal="right" vertical="center"/>
    </xf>
    <xf numFmtId="179" fontId="2" fillId="0" borderId="130" xfId="0" applyNumberFormat="1" applyFont="1" applyFill="1" applyBorder="1" applyAlignment="1">
      <alignment horizontal="right" vertical="center"/>
    </xf>
    <xf numFmtId="179" fontId="2" fillId="0" borderId="110" xfId="0" applyNumberFormat="1" applyFont="1" applyFill="1" applyBorder="1" applyAlignment="1">
      <alignment horizontal="right" vertical="center"/>
    </xf>
    <xf numFmtId="0" fontId="0" fillId="0" borderId="0" xfId="0" applyFont="1" applyFill="1"/>
    <xf numFmtId="179" fontId="2" fillId="0" borderId="12" xfId="0" applyNumberFormat="1" applyFont="1" applyFill="1" applyBorder="1" applyAlignment="1">
      <alignment horizontal="right" vertical="center"/>
    </xf>
    <xf numFmtId="179" fontId="2" fillId="0" borderId="150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9" fontId="2" fillId="0" borderId="159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distributed" vertical="center"/>
    </xf>
    <xf numFmtId="179" fontId="8" fillId="0" borderId="63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179" fontId="2" fillId="0" borderId="186" xfId="0" applyNumberFormat="1" applyFont="1" applyFill="1" applyBorder="1" applyAlignment="1">
      <alignment horizontal="right" vertical="center"/>
    </xf>
    <xf numFmtId="179" fontId="2" fillId="0" borderId="71" xfId="0" applyNumberFormat="1" applyFont="1" applyFill="1" applyBorder="1" applyAlignment="1">
      <alignment horizontal="right" vertical="center"/>
    </xf>
    <xf numFmtId="179" fontId="2" fillId="0" borderId="70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180" fontId="2" fillId="0" borderId="55" xfId="0" applyNumberFormat="1" applyFont="1" applyFill="1" applyBorder="1" applyAlignment="1">
      <alignment horizontal="right" vertical="distributed"/>
    </xf>
    <xf numFmtId="0" fontId="2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distributed"/>
    </xf>
    <xf numFmtId="0" fontId="2" fillId="0" borderId="45" xfId="0" applyFont="1" applyFill="1" applyBorder="1" applyAlignment="1">
      <alignment horizontal="right" vertical="center"/>
    </xf>
    <xf numFmtId="0" fontId="2" fillId="0" borderId="121" xfId="0" applyFont="1" applyFill="1" applyBorder="1" applyAlignment="1">
      <alignment horizontal="right" vertical="center"/>
    </xf>
    <xf numFmtId="179" fontId="2" fillId="0" borderId="128" xfId="0" applyNumberFormat="1" applyFont="1" applyFill="1" applyBorder="1" applyAlignment="1">
      <alignment horizontal="right" vertical="distributed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179" fontId="2" fillId="0" borderId="35" xfId="1" applyNumberFormat="1" applyFont="1" applyFill="1" applyBorder="1" applyAlignment="1">
      <alignment horizontal="right" vertical="center"/>
    </xf>
    <xf numFmtId="179" fontId="2" fillId="0" borderId="186" xfId="1" applyNumberFormat="1" applyFont="1" applyFill="1" applyBorder="1" applyAlignment="1">
      <alignment horizontal="right" vertical="center"/>
    </xf>
    <xf numFmtId="179" fontId="2" fillId="0" borderId="71" xfId="1" applyNumberFormat="1" applyFont="1" applyFill="1" applyBorder="1" applyAlignment="1">
      <alignment horizontal="right" vertical="center"/>
    </xf>
    <xf numFmtId="179" fontId="2" fillId="0" borderId="34" xfId="1" applyNumberFormat="1" applyFont="1" applyFill="1" applyBorder="1" applyAlignment="1">
      <alignment horizontal="right" vertical="center"/>
    </xf>
    <xf numFmtId="179" fontId="2" fillId="0" borderId="67" xfId="1" applyNumberFormat="1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/>
    </xf>
    <xf numFmtId="0" fontId="2" fillId="0" borderId="101" xfId="0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/>
    </xf>
    <xf numFmtId="180" fontId="2" fillId="0" borderId="27" xfId="0" applyNumberFormat="1" applyFont="1" applyFill="1" applyBorder="1" applyAlignment="1">
      <alignment horizontal="right"/>
    </xf>
    <xf numFmtId="180" fontId="2" fillId="0" borderId="102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/>
    </xf>
    <xf numFmtId="179" fontId="2" fillId="0" borderId="118" xfId="0" applyNumberFormat="1" applyFont="1" applyFill="1" applyBorder="1" applyAlignment="1">
      <alignment horizontal="right"/>
    </xf>
    <xf numFmtId="179" fontId="2" fillId="0" borderId="121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 vertical="center"/>
    </xf>
    <xf numFmtId="179" fontId="2" fillId="0" borderId="127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/>
    </xf>
    <xf numFmtId="179" fontId="2" fillId="0" borderId="156" xfId="0" applyNumberFormat="1" applyFont="1" applyFill="1" applyBorder="1" applyAlignment="1">
      <alignment horizontal="right"/>
    </xf>
    <xf numFmtId="179" fontId="2" fillId="0" borderId="129" xfId="0" applyNumberFormat="1" applyFont="1" applyFill="1" applyBorder="1" applyAlignment="1">
      <alignment horizontal="right"/>
    </xf>
    <xf numFmtId="179" fontId="2" fillId="0" borderId="111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15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center" vertical="center"/>
    </xf>
    <xf numFmtId="0" fontId="11" fillId="3" borderId="165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179" fontId="2" fillId="3" borderId="130" xfId="0" applyNumberFormat="1" applyFont="1" applyFill="1" applyBorder="1" applyAlignment="1">
      <alignment horizontal="right" vertical="center"/>
    </xf>
    <xf numFmtId="179" fontId="2" fillId="3" borderId="111" xfId="0" applyNumberFormat="1" applyFont="1" applyFill="1" applyBorder="1" applyAlignment="1">
      <alignment horizontal="right" vertical="center"/>
    </xf>
    <xf numFmtId="179" fontId="2" fillId="3" borderId="187" xfId="0" applyNumberFormat="1" applyFont="1" applyFill="1" applyBorder="1" applyAlignment="1">
      <alignment horizontal="right" vertical="center"/>
    </xf>
    <xf numFmtId="179" fontId="2" fillId="3" borderId="1" xfId="0" applyNumberFormat="1" applyFont="1" applyFill="1" applyBorder="1" applyAlignment="1">
      <alignment horizontal="right" vertical="center"/>
    </xf>
    <xf numFmtId="179" fontId="2" fillId="3" borderId="129" xfId="0" applyNumberFormat="1" applyFont="1" applyFill="1" applyBorder="1" applyAlignment="1">
      <alignment horizontal="right" vertical="center"/>
    </xf>
    <xf numFmtId="179" fontId="2" fillId="3" borderId="23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horizontal="right" vertical="center"/>
    </xf>
    <xf numFmtId="0" fontId="11" fillId="3" borderId="164" xfId="0" applyFont="1" applyFill="1" applyBorder="1" applyAlignment="1">
      <alignment horizontal="center" vertical="center"/>
    </xf>
    <xf numFmtId="179" fontId="2" fillId="3" borderId="24" xfId="0" applyNumberFormat="1" applyFont="1" applyFill="1" applyBorder="1" applyAlignment="1">
      <alignment vertical="center"/>
    </xf>
    <xf numFmtId="179" fontId="2" fillId="3" borderId="129" xfId="0" applyNumberFormat="1" applyFont="1" applyFill="1" applyBorder="1" applyAlignment="1">
      <alignment vertical="center"/>
    </xf>
    <xf numFmtId="179" fontId="2" fillId="3" borderId="111" xfId="0" applyNumberFormat="1" applyFont="1" applyFill="1" applyBorder="1" applyAlignment="1">
      <alignment vertical="center"/>
    </xf>
    <xf numFmtId="179" fontId="2" fillId="3" borderId="130" xfId="0" applyNumberFormat="1" applyFont="1" applyFill="1" applyBorder="1" applyAlignment="1">
      <alignment vertical="center"/>
    </xf>
    <xf numFmtId="179" fontId="2" fillId="3" borderId="1" xfId="0" applyNumberFormat="1" applyFont="1" applyFill="1" applyBorder="1" applyAlignment="1">
      <alignment vertical="center"/>
    </xf>
    <xf numFmtId="0" fontId="0" fillId="3" borderId="0" xfId="0" applyFont="1" applyFill="1"/>
    <xf numFmtId="0" fontId="2" fillId="3" borderId="1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distributed" vertical="distributed" wrapText="1"/>
    </xf>
    <xf numFmtId="179" fontId="2" fillId="3" borderId="4" xfId="0" applyNumberFormat="1" applyFont="1" applyFill="1" applyBorder="1" applyAlignment="1">
      <alignment vertical="center"/>
    </xf>
    <xf numFmtId="179" fontId="2" fillId="3" borderId="4" xfId="1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91" xfId="0" applyFont="1" applyFill="1" applyBorder="1" applyAlignment="1">
      <alignment vertical="center"/>
    </xf>
    <xf numFmtId="0" fontId="11" fillId="3" borderId="67" xfId="0" applyFont="1" applyFill="1" applyBorder="1" applyAlignment="1">
      <alignment horizontal="center" vertical="center"/>
    </xf>
    <xf numFmtId="179" fontId="2" fillId="3" borderId="72" xfId="0" applyNumberFormat="1" applyFont="1" applyFill="1" applyBorder="1" applyAlignment="1">
      <alignment vertical="center"/>
    </xf>
    <xf numFmtId="179" fontId="2" fillId="3" borderId="71" xfId="0" applyNumberFormat="1" applyFont="1" applyFill="1" applyBorder="1" applyAlignment="1">
      <alignment vertical="center"/>
    </xf>
    <xf numFmtId="179" fontId="2" fillId="3" borderId="35" xfId="0" applyNumberFormat="1" applyFont="1" applyFill="1" applyBorder="1" applyAlignment="1">
      <alignment vertical="center"/>
    </xf>
    <xf numFmtId="0" fontId="11" fillId="3" borderId="14" xfId="0" applyFont="1" applyFill="1" applyBorder="1" applyAlignment="1">
      <alignment horizontal="center" vertical="center"/>
    </xf>
    <xf numFmtId="179" fontId="2" fillId="3" borderId="159" xfId="0" applyNumberFormat="1" applyFont="1" applyFill="1" applyBorder="1" applyAlignment="1">
      <alignment vertical="center"/>
    </xf>
    <xf numFmtId="179" fontId="2" fillId="3" borderId="13" xfId="0" applyNumberFormat="1" applyFont="1" applyFill="1" applyBorder="1" applyAlignment="1">
      <alignment vertical="center"/>
    </xf>
    <xf numFmtId="179" fontId="2" fillId="3" borderId="1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179" fontId="2" fillId="3" borderId="164" xfId="0" applyNumberFormat="1" applyFont="1" applyFill="1" applyBorder="1" applyAlignment="1">
      <alignment vertical="center"/>
    </xf>
    <xf numFmtId="179" fontId="2" fillId="3" borderId="51" xfId="0" applyNumberFormat="1" applyFont="1" applyFill="1" applyBorder="1" applyAlignment="1">
      <alignment vertical="center"/>
    </xf>
    <xf numFmtId="0" fontId="11" fillId="3" borderId="35" xfId="0" applyFont="1" applyFill="1" applyBorder="1" applyAlignment="1">
      <alignment horizontal="center" vertical="center"/>
    </xf>
    <xf numFmtId="179" fontId="2" fillId="3" borderId="73" xfId="0" applyNumberFormat="1" applyFont="1" applyFill="1" applyBorder="1" applyAlignment="1">
      <alignment vertical="center"/>
    </xf>
    <xf numFmtId="179" fontId="2" fillId="3" borderId="67" xfId="0" applyNumberFormat="1" applyFont="1" applyFill="1" applyBorder="1" applyAlignment="1">
      <alignment vertical="center"/>
    </xf>
    <xf numFmtId="179" fontId="2" fillId="3" borderId="32" xfId="0" applyNumberFormat="1" applyFont="1" applyFill="1" applyBorder="1" applyAlignment="1">
      <alignment vertical="center"/>
    </xf>
    <xf numFmtId="179" fontId="2" fillId="3" borderId="31" xfId="0" applyNumberFormat="1" applyFont="1" applyFill="1" applyBorder="1" applyAlignment="1">
      <alignment vertical="center"/>
    </xf>
    <xf numFmtId="179" fontId="2" fillId="3" borderId="62" xfId="0" applyNumberFormat="1" applyFont="1" applyFill="1" applyBorder="1" applyAlignment="1">
      <alignment vertical="center"/>
    </xf>
    <xf numFmtId="0" fontId="11" fillId="3" borderId="38" xfId="0" applyFont="1" applyFill="1" applyBorder="1" applyAlignment="1">
      <alignment horizontal="center" vertical="center"/>
    </xf>
    <xf numFmtId="179" fontId="2" fillId="3" borderId="9" xfId="0" applyNumberFormat="1" applyFont="1" applyFill="1" applyBorder="1" applyAlignment="1">
      <alignment vertical="center"/>
    </xf>
    <xf numFmtId="179" fontId="2" fillId="3" borderId="27" xfId="0" applyNumberFormat="1" applyFont="1" applyFill="1" applyBorder="1" applyAlignment="1">
      <alignment vertical="center"/>
    </xf>
    <xf numFmtId="179" fontId="2" fillId="3" borderId="38" xfId="0" applyNumberFormat="1" applyFont="1" applyFill="1" applyBorder="1" applyAlignment="1">
      <alignment vertical="center"/>
    </xf>
    <xf numFmtId="0" fontId="11" fillId="3" borderId="23" xfId="0" applyFont="1" applyFill="1" applyBorder="1" applyAlignment="1">
      <alignment horizontal="center" vertical="center"/>
    </xf>
    <xf numFmtId="179" fontId="2" fillId="3" borderId="37" xfId="0" applyNumberFormat="1" applyFont="1" applyFill="1" applyBorder="1" applyAlignment="1">
      <alignment vertical="center"/>
    </xf>
    <xf numFmtId="179" fontId="2" fillId="3" borderId="22" xfId="0" applyNumberFormat="1" applyFont="1" applyFill="1" applyBorder="1" applyAlignment="1">
      <alignment vertical="center"/>
    </xf>
    <xf numFmtId="179" fontId="2" fillId="3" borderId="23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0" fontId="11" fillId="3" borderId="6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179" fontId="2" fillId="3" borderId="174" xfId="0" applyNumberFormat="1" applyFont="1" applyFill="1" applyBorder="1" applyAlignment="1">
      <alignment vertical="center"/>
    </xf>
    <xf numFmtId="179" fontId="2" fillId="3" borderId="89" xfId="0" applyNumberFormat="1" applyFont="1" applyFill="1" applyBorder="1" applyAlignment="1">
      <alignment vertical="center"/>
    </xf>
    <xf numFmtId="179" fontId="2" fillId="3" borderId="178" xfId="1" applyNumberFormat="1" applyFont="1" applyFill="1" applyBorder="1" applyAlignment="1">
      <alignment vertical="center"/>
    </xf>
    <xf numFmtId="179" fontId="2" fillId="3" borderId="174" xfId="1" applyNumberFormat="1" applyFont="1" applyFill="1" applyBorder="1" applyAlignment="1">
      <alignment vertical="center"/>
    </xf>
    <xf numFmtId="179" fontId="2" fillId="3" borderId="1" xfId="1" applyNumberFormat="1" applyFont="1" applyFill="1" applyBorder="1" applyAlignment="1">
      <alignment vertical="center"/>
    </xf>
    <xf numFmtId="179" fontId="2" fillId="3" borderId="26" xfId="1" applyNumberFormat="1" applyFont="1" applyFill="1" applyBorder="1" applyAlignment="1">
      <alignment vertical="center"/>
    </xf>
    <xf numFmtId="179" fontId="2" fillId="3" borderId="89" xfId="1" applyNumberFormat="1" applyFont="1" applyFill="1" applyBorder="1" applyAlignment="1">
      <alignment vertical="center"/>
    </xf>
    <xf numFmtId="179" fontId="2" fillId="3" borderId="178" xfId="0" applyNumberFormat="1" applyFont="1" applyFill="1" applyBorder="1" applyAlignment="1">
      <alignment horizontal="right" vertical="center"/>
    </xf>
    <xf numFmtId="179" fontId="2" fillId="3" borderId="174" xfId="0" applyNumberFormat="1" applyFont="1" applyFill="1" applyBorder="1" applyAlignment="1">
      <alignment horizontal="right" vertical="center"/>
    </xf>
    <xf numFmtId="179" fontId="2" fillId="3" borderId="89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1" fillId="3" borderId="103" xfId="0" applyFont="1" applyFill="1" applyBorder="1" applyAlignment="1">
      <alignment horizontal="center" vertical="center"/>
    </xf>
    <xf numFmtId="179" fontId="2" fillId="3" borderId="24" xfId="0" applyNumberFormat="1" applyFont="1" applyFill="1" applyBorder="1" applyAlignment="1">
      <alignment horizontal="right" vertical="center"/>
    </xf>
    <xf numFmtId="179" fontId="2" fillId="3" borderId="22" xfId="0" applyNumberFormat="1" applyFont="1" applyFill="1" applyBorder="1" applyAlignment="1">
      <alignment horizontal="right" vertical="center"/>
    </xf>
    <xf numFmtId="179" fontId="2" fillId="3" borderId="25" xfId="0" applyNumberFormat="1" applyFont="1" applyFill="1" applyBorder="1" applyAlignment="1">
      <alignment horizontal="right" vertical="center"/>
    </xf>
    <xf numFmtId="179" fontId="2" fillId="3" borderId="26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center" vertical="center" textRotation="255"/>
    </xf>
    <xf numFmtId="0" fontId="6" fillId="0" borderId="22" xfId="0" applyNumberFormat="1" applyFont="1" applyFill="1" applyBorder="1" applyAlignment="1">
      <alignment horizontal="center" vertical="center" textRotation="255"/>
    </xf>
    <xf numFmtId="0" fontId="6" fillId="0" borderId="14" xfId="0" applyNumberFormat="1" applyFont="1" applyFill="1" applyBorder="1" applyAlignment="1">
      <alignment horizontal="center" vertical="center" textRotation="255"/>
    </xf>
    <xf numFmtId="0" fontId="6" fillId="0" borderId="23" xfId="0" applyNumberFormat="1" applyFont="1" applyFill="1" applyBorder="1" applyAlignment="1">
      <alignment horizontal="center" vertical="center" textRotation="255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48" xfId="1" applyNumberFormat="1" applyFont="1" applyFill="1" applyBorder="1" applyAlignment="1">
      <alignment horizontal="center" vertical="center"/>
    </xf>
    <xf numFmtId="41" fontId="2" fillId="0" borderId="83" xfId="1" applyNumberFormat="1" applyFont="1" applyFill="1" applyBorder="1" applyAlignment="1">
      <alignment horizontal="center" vertical="center"/>
    </xf>
    <xf numFmtId="41" fontId="2" fillId="0" borderId="84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41" fontId="2" fillId="0" borderId="37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62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55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distributed" vertical="center"/>
    </xf>
    <xf numFmtId="41" fontId="2" fillId="0" borderId="3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center" vertical="center"/>
    </xf>
    <xf numFmtId="41" fontId="2" fillId="0" borderId="70" xfId="1" applyNumberFormat="1" applyFont="1" applyFill="1" applyBorder="1" applyAlignment="1">
      <alignment horizontal="center" vertical="center"/>
    </xf>
    <xf numFmtId="41" fontId="2" fillId="0" borderId="72" xfId="1" applyNumberFormat="1" applyFont="1" applyFill="1" applyBorder="1" applyAlignment="1">
      <alignment horizontal="center" vertical="center"/>
    </xf>
    <xf numFmtId="41" fontId="2" fillId="0" borderId="73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80" xfId="1" applyNumberFormat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58" xfId="1" applyNumberFormat="1" applyFont="1" applyFill="1" applyBorder="1" applyAlignment="1">
      <alignment horizontal="center" vertical="center"/>
    </xf>
    <xf numFmtId="41" fontId="2" fillId="0" borderId="81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41" fontId="2" fillId="0" borderId="89" xfId="1" applyNumberFormat="1" applyFont="1" applyFill="1" applyBorder="1" applyAlignment="1">
      <alignment horizontal="center" vertical="center"/>
    </xf>
    <xf numFmtId="41" fontId="2" fillId="0" borderId="86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left"/>
    </xf>
    <xf numFmtId="0" fontId="2" fillId="0" borderId="4" xfId="2" applyFont="1" applyFill="1" applyBorder="1" applyAlignment="1">
      <alignment horizontal="distributed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74" xfId="1" applyNumberFormat="1" applyFont="1" applyFill="1" applyBorder="1" applyAlignment="1">
      <alignment horizontal="center" vertical="center"/>
    </xf>
    <xf numFmtId="41" fontId="2" fillId="0" borderId="75" xfId="1" applyNumberFormat="1" applyFont="1" applyFill="1" applyBorder="1" applyAlignment="1">
      <alignment horizontal="center" vertical="center"/>
    </xf>
    <xf numFmtId="41" fontId="2" fillId="0" borderId="76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77" xfId="1" applyNumberFormat="1" applyFont="1" applyFill="1" applyBorder="1" applyAlignment="1">
      <alignment horizontal="center" vertical="center"/>
    </xf>
    <xf numFmtId="41" fontId="2" fillId="0" borderId="78" xfId="1" applyNumberFormat="1" applyFont="1" applyFill="1" applyBorder="1" applyAlignment="1">
      <alignment horizontal="center" vertical="center"/>
    </xf>
    <xf numFmtId="41" fontId="2" fillId="0" borderId="79" xfId="1" applyNumberFormat="1" applyFont="1" applyFill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85" xfId="1" applyNumberFormat="1" applyFont="1" applyFill="1" applyBorder="1" applyAlignment="1">
      <alignment horizontal="center" vertical="center"/>
    </xf>
    <xf numFmtId="41" fontId="2" fillId="0" borderId="88" xfId="1" applyNumberFormat="1" applyFont="1" applyFill="1" applyBorder="1" applyAlignment="1">
      <alignment horizontal="center" vertical="center"/>
    </xf>
    <xf numFmtId="41" fontId="2" fillId="0" borderId="59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distributed" vertical="center"/>
    </xf>
    <xf numFmtId="41" fontId="2" fillId="0" borderId="59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2" fillId="0" borderId="68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distributed" vertical="center"/>
    </xf>
    <xf numFmtId="41" fontId="2" fillId="0" borderId="68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91" xfId="1" applyNumberFormat="1" applyFont="1" applyFill="1" applyBorder="1" applyAlignment="1">
      <alignment horizontal="center" vertical="center"/>
    </xf>
    <xf numFmtId="41" fontId="2" fillId="0" borderId="92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41" fontId="2" fillId="0" borderId="32" xfId="1" applyNumberFormat="1" applyFont="1" applyFill="1" applyBorder="1" applyAlignment="1">
      <alignment horizontal="center"/>
    </xf>
    <xf numFmtId="41" fontId="2" fillId="0" borderId="29" xfId="1" applyNumberFormat="1" applyFont="1" applyFill="1" applyBorder="1" applyAlignment="1">
      <alignment horizontal="center"/>
    </xf>
    <xf numFmtId="41" fontId="2" fillId="0" borderId="63" xfId="1" applyNumberFormat="1" applyFont="1" applyFill="1" applyBorder="1" applyAlignment="1">
      <alignment horizontal="center"/>
    </xf>
    <xf numFmtId="41" fontId="2" fillId="0" borderId="62" xfId="1" applyNumberFormat="1" applyFont="1" applyFill="1" applyBorder="1" applyAlignment="1">
      <alignment horizontal="center"/>
    </xf>
    <xf numFmtId="41" fontId="2" fillId="0" borderId="33" xfId="1" applyNumberFormat="1" applyFont="1" applyFill="1" applyBorder="1" applyAlignment="1">
      <alignment horizontal="center"/>
    </xf>
    <xf numFmtId="41" fontId="2" fillId="0" borderId="83" xfId="1" applyNumberFormat="1" applyFont="1" applyFill="1" applyBorder="1" applyAlignment="1">
      <alignment horizontal="center" vertical="distributed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9" xfId="2" applyFont="1" applyFill="1" applyBorder="1" applyAlignment="1">
      <alignment horizontal="distributed" vertical="center" shrinkToFit="1"/>
    </xf>
    <xf numFmtId="0" fontId="2" fillId="0" borderId="0" xfId="2" applyFont="1" applyFill="1" applyBorder="1" applyAlignment="1">
      <alignment horizontal="distributed" vertical="center" shrinkToFit="1"/>
    </xf>
    <xf numFmtId="0" fontId="2" fillId="0" borderId="7" xfId="2" applyFont="1" applyFill="1" applyBorder="1" applyAlignment="1">
      <alignment horizontal="distributed" vertical="center" shrinkToFit="1"/>
    </xf>
    <xf numFmtId="41" fontId="2" fillId="0" borderId="69" xfId="1" applyNumberFormat="1" applyFont="1" applyFill="1" applyBorder="1" applyAlignment="1">
      <alignment horizontal="center"/>
    </xf>
    <xf numFmtId="41" fontId="2" fillId="0" borderId="70" xfId="1" applyNumberFormat="1" applyFont="1" applyFill="1" applyBorder="1" applyAlignment="1">
      <alignment horizontal="center"/>
    </xf>
    <xf numFmtId="41" fontId="2" fillId="0" borderId="72" xfId="1" applyNumberFormat="1" applyFont="1" applyFill="1" applyBorder="1" applyAlignment="1">
      <alignment horizontal="center"/>
    </xf>
    <xf numFmtId="41" fontId="2" fillId="0" borderId="67" xfId="1" applyNumberFormat="1" applyFont="1" applyFill="1" applyBorder="1" applyAlignment="1">
      <alignment horizontal="center"/>
    </xf>
    <xf numFmtId="41" fontId="2" fillId="0" borderId="73" xfId="1" applyNumberFormat="1" applyFont="1" applyFill="1" applyBorder="1" applyAlignment="1">
      <alignment horizontal="center"/>
    </xf>
    <xf numFmtId="41" fontId="2" fillId="0" borderId="35" xfId="1" applyNumberFormat="1" applyFont="1" applyFill="1" applyBorder="1" applyAlignment="1">
      <alignment horizontal="center"/>
    </xf>
    <xf numFmtId="0" fontId="2" fillId="0" borderId="32" xfId="2" applyFont="1" applyFill="1" applyBorder="1" applyAlignment="1">
      <alignment horizontal="distributed" vertical="center" shrinkToFit="1"/>
    </xf>
    <xf numFmtId="0" fontId="2" fillId="0" borderId="29" xfId="2" applyFont="1" applyFill="1" applyBorder="1" applyAlignment="1">
      <alignment horizontal="distributed" vertical="center" shrinkToFit="1"/>
    </xf>
    <xf numFmtId="0" fontId="2" fillId="0" borderId="59" xfId="2" applyFont="1" applyFill="1" applyBorder="1" applyAlignment="1">
      <alignment horizontal="distributed" vertical="center" shrinkToFit="1"/>
    </xf>
    <xf numFmtId="41" fontId="2" fillId="0" borderId="30" xfId="1" applyNumberFormat="1" applyFont="1" applyFill="1" applyBorder="1" applyAlignment="1">
      <alignment horizontal="center"/>
    </xf>
    <xf numFmtId="41" fontId="2" fillId="0" borderId="38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6" fillId="0" borderId="9" xfId="2" applyFont="1" applyFill="1" applyBorder="1" applyAlignment="1">
      <alignment horizontal="distributed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41" fontId="2" fillId="0" borderId="8" xfId="1" applyNumberFormat="1" applyFont="1" applyFill="1" applyBorder="1" applyAlignment="1">
      <alignment horizontal="center"/>
    </xf>
    <xf numFmtId="41" fontId="2" fillId="0" borderId="28" xfId="1" applyNumberFormat="1" applyFont="1" applyFill="1" applyBorder="1" applyAlignment="1">
      <alignment horizontal="center"/>
    </xf>
    <xf numFmtId="41" fontId="2" fillId="0" borderId="9" xfId="1" applyNumberFormat="1" applyFont="1" applyFill="1" applyBorder="1" applyAlignment="1">
      <alignment horizontal="center"/>
    </xf>
    <xf numFmtId="41" fontId="2" fillId="0" borderId="55" xfId="1" applyNumberFormat="1" applyFont="1" applyFill="1" applyBorder="1" applyAlignment="1">
      <alignment horizontal="center"/>
    </xf>
    <xf numFmtId="0" fontId="2" fillId="0" borderId="32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41" fontId="2" fillId="3" borderId="32" xfId="1" applyNumberFormat="1" applyFont="1" applyFill="1" applyBorder="1" applyAlignment="1">
      <alignment horizontal="center"/>
    </xf>
    <xf numFmtId="41" fontId="2" fillId="3" borderId="29" xfId="1" applyNumberFormat="1" applyFont="1" applyFill="1" applyBorder="1" applyAlignment="1">
      <alignment horizontal="center"/>
    </xf>
    <xf numFmtId="41" fontId="2" fillId="3" borderId="63" xfId="1" applyNumberFormat="1" applyFont="1" applyFill="1" applyBorder="1" applyAlignment="1">
      <alignment horizontal="center"/>
    </xf>
    <xf numFmtId="41" fontId="2" fillId="3" borderId="62" xfId="1" applyNumberFormat="1" applyFont="1" applyFill="1" applyBorder="1" applyAlignment="1">
      <alignment horizontal="center"/>
    </xf>
    <xf numFmtId="41" fontId="2" fillId="3" borderId="33" xfId="1" applyNumberFormat="1" applyFont="1" applyFill="1" applyBorder="1" applyAlignment="1">
      <alignment horizontal="center"/>
    </xf>
    <xf numFmtId="0" fontId="2" fillId="0" borderId="9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distributed" vertical="center"/>
    </xf>
    <xf numFmtId="41" fontId="2" fillId="3" borderId="9" xfId="1" applyNumberFormat="1" applyFont="1" applyFill="1" applyBorder="1" applyAlignment="1">
      <alignment horizontal="center"/>
    </xf>
    <xf numFmtId="41" fontId="2" fillId="3" borderId="0" xfId="1" applyNumberFormat="1" applyFont="1" applyFill="1" applyBorder="1" applyAlignment="1">
      <alignment horizontal="center"/>
    </xf>
    <xf numFmtId="41" fontId="2" fillId="3" borderId="55" xfId="1" applyNumberFormat="1" applyFont="1" applyFill="1" applyBorder="1" applyAlignment="1">
      <alignment horizontal="center"/>
    </xf>
    <xf numFmtId="41" fontId="2" fillId="3" borderId="38" xfId="1" applyNumberFormat="1" applyFont="1" applyFill="1" applyBorder="1" applyAlignment="1">
      <alignment horizontal="center"/>
    </xf>
    <xf numFmtId="41" fontId="2" fillId="3" borderId="28" xfId="1" applyNumberFormat="1" applyFont="1" applyFill="1" applyBorder="1" applyAlignment="1">
      <alignment horizontal="center"/>
    </xf>
    <xf numFmtId="0" fontId="2" fillId="0" borderId="67" xfId="2" applyFont="1" applyFill="1" applyBorder="1" applyAlignment="1">
      <alignment horizontal="distributed" vertical="center" wrapText="1"/>
    </xf>
    <xf numFmtId="0" fontId="2" fillId="0" borderId="72" xfId="2" applyFont="1" applyFill="1" applyBorder="1" applyAlignment="1">
      <alignment horizontal="distributed" vertical="center"/>
    </xf>
    <xf numFmtId="0" fontId="2" fillId="0" borderId="68" xfId="2" applyFont="1" applyFill="1" applyBorder="1" applyAlignment="1">
      <alignment horizontal="distributed" vertical="center"/>
    </xf>
    <xf numFmtId="38" fontId="2" fillId="0" borderId="35" xfId="1" applyFont="1" applyFill="1" applyBorder="1" applyAlignment="1">
      <alignment horizontal="center" vertical="center"/>
    </xf>
    <xf numFmtId="38" fontId="2" fillId="0" borderId="67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63" xfId="1" applyFont="1" applyFill="1" applyBorder="1" applyAlignment="1">
      <alignment horizontal="center" vertical="center"/>
    </xf>
    <xf numFmtId="41" fontId="2" fillId="0" borderId="71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left"/>
    </xf>
    <xf numFmtId="41" fontId="2" fillId="0" borderId="49" xfId="1" applyNumberFormat="1" applyFont="1" applyFill="1" applyBorder="1" applyAlignment="1">
      <alignment horizontal="center" vertical="center"/>
    </xf>
    <xf numFmtId="41" fontId="2" fillId="0" borderId="50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 wrapText="1"/>
    </xf>
    <xf numFmtId="0" fontId="1" fillId="0" borderId="52" xfId="0" applyNumberFormat="1" applyFont="1" applyFill="1" applyBorder="1"/>
    <xf numFmtId="0" fontId="1" fillId="0" borderId="62" xfId="0" applyNumberFormat="1" applyFont="1" applyFill="1" applyBorder="1"/>
    <xf numFmtId="0" fontId="1" fillId="0" borderId="63" xfId="0" applyNumberFormat="1" applyFont="1" applyFill="1" applyBorder="1"/>
    <xf numFmtId="0" fontId="2" fillId="0" borderId="51" xfId="1" applyNumberFormat="1" applyFont="1" applyFill="1" applyBorder="1" applyAlignment="1">
      <alignment horizontal="center" vertical="center"/>
    </xf>
    <xf numFmtId="0" fontId="2" fillId="0" borderId="64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/>
    </xf>
    <xf numFmtId="0" fontId="2" fillId="0" borderId="60" xfId="1" applyNumberFormat="1" applyFont="1" applyFill="1" applyBorder="1" applyAlignment="1">
      <alignment horizontal="center" vertical="center"/>
    </xf>
    <xf numFmtId="0" fontId="2" fillId="0" borderId="65" xfId="1" applyNumberFormat="1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0" borderId="56" xfId="1" applyNumberFormat="1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>
      <alignment horizontal="center" vertical="center"/>
    </xf>
    <xf numFmtId="41" fontId="2" fillId="0" borderId="57" xfId="1" applyNumberFormat="1" applyFont="1" applyFill="1" applyBorder="1" applyAlignment="1">
      <alignment horizontal="center" vertical="center"/>
    </xf>
    <xf numFmtId="41" fontId="2" fillId="0" borderId="65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2" fillId="0" borderId="62" xfId="1" applyNumberFormat="1" applyFont="1" applyFill="1" applyBorder="1" applyAlignment="1">
      <alignment horizontal="center" vertical="center" wrapText="1"/>
    </xf>
    <xf numFmtId="0" fontId="2" fillId="0" borderId="63" xfId="1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 wrapText="1"/>
    </xf>
    <xf numFmtId="0" fontId="11" fillId="0" borderId="94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distributed" vertical="center" wrapText="1"/>
    </xf>
    <xf numFmtId="0" fontId="2" fillId="0" borderId="63" xfId="0" applyFont="1" applyFill="1" applyBorder="1" applyAlignment="1">
      <alignment horizontal="distributed" vertical="center"/>
    </xf>
    <xf numFmtId="0" fontId="2" fillId="0" borderId="94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/>
    </xf>
    <xf numFmtId="0" fontId="2" fillId="0" borderId="73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distributed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left" vertical="distributed"/>
    </xf>
    <xf numFmtId="41" fontId="1" fillId="0" borderId="1" xfId="1" applyNumberFormat="1" applyFont="1" applyBorder="1" applyAlignment="1">
      <alignment horizontal="left"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center" vertical="center"/>
    </xf>
    <xf numFmtId="41" fontId="2" fillId="0" borderId="20" xfId="1" applyNumberFormat="1" applyFont="1" applyBorder="1" applyAlignment="1">
      <alignment horizontal="center" vertical="center"/>
    </xf>
    <xf numFmtId="41" fontId="2" fillId="0" borderId="3" xfId="1" applyNumberFormat="1" applyFont="1" applyBorder="1" applyAlignment="1">
      <alignment horizontal="center" vertical="center"/>
    </xf>
    <xf numFmtId="41" fontId="2" fillId="0" borderId="91" xfId="1" applyNumberFormat="1" applyFont="1" applyBorder="1" applyAlignment="1">
      <alignment horizontal="center" vertical="center"/>
    </xf>
    <xf numFmtId="41" fontId="2" fillId="0" borderId="4" xfId="1" applyNumberFormat="1" applyFont="1" applyBorder="1" applyAlignment="1">
      <alignment horizontal="center" vertical="center"/>
    </xf>
    <xf numFmtId="41" fontId="2" fillId="0" borderId="12" xfId="1" applyNumberFormat="1" applyFont="1" applyBorder="1" applyAlignment="1">
      <alignment horizontal="center" vertical="center"/>
    </xf>
    <xf numFmtId="41" fontId="2" fillId="0" borderId="21" xfId="1" applyNumberFormat="1" applyFont="1" applyBorder="1" applyAlignment="1">
      <alignment horizontal="center" vertical="center"/>
    </xf>
    <xf numFmtId="41" fontId="2" fillId="0" borderId="13" xfId="1" applyNumberFormat="1" applyFont="1" applyBorder="1" applyAlignment="1">
      <alignment horizontal="center" vertical="center"/>
    </xf>
    <xf numFmtId="41" fontId="2" fillId="0" borderId="22" xfId="1" applyNumberFormat="1" applyFont="1" applyBorder="1" applyAlignment="1">
      <alignment horizontal="center" vertical="center"/>
    </xf>
    <xf numFmtId="41" fontId="2" fillId="0" borderId="108" xfId="1" applyNumberFormat="1" applyFont="1" applyBorder="1" applyAlignment="1">
      <alignment horizontal="center" vertical="center"/>
    </xf>
    <xf numFmtId="41" fontId="2" fillId="0" borderId="109" xfId="1" applyNumberFormat="1" applyFont="1" applyBorder="1" applyAlignment="1">
      <alignment horizontal="center" vertical="center"/>
    </xf>
    <xf numFmtId="41" fontId="2" fillId="0" borderId="69" xfId="1" applyNumberFormat="1" applyFont="1" applyBorder="1" applyAlignment="1">
      <alignment horizontal="center" vertical="center"/>
    </xf>
    <xf numFmtId="41" fontId="2" fillId="0" borderId="67" xfId="1" applyNumberFormat="1" applyFont="1" applyBorder="1" applyAlignment="1">
      <alignment horizontal="center" vertical="center"/>
    </xf>
    <xf numFmtId="41" fontId="2" fillId="0" borderId="70" xfId="1" applyNumberFormat="1" applyFont="1" applyBorder="1" applyAlignment="1">
      <alignment horizontal="center" vertical="center"/>
    </xf>
    <xf numFmtId="41" fontId="2" fillId="0" borderId="78" xfId="1" applyNumberFormat="1" applyFont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9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>
      <alignment horizontal="distributed" vertical="center"/>
    </xf>
    <xf numFmtId="41" fontId="0" fillId="0" borderId="1" xfId="0" applyNumberFormat="1" applyFont="1" applyBorder="1" applyAlignment="1">
      <alignment horizontal="left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4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distributed" vertical="center"/>
    </xf>
    <xf numFmtId="41" fontId="2" fillId="0" borderId="8" xfId="0" applyNumberFormat="1" applyFont="1" applyBorder="1" applyAlignment="1">
      <alignment horizontal="distributed" vertical="center"/>
    </xf>
    <xf numFmtId="41" fontId="2" fillId="0" borderId="36" xfId="0" applyNumberFormat="1" applyFont="1" applyBorder="1" applyAlignment="1">
      <alignment horizontal="distributed" vertical="center"/>
    </xf>
    <xf numFmtId="41" fontId="2" fillId="0" borderId="67" xfId="0" applyNumberFormat="1" applyFont="1" applyBorder="1" applyAlignment="1">
      <alignment horizontal="center" vertical="center"/>
    </xf>
    <xf numFmtId="41" fontId="2" fillId="0" borderId="78" xfId="0" applyNumberFormat="1" applyFont="1" applyBorder="1" applyAlignment="1">
      <alignment horizontal="center" vertical="center"/>
    </xf>
    <xf numFmtId="41" fontId="2" fillId="0" borderId="72" xfId="0" applyNumberFormat="1" applyFont="1" applyBorder="1" applyAlignment="1">
      <alignment horizontal="center" vertical="center"/>
    </xf>
    <xf numFmtId="41" fontId="2" fillId="0" borderId="79" xfId="0" applyNumberFormat="1" applyFont="1" applyBorder="1" applyAlignment="1">
      <alignment horizontal="center" vertical="center"/>
    </xf>
    <xf numFmtId="179" fontId="2" fillId="0" borderId="133" xfId="0" applyNumberFormat="1" applyFont="1" applyFill="1" applyBorder="1" applyAlignment="1">
      <alignment horizontal="distributed" vertical="center"/>
    </xf>
    <xf numFmtId="179" fontId="2" fillId="0" borderId="134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distributed" vertical="center"/>
    </xf>
    <xf numFmtId="179" fontId="2" fillId="0" borderId="135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horizontal="distributed" vertical="distributed" textRotation="255"/>
    </xf>
    <xf numFmtId="179" fontId="2" fillId="0" borderId="55" xfId="0" applyNumberFormat="1" applyFont="1" applyFill="1" applyBorder="1" applyAlignment="1">
      <alignment horizontal="center" vertical="distributed" wrapText="1"/>
    </xf>
    <xf numFmtId="179" fontId="2" fillId="0" borderId="55" xfId="0" applyNumberFormat="1" applyFont="1" applyFill="1" applyBorder="1" applyAlignment="1">
      <alignment horizontal="center" vertical="distributed"/>
    </xf>
    <xf numFmtId="179" fontId="2" fillId="0" borderId="74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7" xfId="0" applyNumberFormat="1" applyFont="1" applyFill="1" applyBorder="1" applyAlignment="1">
      <alignment horizontal="distributed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center" vertical="center" wrapText="1"/>
    </xf>
    <xf numFmtId="0" fontId="0" fillId="0" borderId="55" xfId="0" applyFont="1" applyBorder="1"/>
    <xf numFmtId="0" fontId="0" fillId="0" borderId="63" xfId="0" applyFont="1" applyBorder="1"/>
    <xf numFmtId="0" fontId="6" fillId="0" borderId="94" xfId="0" applyFont="1" applyFill="1" applyBorder="1" applyAlignment="1">
      <alignment horizontal="distributed" vertical="distributed"/>
    </xf>
    <xf numFmtId="0" fontId="6" fillId="0" borderId="141" xfId="0" applyFont="1" applyFill="1" applyBorder="1" applyAlignment="1">
      <alignment horizontal="distributed" vertical="center"/>
    </xf>
    <xf numFmtId="0" fontId="6" fillId="0" borderId="9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distributed" vertical="center"/>
    </xf>
    <xf numFmtId="0" fontId="0" fillId="0" borderId="135" xfId="0" applyFont="1" applyBorder="1"/>
    <xf numFmtId="0" fontId="11" fillId="0" borderId="4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distributed" vertical="center"/>
    </xf>
    <xf numFmtId="0" fontId="2" fillId="0" borderId="13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distributed" vertical="center" shrinkToFit="1"/>
    </xf>
    <xf numFmtId="0" fontId="2" fillId="0" borderId="73" xfId="0" applyFont="1" applyFill="1" applyBorder="1" applyAlignment="1">
      <alignment horizontal="distributed" vertical="center" shrinkToFit="1"/>
    </xf>
    <xf numFmtId="0" fontId="0" fillId="0" borderId="55" xfId="0" applyFont="1" applyFill="1" applyBorder="1" applyAlignment="1">
      <alignment shrinkToFit="1"/>
    </xf>
    <xf numFmtId="0" fontId="2" fillId="0" borderId="55" xfId="0" applyFont="1" applyFill="1" applyBorder="1" applyAlignment="1">
      <alignment horizontal="distributed" vertical="distributed" shrinkToFit="1"/>
    </xf>
    <xf numFmtId="0" fontId="0" fillId="0" borderId="63" xfId="0" applyFont="1" applyFill="1" applyBorder="1" applyAlignment="1">
      <alignment shrinkToFit="1"/>
    </xf>
    <xf numFmtId="0" fontId="2" fillId="0" borderId="94" xfId="0" applyFont="1" applyFill="1" applyBorder="1" applyAlignment="1">
      <alignment horizontal="distributed" vertical="center" shrinkToFit="1"/>
    </xf>
    <xf numFmtId="0" fontId="2" fillId="0" borderId="141" xfId="0" applyFont="1" applyFill="1" applyBorder="1" applyAlignment="1">
      <alignment horizontal="distributed" vertical="center" shrinkToFit="1"/>
    </xf>
    <xf numFmtId="0" fontId="2" fillId="0" borderId="55" xfId="0" applyFont="1" applyFill="1" applyBorder="1" applyAlignment="1">
      <alignment horizontal="distributed" vertical="center" shrinkToFit="1"/>
    </xf>
    <xf numFmtId="0" fontId="2" fillId="0" borderId="63" xfId="0" applyFont="1" applyFill="1" applyBorder="1" applyAlignment="1">
      <alignment horizontal="distributed" vertical="center" shrinkToFit="1"/>
    </xf>
    <xf numFmtId="0" fontId="2" fillId="0" borderId="95" xfId="0" applyFont="1" applyFill="1" applyBorder="1" applyAlignment="1">
      <alignment horizontal="distributed" vertical="center" shrinkToFit="1"/>
    </xf>
    <xf numFmtId="41" fontId="2" fillId="0" borderId="67" xfId="1" applyNumberFormat="1" applyFont="1" applyFill="1" applyBorder="1" applyAlignment="1">
      <alignment horizontal="center" vertical="center" textRotation="255"/>
    </xf>
    <xf numFmtId="41" fontId="2" fillId="0" borderId="0" xfId="1" applyNumberFormat="1" applyFont="1" applyFill="1" applyBorder="1" applyAlignment="1">
      <alignment horizontal="center" vertical="center" textRotation="255"/>
    </xf>
    <xf numFmtId="41" fontId="2" fillId="0" borderId="29" xfId="1" applyNumberFormat="1" applyFont="1" applyFill="1" applyBorder="1" applyAlignment="1">
      <alignment horizontal="center" vertical="center" textRotation="255"/>
    </xf>
    <xf numFmtId="41" fontId="2" fillId="0" borderId="67" xfId="1" applyNumberFormat="1" applyFont="1" applyFill="1" applyBorder="1" applyAlignment="1">
      <alignment horizontal="distributed" vertical="center" textRotation="255"/>
    </xf>
    <xf numFmtId="41" fontId="2" fillId="0" borderId="1" xfId="1" applyNumberFormat="1" applyFont="1" applyFill="1" applyBorder="1" applyAlignment="1">
      <alignment horizontal="distributed" vertical="center" textRotation="255"/>
    </xf>
    <xf numFmtId="41" fontId="11" fillId="0" borderId="4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distributed" vertical="center"/>
    </xf>
    <xf numFmtId="41" fontId="13" fillId="0" borderId="1" xfId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distributed" vertical="center"/>
    </xf>
    <xf numFmtId="41" fontId="19" fillId="0" borderId="75" xfId="1" applyNumberFormat="1" applyFont="1" applyFill="1" applyBorder="1" applyAlignment="1">
      <alignment horizontal="distributed" vertical="center" wrapText="1"/>
    </xf>
    <xf numFmtId="41" fontId="19" fillId="0" borderId="135" xfId="1" applyNumberFormat="1" applyFont="1" applyFill="1" applyBorder="1" applyAlignment="1">
      <alignment horizontal="distributed" vertical="center" wrapText="1"/>
    </xf>
    <xf numFmtId="0" fontId="2" fillId="0" borderId="55" xfId="1" applyNumberFormat="1" applyFont="1" applyFill="1" applyBorder="1" applyAlignment="1">
      <alignment horizontal="distributed" vertical="center" textRotation="255"/>
    </xf>
    <xf numFmtId="0" fontId="2" fillId="0" borderId="63" xfId="1" applyNumberFormat="1" applyFont="1" applyFill="1" applyBorder="1" applyAlignment="1">
      <alignment horizontal="distributed" vertical="center" textRotation="255"/>
    </xf>
    <xf numFmtId="41" fontId="2" fillId="0" borderId="0" xfId="1" applyNumberFormat="1" applyFont="1" applyFill="1" applyBorder="1" applyAlignment="1">
      <alignment horizontal="distributed" vertical="center" textRotation="255"/>
    </xf>
    <xf numFmtId="41" fontId="2" fillId="0" borderId="4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distributed" vertical="center" textRotation="255"/>
    </xf>
    <xf numFmtId="41" fontId="2" fillId="0" borderId="12" xfId="1" applyNumberFormat="1" applyFont="1" applyFill="1" applyBorder="1" applyAlignment="1">
      <alignment horizontal="distributed" vertical="center" textRotation="255"/>
    </xf>
    <xf numFmtId="41" fontId="2" fillId="0" borderId="21" xfId="1" applyNumberFormat="1" applyFont="1" applyFill="1" applyBorder="1" applyAlignment="1">
      <alignment horizontal="distributed" vertical="center" textRotation="255"/>
    </xf>
    <xf numFmtId="41" fontId="2" fillId="0" borderId="69" xfId="1" applyNumberFormat="1" applyFont="1" applyFill="1" applyBorder="1" applyAlignment="1">
      <alignment horizontal="center" vertical="center" textRotation="255"/>
    </xf>
    <xf numFmtId="41" fontId="2" fillId="0" borderId="8" xfId="1" applyNumberFormat="1" applyFont="1" applyFill="1" applyBorder="1" applyAlignment="1">
      <alignment horizontal="center" vertical="center" textRotation="255"/>
    </xf>
    <xf numFmtId="41" fontId="2" fillId="0" borderId="30" xfId="1" applyNumberFormat="1" applyFont="1" applyFill="1" applyBorder="1" applyAlignment="1">
      <alignment horizontal="center" vertical="center" textRotation="255"/>
    </xf>
    <xf numFmtId="41" fontId="2" fillId="0" borderId="36" xfId="1" applyNumberFormat="1" applyFont="1" applyFill="1" applyBorder="1" applyAlignment="1">
      <alignment horizontal="distributed" vertical="center" textRotation="255"/>
    </xf>
    <xf numFmtId="41" fontId="13" fillId="0" borderId="36" xfId="1" applyNumberFormat="1" applyFont="1" applyFill="1" applyBorder="1" applyAlignment="1">
      <alignment horizontal="distributed" vertical="center"/>
    </xf>
    <xf numFmtId="41" fontId="19" fillId="0" borderId="136" xfId="1" applyNumberFormat="1" applyFont="1" applyFill="1" applyBorder="1" applyAlignment="1">
      <alignment horizontal="distributed" vertical="center" wrapText="1"/>
    </xf>
    <xf numFmtId="0" fontId="2" fillId="0" borderId="5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158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distributed"/>
    </xf>
    <xf numFmtId="0" fontId="6" fillId="0" borderId="4" xfId="3" applyFont="1" applyFill="1" applyBorder="1" applyAlignment="1">
      <alignment horizontal="left" vertical="top"/>
    </xf>
    <xf numFmtId="0" fontId="2" fillId="0" borderId="16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distributed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0" fontId="2" fillId="0" borderId="172" xfId="0" applyFont="1" applyFill="1" applyBorder="1" applyAlignment="1">
      <alignment horizontal="distributed" vertical="center"/>
    </xf>
    <xf numFmtId="179" fontId="2" fillId="0" borderId="163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8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173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0" fontId="2" fillId="0" borderId="166" xfId="0" applyFont="1" applyFill="1" applyBorder="1" applyAlignment="1">
      <alignment horizontal="distributed" vertical="center"/>
    </xf>
    <xf numFmtId="0" fontId="2" fillId="0" borderId="167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68" xfId="0" applyFont="1" applyFill="1" applyBorder="1" applyAlignment="1">
      <alignment horizontal="distributed" vertical="center"/>
    </xf>
    <xf numFmtId="0" fontId="2" fillId="0" borderId="16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6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179" fontId="2" fillId="0" borderId="4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distributed" vertical="center"/>
    </xf>
    <xf numFmtId="0" fontId="2" fillId="0" borderId="170" xfId="0" applyFont="1" applyFill="1" applyBorder="1" applyAlignment="1">
      <alignment horizontal="distributed" vertical="center"/>
    </xf>
    <xf numFmtId="0" fontId="2" fillId="0" borderId="171" xfId="0" applyFont="1" applyFill="1" applyBorder="1" applyAlignment="1">
      <alignment horizontal="distributed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8" xfId="0" applyNumberFormat="1" applyFont="1" applyFill="1" applyBorder="1" applyAlignment="1">
      <alignment horizontal="right" vertical="center"/>
    </xf>
    <xf numFmtId="179" fontId="2" fillId="0" borderId="8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center"/>
    </xf>
    <xf numFmtId="0" fontId="2" fillId="0" borderId="86" xfId="0" applyFont="1" applyFill="1" applyBorder="1" applyAlignment="1">
      <alignment horizontal="distributed" vertical="center"/>
    </xf>
    <xf numFmtId="0" fontId="6" fillId="0" borderId="16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horizontal="right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91" xfId="0" applyFont="1" applyFill="1" applyBorder="1" applyAlignment="1">
      <alignment horizontal="center" vertical="center" shrinkToFit="1"/>
    </xf>
    <xf numFmtId="0" fontId="11" fillId="0" borderId="92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179" fontId="2" fillId="0" borderId="33" xfId="0" applyNumberFormat="1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distributed" vertical="center"/>
    </xf>
    <xf numFmtId="0" fontId="2" fillId="3" borderId="86" xfId="0" applyFont="1" applyFill="1" applyBorder="1" applyAlignment="1">
      <alignment horizontal="distributed" vertical="center"/>
    </xf>
    <xf numFmtId="0" fontId="11" fillId="3" borderId="73" xfId="0" applyFont="1" applyFill="1" applyBorder="1" applyAlignment="1">
      <alignment horizontal="distributed" vertical="center" wrapText="1"/>
    </xf>
    <xf numFmtId="0" fontId="11" fillId="3" borderId="63" xfId="0" applyFont="1" applyFill="1" applyBorder="1" applyAlignment="1">
      <alignment horizontal="distributed" vertical="center" wrapText="1"/>
    </xf>
    <xf numFmtId="0" fontId="11" fillId="3" borderId="26" xfId="0" applyFont="1" applyFill="1" applyBorder="1" applyAlignment="1">
      <alignment horizontal="distributed" vertical="center" wrapText="1"/>
    </xf>
    <xf numFmtId="0" fontId="2" fillId="3" borderId="4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2" fillId="3" borderId="33" xfId="0" applyFont="1" applyFill="1" applyBorder="1" applyAlignment="1">
      <alignment horizontal="distributed" vertical="center"/>
    </xf>
    <xf numFmtId="0" fontId="11" fillId="3" borderId="175" xfId="0" applyFont="1" applyFill="1" applyBorder="1" applyAlignment="1">
      <alignment horizontal="center" vertical="center"/>
    </xf>
    <xf numFmtId="0" fontId="11" fillId="3" borderId="176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center" vertical="center"/>
    </xf>
    <xf numFmtId="0" fontId="11" fillId="3" borderId="122" xfId="0" applyFont="1" applyFill="1" applyBorder="1" applyAlignment="1">
      <alignment horizontal="center" vertical="center"/>
    </xf>
    <xf numFmtId="0" fontId="11" fillId="3" borderId="12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2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102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/>
    </xf>
    <xf numFmtId="0" fontId="11" fillId="3" borderId="1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distributed" vertical="center"/>
    </xf>
    <xf numFmtId="0" fontId="2" fillId="3" borderId="48" xfId="0" applyFont="1" applyFill="1" applyBorder="1" applyAlignment="1">
      <alignment horizontal="distributed" vertical="center"/>
    </xf>
    <xf numFmtId="0" fontId="0" fillId="3" borderId="1" xfId="0" applyFont="1" applyFill="1" applyBorder="1" applyAlignment="1">
      <alignment horizontal="left"/>
    </xf>
    <xf numFmtId="0" fontId="11" fillId="3" borderId="32" xfId="0" applyFont="1" applyFill="1" applyBorder="1" applyAlignment="1">
      <alignment horizontal="center" vertical="center" wrapText="1"/>
    </xf>
    <xf numFmtId="0" fontId="11" fillId="3" borderId="63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distributed"/>
    </xf>
    <xf numFmtId="0" fontId="2" fillId="3" borderId="6" xfId="0" applyFont="1" applyFill="1" applyBorder="1" applyAlignment="1">
      <alignment horizontal="center" vertical="distributed"/>
    </xf>
    <xf numFmtId="0" fontId="2" fillId="3" borderId="29" xfId="0" applyFont="1" applyFill="1" applyBorder="1" applyAlignment="1">
      <alignment horizontal="center" vertical="distributed"/>
    </xf>
    <xf numFmtId="0" fontId="2" fillId="3" borderId="33" xfId="0" applyFont="1" applyFill="1" applyBorder="1" applyAlignment="1">
      <alignment horizontal="center" vertical="distributed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distributed" vertical="distributed"/>
    </xf>
    <xf numFmtId="0" fontId="11" fillId="3" borderId="4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0" fontId="12" fillId="3" borderId="120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 shrinkToFit="1"/>
    </xf>
    <xf numFmtId="0" fontId="11" fillId="3" borderId="57" xfId="0" applyFont="1" applyFill="1" applyBorder="1" applyAlignment="1">
      <alignment horizontal="center" vertical="center" shrinkToFit="1"/>
    </xf>
    <xf numFmtId="179" fontId="2" fillId="3" borderId="77" xfId="0" applyNumberFormat="1" applyFont="1" applyFill="1" applyBorder="1" applyAlignment="1">
      <alignment vertical="center"/>
    </xf>
    <xf numFmtId="179" fontId="2" fillId="3" borderId="152" xfId="0" applyNumberFormat="1" applyFont="1" applyFill="1" applyBorder="1" applyAlignment="1">
      <alignment vertical="center"/>
    </xf>
    <xf numFmtId="179" fontId="2" fillId="3" borderId="105" xfId="0" applyNumberFormat="1" applyFont="1" applyFill="1" applyBorder="1" applyAlignment="1">
      <alignment vertical="center"/>
    </xf>
    <xf numFmtId="179" fontId="2" fillId="3" borderId="78" xfId="1" applyNumberFormat="1" applyFont="1" applyFill="1" applyBorder="1" applyAlignment="1">
      <alignment vertical="center"/>
    </xf>
    <xf numFmtId="179" fontId="2" fillId="3" borderId="62" xfId="0" applyNumberFormat="1" applyFont="1" applyFill="1" applyBorder="1" applyAlignment="1">
      <alignment vertical="center"/>
    </xf>
    <xf numFmtId="179" fontId="2" fillId="3" borderId="63" xfId="0" applyNumberFormat="1" applyFont="1" applyFill="1" applyBorder="1" applyAlignment="1">
      <alignment vertical="center"/>
    </xf>
    <xf numFmtId="179" fontId="2" fillId="3" borderId="29" xfId="1" applyNumberFormat="1" applyFont="1" applyFill="1" applyBorder="1" applyAlignment="1">
      <alignment vertical="center"/>
    </xf>
    <xf numFmtId="0" fontId="11" fillId="3" borderId="78" xfId="0" applyFont="1" applyFill="1" applyBorder="1" applyAlignment="1">
      <alignment horizontal="distributed" vertical="distributed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distributed" vertical="distributed" wrapText="1"/>
    </xf>
    <xf numFmtId="0" fontId="11" fillId="3" borderId="33" xfId="0" applyFont="1" applyFill="1" applyBorder="1" applyAlignment="1">
      <alignment horizontal="center" vertical="center" wrapText="1"/>
    </xf>
    <xf numFmtId="179" fontId="2" fillId="3" borderId="32" xfId="0" applyNumberFormat="1" applyFont="1" applyFill="1" applyBorder="1" applyAlignment="1">
      <alignment vertical="center"/>
    </xf>
    <xf numFmtId="179" fontId="2" fillId="3" borderId="82" xfId="0" applyNumberFormat="1" applyFont="1" applyFill="1" applyBorder="1" applyAlignment="1">
      <alignment vertical="center"/>
    </xf>
    <xf numFmtId="179" fontId="2" fillId="3" borderId="81" xfId="0" applyNumberFormat="1" applyFont="1" applyFill="1" applyBorder="1" applyAlignment="1">
      <alignment vertical="center"/>
    </xf>
    <xf numFmtId="179" fontId="2" fillId="3" borderId="58" xfId="0" applyNumberFormat="1" applyFont="1" applyFill="1" applyBorder="1" applyAlignment="1">
      <alignment vertical="center"/>
    </xf>
    <xf numFmtId="179" fontId="2" fillId="3" borderId="37" xfId="0" applyNumberFormat="1" applyFont="1" applyFill="1" applyBorder="1" applyAlignment="1">
      <alignment horizontal="right" vertical="center" indent="1"/>
    </xf>
    <xf numFmtId="179" fontId="2" fillId="3" borderId="1" xfId="0" applyNumberFormat="1" applyFont="1" applyFill="1" applyBorder="1" applyAlignment="1">
      <alignment horizontal="right" vertical="center" indent="1"/>
    </xf>
    <xf numFmtId="179" fontId="2" fillId="3" borderId="89" xfId="0" applyNumberFormat="1" applyFont="1" applyFill="1" applyBorder="1" applyAlignment="1">
      <alignment vertical="center"/>
    </xf>
    <xf numFmtId="179" fontId="2" fillId="3" borderId="88" xfId="0" applyNumberFormat="1" applyFont="1" applyFill="1" applyBorder="1" applyAlignment="1">
      <alignment vertical="center"/>
    </xf>
    <xf numFmtId="179" fontId="2" fillId="3" borderId="67" xfId="0" applyNumberFormat="1" applyFont="1" applyFill="1" applyBorder="1" applyAlignment="1">
      <alignment vertical="center"/>
    </xf>
    <xf numFmtId="0" fontId="11" fillId="3" borderId="83" xfId="0" applyFont="1" applyFill="1" applyBorder="1" applyAlignment="1">
      <alignment horizontal="distributed" vertical="distributed" wrapText="1"/>
    </xf>
    <xf numFmtId="0" fontId="11" fillId="3" borderId="86" xfId="0" applyFont="1" applyFill="1" applyBorder="1" applyAlignment="1">
      <alignment horizontal="center" vertical="center" wrapText="1"/>
    </xf>
    <xf numFmtId="179" fontId="2" fillId="3" borderId="87" xfId="0" applyNumberFormat="1" applyFont="1" applyFill="1" applyBorder="1" applyAlignment="1">
      <alignment vertical="center"/>
    </xf>
    <xf numFmtId="179" fontId="2" fillId="3" borderId="70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horizontal="distributed" vertical="distributed"/>
    </xf>
    <xf numFmtId="0" fontId="2" fillId="3" borderId="91" xfId="0" applyFont="1" applyFill="1" applyBorder="1" applyAlignment="1">
      <alignment horizontal="distributed" vertical="center"/>
    </xf>
    <xf numFmtId="0" fontId="2" fillId="3" borderId="80" xfId="0" applyFont="1" applyFill="1" applyBorder="1" applyAlignment="1">
      <alignment horizontal="distributed" vertical="distributed"/>
    </xf>
    <xf numFmtId="0" fontId="2" fillId="3" borderId="80" xfId="0" applyFont="1" applyFill="1" applyBorder="1" applyAlignment="1">
      <alignment horizontal="distributed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distributed" vertical="distributed"/>
    </xf>
    <xf numFmtId="0" fontId="11" fillId="3" borderId="0" xfId="0" applyFont="1" applyFill="1" applyBorder="1" applyAlignment="1">
      <alignment horizontal="distributed" vertical="distributed"/>
    </xf>
    <xf numFmtId="0" fontId="11" fillId="3" borderId="32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1" fillId="3" borderId="98" xfId="0" applyFont="1" applyFill="1" applyBorder="1" applyAlignment="1">
      <alignment horizontal="center" vertical="center"/>
    </xf>
    <xf numFmtId="0" fontId="11" fillId="3" borderId="97" xfId="0" applyFont="1" applyFill="1" applyBorder="1" applyAlignment="1">
      <alignment horizontal="center" vertical="center"/>
    </xf>
    <xf numFmtId="0" fontId="11" fillId="3" borderId="147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147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137" xfId="0" applyFont="1" applyFill="1" applyBorder="1" applyAlignment="1">
      <alignment horizontal="center" vertical="center"/>
    </xf>
    <xf numFmtId="0" fontId="11" fillId="3" borderId="99" xfId="0" applyFont="1" applyFill="1" applyBorder="1" applyAlignment="1">
      <alignment horizontal="center" vertical="center"/>
    </xf>
    <xf numFmtId="0" fontId="11" fillId="3" borderId="98" xfId="0" applyFont="1" applyFill="1" applyBorder="1" applyAlignment="1">
      <alignment horizontal="center" vertical="center" wrapText="1"/>
    </xf>
    <xf numFmtId="0" fontId="11" fillId="3" borderId="96" xfId="0" applyFont="1" applyFill="1" applyBorder="1" applyAlignment="1">
      <alignment horizontal="center" vertical="center" wrapText="1"/>
    </xf>
    <xf numFmtId="0" fontId="11" fillId="3" borderId="177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4"/>
    <cellStyle name="桁区切り 3" xfId="5"/>
    <cellStyle name="桁区切り 4" xfId="6"/>
    <cellStyle name="標準" xfId="0" builtinId="0"/>
    <cellStyle name="標準 2" xfId="3"/>
    <cellStyle name="標準 3" xfId="7"/>
    <cellStyle name="標準 3 2" xfId="8"/>
    <cellStyle name="標準 4" xfId="9"/>
    <cellStyle name="標準_P46  41～45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view="pageBreakPreview" zoomScaleNormal="100" zoomScaleSheetLayoutView="100" workbookViewId="0"/>
  </sheetViews>
  <sheetFormatPr defaultColWidth="7.5703125" defaultRowHeight="18.75" customHeight="1"/>
  <cols>
    <col min="1" max="1" width="14.140625" style="25" bestFit="1" customWidth="1"/>
    <col min="2" max="3" width="6.28515625" style="24" customWidth="1"/>
    <col min="4" max="5" width="6.7109375" style="24" customWidth="1"/>
    <col min="6" max="8" width="11" style="24" customWidth="1"/>
    <col min="9" max="10" width="9.7109375" style="24" customWidth="1"/>
    <col min="11" max="14" width="7.42578125" style="24" customWidth="1"/>
    <col min="15" max="17" width="7.42578125" style="24" bestFit="1" customWidth="1"/>
    <col min="18" max="19" width="2" style="24" customWidth="1"/>
    <col min="20" max="256" width="7.5703125" style="24"/>
    <col min="257" max="257" width="14.140625" style="24" bestFit="1" customWidth="1"/>
    <col min="258" max="259" width="6.28515625" style="24" customWidth="1"/>
    <col min="260" max="261" width="6.7109375" style="24" customWidth="1"/>
    <col min="262" max="264" width="11" style="24" customWidth="1"/>
    <col min="265" max="266" width="9.7109375" style="24" customWidth="1"/>
    <col min="267" max="270" width="7.42578125" style="24" customWidth="1"/>
    <col min="271" max="273" width="7.42578125" style="24" bestFit="1" customWidth="1"/>
    <col min="274" max="275" width="2" style="24" customWidth="1"/>
    <col min="276" max="512" width="7.5703125" style="24"/>
    <col min="513" max="513" width="14.140625" style="24" bestFit="1" customWidth="1"/>
    <col min="514" max="515" width="6.28515625" style="24" customWidth="1"/>
    <col min="516" max="517" width="6.7109375" style="24" customWidth="1"/>
    <col min="518" max="520" width="11" style="24" customWidth="1"/>
    <col min="521" max="522" width="9.7109375" style="24" customWidth="1"/>
    <col min="523" max="526" width="7.42578125" style="24" customWidth="1"/>
    <col min="527" max="529" width="7.42578125" style="24" bestFit="1" customWidth="1"/>
    <col min="530" max="531" width="2" style="24" customWidth="1"/>
    <col min="532" max="768" width="7.5703125" style="24"/>
    <col min="769" max="769" width="14.140625" style="24" bestFit="1" customWidth="1"/>
    <col min="770" max="771" width="6.28515625" style="24" customWidth="1"/>
    <col min="772" max="773" width="6.7109375" style="24" customWidth="1"/>
    <col min="774" max="776" width="11" style="24" customWidth="1"/>
    <col min="777" max="778" width="9.7109375" style="24" customWidth="1"/>
    <col min="779" max="782" width="7.42578125" style="24" customWidth="1"/>
    <col min="783" max="785" width="7.42578125" style="24" bestFit="1" customWidth="1"/>
    <col min="786" max="787" width="2" style="24" customWidth="1"/>
    <col min="788" max="1024" width="7.5703125" style="24"/>
    <col min="1025" max="1025" width="14.140625" style="24" bestFit="1" customWidth="1"/>
    <col min="1026" max="1027" width="6.28515625" style="24" customWidth="1"/>
    <col min="1028" max="1029" width="6.7109375" style="24" customWidth="1"/>
    <col min="1030" max="1032" width="11" style="24" customWidth="1"/>
    <col min="1033" max="1034" width="9.7109375" style="24" customWidth="1"/>
    <col min="1035" max="1038" width="7.42578125" style="24" customWidth="1"/>
    <col min="1039" max="1041" width="7.42578125" style="24" bestFit="1" customWidth="1"/>
    <col min="1042" max="1043" width="2" style="24" customWidth="1"/>
    <col min="1044" max="1280" width="7.5703125" style="24"/>
    <col min="1281" max="1281" width="14.140625" style="24" bestFit="1" customWidth="1"/>
    <col min="1282" max="1283" width="6.28515625" style="24" customWidth="1"/>
    <col min="1284" max="1285" width="6.7109375" style="24" customWidth="1"/>
    <col min="1286" max="1288" width="11" style="24" customWidth="1"/>
    <col min="1289" max="1290" width="9.7109375" style="24" customWidth="1"/>
    <col min="1291" max="1294" width="7.42578125" style="24" customWidth="1"/>
    <col min="1295" max="1297" width="7.42578125" style="24" bestFit="1" customWidth="1"/>
    <col min="1298" max="1299" width="2" style="24" customWidth="1"/>
    <col min="1300" max="1536" width="7.5703125" style="24"/>
    <col min="1537" max="1537" width="14.140625" style="24" bestFit="1" customWidth="1"/>
    <col min="1538" max="1539" width="6.28515625" style="24" customWidth="1"/>
    <col min="1540" max="1541" width="6.7109375" style="24" customWidth="1"/>
    <col min="1542" max="1544" width="11" style="24" customWidth="1"/>
    <col min="1545" max="1546" width="9.7109375" style="24" customWidth="1"/>
    <col min="1547" max="1550" width="7.42578125" style="24" customWidth="1"/>
    <col min="1551" max="1553" width="7.42578125" style="24" bestFit="1" customWidth="1"/>
    <col min="1554" max="1555" width="2" style="24" customWidth="1"/>
    <col min="1556" max="1792" width="7.5703125" style="24"/>
    <col min="1793" max="1793" width="14.140625" style="24" bestFit="1" customWidth="1"/>
    <col min="1794" max="1795" width="6.28515625" style="24" customWidth="1"/>
    <col min="1796" max="1797" width="6.7109375" style="24" customWidth="1"/>
    <col min="1798" max="1800" width="11" style="24" customWidth="1"/>
    <col min="1801" max="1802" width="9.7109375" style="24" customWidth="1"/>
    <col min="1803" max="1806" width="7.42578125" style="24" customWidth="1"/>
    <col min="1807" max="1809" width="7.42578125" style="24" bestFit="1" customWidth="1"/>
    <col min="1810" max="1811" width="2" style="24" customWidth="1"/>
    <col min="1812" max="2048" width="7.5703125" style="24"/>
    <col min="2049" max="2049" width="14.140625" style="24" bestFit="1" customWidth="1"/>
    <col min="2050" max="2051" width="6.28515625" style="24" customWidth="1"/>
    <col min="2052" max="2053" width="6.7109375" style="24" customWidth="1"/>
    <col min="2054" max="2056" width="11" style="24" customWidth="1"/>
    <col min="2057" max="2058" width="9.7109375" style="24" customWidth="1"/>
    <col min="2059" max="2062" width="7.42578125" style="24" customWidth="1"/>
    <col min="2063" max="2065" width="7.42578125" style="24" bestFit="1" customWidth="1"/>
    <col min="2066" max="2067" width="2" style="24" customWidth="1"/>
    <col min="2068" max="2304" width="7.5703125" style="24"/>
    <col min="2305" max="2305" width="14.140625" style="24" bestFit="1" customWidth="1"/>
    <col min="2306" max="2307" width="6.28515625" style="24" customWidth="1"/>
    <col min="2308" max="2309" width="6.7109375" style="24" customWidth="1"/>
    <col min="2310" max="2312" width="11" style="24" customWidth="1"/>
    <col min="2313" max="2314" width="9.7109375" style="24" customWidth="1"/>
    <col min="2315" max="2318" width="7.42578125" style="24" customWidth="1"/>
    <col min="2319" max="2321" width="7.42578125" style="24" bestFit="1" customWidth="1"/>
    <col min="2322" max="2323" width="2" style="24" customWidth="1"/>
    <col min="2324" max="2560" width="7.5703125" style="24"/>
    <col min="2561" max="2561" width="14.140625" style="24" bestFit="1" customWidth="1"/>
    <col min="2562" max="2563" width="6.28515625" style="24" customWidth="1"/>
    <col min="2564" max="2565" width="6.7109375" style="24" customWidth="1"/>
    <col min="2566" max="2568" width="11" style="24" customWidth="1"/>
    <col min="2569" max="2570" width="9.7109375" style="24" customWidth="1"/>
    <col min="2571" max="2574" width="7.42578125" style="24" customWidth="1"/>
    <col min="2575" max="2577" width="7.42578125" style="24" bestFit="1" customWidth="1"/>
    <col min="2578" max="2579" width="2" style="24" customWidth="1"/>
    <col min="2580" max="2816" width="7.5703125" style="24"/>
    <col min="2817" max="2817" width="14.140625" style="24" bestFit="1" customWidth="1"/>
    <col min="2818" max="2819" width="6.28515625" style="24" customWidth="1"/>
    <col min="2820" max="2821" width="6.7109375" style="24" customWidth="1"/>
    <col min="2822" max="2824" width="11" style="24" customWidth="1"/>
    <col min="2825" max="2826" width="9.7109375" style="24" customWidth="1"/>
    <col min="2827" max="2830" width="7.42578125" style="24" customWidth="1"/>
    <col min="2831" max="2833" width="7.42578125" style="24" bestFit="1" customWidth="1"/>
    <col min="2834" max="2835" width="2" style="24" customWidth="1"/>
    <col min="2836" max="3072" width="7.5703125" style="24"/>
    <col min="3073" max="3073" width="14.140625" style="24" bestFit="1" customWidth="1"/>
    <col min="3074" max="3075" width="6.28515625" style="24" customWidth="1"/>
    <col min="3076" max="3077" width="6.7109375" style="24" customWidth="1"/>
    <col min="3078" max="3080" width="11" style="24" customWidth="1"/>
    <col min="3081" max="3082" width="9.7109375" style="24" customWidth="1"/>
    <col min="3083" max="3086" width="7.42578125" style="24" customWidth="1"/>
    <col min="3087" max="3089" width="7.42578125" style="24" bestFit="1" customWidth="1"/>
    <col min="3090" max="3091" width="2" style="24" customWidth="1"/>
    <col min="3092" max="3328" width="7.5703125" style="24"/>
    <col min="3329" max="3329" width="14.140625" style="24" bestFit="1" customWidth="1"/>
    <col min="3330" max="3331" width="6.28515625" style="24" customWidth="1"/>
    <col min="3332" max="3333" width="6.7109375" style="24" customWidth="1"/>
    <col min="3334" max="3336" width="11" style="24" customWidth="1"/>
    <col min="3337" max="3338" width="9.7109375" style="24" customWidth="1"/>
    <col min="3339" max="3342" width="7.42578125" style="24" customWidth="1"/>
    <col min="3343" max="3345" width="7.42578125" style="24" bestFit="1" customWidth="1"/>
    <col min="3346" max="3347" width="2" style="24" customWidth="1"/>
    <col min="3348" max="3584" width="7.5703125" style="24"/>
    <col min="3585" max="3585" width="14.140625" style="24" bestFit="1" customWidth="1"/>
    <col min="3586" max="3587" width="6.28515625" style="24" customWidth="1"/>
    <col min="3588" max="3589" width="6.7109375" style="24" customWidth="1"/>
    <col min="3590" max="3592" width="11" style="24" customWidth="1"/>
    <col min="3593" max="3594" width="9.7109375" style="24" customWidth="1"/>
    <col min="3595" max="3598" width="7.42578125" style="24" customWidth="1"/>
    <col min="3599" max="3601" width="7.42578125" style="24" bestFit="1" customWidth="1"/>
    <col min="3602" max="3603" width="2" style="24" customWidth="1"/>
    <col min="3604" max="3840" width="7.5703125" style="24"/>
    <col min="3841" max="3841" width="14.140625" style="24" bestFit="1" customWidth="1"/>
    <col min="3842" max="3843" width="6.28515625" style="24" customWidth="1"/>
    <col min="3844" max="3845" width="6.7109375" style="24" customWidth="1"/>
    <col min="3846" max="3848" width="11" style="24" customWidth="1"/>
    <col min="3849" max="3850" width="9.7109375" style="24" customWidth="1"/>
    <col min="3851" max="3854" width="7.42578125" style="24" customWidth="1"/>
    <col min="3855" max="3857" width="7.42578125" style="24" bestFit="1" customWidth="1"/>
    <col min="3858" max="3859" width="2" style="24" customWidth="1"/>
    <col min="3860" max="4096" width="7.5703125" style="24"/>
    <col min="4097" max="4097" width="14.140625" style="24" bestFit="1" customWidth="1"/>
    <col min="4098" max="4099" width="6.28515625" style="24" customWidth="1"/>
    <col min="4100" max="4101" width="6.7109375" style="24" customWidth="1"/>
    <col min="4102" max="4104" width="11" style="24" customWidth="1"/>
    <col min="4105" max="4106" width="9.7109375" style="24" customWidth="1"/>
    <col min="4107" max="4110" width="7.42578125" style="24" customWidth="1"/>
    <col min="4111" max="4113" width="7.42578125" style="24" bestFit="1" customWidth="1"/>
    <col min="4114" max="4115" width="2" style="24" customWidth="1"/>
    <col min="4116" max="4352" width="7.5703125" style="24"/>
    <col min="4353" max="4353" width="14.140625" style="24" bestFit="1" customWidth="1"/>
    <col min="4354" max="4355" width="6.28515625" style="24" customWidth="1"/>
    <col min="4356" max="4357" width="6.7109375" style="24" customWidth="1"/>
    <col min="4358" max="4360" width="11" style="24" customWidth="1"/>
    <col min="4361" max="4362" width="9.7109375" style="24" customWidth="1"/>
    <col min="4363" max="4366" width="7.42578125" style="24" customWidth="1"/>
    <col min="4367" max="4369" width="7.42578125" style="24" bestFit="1" customWidth="1"/>
    <col min="4370" max="4371" width="2" style="24" customWidth="1"/>
    <col min="4372" max="4608" width="7.5703125" style="24"/>
    <col min="4609" max="4609" width="14.140625" style="24" bestFit="1" customWidth="1"/>
    <col min="4610" max="4611" width="6.28515625" style="24" customWidth="1"/>
    <col min="4612" max="4613" width="6.7109375" style="24" customWidth="1"/>
    <col min="4614" max="4616" width="11" style="24" customWidth="1"/>
    <col min="4617" max="4618" width="9.7109375" style="24" customWidth="1"/>
    <col min="4619" max="4622" width="7.42578125" style="24" customWidth="1"/>
    <col min="4623" max="4625" width="7.42578125" style="24" bestFit="1" customWidth="1"/>
    <col min="4626" max="4627" width="2" style="24" customWidth="1"/>
    <col min="4628" max="4864" width="7.5703125" style="24"/>
    <col min="4865" max="4865" width="14.140625" style="24" bestFit="1" customWidth="1"/>
    <col min="4866" max="4867" width="6.28515625" style="24" customWidth="1"/>
    <col min="4868" max="4869" width="6.7109375" style="24" customWidth="1"/>
    <col min="4870" max="4872" width="11" style="24" customWidth="1"/>
    <col min="4873" max="4874" width="9.7109375" style="24" customWidth="1"/>
    <col min="4875" max="4878" width="7.42578125" style="24" customWidth="1"/>
    <col min="4879" max="4881" width="7.42578125" style="24" bestFit="1" customWidth="1"/>
    <col min="4882" max="4883" width="2" style="24" customWidth="1"/>
    <col min="4884" max="5120" width="7.5703125" style="24"/>
    <col min="5121" max="5121" width="14.140625" style="24" bestFit="1" customWidth="1"/>
    <col min="5122" max="5123" width="6.28515625" style="24" customWidth="1"/>
    <col min="5124" max="5125" width="6.7109375" style="24" customWidth="1"/>
    <col min="5126" max="5128" width="11" style="24" customWidth="1"/>
    <col min="5129" max="5130" width="9.7109375" style="24" customWidth="1"/>
    <col min="5131" max="5134" width="7.42578125" style="24" customWidth="1"/>
    <col min="5135" max="5137" width="7.42578125" style="24" bestFit="1" customWidth="1"/>
    <col min="5138" max="5139" width="2" style="24" customWidth="1"/>
    <col min="5140" max="5376" width="7.5703125" style="24"/>
    <col min="5377" max="5377" width="14.140625" style="24" bestFit="1" customWidth="1"/>
    <col min="5378" max="5379" width="6.28515625" style="24" customWidth="1"/>
    <col min="5380" max="5381" width="6.7109375" style="24" customWidth="1"/>
    <col min="5382" max="5384" width="11" style="24" customWidth="1"/>
    <col min="5385" max="5386" width="9.7109375" style="24" customWidth="1"/>
    <col min="5387" max="5390" width="7.42578125" style="24" customWidth="1"/>
    <col min="5391" max="5393" width="7.42578125" style="24" bestFit="1" customWidth="1"/>
    <col min="5394" max="5395" width="2" style="24" customWidth="1"/>
    <col min="5396" max="5632" width="7.5703125" style="24"/>
    <col min="5633" max="5633" width="14.140625" style="24" bestFit="1" customWidth="1"/>
    <col min="5634" max="5635" width="6.28515625" style="24" customWidth="1"/>
    <col min="5636" max="5637" width="6.7109375" style="24" customWidth="1"/>
    <col min="5638" max="5640" width="11" style="24" customWidth="1"/>
    <col min="5641" max="5642" width="9.7109375" style="24" customWidth="1"/>
    <col min="5643" max="5646" width="7.42578125" style="24" customWidth="1"/>
    <col min="5647" max="5649" width="7.42578125" style="24" bestFit="1" customWidth="1"/>
    <col min="5650" max="5651" width="2" style="24" customWidth="1"/>
    <col min="5652" max="5888" width="7.5703125" style="24"/>
    <col min="5889" max="5889" width="14.140625" style="24" bestFit="1" customWidth="1"/>
    <col min="5890" max="5891" width="6.28515625" style="24" customWidth="1"/>
    <col min="5892" max="5893" width="6.7109375" style="24" customWidth="1"/>
    <col min="5894" max="5896" width="11" style="24" customWidth="1"/>
    <col min="5897" max="5898" width="9.7109375" style="24" customWidth="1"/>
    <col min="5899" max="5902" width="7.42578125" style="24" customWidth="1"/>
    <col min="5903" max="5905" width="7.42578125" style="24" bestFit="1" customWidth="1"/>
    <col min="5906" max="5907" width="2" style="24" customWidth="1"/>
    <col min="5908" max="6144" width="7.5703125" style="24"/>
    <col min="6145" max="6145" width="14.140625" style="24" bestFit="1" customWidth="1"/>
    <col min="6146" max="6147" width="6.28515625" style="24" customWidth="1"/>
    <col min="6148" max="6149" width="6.7109375" style="24" customWidth="1"/>
    <col min="6150" max="6152" width="11" style="24" customWidth="1"/>
    <col min="6153" max="6154" width="9.7109375" style="24" customWidth="1"/>
    <col min="6155" max="6158" width="7.42578125" style="24" customWidth="1"/>
    <col min="6159" max="6161" width="7.42578125" style="24" bestFit="1" customWidth="1"/>
    <col min="6162" max="6163" width="2" style="24" customWidth="1"/>
    <col min="6164" max="6400" width="7.5703125" style="24"/>
    <col min="6401" max="6401" width="14.140625" style="24" bestFit="1" customWidth="1"/>
    <col min="6402" max="6403" width="6.28515625" style="24" customWidth="1"/>
    <col min="6404" max="6405" width="6.7109375" style="24" customWidth="1"/>
    <col min="6406" max="6408" width="11" style="24" customWidth="1"/>
    <col min="6409" max="6410" width="9.7109375" style="24" customWidth="1"/>
    <col min="6411" max="6414" width="7.42578125" style="24" customWidth="1"/>
    <col min="6415" max="6417" width="7.42578125" style="24" bestFit="1" customWidth="1"/>
    <col min="6418" max="6419" width="2" style="24" customWidth="1"/>
    <col min="6420" max="6656" width="7.5703125" style="24"/>
    <col min="6657" max="6657" width="14.140625" style="24" bestFit="1" customWidth="1"/>
    <col min="6658" max="6659" width="6.28515625" style="24" customWidth="1"/>
    <col min="6660" max="6661" width="6.7109375" style="24" customWidth="1"/>
    <col min="6662" max="6664" width="11" style="24" customWidth="1"/>
    <col min="6665" max="6666" width="9.7109375" style="24" customWidth="1"/>
    <col min="6667" max="6670" width="7.42578125" style="24" customWidth="1"/>
    <col min="6671" max="6673" width="7.42578125" style="24" bestFit="1" customWidth="1"/>
    <col min="6674" max="6675" width="2" style="24" customWidth="1"/>
    <col min="6676" max="6912" width="7.5703125" style="24"/>
    <col min="6913" max="6913" width="14.140625" style="24" bestFit="1" customWidth="1"/>
    <col min="6914" max="6915" width="6.28515625" style="24" customWidth="1"/>
    <col min="6916" max="6917" width="6.7109375" style="24" customWidth="1"/>
    <col min="6918" max="6920" width="11" style="24" customWidth="1"/>
    <col min="6921" max="6922" width="9.7109375" style="24" customWidth="1"/>
    <col min="6923" max="6926" width="7.42578125" style="24" customWidth="1"/>
    <col min="6927" max="6929" width="7.42578125" style="24" bestFit="1" customWidth="1"/>
    <col min="6930" max="6931" width="2" style="24" customWidth="1"/>
    <col min="6932" max="7168" width="7.5703125" style="24"/>
    <col min="7169" max="7169" width="14.140625" style="24" bestFit="1" customWidth="1"/>
    <col min="7170" max="7171" width="6.28515625" style="24" customWidth="1"/>
    <col min="7172" max="7173" width="6.7109375" style="24" customWidth="1"/>
    <col min="7174" max="7176" width="11" style="24" customWidth="1"/>
    <col min="7177" max="7178" width="9.7109375" style="24" customWidth="1"/>
    <col min="7179" max="7182" width="7.42578125" style="24" customWidth="1"/>
    <col min="7183" max="7185" width="7.42578125" style="24" bestFit="1" customWidth="1"/>
    <col min="7186" max="7187" width="2" style="24" customWidth="1"/>
    <col min="7188" max="7424" width="7.5703125" style="24"/>
    <col min="7425" max="7425" width="14.140625" style="24" bestFit="1" customWidth="1"/>
    <col min="7426" max="7427" width="6.28515625" style="24" customWidth="1"/>
    <col min="7428" max="7429" width="6.7109375" style="24" customWidth="1"/>
    <col min="7430" max="7432" width="11" style="24" customWidth="1"/>
    <col min="7433" max="7434" width="9.7109375" style="24" customWidth="1"/>
    <col min="7435" max="7438" width="7.42578125" style="24" customWidth="1"/>
    <col min="7439" max="7441" width="7.42578125" style="24" bestFit="1" customWidth="1"/>
    <col min="7442" max="7443" width="2" style="24" customWidth="1"/>
    <col min="7444" max="7680" width="7.5703125" style="24"/>
    <col min="7681" max="7681" width="14.140625" style="24" bestFit="1" customWidth="1"/>
    <col min="7682" max="7683" width="6.28515625" style="24" customWidth="1"/>
    <col min="7684" max="7685" width="6.7109375" style="24" customWidth="1"/>
    <col min="7686" max="7688" width="11" style="24" customWidth="1"/>
    <col min="7689" max="7690" width="9.7109375" style="24" customWidth="1"/>
    <col min="7691" max="7694" width="7.42578125" style="24" customWidth="1"/>
    <col min="7695" max="7697" width="7.42578125" style="24" bestFit="1" customWidth="1"/>
    <col min="7698" max="7699" width="2" style="24" customWidth="1"/>
    <col min="7700" max="7936" width="7.5703125" style="24"/>
    <col min="7937" max="7937" width="14.140625" style="24" bestFit="1" customWidth="1"/>
    <col min="7938" max="7939" width="6.28515625" style="24" customWidth="1"/>
    <col min="7940" max="7941" width="6.7109375" style="24" customWidth="1"/>
    <col min="7942" max="7944" width="11" style="24" customWidth="1"/>
    <col min="7945" max="7946" width="9.7109375" style="24" customWidth="1"/>
    <col min="7947" max="7950" width="7.42578125" style="24" customWidth="1"/>
    <col min="7951" max="7953" width="7.42578125" style="24" bestFit="1" customWidth="1"/>
    <col min="7954" max="7955" width="2" style="24" customWidth="1"/>
    <col min="7956" max="8192" width="7.5703125" style="24"/>
    <col min="8193" max="8193" width="14.140625" style="24" bestFit="1" customWidth="1"/>
    <col min="8194" max="8195" width="6.28515625" style="24" customWidth="1"/>
    <col min="8196" max="8197" width="6.7109375" style="24" customWidth="1"/>
    <col min="8198" max="8200" width="11" style="24" customWidth="1"/>
    <col min="8201" max="8202" width="9.7109375" style="24" customWidth="1"/>
    <col min="8203" max="8206" width="7.42578125" style="24" customWidth="1"/>
    <col min="8207" max="8209" width="7.42578125" style="24" bestFit="1" customWidth="1"/>
    <col min="8210" max="8211" width="2" style="24" customWidth="1"/>
    <col min="8212" max="8448" width="7.5703125" style="24"/>
    <col min="8449" max="8449" width="14.140625" style="24" bestFit="1" customWidth="1"/>
    <col min="8450" max="8451" width="6.28515625" style="24" customWidth="1"/>
    <col min="8452" max="8453" width="6.7109375" style="24" customWidth="1"/>
    <col min="8454" max="8456" width="11" style="24" customWidth="1"/>
    <col min="8457" max="8458" width="9.7109375" style="24" customWidth="1"/>
    <col min="8459" max="8462" width="7.42578125" style="24" customWidth="1"/>
    <col min="8463" max="8465" width="7.42578125" style="24" bestFit="1" customWidth="1"/>
    <col min="8466" max="8467" width="2" style="24" customWidth="1"/>
    <col min="8468" max="8704" width="7.5703125" style="24"/>
    <col min="8705" max="8705" width="14.140625" style="24" bestFit="1" customWidth="1"/>
    <col min="8706" max="8707" width="6.28515625" style="24" customWidth="1"/>
    <col min="8708" max="8709" width="6.7109375" style="24" customWidth="1"/>
    <col min="8710" max="8712" width="11" style="24" customWidth="1"/>
    <col min="8713" max="8714" width="9.7109375" style="24" customWidth="1"/>
    <col min="8715" max="8718" width="7.42578125" style="24" customWidth="1"/>
    <col min="8719" max="8721" width="7.42578125" style="24" bestFit="1" customWidth="1"/>
    <col min="8722" max="8723" width="2" style="24" customWidth="1"/>
    <col min="8724" max="8960" width="7.5703125" style="24"/>
    <col min="8961" max="8961" width="14.140625" style="24" bestFit="1" customWidth="1"/>
    <col min="8962" max="8963" width="6.28515625" style="24" customWidth="1"/>
    <col min="8964" max="8965" width="6.7109375" style="24" customWidth="1"/>
    <col min="8966" max="8968" width="11" style="24" customWidth="1"/>
    <col min="8969" max="8970" width="9.7109375" style="24" customWidth="1"/>
    <col min="8971" max="8974" width="7.42578125" style="24" customWidth="1"/>
    <col min="8975" max="8977" width="7.42578125" style="24" bestFit="1" customWidth="1"/>
    <col min="8978" max="8979" width="2" style="24" customWidth="1"/>
    <col min="8980" max="9216" width="7.5703125" style="24"/>
    <col min="9217" max="9217" width="14.140625" style="24" bestFit="1" customWidth="1"/>
    <col min="9218" max="9219" width="6.28515625" style="24" customWidth="1"/>
    <col min="9220" max="9221" width="6.7109375" style="24" customWidth="1"/>
    <col min="9222" max="9224" width="11" style="24" customWidth="1"/>
    <col min="9225" max="9226" width="9.7109375" style="24" customWidth="1"/>
    <col min="9227" max="9230" width="7.42578125" style="24" customWidth="1"/>
    <col min="9231" max="9233" width="7.42578125" style="24" bestFit="1" customWidth="1"/>
    <col min="9234" max="9235" width="2" style="24" customWidth="1"/>
    <col min="9236" max="9472" width="7.5703125" style="24"/>
    <col min="9473" max="9473" width="14.140625" style="24" bestFit="1" customWidth="1"/>
    <col min="9474" max="9475" width="6.28515625" style="24" customWidth="1"/>
    <col min="9476" max="9477" width="6.7109375" style="24" customWidth="1"/>
    <col min="9478" max="9480" width="11" style="24" customWidth="1"/>
    <col min="9481" max="9482" width="9.7109375" style="24" customWidth="1"/>
    <col min="9483" max="9486" width="7.42578125" style="24" customWidth="1"/>
    <col min="9487" max="9489" width="7.42578125" style="24" bestFit="1" customWidth="1"/>
    <col min="9490" max="9491" width="2" style="24" customWidth="1"/>
    <col min="9492" max="9728" width="7.5703125" style="24"/>
    <col min="9729" max="9729" width="14.140625" style="24" bestFit="1" customWidth="1"/>
    <col min="9730" max="9731" width="6.28515625" style="24" customWidth="1"/>
    <col min="9732" max="9733" width="6.7109375" style="24" customWidth="1"/>
    <col min="9734" max="9736" width="11" style="24" customWidth="1"/>
    <col min="9737" max="9738" width="9.7109375" style="24" customWidth="1"/>
    <col min="9739" max="9742" width="7.42578125" style="24" customWidth="1"/>
    <col min="9743" max="9745" width="7.42578125" style="24" bestFit="1" customWidth="1"/>
    <col min="9746" max="9747" width="2" style="24" customWidth="1"/>
    <col min="9748" max="9984" width="7.5703125" style="24"/>
    <col min="9985" max="9985" width="14.140625" style="24" bestFit="1" customWidth="1"/>
    <col min="9986" max="9987" width="6.28515625" style="24" customWidth="1"/>
    <col min="9988" max="9989" width="6.7109375" style="24" customWidth="1"/>
    <col min="9990" max="9992" width="11" style="24" customWidth="1"/>
    <col min="9993" max="9994" width="9.7109375" style="24" customWidth="1"/>
    <col min="9995" max="9998" width="7.42578125" style="24" customWidth="1"/>
    <col min="9999" max="10001" width="7.42578125" style="24" bestFit="1" customWidth="1"/>
    <col min="10002" max="10003" width="2" style="24" customWidth="1"/>
    <col min="10004" max="10240" width="7.5703125" style="24"/>
    <col min="10241" max="10241" width="14.140625" style="24" bestFit="1" customWidth="1"/>
    <col min="10242" max="10243" width="6.28515625" style="24" customWidth="1"/>
    <col min="10244" max="10245" width="6.7109375" style="24" customWidth="1"/>
    <col min="10246" max="10248" width="11" style="24" customWidth="1"/>
    <col min="10249" max="10250" width="9.7109375" style="24" customWidth="1"/>
    <col min="10251" max="10254" width="7.42578125" style="24" customWidth="1"/>
    <col min="10255" max="10257" width="7.42578125" style="24" bestFit="1" customWidth="1"/>
    <col min="10258" max="10259" width="2" style="24" customWidth="1"/>
    <col min="10260" max="10496" width="7.5703125" style="24"/>
    <col min="10497" max="10497" width="14.140625" style="24" bestFit="1" customWidth="1"/>
    <col min="10498" max="10499" width="6.28515625" style="24" customWidth="1"/>
    <col min="10500" max="10501" width="6.7109375" style="24" customWidth="1"/>
    <col min="10502" max="10504" width="11" style="24" customWidth="1"/>
    <col min="10505" max="10506" width="9.7109375" style="24" customWidth="1"/>
    <col min="10507" max="10510" width="7.42578125" style="24" customWidth="1"/>
    <col min="10511" max="10513" width="7.42578125" style="24" bestFit="1" customWidth="1"/>
    <col min="10514" max="10515" width="2" style="24" customWidth="1"/>
    <col min="10516" max="10752" width="7.5703125" style="24"/>
    <col min="10753" max="10753" width="14.140625" style="24" bestFit="1" customWidth="1"/>
    <col min="10754" max="10755" width="6.28515625" style="24" customWidth="1"/>
    <col min="10756" max="10757" width="6.7109375" style="24" customWidth="1"/>
    <col min="10758" max="10760" width="11" style="24" customWidth="1"/>
    <col min="10761" max="10762" width="9.7109375" style="24" customWidth="1"/>
    <col min="10763" max="10766" width="7.42578125" style="24" customWidth="1"/>
    <col min="10767" max="10769" width="7.42578125" style="24" bestFit="1" customWidth="1"/>
    <col min="10770" max="10771" width="2" style="24" customWidth="1"/>
    <col min="10772" max="11008" width="7.5703125" style="24"/>
    <col min="11009" max="11009" width="14.140625" style="24" bestFit="1" customWidth="1"/>
    <col min="11010" max="11011" width="6.28515625" style="24" customWidth="1"/>
    <col min="11012" max="11013" width="6.7109375" style="24" customWidth="1"/>
    <col min="11014" max="11016" width="11" style="24" customWidth="1"/>
    <col min="11017" max="11018" width="9.7109375" style="24" customWidth="1"/>
    <col min="11019" max="11022" width="7.42578125" style="24" customWidth="1"/>
    <col min="11023" max="11025" width="7.42578125" style="24" bestFit="1" customWidth="1"/>
    <col min="11026" max="11027" width="2" style="24" customWidth="1"/>
    <col min="11028" max="11264" width="7.5703125" style="24"/>
    <col min="11265" max="11265" width="14.140625" style="24" bestFit="1" customWidth="1"/>
    <col min="11266" max="11267" width="6.28515625" style="24" customWidth="1"/>
    <col min="11268" max="11269" width="6.7109375" style="24" customWidth="1"/>
    <col min="11270" max="11272" width="11" style="24" customWidth="1"/>
    <col min="11273" max="11274" width="9.7109375" style="24" customWidth="1"/>
    <col min="11275" max="11278" width="7.42578125" style="24" customWidth="1"/>
    <col min="11279" max="11281" width="7.42578125" style="24" bestFit="1" customWidth="1"/>
    <col min="11282" max="11283" width="2" style="24" customWidth="1"/>
    <col min="11284" max="11520" width="7.5703125" style="24"/>
    <col min="11521" max="11521" width="14.140625" style="24" bestFit="1" customWidth="1"/>
    <col min="11522" max="11523" width="6.28515625" style="24" customWidth="1"/>
    <col min="11524" max="11525" width="6.7109375" style="24" customWidth="1"/>
    <col min="11526" max="11528" width="11" style="24" customWidth="1"/>
    <col min="11529" max="11530" width="9.7109375" style="24" customWidth="1"/>
    <col min="11531" max="11534" width="7.42578125" style="24" customWidth="1"/>
    <col min="11535" max="11537" width="7.42578125" style="24" bestFit="1" customWidth="1"/>
    <col min="11538" max="11539" width="2" style="24" customWidth="1"/>
    <col min="11540" max="11776" width="7.5703125" style="24"/>
    <col min="11777" max="11777" width="14.140625" style="24" bestFit="1" customWidth="1"/>
    <col min="11778" max="11779" width="6.28515625" style="24" customWidth="1"/>
    <col min="11780" max="11781" width="6.7109375" style="24" customWidth="1"/>
    <col min="11782" max="11784" width="11" style="24" customWidth="1"/>
    <col min="11785" max="11786" width="9.7109375" style="24" customWidth="1"/>
    <col min="11787" max="11790" width="7.42578125" style="24" customWidth="1"/>
    <col min="11791" max="11793" width="7.42578125" style="24" bestFit="1" customWidth="1"/>
    <col min="11794" max="11795" width="2" style="24" customWidth="1"/>
    <col min="11796" max="12032" width="7.5703125" style="24"/>
    <col min="12033" max="12033" width="14.140625" style="24" bestFit="1" customWidth="1"/>
    <col min="12034" max="12035" width="6.28515625" style="24" customWidth="1"/>
    <col min="12036" max="12037" width="6.7109375" style="24" customWidth="1"/>
    <col min="12038" max="12040" width="11" style="24" customWidth="1"/>
    <col min="12041" max="12042" width="9.7109375" style="24" customWidth="1"/>
    <col min="12043" max="12046" width="7.42578125" style="24" customWidth="1"/>
    <col min="12047" max="12049" width="7.42578125" style="24" bestFit="1" customWidth="1"/>
    <col min="12050" max="12051" width="2" style="24" customWidth="1"/>
    <col min="12052" max="12288" width="7.5703125" style="24"/>
    <col min="12289" max="12289" width="14.140625" style="24" bestFit="1" customWidth="1"/>
    <col min="12290" max="12291" width="6.28515625" style="24" customWidth="1"/>
    <col min="12292" max="12293" width="6.7109375" style="24" customWidth="1"/>
    <col min="12294" max="12296" width="11" style="24" customWidth="1"/>
    <col min="12297" max="12298" width="9.7109375" style="24" customWidth="1"/>
    <col min="12299" max="12302" width="7.42578125" style="24" customWidth="1"/>
    <col min="12303" max="12305" width="7.42578125" style="24" bestFit="1" customWidth="1"/>
    <col min="12306" max="12307" width="2" style="24" customWidth="1"/>
    <col min="12308" max="12544" width="7.5703125" style="24"/>
    <col min="12545" max="12545" width="14.140625" style="24" bestFit="1" customWidth="1"/>
    <col min="12546" max="12547" width="6.28515625" style="24" customWidth="1"/>
    <col min="12548" max="12549" width="6.7109375" style="24" customWidth="1"/>
    <col min="12550" max="12552" width="11" style="24" customWidth="1"/>
    <col min="12553" max="12554" width="9.7109375" style="24" customWidth="1"/>
    <col min="12555" max="12558" width="7.42578125" style="24" customWidth="1"/>
    <col min="12559" max="12561" width="7.42578125" style="24" bestFit="1" customWidth="1"/>
    <col min="12562" max="12563" width="2" style="24" customWidth="1"/>
    <col min="12564" max="12800" width="7.5703125" style="24"/>
    <col min="12801" max="12801" width="14.140625" style="24" bestFit="1" customWidth="1"/>
    <col min="12802" max="12803" width="6.28515625" style="24" customWidth="1"/>
    <col min="12804" max="12805" width="6.7109375" style="24" customWidth="1"/>
    <col min="12806" max="12808" width="11" style="24" customWidth="1"/>
    <col min="12809" max="12810" width="9.7109375" style="24" customWidth="1"/>
    <col min="12811" max="12814" width="7.42578125" style="24" customWidth="1"/>
    <col min="12815" max="12817" width="7.42578125" style="24" bestFit="1" customWidth="1"/>
    <col min="12818" max="12819" width="2" style="24" customWidth="1"/>
    <col min="12820" max="13056" width="7.5703125" style="24"/>
    <col min="13057" max="13057" width="14.140625" style="24" bestFit="1" customWidth="1"/>
    <col min="13058" max="13059" width="6.28515625" style="24" customWidth="1"/>
    <col min="13060" max="13061" width="6.7109375" style="24" customWidth="1"/>
    <col min="13062" max="13064" width="11" style="24" customWidth="1"/>
    <col min="13065" max="13066" width="9.7109375" style="24" customWidth="1"/>
    <col min="13067" max="13070" width="7.42578125" style="24" customWidth="1"/>
    <col min="13071" max="13073" width="7.42578125" style="24" bestFit="1" customWidth="1"/>
    <col min="13074" max="13075" width="2" style="24" customWidth="1"/>
    <col min="13076" max="13312" width="7.5703125" style="24"/>
    <col min="13313" max="13313" width="14.140625" style="24" bestFit="1" customWidth="1"/>
    <col min="13314" max="13315" width="6.28515625" style="24" customWidth="1"/>
    <col min="13316" max="13317" width="6.7109375" style="24" customWidth="1"/>
    <col min="13318" max="13320" width="11" style="24" customWidth="1"/>
    <col min="13321" max="13322" width="9.7109375" style="24" customWidth="1"/>
    <col min="13323" max="13326" width="7.42578125" style="24" customWidth="1"/>
    <col min="13327" max="13329" width="7.42578125" style="24" bestFit="1" customWidth="1"/>
    <col min="13330" max="13331" width="2" style="24" customWidth="1"/>
    <col min="13332" max="13568" width="7.5703125" style="24"/>
    <col min="13569" max="13569" width="14.140625" style="24" bestFit="1" customWidth="1"/>
    <col min="13570" max="13571" width="6.28515625" style="24" customWidth="1"/>
    <col min="13572" max="13573" width="6.7109375" style="24" customWidth="1"/>
    <col min="13574" max="13576" width="11" style="24" customWidth="1"/>
    <col min="13577" max="13578" width="9.7109375" style="24" customWidth="1"/>
    <col min="13579" max="13582" width="7.42578125" style="24" customWidth="1"/>
    <col min="13583" max="13585" width="7.42578125" style="24" bestFit="1" customWidth="1"/>
    <col min="13586" max="13587" width="2" style="24" customWidth="1"/>
    <col min="13588" max="13824" width="7.5703125" style="24"/>
    <col min="13825" max="13825" width="14.140625" style="24" bestFit="1" customWidth="1"/>
    <col min="13826" max="13827" width="6.28515625" style="24" customWidth="1"/>
    <col min="13828" max="13829" width="6.7109375" style="24" customWidth="1"/>
    <col min="13830" max="13832" width="11" style="24" customWidth="1"/>
    <col min="13833" max="13834" width="9.7109375" style="24" customWidth="1"/>
    <col min="13835" max="13838" width="7.42578125" style="24" customWidth="1"/>
    <col min="13839" max="13841" width="7.42578125" style="24" bestFit="1" customWidth="1"/>
    <col min="13842" max="13843" width="2" style="24" customWidth="1"/>
    <col min="13844" max="14080" width="7.5703125" style="24"/>
    <col min="14081" max="14081" width="14.140625" style="24" bestFit="1" customWidth="1"/>
    <col min="14082" max="14083" width="6.28515625" style="24" customWidth="1"/>
    <col min="14084" max="14085" width="6.7109375" style="24" customWidth="1"/>
    <col min="14086" max="14088" width="11" style="24" customWidth="1"/>
    <col min="14089" max="14090" width="9.7109375" style="24" customWidth="1"/>
    <col min="14091" max="14094" width="7.42578125" style="24" customWidth="1"/>
    <col min="14095" max="14097" width="7.42578125" style="24" bestFit="1" customWidth="1"/>
    <col min="14098" max="14099" width="2" style="24" customWidth="1"/>
    <col min="14100" max="14336" width="7.5703125" style="24"/>
    <col min="14337" max="14337" width="14.140625" style="24" bestFit="1" customWidth="1"/>
    <col min="14338" max="14339" width="6.28515625" style="24" customWidth="1"/>
    <col min="14340" max="14341" width="6.7109375" style="24" customWidth="1"/>
    <col min="14342" max="14344" width="11" style="24" customWidth="1"/>
    <col min="14345" max="14346" width="9.7109375" style="24" customWidth="1"/>
    <col min="14347" max="14350" width="7.42578125" style="24" customWidth="1"/>
    <col min="14351" max="14353" width="7.42578125" style="24" bestFit="1" customWidth="1"/>
    <col min="14354" max="14355" width="2" style="24" customWidth="1"/>
    <col min="14356" max="14592" width="7.5703125" style="24"/>
    <col min="14593" max="14593" width="14.140625" style="24" bestFit="1" customWidth="1"/>
    <col min="14594" max="14595" width="6.28515625" style="24" customWidth="1"/>
    <col min="14596" max="14597" width="6.7109375" style="24" customWidth="1"/>
    <col min="14598" max="14600" width="11" style="24" customWidth="1"/>
    <col min="14601" max="14602" width="9.7109375" style="24" customWidth="1"/>
    <col min="14603" max="14606" width="7.42578125" style="24" customWidth="1"/>
    <col min="14607" max="14609" width="7.42578125" style="24" bestFit="1" customWidth="1"/>
    <col min="14610" max="14611" width="2" style="24" customWidth="1"/>
    <col min="14612" max="14848" width="7.5703125" style="24"/>
    <col min="14849" max="14849" width="14.140625" style="24" bestFit="1" customWidth="1"/>
    <col min="14850" max="14851" width="6.28515625" style="24" customWidth="1"/>
    <col min="14852" max="14853" width="6.7109375" style="24" customWidth="1"/>
    <col min="14854" max="14856" width="11" style="24" customWidth="1"/>
    <col min="14857" max="14858" width="9.7109375" style="24" customWidth="1"/>
    <col min="14859" max="14862" width="7.42578125" style="24" customWidth="1"/>
    <col min="14863" max="14865" width="7.42578125" style="24" bestFit="1" customWidth="1"/>
    <col min="14866" max="14867" width="2" style="24" customWidth="1"/>
    <col min="14868" max="15104" width="7.5703125" style="24"/>
    <col min="15105" max="15105" width="14.140625" style="24" bestFit="1" customWidth="1"/>
    <col min="15106" max="15107" width="6.28515625" style="24" customWidth="1"/>
    <col min="15108" max="15109" width="6.7109375" style="24" customWidth="1"/>
    <col min="15110" max="15112" width="11" style="24" customWidth="1"/>
    <col min="15113" max="15114" width="9.7109375" style="24" customWidth="1"/>
    <col min="15115" max="15118" width="7.42578125" style="24" customWidth="1"/>
    <col min="15119" max="15121" width="7.42578125" style="24" bestFit="1" customWidth="1"/>
    <col min="15122" max="15123" width="2" style="24" customWidth="1"/>
    <col min="15124" max="15360" width="7.5703125" style="24"/>
    <col min="15361" max="15361" width="14.140625" style="24" bestFit="1" customWidth="1"/>
    <col min="15362" max="15363" width="6.28515625" style="24" customWidth="1"/>
    <col min="15364" max="15365" width="6.7109375" style="24" customWidth="1"/>
    <col min="15366" max="15368" width="11" style="24" customWidth="1"/>
    <col min="15369" max="15370" width="9.7109375" style="24" customWidth="1"/>
    <col min="15371" max="15374" width="7.42578125" style="24" customWidth="1"/>
    <col min="15375" max="15377" width="7.42578125" style="24" bestFit="1" customWidth="1"/>
    <col min="15378" max="15379" width="2" style="24" customWidth="1"/>
    <col min="15380" max="15616" width="7.5703125" style="24"/>
    <col min="15617" max="15617" width="14.140625" style="24" bestFit="1" customWidth="1"/>
    <col min="15618" max="15619" width="6.28515625" style="24" customWidth="1"/>
    <col min="15620" max="15621" width="6.7109375" style="24" customWidth="1"/>
    <col min="15622" max="15624" width="11" style="24" customWidth="1"/>
    <col min="15625" max="15626" width="9.7109375" style="24" customWidth="1"/>
    <col min="15627" max="15630" width="7.42578125" style="24" customWidth="1"/>
    <col min="15631" max="15633" width="7.42578125" style="24" bestFit="1" customWidth="1"/>
    <col min="15634" max="15635" width="2" style="24" customWidth="1"/>
    <col min="15636" max="15872" width="7.5703125" style="24"/>
    <col min="15873" max="15873" width="14.140625" style="24" bestFit="1" customWidth="1"/>
    <col min="15874" max="15875" width="6.28515625" style="24" customWidth="1"/>
    <col min="15876" max="15877" width="6.7109375" style="24" customWidth="1"/>
    <col min="15878" max="15880" width="11" style="24" customWidth="1"/>
    <col min="15881" max="15882" width="9.7109375" style="24" customWidth="1"/>
    <col min="15883" max="15886" width="7.42578125" style="24" customWidth="1"/>
    <col min="15887" max="15889" width="7.42578125" style="24" bestFit="1" customWidth="1"/>
    <col min="15890" max="15891" width="2" style="24" customWidth="1"/>
    <col min="15892" max="16128" width="7.5703125" style="24"/>
    <col min="16129" max="16129" width="14.140625" style="24" bestFit="1" customWidth="1"/>
    <col min="16130" max="16131" width="6.28515625" style="24" customWidth="1"/>
    <col min="16132" max="16133" width="6.7109375" style="24" customWidth="1"/>
    <col min="16134" max="16136" width="11" style="24" customWidth="1"/>
    <col min="16137" max="16138" width="9.7109375" style="24" customWidth="1"/>
    <col min="16139" max="16142" width="7.42578125" style="24" customWidth="1"/>
    <col min="16143" max="16145" width="7.42578125" style="24" bestFit="1" customWidth="1"/>
    <col min="16146" max="16147" width="2" style="24" customWidth="1"/>
    <col min="16148" max="16384" width="7.5703125" style="24"/>
  </cols>
  <sheetData>
    <row r="1" spans="1:22" s="2" customFormat="1" ht="15.75" customHeight="1">
      <c r="A1" s="1"/>
      <c r="Q1" s="3"/>
    </row>
    <row r="2" spans="1:22" s="2" customFormat="1" ht="31.5" customHeight="1">
      <c r="A2" s="768" t="s">
        <v>0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241"/>
      <c r="S2" s="241"/>
      <c r="T2" s="241"/>
      <c r="U2" s="241"/>
      <c r="V2" s="241"/>
    </row>
    <row r="3" spans="1:22" s="2" customFormat="1" ht="19.5" customHeight="1">
      <c r="A3" s="1"/>
    </row>
    <row r="4" spans="1:22" s="4" customFormat="1" ht="18.75" customHeight="1" thickBot="1">
      <c r="A4" s="769" t="s">
        <v>344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</row>
    <row r="5" spans="1:22" s="4" customFormat="1" ht="16.5" customHeight="1">
      <c r="A5" s="770" t="s">
        <v>1</v>
      </c>
      <c r="B5" s="773" t="s">
        <v>2</v>
      </c>
      <c r="C5" s="774"/>
      <c r="D5" s="774"/>
      <c r="E5" s="774"/>
      <c r="F5" s="777" t="s">
        <v>3</v>
      </c>
      <c r="G5" s="774"/>
      <c r="H5" s="778"/>
      <c r="I5" s="774" t="s">
        <v>4</v>
      </c>
      <c r="J5" s="774"/>
      <c r="K5" s="774"/>
      <c r="L5" s="774"/>
      <c r="M5" s="774"/>
      <c r="N5" s="774"/>
      <c r="O5" s="777" t="s">
        <v>5</v>
      </c>
      <c r="P5" s="774"/>
      <c r="Q5" s="774"/>
      <c r="R5" s="5"/>
    </row>
    <row r="6" spans="1:22" s="4" customFormat="1" ht="16.5" customHeight="1">
      <c r="A6" s="771"/>
      <c r="B6" s="775"/>
      <c r="C6" s="776"/>
      <c r="D6" s="776"/>
      <c r="E6" s="776"/>
      <c r="F6" s="779"/>
      <c r="G6" s="780"/>
      <c r="H6" s="781"/>
      <c r="I6" s="780"/>
      <c r="J6" s="780"/>
      <c r="K6" s="780"/>
      <c r="L6" s="780"/>
      <c r="M6" s="780"/>
      <c r="N6" s="780"/>
      <c r="O6" s="779" t="s">
        <v>6</v>
      </c>
      <c r="P6" s="780"/>
      <c r="Q6" s="780"/>
      <c r="R6" s="5"/>
    </row>
    <row r="7" spans="1:22" s="4" customFormat="1" ht="22.5" customHeight="1">
      <c r="A7" s="771"/>
      <c r="B7" s="782" t="s">
        <v>7</v>
      </c>
      <c r="C7" s="755" t="s">
        <v>8</v>
      </c>
      <c r="D7" s="755" t="s">
        <v>9</v>
      </c>
      <c r="E7" s="757" t="s">
        <v>10</v>
      </c>
      <c r="F7" s="759" t="s">
        <v>7</v>
      </c>
      <c r="G7" s="761" t="s">
        <v>339</v>
      </c>
      <c r="H7" s="763" t="s">
        <v>340</v>
      </c>
      <c r="I7" s="765" t="s">
        <v>341</v>
      </c>
      <c r="J7" s="766"/>
      <c r="K7" s="767"/>
      <c r="L7" s="745" t="s">
        <v>342</v>
      </c>
      <c r="M7" s="746"/>
      <c r="N7" s="746"/>
      <c r="O7" s="747" t="s">
        <v>7</v>
      </c>
      <c r="P7" s="749" t="s">
        <v>339</v>
      </c>
      <c r="Q7" s="751" t="s">
        <v>340</v>
      </c>
      <c r="R7" s="5"/>
    </row>
    <row r="8" spans="1:22" s="4" customFormat="1" ht="22.5" customHeight="1" thickBot="1">
      <c r="A8" s="772"/>
      <c r="B8" s="783"/>
      <c r="C8" s="756"/>
      <c r="D8" s="756"/>
      <c r="E8" s="758"/>
      <c r="F8" s="760"/>
      <c r="G8" s="762"/>
      <c r="H8" s="764"/>
      <c r="I8" s="236" t="s">
        <v>7</v>
      </c>
      <c r="J8" s="237" t="s">
        <v>339</v>
      </c>
      <c r="K8" s="237" t="s">
        <v>340</v>
      </c>
      <c r="L8" s="238" t="s">
        <v>343</v>
      </c>
      <c r="M8" s="239" t="s">
        <v>11</v>
      </c>
      <c r="N8" s="239" t="s">
        <v>12</v>
      </c>
      <c r="O8" s="748"/>
      <c r="P8" s="750"/>
      <c r="Q8" s="752"/>
      <c r="R8" s="5"/>
    </row>
    <row r="9" spans="1:22" s="11" customFormat="1" ht="45" customHeight="1">
      <c r="A9" s="240" t="s">
        <v>321</v>
      </c>
      <c r="B9" s="6">
        <v>40</v>
      </c>
      <c r="C9" s="7">
        <v>32</v>
      </c>
      <c r="D9" s="7">
        <v>3</v>
      </c>
      <c r="E9" s="8">
        <v>5</v>
      </c>
      <c r="F9" s="9">
        <v>23748</v>
      </c>
      <c r="G9" s="7">
        <v>12140</v>
      </c>
      <c r="H9" s="262">
        <v>11608</v>
      </c>
      <c r="I9" s="8">
        <v>1838</v>
      </c>
      <c r="J9" s="7">
        <v>1293</v>
      </c>
      <c r="K9" s="7">
        <v>545</v>
      </c>
      <c r="L9" s="7">
        <v>573</v>
      </c>
      <c r="M9" s="7">
        <v>278</v>
      </c>
      <c r="N9" s="8">
        <v>295</v>
      </c>
      <c r="O9" s="9">
        <v>413</v>
      </c>
      <c r="P9" s="7">
        <v>229</v>
      </c>
      <c r="Q9" s="8">
        <v>184</v>
      </c>
      <c r="R9" s="10"/>
    </row>
    <row r="10" spans="1:22" s="11" customFormat="1" ht="45" customHeight="1">
      <c r="A10" s="12" t="s">
        <v>345</v>
      </c>
      <c r="B10" s="263">
        <f t="shared" ref="B10:Q10" si="0">SUM(B11:B12)</f>
        <v>38</v>
      </c>
      <c r="C10" s="264">
        <f>SUM(C11:C12)</f>
        <v>30</v>
      </c>
      <c r="D10" s="264">
        <f t="shared" si="0"/>
        <v>3</v>
      </c>
      <c r="E10" s="265">
        <f t="shared" si="0"/>
        <v>5</v>
      </c>
      <c r="F10" s="266">
        <f t="shared" si="0"/>
        <v>23229</v>
      </c>
      <c r="G10" s="264">
        <f t="shared" si="0"/>
        <v>11828</v>
      </c>
      <c r="H10" s="267">
        <f t="shared" si="0"/>
        <v>11401</v>
      </c>
      <c r="I10" s="265">
        <f t="shared" si="0"/>
        <v>1748</v>
      </c>
      <c r="J10" s="264">
        <f t="shared" si="0"/>
        <v>1226</v>
      </c>
      <c r="K10" s="264">
        <f t="shared" si="0"/>
        <v>522</v>
      </c>
      <c r="L10" s="264">
        <f t="shared" si="0"/>
        <v>538</v>
      </c>
      <c r="M10" s="264">
        <f t="shared" si="0"/>
        <v>252</v>
      </c>
      <c r="N10" s="265">
        <f t="shared" si="0"/>
        <v>286</v>
      </c>
      <c r="O10" s="266">
        <f t="shared" si="0"/>
        <v>404</v>
      </c>
      <c r="P10" s="264">
        <f t="shared" si="0"/>
        <v>229</v>
      </c>
      <c r="Q10" s="265">
        <f t="shared" si="0"/>
        <v>175</v>
      </c>
      <c r="R10" s="10"/>
      <c r="T10" s="13"/>
    </row>
    <row r="11" spans="1:22" s="11" customFormat="1" ht="45" customHeight="1">
      <c r="A11" s="240" t="s">
        <v>13</v>
      </c>
      <c r="B11" s="6">
        <f>SUM(C11:E11)</f>
        <v>31</v>
      </c>
      <c r="C11" s="7">
        <f>SUM(C14-C15,C16-C17,C18:C27)</f>
        <v>24</v>
      </c>
      <c r="D11" s="7">
        <f>SUM(D14-D15,D16-D17,D18:D27)</f>
        <v>2</v>
      </c>
      <c r="E11" s="7">
        <f>SUM(E14-E15,E16-E17,E18:E27)</f>
        <v>5</v>
      </c>
      <c r="F11" s="9">
        <f>SUM(G11:H11)</f>
        <v>17287</v>
      </c>
      <c r="G11" s="7">
        <f>G14+G16+SUM(G18:G27)-G12</f>
        <v>9019</v>
      </c>
      <c r="H11" s="268">
        <f>H14+H16+SUM(H18:H27)-H12</f>
        <v>8268</v>
      </c>
      <c r="I11" s="8">
        <f>SUM(J11:K11)</f>
        <v>1410</v>
      </c>
      <c r="J11" s="7">
        <f>J14+J16+SUM(J18:J27)-J12</f>
        <v>987</v>
      </c>
      <c r="K11" s="7">
        <f>K14+K16+SUM(K18:K27)-K12</f>
        <v>423</v>
      </c>
      <c r="L11" s="7">
        <f>SUM(M11:N11)</f>
        <v>253</v>
      </c>
      <c r="M11" s="7">
        <f>M14+M16+SUM(M18:M27)-M12</f>
        <v>128</v>
      </c>
      <c r="N11" s="7">
        <f>N14+N16+SUM(N18:N27)-N12</f>
        <v>125</v>
      </c>
      <c r="O11" s="9">
        <f>O14+O16+SUM(O18:O27)-O12</f>
        <v>338</v>
      </c>
      <c r="P11" s="7">
        <f>P14+P16+SUM(P18:P27)-P12</f>
        <v>194</v>
      </c>
      <c r="Q11" s="269">
        <f>Q14+Q16+SUM(Q18:Q27)-Q12</f>
        <v>144</v>
      </c>
      <c r="R11" s="10"/>
    </row>
    <row r="12" spans="1:22" s="11" customFormat="1" ht="45" customHeight="1" thickBot="1">
      <c r="A12" s="247" t="s">
        <v>14</v>
      </c>
      <c r="B12" s="270">
        <f>SUM(C12:E12)</f>
        <v>7</v>
      </c>
      <c r="C12" s="271">
        <f>C15+C17</f>
        <v>6</v>
      </c>
      <c r="D12" s="271">
        <f>D15+D17</f>
        <v>1</v>
      </c>
      <c r="E12" s="271">
        <f>E15+E17</f>
        <v>0</v>
      </c>
      <c r="F12" s="272">
        <f>SUM(G12:H12)</f>
        <v>5942</v>
      </c>
      <c r="G12" s="273">
        <f>G15+G17</f>
        <v>2809</v>
      </c>
      <c r="H12" s="274">
        <f>H15+H17</f>
        <v>3133</v>
      </c>
      <c r="I12" s="272">
        <f>SUM(J12:K12)</f>
        <v>338</v>
      </c>
      <c r="J12" s="273">
        <f>J15+J17</f>
        <v>239</v>
      </c>
      <c r="K12" s="275">
        <f>K15+K17</f>
        <v>99</v>
      </c>
      <c r="L12" s="271">
        <f>SUM(M12:N12)</f>
        <v>285</v>
      </c>
      <c r="M12" s="273">
        <f>M15+M17</f>
        <v>124</v>
      </c>
      <c r="N12" s="274">
        <f>N15+N17</f>
        <v>161</v>
      </c>
      <c r="O12" s="272">
        <f>SUM(P12:Q12)</f>
        <v>66</v>
      </c>
      <c r="P12" s="273">
        <f>P15+P17</f>
        <v>35</v>
      </c>
      <c r="Q12" s="275">
        <f>Q15+Q17</f>
        <v>31</v>
      </c>
      <c r="R12" s="10"/>
    </row>
    <row r="13" spans="1:22" s="11" customFormat="1" ht="11.25" customHeight="1">
      <c r="A13" s="14"/>
      <c r="B13" s="6"/>
      <c r="C13" s="7"/>
      <c r="D13" s="7"/>
      <c r="E13" s="8"/>
      <c r="F13" s="9"/>
      <c r="G13" s="15"/>
      <c r="H13" s="16"/>
      <c r="I13" s="9"/>
      <c r="J13" s="15"/>
      <c r="K13" s="17"/>
      <c r="L13" s="7"/>
      <c r="M13" s="15"/>
      <c r="N13" s="18"/>
      <c r="O13" s="9"/>
      <c r="P13" s="15"/>
      <c r="Q13" s="18"/>
      <c r="R13" s="10"/>
    </row>
    <row r="14" spans="1:22" s="20" customFormat="1" ht="22.5" customHeight="1">
      <c r="A14" s="753" t="s">
        <v>346</v>
      </c>
      <c r="B14" s="276">
        <v>13</v>
      </c>
      <c r="C14" s="277">
        <v>11</v>
      </c>
      <c r="D14" s="277">
        <v>2</v>
      </c>
      <c r="E14" s="278">
        <v>0</v>
      </c>
      <c r="F14" s="279">
        <v>10990</v>
      </c>
      <c r="G14" s="277">
        <v>5386</v>
      </c>
      <c r="H14" s="280">
        <v>5604</v>
      </c>
      <c r="I14" s="279">
        <v>717</v>
      </c>
      <c r="J14" s="277">
        <v>495</v>
      </c>
      <c r="K14" s="277">
        <v>222</v>
      </c>
      <c r="L14" s="277">
        <v>324</v>
      </c>
      <c r="M14" s="277">
        <v>141</v>
      </c>
      <c r="N14" s="281">
        <v>183</v>
      </c>
      <c r="O14" s="279">
        <v>141</v>
      </c>
      <c r="P14" s="277">
        <v>71</v>
      </c>
      <c r="Q14" s="281">
        <v>70</v>
      </c>
      <c r="R14" s="19"/>
      <c r="T14" s="11"/>
    </row>
    <row r="15" spans="1:22" s="22" customFormat="1" ht="22.5" customHeight="1">
      <c r="A15" s="754"/>
      <c r="B15" s="282">
        <f t="shared" ref="B15:B17" si="1">SUM(C15:E15)</f>
        <v>5</v>
      </c>
      <c r="C15" s="283">
        <v>4</v>
      </c>
      <c r="D15" s="283">
        <v>1</v>
      </c>
      <c r="E15" s="284">
        <v>0</v>
      </c>
      <c r="F15" s="285">
        <v>5295</v>
      </c>
      <c r="G15" s="286">
        <v>2446</v>
      </c>
      <c r="H15" s="287">
        <v>2849</v>
      </c>
      <c r="I15" s="285">
        <v>292</v>
      </c>
      <c r="J15" s="288">
        <v>204</v>
      </c>
      <c r="K15" s="289">
        <v>88</v>
      </c>
      <c r="L15" s="288">
        <v>250</v>
      </c>
      <c r="M15" s="288">
        <v>108</v>
      </c>
      <c r="N15" s="290">
        <v>142</v>
      </c>
      <c r="O15" s="291">
        <v>54</v>
      </c>
      <c r="P15" s="288">
        <v>28</v>
      </c>
      <c r="Q15" s="290">
        <v>26</v>
      </c>
      <c r="R15" s="21"/>
    </row>
    <row r="16" spans="1:22" s="20" customFormat="1" ht="22.5" customHeight="1">
      <c r="A16" s="753" t="s">
        <v>347</v>
      </c>
      <c r="B16" s="276">
        <v>4</v>
      </c>
      <c r="C16" s="277">
        <v>3</v>
      </c>
      <c r="D16" s="277">
        <v>0</v>
      </c>
      <c r="E16" s="281">
        <v>1</v>
      </c>
      <c r="F16" s="279">
        <v>1896</v>
      </c>
      <c r="G16" s="277">
        <v>1085</v>
      </c>
      <c r="H16" s="280">
        <v>811</v>
      </c>
      <c r="I16" s="279">
        <v>151</v>
      </c>
      <c r="J16" s="277">
        <v>116</v>
      </c>
      <c r="K16" s="277">
        <v>35</v>
      </c>
      <c r="L16" s="277">
        <v>47</v>
      </c>
      <c r="M16" s="277">
        <v>24</v>
      </c>
      <c r="N16" s="281">
        <v>23</v>
      </c>
      <c r="O16" s="279">
        <v>39</v>
      </c>
      <c r="P16" s="277">
        <v>24</v>
      </c>
      <c r="Q16" s="281">
        <v>15</v>
      </c>
      <c r="R16" s="19"/>
    </row>
    <row r="17" spans="1:18" s="22" customFormat="1" ht="22.5" customHeight="1">
      <c r="A17" s="753"/>
      <c r="B17" s="292">
        <f t="shared" si="1"/>
        <v>2</v>
      </c>
      <c r="C17" s="283">
        <v>2</v>
      </c>
      <c r="D17" s="293">
        <v>0</v>
      </c>
      <c r="E17" s="284">
        <v>0</v>
      </c>
      <c r="F17" s="285">
        <v>647</v>
      </c>
      <c r="G17" s="288">
        <v>363</v>
      </c>
      <c r="H17" s="287">
        <v>284</v>
      </c>
      <c r="I17" s="285">
        <v>46</v>
      </c>
      <c r="J17" s="288">
        <v>35</v>
      </c>
      <c r="K17" s="288">
        <v>11</v>
      </c>
      <c r="L17" s="288">
        <v>35</v>
      </c>
      <c r="M17" s="288">
        <v>16</v>
      </c>
      <c r="N17" s="290">
        <v>19</v>
      </c>
      <c r="O17" s="291">
        <v>12</v>
      </c>
      <c r="P17" s="288">
        <v>7</v>
      </c>
      <c r="Q17" s="290">
        <v>5</v>
      </c>
    </row>
    <row r="18" spans="1:18" s="11" customFormat="1" ht="45" customHeight="1">
      <c r="A18" s="23" t="s">
        <v>348</v>
      </c>
      <c r="B18" s="6">
        <v>3</v>
      </c>
      <c r="C18" s="7">
        <v>2</v>
      </c>
      <c r="D18" s="7">
        <v>0</v>
      </c>
      <c r="E18" s="8">
        <v>1</v>
      </c>
      <c r="F18" s="9">
        <v>1628</v>
      </c>
      <c r="G18" s="7">
        <v>843</v>
      </c>
      <c r="H18" s="262">
        <v>785</v>
      </c>
      <c r="I18" s="9">
        <v>154</v>
      </c>
      <c r="J18" s="7">
        <v>114</v>
      </c>
      <c r="K18" s="7">
        <v>40</v>
      </c>
      <c r="L18" s="7">
        <v>24</v>
      </c>
      <c r="M18" s="7">
        <v>16</v>
      </c>
      <c r="N18" s="8">
        <v>8</v>
      </c>
      <c r="O18" s="9">
        <v>67</v>
      </c>
      <c r="P18" s="7">
        <v>52</v>
      </c>
      <c r="Q18" s="8">
        <v>15</v>
      </c>
      <c r="R18" s="10"/>
    </row>
    <row r="19" spans="1:18" s="11" customFormat="1" ht="45" customHeight="1">
      <c r="A19" s="240" t="s">
        <v>349</v>
      </c>
      <c r="B19" s="294">
        <v>2</v>
      </c>
      <c r="C19" s="295">
        <v>1</v>
      </c>
      <c r="D19" s="295">
        <v>0</v>
      </c>
      <c r="E19" s="296">
        <v>1</v>
      </c>
      <c r="F19" s="297">
        <v>1032</v>
      </c>
      <c r="G19" s="295">
        <v>556</v>
      </c>
      <c r="H19" s="298">
        <v>476</v>
      </c>
      <c r="I19" s="297">
        <v>95</v>
      </c>
      <c r="J19" s="295">
        <v>66</v>
      </c>
      <c r="K19" s="295">
        <v>29</v>
      </c>
      <c r="L19" s="295">
        <v>15</v>
      </c>
      <c r="M19" s="295">
        <v>11</v>
      </c>
      <c r="N19" s="296">
        <v>4</v>
      </c>
      <c r="O19" s="297">
        <v>23</v>
      </c>
      <c r="P19" s="295">
        <v>11</v>
      </c>
      <c r="Q19" s="296">
        <v>12</v>
      </c>
      <c r="R19" s="10"/>
    </row>
    <row r="20" spans="1:18" s="11" customFormat="1" ht="45" customHeight="1">
      <c r="A20" s="23" t="s">
        <v>350</v>
      </c>
      <c r="B20" s="6">
        <v>1</v>
      </c>
      <c r="C20" s="7">
        <v>1</v>
      </c>
      <c r="D20" s="7">
        <v>0</v>
      </c>
      <c r="E20" s="299">
        <v>0</v>
      </c>
      <c r="F20" s="9">
        <v>431</v>
      </c>
      <c r="G20" s="7">
        <v>210</v>
      </c>
      <c r="H20" s="262">
        <v>221</v>
      </c>
      <c r="I20" s="9">
        <v>37</v>
      </c>
      <c r="J20" s="7">
        <v>22</v>
      </c>
      <c r="K20" s="7">
        <v>15</v>
      </c>
      <c r="L20" s="7">
        <v>10</v>
      </c>
      <c r="M20" s="7">
        <v>7</v>
      </c>
      <c r="N20" s="8">
        <v>3</v>
      </c>
      <c r="O20" s="9">
        <v>6</v>
      </c>
      <c r="P20" s="7">
        <v>3</v>
      </c>
      <c r="Q20" s="8">
        <v>3</v>
      </c>
      <c r="R20" s="10"/>
    </row>
    <row r="21" spans="1:18" s="11" customFormat="1" ht="45" customHeight="1">
      <c r="A21" s="240" t="s">
        <v>351</v>
      </c>
      <c r="B21" s="294">
        <v>2</v>
      </c>
      <c r="C21" s="295">
        <v>1</v>
      </c>
      <c r="D21" s="295">
        <v>0</v>
      </c>
      <c r="E21" s="296">
        <v>1</v>
      </c>
      <c r="F21" s="297">
        <v>1092</v>
      </c>
      <c r="G21" s="295">
        <v>488</v>
      </c>
      <c r="H21" s="298">
        <v>604</v>
      </c>
      <c r="I21" s="297">
        <v>90</v>
      </c>
      <c r="J21" s="295">
        <v>56</v>
      </c>
      <c r="K21" s="295">
        <v>34</v>
      </c>
      <c r="L21" s="295">
        <v>25</v>
      </c>
      <c r="M21" s="295">
        <v>6</v>
      </c>
      <c r="N21" s="296">
        <v>19</v>
      </c>
      <c r="O21" s="297">
        <v>17</v>
      </c>
      <c r="P21" s="295">
        <v>7</v>
      </c>
      <c r="Q21" s="296">
        <v>10</v>
      </c>
      <c r="R21" s="10"/>
    </row>
    <row r="22" spans="1:18" s="11" customFormat="1" ht="45" customHeight="1">
      <c r="A22" s="23" t="s">
        <v>21</v>
      </c>
      <c r="B22" s="6">
        <v>1</v>
      </c>
      <c r="C22" s="7">
        <v>1</v>
      </c>
      <c r="D22" s="7">
        <v>0</v>
      </c>
      <c r="E22" s="8">
        <v>0</v>
      </c>
      <c r="F22" s="9">
        <v>781</v>
      </c>
      <c r="G22" s="7">
        <v>365</v>
      </c>
      <c r="H22" s="262">
        <v>416</v>
      </c>
      <c r="I22" s="9">
        <v>58</v>
      </c>
      <c r="J22" s="7">
        <v>41</v>
      </c>
      <c r="K22" s="7">
        <v>17</v>
      </c>
      <c r="L22" s="7">
        <v>6</v>
      </c>
      <c r="M22" s="7">
        <v>2</v>
      </c>
      <c r="N22" s="8">
        <v>4</v>
      </c>
      <c r="O22" s="9">
        <v>7</v>
      </c>
      <c r="P22" s="7">
        <v>2</v>
      </c>
      <c r="Q22" s="8">
        <v>5</v>
      </c>
      <c r="R22" s="10"/>
    </row>
    <row r="23" spans="1:18" s="11" customFormat="1" ht="45" customHeight="1">
      <c r="A23" s="240" t="s">
        <v>22</v>
      </c>
      <c r="B23" s="294">
        <v>4</v>
      </c>
      <c r="C23" s="295">
        <v>3</v>
      </c>
      <c r="D23" s="295">
        <v>0</v>
      </c>
      <c r="E23" s="296">
        <v>1</v>
      </c>
      <c r="F23" s="297">
        <v>2624</v>
      </c>
      <c r="G23" s="295">
        <v>1362</v>
      </c>
      <c r="H23" s="298">
        <v>1262</v>
      </c>
      <c r="I23" s="297">
        <v>203</v>
      </c>
      <c r="J23" s="295">
        <v>148</v>
      </c>
      <c r="K23" s="295">
        <v>55</v>
      </c>
      <c r="L23" s="295">
        <v>28</v>
      </c>
      <c r="M23" s="295">
        <v>15</v>
      </c>
      <c r="N23" s="296">
        <v>13</v>
      </c>
      <c r="O23" s="297">
        <v>41</v>
      </c>
      <c r="P23" s="295">
        <v>18</v>
      </c>
      <c r="Q23" s="296">
        <v>23</v>
      </c>
      <c r="R23" s="10"/>
    </row>
    <row r="24" spans="1:18" s="11" customFormat="1" ht="45" customHeight="1">
      <c r="A24" s="23" t="s">
        <v>23</v>
      </c>
      <c r="B24" s="6">
        <v>5</v>
      </c>
      <c r="C24" s="7">
        <v>4</v>
      </c>
      <c r="D24" s="7">
        <v>1</v>
      </c>
      <c r="E24" s="8">
        <v>0</v>
      </c>
      <c r="F24" s="300">
        <v>1840</v>
      </c>
      <c r="G24" s="15">
        <v>1109</v>
      </c>
      <c r="H24" s="16">
        <v>731</v>
      </c>
      <c r="I24" s="9">
        <v>162</v>
      </c>
      <c r="J24" s="7">
        <v>110</v>
      </c>
      <c r="K24" s="7">
        <v>52</v>
      </c>
      <c r="L24" s="7">
        <v>30</v>
      </c>
      <c r="M24" s="7">
        <v>15</v>
      </c>
      <c r="N24" s="8">
        <v>15</v>
      </c>
      <c r="O24" s="9">
        <v>49</v>
      </c>
      <c r="P24" s="7">
        <v>36</v>
      </c>
      <c r="Q24" s="8">
        <v>13</v>
      </c>
      <c r="R24" s="10"/>
    </row>
    <row r="25" spans="1:18" s="11" customFormat="1" ht="45" customHeight="1">
      <c r="A25" s="240" t="s">
        <v>352</v>
      </c>
      <c r="B25" s="294">
        <v>1</v>
      </c>
      <c r="C25" s="295">
        <v>1</v>
      </c>
      <c r="D25" s="295">
        <v>0</v>
      </c>
      <c r="E25" s="296">
        <v>0</v>
      </c>
      <c r="F25" s="297">
        <v>47</v>
      </c>
      <c r="G25" s="295">
        <v>26</v>
      </c>
      <c r="H25" s="298">
        <v>21</v>
      </c>
      <c r="I25" s="297">
        <v>8</v>
      </c>
      <c r="J25" s="295">
        <v>6</v>
      </c>
      <c r="K25" s="295">
        <v>2</v>
      </c>
      <c r="L25" s="295">
        <v>9</v>
      </c>
      <c r="M25" s="295">
        <v>4</v>
      </c>
      <c r="N25" s="296">
        <v>5</v>
      </c>
      <c r="O25" s="297">
        <f t="shared" ref="O25:O26" si="2">SUM(P25:Q25)</f>
        <v>1</v>
      </c>
      <c r="P25" s="295">
        <v>0</v>
      </c>
      <c r="Q25" s="296">
        <v>1</v>
      </c>
      <c r="R25" s="10"/>
    </row>
    <row r="26" spans="1:18" s="11" customFormat="1" ht="45" customHeight="1">
      <c r="A26" s="23" t="s">
        <v>25</v>
      </c>
      <c r="B26" s="294">
        <v>1</v>
      </c>
      <c r="C26" s="295">
        <v>1</v>
      </c>
      <c r="D26" s="295">
        <v>0</v>
      </c>
      <c r="E26" s="296">
        <v>0</v>
      </c>
      <c r="F26" s="297">
        <v>399</v>
      </c>
      <c r="G26" s="295">
        <v>226</v>
      </c>
      <c r="H26" s="298">
        <v>173</v>
      </c>
      <c r="I26" s="297">
        <v>34</v>
      </c>
      <c r="J26" s="295">
        <v>25</v>
      </c>
      <c r="K26" s="295">
        <v>9</v>
      </c>
      <c r="L26" s="295">
        <v>10</v>
      </c>
      <c r="M26" s="295">
        <v>6</v>
      </c>
      <c r="N26" s="296">
        <v>4</v>
      </c>
      <c r="O26" s="297">
        <f t="shared" si="2"/>
        <v>6</v>
      </c>
      <c r="P26" s="295">
        <v>2</v>
      </c>
      <c r="Q26" s="296">
        <v>4</v>
      </c>
      <c r="R26" s="10"/>
    </row>
    <row r="27" spans="1:18" s="11" customFormat="1" ht="45" customHeight="1" thickBot="1">
      <c r="A27" s="247" t="s">
        <v>26</v>
      </c>
      <c r="B27" s="270">
        <v>1</v>
      </c>
      <c r="C27" s="271">
        <v>1</v>
      </c>
      <c r="D27" s="271">
        <v>0</v>
      </c>
      <c r="E27" s="301">
        <v>0</v>
      </c>
      <c r="F27" s="272">
        <v>469</v>
      </c>
      <c r="G27" s="271">
        <v>172</v>
      </c>
      <c r="H27" s="302">
        <v>297</v>
      </c>
      <c r="I27" s="303">
        <v>39</v>
      </c>
      <c r="J27" s="271">
        <v>27</v>
      </c>
      <c r="K27" s="271">
        <v>12</v>
      </c>
      <c r="L27" s="271">
        <v>10</v>
      </c>
      <c r="M27" s="271">
        <v>5</v>
      </c>
      <c r="N27" s="301">
        <v>5</v>
      </c>
      <c r="O27" s="303">
        <v>7</v>
      </c>
      <c r="P27" s="271">
        <v>3</v>
      </c>
      <c r="Q27" s="301">
        <v>4</v>
      </c>
      <c r="R27" s="10"/>
    </row>
    <row r="28" spans="1:18" ht="18.75" customHeight="1">
      <c r="A28" s="744" t="s">
        <v>27</v>
      </c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</row>
  </sheetData>
  <mergeCells count="23">
    <mergeCell ref="A2:Q2"/>
    <mergeCell ref="A4:Q4"/>
    <mergeCell ref="A5:A8"/>
    <mergeCell ref="B5:E6"/>
    <mergeCell ref="F5:H6"/>
    <mergeCell ref="I5:N6"/>
    <mergeCell ref="O5:Q5"/>
    <mergeCell ref="O6:Q6"/>
    <mergeCell ref="B7:B8"/>
    <mergeCell ref="C7:C8"/>
    <mergeCell ref="A28:Q28"/>
    <mergeCell ref="L7:N7"/>
    <mergeCell ref="O7:O8"/>
    <mergeCell ref="P7:P8"/>
    <mergeCell ref="Q7:Q8"/>
    <mergeCell ref="A14:A15"/>
    <mergeCell ref="A16:A17"/>
    <mergeCell ref="D7:D8"/>
    <mergeCell ref="E7:E8"/>
    <mergeCell ref="F7:F8"/>
    <mergeCell ref="G7:G8"/>
    <mergeCell ref="H7:H8"/>
    <mergeCell ref="I7:K7"/>
  </mergeCells>
  <phoneticPr fontId="3"/>
  <pageMargins left="0.39370078740157483" right="0.39370078740157483" top="0.98425196850393704" bottom="0.59055118110236227" header="0.51181102362204722" footer="0.51181102362204722"/>
  <pageSetup paperSize="9" scale="70" orientation="portrait" r:id="rId1"/>
  <headerFooter scaleWithDoc="0" alignWithMargins="0">
    <oddHeader>&amp;R&amp;11高等学校</oddHeader>
  </headerFooter>
  <ignoredErrors>
    <ignoredError sqref="F12:O12 I11:L11" formula="1"/>
    <ignoredError sqref="B15:B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2:O64"/>
  <sheetViews>
    <sheetView showGridLines="0" view="pageBreakPreview" zoomScaleNormal="100" zoomScaleSheetLayoutView="100" workbookViewId="0"/>
  </sheetViews>
  <sheetFormatPr defaultColWidth="10.28515625" defaultRowHeight="12.75"/>
  <cols>
    <col min="1" max="1" width="8.28515625" style="56" bestFit="1" customWidth="1"/>
    <col min="2" max="2" width="9.42578125" style="56" bestFit="1" customWidth="1"/>
    <col min="3" max="3" width="12.5703125" style="56" bestFit="1" customWidth="1"/>
    <col min="4" max="5" width="12.42578125" style="56" bestFit="1" customWidth="1"/>
    <col min="6" max="14" width="10.5703125" style="56" customWidth="1"/>
    <col min="15" max="21" width="3.140625" style="56" customWidth="1"/>
    <col min="22" max="16384" width="10.28515625" style="56"/>
  </cols>
  <sheetData>
    <row r="2" spans="1:15" ht="13.5" customHeight="1" thickBot="1">
      <c r="A2" s="821" t="s">
        <v>365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</row>
    <row r="3" spans="1:15" ht="25.5" customHeight="1">
      <c r="A3" s="1087" t="s">
        <v>186</v>
      </c>
      <c r="B3" s="1088"/>
      <c r="C3" s="823" t="s">
        <v>29</v>
      </c>
      <c r="D3" s="829"/>
      <c r="E3" s="845"/>
      <c r="F3" s="823" t="s">
        <v>187</v>
      </c>
      <c r="G3" s="829"/>
      <c r="H3" s="845"/>
      <c r="I3" s="823" t="s">
        <v>188</v>
      </c>
      <c r="J3" s="829"/>
      <c r="K3" s="845"/>
      <c r="L3" s="823" t="s">
        <v>189</v>
      </c>
      <c r="M3" s="829"/>
      <c r="N3" s="829"/>
    </row>
    <row r="4" spans="1:15" ht="25.5" customHeight="1" thickBot="1">
      <c r="A4" s="1089"/>
      <c r="B4" s="1090"/>
      <c r="C4" s="139" t="s">
        <v>29</v>
      </c>
      <c r="D4" s="140" t="s">
        <v>190</v>
      </c>
      <c r="E4" s="141" t="s">
        <v>191</v>
      </c>
      <c r="F4" s="142" t="s">
        <v>29</v>
      </c>
      <c r="G4" s="140" t="s">
        <v>190</v>
      </c>
      <c r="H4" s="143" t="s">
        <v>191</v>
      </c>
      <c r="I4" s="142" t="s">
        <v>29</v>
      </c>
      <c r="J4" s="140" t="s">
        <v>190</v>
      </c>
      <c r="K4" s="141" t="s">
        <v>191</v>
      </c>
      <c r="L4" s="142" t="s">
        <v>29</v>
      </c>
      <c r="M4" s="140" t="s">
        <v>190</v>
      </c>
      <c r="N4" s="141" t="s">
        <v>191</v>
      </c>
    </row>
    <row r="5" spans="1:15" ht="33.75" customHeight="1">
      <c r="A5" s="1078" t="s">
        <v>192</v>
      </c>
      <c r="B5" s="1079"/>
      <c r="C5" s="489">
        <v>23684</v>
      </c>
      <c r="D5" s="15">
        <v>12131</v>
      </c>
      <c r="E5" s="17">
        <v>11553</v>
      </c>
      <c r="F5" s="490">
        <v>7966</v>
      </c>
      <c r="G5" s="15">
        <v>4083</v>
      </c>
      <c r="H5" s="66">
        <v>3883</v>
      </c>
      <c r="I5" s="490">
        <v>7738</v>
      </c>
      <c r="J5" s="15">
        <v>3983</v>
      </c>
      <c r="K5" s="17">
        <v>3755</v>
      </c>
      <c r="L5" s="490">
        <v>7863</v>
      </c>
      <c r="M5" s="15">
        <v>4002</v>
      </c>
      <c r="N5" s="17">
        <v>3861</v>
      </c>
    </row>
    <row r="6" spans="1:15" ht="33.75" customHeight="1" thickBot="1">
      <c r="A6" s="1080" t="s">
        <v>324</v>
      </c>
      <c r="B6" s="1081"/>
      <c r="C6" s="491">
        <f>SUM(C7,C22)</f>
        <v>23160</v>
      </c>
      <c r="D6" s="491">
        <f t="shared" ref="D6:N6" si="0">SUM(D7,D22)</f>
        <v>11819</v>
      </c>
      <c r="E6" s="492">
        <f t="shared" si="0"/>
        <v>11341</v>
      </c>
      <c r="F6" s="491">
        <f t="shared" si="0"/>
        <v>7726</v>
      </c>
      <c r="G6" s="491">
        <f t="shared" si="0"/>
        <v>3906</v>
      </c>
      <c r="H6" s="493">
        <f t="shared" si="0"/>
        <v>3820</v>
      </c>
      <c r="I6" s="494">
        <f t="shared" si="0"/>
        <v>7769</v>
      </c>
      <c r="J6" s="491">
        <f t="shared" si="0"/>
        <v>3961</v>
      </c>
      <c r="K6" s="493">
        <f t="shared" si="0"/>
        <v>3808</v>
      </c>
      <c r="L6" s="494">
        <f t="shared" si="0"/>
        <v>7555</v>
      </c>
      <c r="M6" s="491">
        <f t="shared" si="0"/>
        <v>3886</v>
      </c>
      <c r="N6" s="493">
        <f t="shared" si="0"/>
        <v>3669</v>
      </c>
      <c r="O6" s="57"/>
    </row>
    <row r="7" spans="1:15" ht="36.75" customHeight="1">
      <c r="A7" s="1082" t="s">
        <v>366</v>
      </c>
      <c r="B7" s="1083"/>
      <c r="C7" s="495">
        <f>SUM(F7,I7,L7,'50-2'!A7)</f>
        <v>17283</v>
      </c>
      <c r="D7" s="496">
        <f>SUM(G7,J7,M7,'50-2'!B7)</f>
        <v>9015</v>
      </c>
      <c r="E7" s="497">
        <f>SUM(H7,K7,N7,'50-2'!C7)</f>
        <v>8268</v>
      </c>
      <c r="F7" s="498">
        <f>SUM(F8,F19)</f>
        <v>5651</v>
      </c>
      <c r="G7" s="499">
        <f>SUM(G8,G19)</f>
        <v>2918</v>
      </c>
      <c r="H7" s="500">
        <f>SUM(H8,H19)</f>
        <v>2733</v>
      </c>
      <c r="I7" s="498">
        <f t="shared" ref="I7:N7" si="1">SUM(I8,I19)</f>
        <v>5848</v>
      </c>
      <c r="J7" s="499">
        <f t="shared" si="1"/>
        <v>3053</v>
      </c>
      <c r="K7" s="500">
        <f t="shared" si="1"/>
        <v>2795</v>
      </c>
      <c r="L7" s="501">
        <f t="shared" si="1"/>
        <v>5674</v>
      </c>
      <c r="M7" s="502">
        <f t="shared" si="1"/>
        <v>2978</v>
      </c>
      <c r="N7" s="499">
        <f t="shared" si="1"/>
        <v>2696</v>
      </c>
      <c r="O7" s="57"/>
    </row>
    <row r="8" spans="1:15" ht="29.25" customHeight="1">
      <c r="A8" s="503"/>
      <c r="B8" s="248" t="s">
        <v>29</v>
      </c>
      <c r="C8" s="504">
        <f>SUM(D8:E8)</f>
        <v>16480</v>
      </c>
      <c r="D8" s="505">
        <f t="shared" ref="D8:M8" si="2">SUM(D9:D18)</f>
        <v>8576</v>
      </c>
      <c r="E8" s="506">
        <f t="shared" si="2"/>
        <v>7904</v>
      </c>
      <c r="F8" s="507">
        <f>SUM(F9:F18)</f>
        <v>5400</v>
      </c>
      <c r="G8" s="508">
        <f t="shared" si="2"/>
        <v>2772</v>
      </c>
      <c r="H8" s="17">
        <f>F8-G8</f>
        <v>2628</v>
      </c>
      <c r="I8" s="507">
        <f>SUM(I9:I18)</f>
        <v>5630</v>
      </c>
      <c r="J8" s="508">
        <f t="shared" si="2"/>
        <v>2947</v>
      </c>
      <c r="K8" s="17">
        <f>I8-J8</f>
        <v>2683</v>
      </c>
      <c r="L8" s="507">
        <f>SUM(L9:L18)</f>
        <v>5450</v>
      </c>
      <c r="M8" s="509">
        <f t="shared" si="2"/>
        <v>2857</v>
      </c>
      <c r="N8" s="17">
        <f t="shared" ref="N8:N21" si="3">L8-M8</f>
        <v>2593</v>
      </c>
      <c r="O8" s="57"/>
    </row>
    <row r="9" spans="1:15" ht="29.25" customHeight="1">
      <c r="A9" s="1084" t="s">
        <v>193</v>
      </c>
      <c r="B9" s="243" t="s">
        <v>194</v>
      </c>
      <c r="C9" s="15">
        <f>SUM(F9,I9,L9,'50-2'!A9)</f>
        <v>9728</v>
      </c>
      <c r="D9" s="510">
        <f>SUM(G9,J9,M9,'50-2'!B9)</f>
        <v>5086</v>
      </c>
      <c r="E9" s="15">
        <f>SUM(H9,K9,N9,'50-2'!C9)</f>
        <v>4642</v>
      </c>
      <c r="F9" s="511">
        <v>3171</v>
      </c>
      <c r="G9" s="15">
        <v>1601</v>
      </c>
      <c r="H9" s="512">
        <f>F9-G9</f>
        <v>1570</v>
      </c>
      <c r="I9" s="511">
        <v>3316</v>
      </c>
      <c r="J9" s="15">
        <v>1766</v>
      </c>
      <c r="K9" s="512">
        <f>I9-J9</f>
        <v>1550</v>
      </c>
      <c r="L9" s="511">
        <v>3241</v>
      </c>
      <c r="M9" s="15">
        <v>1719</v>
      </c>
      <c r="N9" s="513">
        <f t="shared" si="3"/>
        <v>1522</v>
      </c>
      <c r="O9" s="57"/>
    </row>
    <row r="10" spans="1:15" ht="29.25" customHeight="1">
      <c r="A10" s="1084"/>
      <c r="B10" s="243" t="s">
        <v>195</v>
      </c>
      <c r="C10" s="490">
        <f>SUM(F10,I10,L10,'50-2'!A10)</f>
        <v>839</v>
      </c>
      <c r="D10" s="15">
        <f>SUM(G10,J10,M10,'50-2'!B10)</f>
        <v>363</v>
      </c>
      <c r="E10" s="66">
        <f>SUM(H10,K10,N10,'50-2'!C10)</f>
        <v>476</v>
      </c>
      <c r="F10" s="490">
        <v>300</v>
      </c>
      <c r="G10" s="15">
        <v>130</v>
      </c>
      <c r="H10" s="17">
        <f t="shared" ref="H10:H18" si="4">F10-G10</f>
        <v>170</v>
      </c>
      <c r="I10" s="490">
        <v>271</v>
      </c>
      <c r="J10" s="15">
        <v>121</v>
      </c>
      <c r="K10" s="17">
        <f t="shared" ref="K10:K18" si="5">I10-J10</f>
        <v>150</v>
      </c>
      <c r="L10" s="490">
        <v>268</v>
      </c>
      <c r="M10" s="15">
        <v>112</v>
      </c>
      <c r="N10" s="17">
        <f t="shared" si="3"/>
        <v>156</v>
      </c>
      <c r="O10" s="57"/>
    </row>
    <row r="11" spans="1:15" ht="29.25" customHeight="1">
      <c r="A11" s="1084"/>
      <c r="B11" s="243" t="s">
        <v>196</v>
      </c>
      <c r="C11" s="15">
        <f>SUM(F11,I11,L11,'50-2'!A11)</f>
        <v>2089</v>
      </c>
      <c r="D11" s="15">
        <f>SUM(G11,J11,M11,'50-2'!B11)</f>
        <v>1913</v>
      </c>
      <c r="E11" s="66">
        <f>SUM(H11,K11,N11,'50-2'!C11)</f>
        <v>176</v>
      </c>
      <c r="F11" s="490">
        <v>696</v>
      </c>
      <c r="G11" s="15">
        <v>646</v>
      </c>
      <c r="H11" s="17">
        <f t="shared" si="4"/>
        <v>50</v>
      </c>
      <c r="I11" s="490">
        <v>713</v>
      </c>
      <c r="J11" s="15">
        <v>649</v>
      </c>
      <c r="K11" s="17">
        <f t="shared" si="5"/>
        <v>64</v>
      </c>
      <c r="L11" s="490">
        <v>680</v>
      </c>
      <c r="M11" s="15">
        <v>618</v>
      </c>
      <c r="N11" s="17">
        <f t="shared" si="3"/>
        <v>62</v>
      </c>
      <c r="O11" s="57"/>
    </row>
    <row r="12" spans="1:15" ht="29.25" customHeight="1">
      <c r="A12" s="1084"/>
      <c r="B12" s="243" t="s">
        <v>197</v>
      </c>
      <c r="C12" s="490">
        <f>SUM(F12,I12,L12,'50-2'!A12)</f>
        <v>1987</v>
      </c>
      <c r="D12" s="15">
        <f>SUM(G12,J12,M12,'50-2'!B12)</f>
        <v>609</v>
      </c>
      <c r="E12" s="66">
        <f>SUM(H12,K12,N12,'50-2'!C12)</f>
        <v>1378</v>
      </c>
      <c r="F12" s="490">
        <v>649</v>
      </c>
      <c r="G12" s="15">
        <v>207</v>
      </c>
      <c r="H12" s="17">
        <f t="shared" si="4"/>
        <v>442</v>
      </c>
      <c r="I12" s="490">
        <v>673</v>
      </c>
      <c r="J12" s="15">
        <v>200</v>
      </c>
      <c r="K12" s="17">
        <f t="shared" si="5"/>
        <v>473</v>
      </c>
      <c r="L12" s="490">
        <v>665</v>
      </c>
      <c r="M12" s="15">
        <v>202</v>
      </c>
      <c r="N12" s="17">
        <f t="shared" si="3"/>
        <v>463</v>
      </c>
      <c r="O12" s="57"/>
    </row>
    <row r="13" spans="1:15" ht="29.25" customHeight="1">
      <c r="A13" s="1084"/>
      <c r="B13" s="243" t="s">
        <v>198</v>
      </c>
      <c r="C13" s="15">
        <f>SUM(F13,I13,L13,'50-2'!A13)</f>
        <v>191</v>
      </c>
      <c r="D13" s="15">
        <f>SUM(G13,J13,M13,'50-2'!B13)</f>
        <v>100</v>
      </c>
      <c r="E13" s="66">
        <f>SUM(H13,K13,N13,'50-2'!C13)</f>
        <v>91</v>
      </c>
      <c r="F13" s="490">
        <v>42</v>
      </c>
      <c r="G13" s="15">
        <v>28</v>
      </c>
      <c r="H13" s="17">
        <f t="shared" si="4"/>
        <v>14</v>
      </c>
      <c r="I13" s="490">
        <v>82</v>
      </c>
      <c r="J13" s="15">
        <v>35</v>
      </c>
      <c r="K13" s="17">
        <f t="shared" si="5"/>
        <v>47</v>
      </c>
      <c r="L13" s="490">
        <v>67</v>
      </c>
      <c r="M13" s="15">
        <v>37</v>
      </c>
      <c r="N13" s="17">
        <f t="shared" si="3"/>
        <v>30</v>
      </c>
      <c r="O13" s="57"/>
    </row>
    <row r="14" spans="1:15" ht="29.25" customHeight="1">
      <c r="A14" s="1084"/>
      <c r="B14" s="243" t="s">
        <v>199</v>
      </c>
      <c r="C14" s="490">
        <f>SUM(F14,I14,L14,'50-2'!A14)</f>
        <v>356</v>
      </c>
      <c r="D14" s="15">
        <f>SUM(G14,J14,M14,'50-2'!B14)</f>
        <v>35</v>
      </c>
      <c r="E14" s="66">
        <f>SUM(H14,K14,N14,'50-2'!C14)</f>
        <v>321</v>
      </c>
      <c r="F14" s="490">
        <v>118</v>
      </c>
      <c r="G14" s="15">
        <v>12</v>
      </c>
      <c r="H14" s="17">
        <f t="shared" si="4"/>
        <v>106</v>
      </c>
      <c r="I14" s="490">
        <v>125</v>
      </c>
      <c r="J14" s="15">
        <v>9</v>
      </c>
      <c r="K14" s="17">
        <f t="shared" si="5"/>
        <v>116</v>
      </c>
      <c r="L14" s="490">
        <v>113</v>
      </c>
      <c r="M14" s="15">
        <v>14</v>
      </c>
      <c r="N14" s="17">
        <f t="shared" si="3"/>
        <v>99</v>
      </c>
      <c r="O14" s="57"/>
    </row>
    <row r="15" spans="1:15" ht="29.25" customHeight="1">
      <c r="A15" s="1084"/>
      <c r="B15" s="243" t="s">
        <v>200</v>
      </c>
      <c r="C15" s="490">
        <f>SUM(F15,I15,L15,'50-2'!A15)</f>
        <v>0</v>
      </c>
      <c r="D15" s="15">
        <f>SUM(G15,J15,M15,'50-2'!B15)</f>
        <v>0</v>
      </c>
      <c r="E15" s="66">
        <f>SUM(H15,K15,N15,'50-2'!C15)</f>
        <v>0</v>
      </c>
      <c r="F15" s="490">
        <v>0</v>
      </c>
      <c r="G15" s="15">
        <v>0</v>
      </c>
      <c r="H15" s="17">
        <f t="shared" si="4"/>
        <v>0</v>
      </c>
      <c r="I15" s="490">
        <v>0</v>
      </c>
      <c r="J15" s="15">
        <v>0</v>
      </c>
      <c r="K15" s="17">
        <f t="shared" si="5"/>
        <v>0</v>
      </c>
      <c r="L15" s="490">
        <v>0</v>
      </c>
      <c r="M15" s="15">
        <v>0</v>
      </c>
      <c r="N15" s="17">
        <f t="shared" si="3"/>
        <v>0</v>
      </c>
      <c r="O15" s="57"/>
    </row>
    <row r="16" spans="1:15" ht="29.25" customHeight="1">
      <c r="A16" s="1084"/>
      <c r="B16" s="243" t="s">
        <v>325</v>
      </c>
      <c r="C16" s="490">
        <f>SUM(F16,I16,L16,'50-2'!A16)</f>
        <v>90</v>
      </c>
      <c r="D16" s="15">
        <f>SUM(G16,J16,M16,'50-2'!B16)</f>
        <v>6</v>
      </c>
      <c r="E16" s="66">
        <f>SUM(H16,K16,N16,'50-2'!C16)</f>
        <v>84</v>
      </c>
      <c r="F16" s="490">
        <v>30</v>
      </c>
      <c r="G16" s="15">
        <v>1</v>
      </c>
      <c r="H16" s="17">
        <f t="shared" si="4"/>
        <v>29</v>
      </c>
      <c r="I16" s="490">
        <v>29</v>
      </c>
      <c r="J16" s="15">
        <v>3</v>
      </c>
      <c r="K16" s="17">
        <f t="shared" si="5"/>
        <v>26</v>
      </c>
      <c r="L16" s="490">
        <v>31</v>
      </c>
      <c r="M16" s="15">
        <v>2</v>
      </c>
      <c r="N16" s="17">
        <f t="shared" si="3"/>
        <v>29</v>
      </c>
      <c r="O16" s="57"/>
    </row>
    <row r="17" spans="1:15" ht="29.25" customHeight="1">
      <c r="A17" s="1084"/>
      <c r="B17" s="243" t="s">
        <v>201</v>
      </c>
      <c r="C17" s="15">
        <f>SUM(F17,I17,L17,'50-2'!A17)</f>
        <v>704</v>
      </c>
      <c r="D17" s="15">
        <f>SUM(G17,J17,M17,'50-2'!B17)</f>
        <v>303</v>
      </c>
      <c r="E17" s="66">
        <f>SUM(H17,K17,N17,'50-2'!C17)</f>
        <v>401</v>
      </c>
      <c r="F17" s="490">
        <v>243</v>
      </c>
      <c r="G17" s="15">
        <v>99</v>
      </c>
      <c r="H17" s="17">
        <f t="shared" si="4"/>
        <v>144</v>
      </c>
      <c r="I17" s="490">
        <v>243</v>
      </c>
      <c r="J17" s="15">
        <v>112</v>
      </c>
      <c r="K17" s="17">
        <f t="shared" si="5"/>
        <v>131</v>
      </c>
      <c r="L17" s="490">
        <v>218</v>
      </c>
      <c r="M17" s="15">
        <v>92</v>
      </c>
      <c r="N17" s="17">
        <f t="shared" si="3"/>
        <v>126</v>
      </c>
      <c r="O17" s="57"/>
    </row>
    <row r="18" spans="1:15" ht="29.25" customHeight="1">
      <c r="A18" s="1085"/>
      <c r="B18" s="514" t="s">
        <v>55</v>
      </c>
      <c r="C18" s="515">
        <f>SUM(F18,I18,L18,'50-2'!A18)</f>
        <v>496</v>
      </c>
      <c r="D18" s="516">
        <f>SUM(G18,J18,M18,'50-2'!B18)</f>
        <v>161</v>
      </c>
      <c r="E18" s="517">
        <f>SUM(H18,K18,N18,'50-2'!C18)</f>
        <v>335</v>
      </c>
      <c r="F18" s="490">
        <v>151</v>
      </c>
      <c r="G18" s="516">
        <v>48</v>
      </c>
      <c r="H18" s="17">
        <f t="shared" si="4"/>
        <v>103</v>
      </c>
      <c r="I18" s="490">
        <v>178</v>
      </c>
      <c r="J18" s="516">
        <v>52</v>
      </c>
      <c r="K18" s="17">
        <f t="shared" si="5"/>
        <v>126</v>
      </c>
      <c r="L18" s="490">
        <v>167</v>
      </c>
      <c r="M18" s="516">
        <v>61</v>
      </c>
      <c r="N18" s="518">
        <f t="shared" si="3"/>
        <v>106</v>
      </c>
    </row>
    <row r="19" spans="1:15" ht="29.25" customHeight="1">
      <c r="A19" s="1076" t="s">
        <v>46</v>
      </c>
      <c r="B19" s="519" t="s">
        <v>29</v>
      </c>
      <c r="C19" s="507">
        <f>SUM(C20:C21)</f>
        <v>803</v>
      </c>
      <c r="D19" s="509">
        <f>SUM(D20:D21)</f>
        <v>439</v>
      </c>
      <c r="E19" s="17">
        <f t="shared" ref="E19" si="6">C19-D19</f>
        <v>364</v>
      </c>
      <c r="F19" s="504">
        <f>SUM(F20:F21)</f>
        <v>251</v>
      </c>
      <c r="G19" s="508">
        <f t="shared" ref="G19:M19" si="7">SUM(G20:G21)</f>
        <v>146</v>
      </c>
      <c r="H19" s="506">
        <f t="shared" ref="H19:H21" si="8">F19-G19</f>
        <v>105</v>
      </c>
      <c r="I19" s="507">
        <f>SUM(I20:I21)</f>
        <v>218</v>
      </c>
      <c r="J19" s="509">
        <f t="shared" si="7"/>
        <v>106</v>
      </c>
      <c r="K19" s="506">
        <f t="shared" ref="K19:K21" si="9">I19-J19</f>
        <v>112</v>
      </c>
      <c r="L19" s="504">
        <f>SUM(L20:L21)</f>
        <v>224</v>
      </c>
      <c r="M19" s="508">
        <f t="shared" si="7"/>
        <v>121</v>
      </c>
      <c r="N19" s="505">
        <f t="shared" si="3"/>
        <v>103</v>
      </c>
      <c r="O19" s="57"/>
    </row>
    <row r="20" spans="1:15" ht="29.25" customHeight="1">
      <c r="A20" s="1086"/>
      <c r="B20" s="520" t="s">
        <v>194</v>
      </c>
      <c r="C20" s="15">
        <f>SUM(F20,I20,L20,'50-2'!A20)</f>
        <v>803</v>
      </c>
      <c r="D20" s="510">
        <f>SUM(G20,J20,M20,'50-2'!B20)</f>
        <v>439</v>
      </c>
      <c r="E20" s="510">
        <f>SUM(H20,K20,N20,'50-2'!C20)</f>
        <v>364</v>
      </c>
      <c r="F20" s="490">
        <v>251</v>
      </c>
      <c r="G20" s="15">
        <v>146</v>
      </c>
      <c r="H20" s="512">
        <f t="shared" si="8"/>
        <v>105</v>
      </c>
      <c r="I20" s="490">
        <v>218</v>
      </c>
      <c r="J20" s="15">
        <v>106</v>
      </c>
      <c r="K20" s="512">
        <f t="shared" si="9"/>
        <v>112</v>
      </c>
      <c r="L20" s="490">
        <v>224</v>
      </c>
      <c r="M20" s="15">
        <v>121</v>
      </c>
      <c r="N20" s="17">
        <f t="shared" si="3"/>
        <v>103</v>
      </c>
      <c r="O20" s="57"/>
    </row>
    <row r="21" spans="1:15" ht="29.25" customHeight="1" thickBot="1">
      <c r="A21" s="1077"/>
      <c r="B21" s="521" t="s">
        <v>197</v>
      </c>
      <c r="C21" s="522">
        <f>SUM(F21,I21,L21,'50-2'!A21)</f>
        <v>0</v>
      </c>
      <c r="D21" s="273">
        <f>SUM(G21,J21,M21,'50-2'!B21)</f>
        <v>0</v>
      </c>
      <c r="E21" s="273">
        <f>SUM(H21,K21,N21,'50-2'!C21)</f>
        <v>0</v>
      </c>
      <c r="F21" s="490">
        <v>0</v>
      </c>
      <c r="G21" s="15">
        <v>0</v>
      </c>
      <c r="H21" s="17">
        <f t="shared" si="8"/>
        <v>0</v>
      </c>
      <c r="I21" s="522">
        <v>0</v>
      </c>
      <c r="J21" s="273">
        <v>0</v>
      </c>
      <c r="K21" s="17">
        <f t="shared" si="9"/>
        <v>0</v>
      </c>
      <c r="L21" s="490">
        <v>0</v>
      </c>
      <c r="M21" s="15">
        <v>0</v>
      </c>
      <c r="N21" s="17">
        <f t="shared" si="3"/>
        <v>0</v>
      </c>
      <c r="O21" s="57"/>
    </row>
    <row r="22" spans="1:15" ht="34.5" customHeight="1">
      <c r="A22" s="1082" t="s">
        <v>367</v>
      </c>
      <c r="B22" s="1083"/>
      <c r="C22" s="495">
        <f>SUM(F22,I22,L22,'50-2'!A22)</f>
        <v>5877</v>
      </c>
      <c r="D22" s="495">
        <f>SUM(G22,J22,M22,'50-2'!B22)</f>
        <v>2804</v>
      </c>
      <c r="E22" s="495">
        <f>SUM(H22,K22,N22,'50-2'!C22)</f>
        <v>3073</v>
      </c>
      <c r="F22" s="498">
        <f>SUM(F23,F31)</f>
        <v>2075</v>
      </c>
      <c r="G22" s="523">
        <f>SUM(G23,G31)</f>
        <v>988</v>
      </c>
      <c r="H22" s="524">
        <f>SUM(H23,H31)</f>
        <v>1087</v>
      </c>
      <c r="I22" s="498">
        <f t="shared" ref="I22:N22" si="10">SUM(I23,I31)</f>
        <v>1921</v>
      </c>
      <c r="J22" s="523">
        <f t="shared" si="10"/>
        <v>908</v>
      </c>
      <c r="K22" s="500">
        <f t="shared" si="10"/>
        <v>1013</v>
      </c>
      <c r="L22" s="498">
        <f t="shared" si="10"/>
        <v>1881</v>
      </c>
      <c r="M22" s="523">
        <f t="shared" si="10"/>
        <v>908</v>
      </c>
      <c r="N22" s="499">
        <f t="shared" si="10"/>
        <v>973</v>
      </c>
    </row>
    <row r="23" spans="1:15" ht="29.25" customHeight="1">
      <c r="A23" s="1073" t="s">
        <v>193</v>
      </c>
      <c r="B23" s="519" t="s">
        <v>29</v>
      </c>
      <c r="C23" s="507">
        <f>SUM(C24:C30)</f>
        <v>5628</v>
      </c>
      <c r="D23" s="525">
        <f t="shared" ref="D23:M23" si="11">SUM(D24:D30)</f>
        <v>2658</v>
      </c>
      <c r="E23" s="506">
        <f t="shared" ref="E23" si="12">C23-D23</f>
        <v>2970</v>
      </c>
      <c r="F23" s="507">
        <f>SUM(F24:F30)</f>
        <v>1992</v>
      </c>
      <c r="G23" s="508">
        <f t="shared" si="11"/>
        <v>939</v>
      </c>
      <c r="H23" s="17">
        <f t="shared" ref="H23:H30" si="13">F23-G23</f>
        <v>1053</v>
      </c>
      <c r="I23" s="507">
        <f>SUM(I24:I30)</f>
        <v>1840</v>
      </c>
      <c r="J23" s="508">
        <f t="shared" si="11"/>
        <v>857</v>
      </c>
      <c r="K23" s="17">
        <f t="shared" ref="K23:K30" si="14">I23-J23</f>
        <v>983</v>
      </c>
      <c r="L23" s="507">
        <f>SUM(L24:L30)</f>
        <v>1796</v>
      </c>
      <c r="M23" s="508">
        <f t="shared" si="11"/>
        <v>862</v>
      </c>
      <c r="N23" s="505">
        <f t="shared" ref="N23:N30" si="15">L23-M23</f>
        <v>934</v>
      </c>
      <c r="O23" s="57"/>
    </row>
    <row r="24" spans="1:15" ht="29.25" customHeight="1">
      <c r="A24" s="1074"/>
      <c r="B24" s="526" t="s">
        <v>194</v>
      </c>
      <c r="C24" s="511">
        <f>SUM(F24,I24,L24,'50-2'!A24)</f>
        <v>4665</v>
      </c>
      <c r="D24" s="510">
        <f>SUM(G24,J24,M24,'50-2'!B24)</f>
        <v>2360</v>
      </c>
      <c r="E24" s="510">
        <f>SUM(H24,K24,N24,'50-2'!C24)</f>
        <v>2305</v>
      </c>
      <c r="F24" s="490">
        <v>1733</v>
      </c>
      <c r="G24" s="15">
        <v>858</v>
      </c>
      <c r="H24" s="512">
        <f t="shared" si="13"/>
        <v>875</v>
      </c>
      <c r="I24" s="490">
        <v>1508</v>
      </c>
      <c r="J24" s="15">
        <v>758</v>
      </c>
      <c r="K24" s="512">
        <f t="shared" si="14"/>
        <v>750</v>
      </c>
      <c r="L24" s="490">
        <v>1424</v>
      </c>
      <c r="M24" s="15">
        <v>744</v>
      </c>
      <c r="N24" s="17">
        <f t="shared" si="15"/>
        <v>680</v>
      </c>
      <c r="O24" s="57"/>
    </row>
    <row r="25" spans="1:15" ht="29.25" customHeight="1">
      <c r="A25" s="1074"/>
      <c r="B25" s="526" t="s">
        <v>196</v>
      </c>
      <c r="C25" s="490">
        <f>SUM(F25,I25,L25,'50-2'!A25)</f>
        <v>0</v>
      </c>
      <c r="D25" s="15">
        <f>SUM(G25,J25,M25,'50-2'!B25)</f>
        <v>0</v>
      </c>
      <c r="E25" s="66">
        <f>SUM(H25,K25,N25,'50-2'!C25)</f>
        <v>0</v>
      </c>
      <c r="F25" s="490">
        <v>0</v>
      </c>
      <c r="G25" s="15">
        <v>0</v>
      </c>
      <c r="H25" s="17">
        <f t="shared" si="13"/>
        <v>0</v>
      </c>
      <c r="I25" s="490">
        <v>0</v>
      </c>
      <c r="J25" s="15">
        <v>0</v>
      </c>
      <c r="K25" s="17">
        <f t="shared" si="14"/>
        <v>0</v>
      </c>
      <c r="L25" s="490">
        <v>0</v>
      </c>
      <c r="M25" s="15">
        <v>0</v>
      </c>
      <c r="N25" s="17">
        <f t="shared" si="15"/>
        <v>0</v>
      </c>
      <c r="O25" s="57"/>
    </row>
    <row r="26" spans="1:15" ht="29.25" customHeight="1">
      <c r="A26" s="1074"/>
      <c r="B26" s="526" t="s">
        <v>197</v>
      </c>
      <c r="C26" s="490">
        <f>SUM(F26,I26,L26,'50-2'!A26)</f>
        <v>481</v>
      </c>
      <c r="D26" s="15">
        <f>SUM(G26,J26,M26,'50-2'!B26)</f>
        <v>253</v>
      </c>
      <c r="E26" s="15">
        <f>SUM(H26,K26,N26,'50-2'!C26)</f>
        <v>228</v>
      </c>
      <c r="F26" s="490">
        <v>138</v>
      </c>
      <c r="G26" s="15">
        <v>68</v>
      </c>
      <c r="H26" s="17">
        <f t="shared" si="13"/>
        <v>70</v>
      </c>
      <c r="I26" s="490">
        <v>161</v>
      </c>
      <c r="J26" s="15">
        <v>86</v>
      </c>
      <c r="K26" s="17">
        <f t="shared" si="14"/>
        <v>75</v>
      </c>
      <c r="L26" s="490">
        <v>182</v>
      </c>
      <c r="M26" s="15">
        <v>99</v>
      </c>
      <c r="N26" s="17">
        <f t="shared" si="15"/>
        <v>83</v>
      </c>
      <c r="O26" s="57"/>
    </row>
    <row r="27" spans="1:15" ht="29.25" customHeight="1">
      <c r="A27" s="1074"/>
      <c r="B27" s="526" t="s">
        <v>199</v>
      </c>
      <c r="C27" s="490">
        <f>SUM(F27,I27,L27,'50-2'!A27)</f>
        <v>290</v>
      </c>
      <c r="D27" s="15">
        <f>SUM(G27,J27,M27,'50-2'!B27)</f>
        <v>36</v>
      </c>
      <c r="E27" s="66">
        <f>SUM(H27,K27,N27,'50-2'!C27)</f>
        <v>254</v>
      </c>
      <c r="F27" s="490">
        <v>58</v>
      </c>
      <c r="G27" s="15">
        <v>11</v>
      </c>
      <c r="H27" s="17">
        <f t="shared" si="13"/>
        <v>47</v>
      </c>
      <c r="I27" s="490">
        <v>108</v>
      </c>
      <c r="J27" s="15">
        <v>11</v>
      </c>
      <c r="K27" s="17">
        <f t="shared" si="14"/>
        <v>97</v>
      </c>
      <c r="L27" s="490">
        <v>124</v>
      </c>
      <c r="M27" s="15">
        <v>14</v>
      </c>
      <c r="N27" s="17">
        <f t="shared" si="15"/>
        <v>110</v>
      </c>
      <c r="O27" s="57"/>
    </row>
    <row r="28" spans="1:15" ht="29.25" customHeight="1">
      <c r="A28" s="1074"/>
      <c r="B28" s="526" t="s">
        <v>200</v>
      </c>
      <c r="C28" s="490">
        <f>SUM(F28,I28,L28,'50-2'!A28)</f>
        <v>142</v>
      </c>
      <c r="D28" s="15">
        <f>SUM(G28,J28,M28,'50-2'!B28)</f>
        <v>9</v>
      </c>
      <c r="E28" s="66">
        <f>SUM(H28,K28,N28,'50-2'!C28)</f>
        <v>133</v>
      </c>
      <c r="F28" s="490">
        <v>47</v>
      </c>
      <c r="G28" s="15">
        <v>2</v>
      </c>
      <c r="H28" s="17">
        <f t="shared" si="13"/>
        <v>45</v>
      </c>
      <c r="I28" s="490">
        <v>44</v>
      </c>
      <c r="J28" s="15">
        <v>2</v>
      </c>
      <c r="K28" s="17">
        <f t="shared" si="14"/>
        <v>42</v>
      </c>
      <c r="L28" s="490">
        <v>51</v>
      </c>
      <c r="M28" s="15">
        <v>5</v>
      </c>
      <c r="N28" s="17">
        <f t="shared" si="15"/>
        <v>46</v>
      </c>
      <c r="O28" s="57"/>
    </row>
    <row r="29" spans="1:15" ht="29.25" customHeight="1">
      <c r="A29" s="1074"/>
      <c r="B29" s="526" t="s">
        <v>325</v>
      </c>
      <c r="C29" s="15">
        <f>SUM(F29,I29,L29,'50-2'!A29)</f>
        <v>0</v>
      </c>
      <c r="D29" s="15">
        <f>SUM(G29,J29,M29,'50-2'!B29)</f>
        <v>0</v>
      </c>
      <c r="E29" s="15">
        <f>SUM(H29,K29,N29,'50-2'!C29)</f>
        <v>0</v>
      </c>
      <c r="F29" s="527">
        <v>0</v>
      </c>
      <c r="G29" s="15">
        <v>0</v>
      </c>
      <c r="H29" s="17">
        <f t="shared" si="13"/>
        <v>0</v>
      </c>
      <c r="I29" s="490">
        <v>0</v>
      </c>
      <c r="J29" s="15">
        <v>0</v>
      </c>
      <c r="K29" s="17">
        <f t="shared" si="14"/>
        <v>0</v>
      </c>
      <c r="L29" s="527">
        <v>0</v>
      </c>
      <c r="M29" s="15">
        <v>0</v>
      </c>
      <c r="N29" s="17">
        <f t="shared" si="15"/>
        <v>0</v>
      </c>
      <c r="O29" s="57"/>
    </row>
    <row r="30" spans="1:15" ht="29.25" customHeight="1">
      <c r="A30" s="1075"/>
      <c r="B30" s="528" t="s">
        <v>201</v>
      </c>
      <c r="C30" s="515">
        <f>SUM(F30,I30,L30,'50-2'!A30)</f>
        <v>50</v>
      </c>
      <c r="D30" s="15">
        <f>SUM(G30,J30,M30,'50-2'!B30)</f>
        <v>0</v>
      </c>
      <c r="E30" s="517">
        <f>SUM(H30,K30,N30,'50-2'!C30)</f>
        <v>50</v>
      </c>
      <c r="F30" s="529">
        <v>16</v>
      </c>
      <c r="G30" s="516">
        <v>0</v>
      </c>
      <c r="H30" s="517">
        <f t="shared" si="13"/>
        <v>16</v>
      </c>
      <c r="I30" s="530">
        <v>19</v>
      </c>
      <c r="J30" s="516">
        <v>0</v>
      </c>
      <c r="K30" s="17">
        <f t="shared" si="14"/>
        <v>19</v>
      </c>
      <c r="L30" s="529">
        <v>15</v>
      </c>
      <c r="M30" s="516">
        <v>0</v>
      </c>
      <c r="N30" s="17">
        <f t="shared" si="15"/>
        <v>15</v>
      </c>
      <c r="O30" s="57"/>
    </row>
    <row r="31" spans="1:15" ht="29.25" customHeight="1">
      <c r="A31" s="1076" t="s">
        <v>46</v>
      </c>
      <c r="B31" s="519" t="s">
        <v>29</v>
      </c>
      <c r="C31" s="507">
        <f>SUM(C32)</f>
        <v>249</v>
      </c>
      <c r="D31" s="525">
        <f t="shared" ref="D31:N31" si="16">SUM(D32)</f>
        <v>146</v>
      </c>
      <c r="E31" s="531">
        <f t="shared" si="16"/>
        <v>103</v>
      </c>
      <c r="F31" s="507">
        <f t="shared" si="16"/>
        <v>83</v>
      </c>
      <c r="G31" s="532">
        <f t="shared" si="16"/>
        <v>49</v>
      </c>
      <c r="H31" s="533">
        <f t="shared" si="16"/>
        <v>34</v>
      </c>
      <c r="I31" s="534">
        <f t="shared" si="16"/>
        <v>81</v>
      </c>
      <c r="J31" s="535">
        <f t="shared" si="16"/>
        <v>51</v>
      </c>
      <c r="K31" s="506">
        <f t="shared" si="16"/>
        <v>30</v>
      </c>
      <c r="L31" s="507">
        <f t="shared" si="16"/>
        <v>85</v>
      </c>
      <c r="M31" s="525">
        <f t="shared" si="16"/>
        <v>46</v>
      </c>
      <c r="N31" s="505">
        <f t="shared" si="16"/>
        <v>39</v>
      </c>
      <c r="O31" s="57"/>
    </row>
    <row r="32" spans="1:15" ht="29.25" customHeight="1" thickBot="1">
      <c r="A32" s="1077"/>
      <c r="B32" s="536" t="s">
        <v>55</v>
      </c>
      <c r="C32" s="537">
        <f>SUM(F32,I32,L32,'50-2'!A32)</f>
        <v>249</v>
      </c>
      <c r="D32" s="538">
        <f>SUM(G32,J32,M32,'50-2'!B32)</f>
        <v>146</v>
      </c>
      <c r="E32" s="539">
        <f t="shared" ref="E32" si="17">C32-D32</f>
        <v>103</v>
      </c>
      <c r="F32" s="537">
        <v>83</v>
      </c>
      <c r="G32" s="538">
        <v>49</v>
      </c>
      <c r="H32" s="539">
        <f t="shared" ref="H32" si="18">F32-G32</f>
        <v>34</v>
      </c>
      <c r="I32" s="540">
        <v>81</v>
      </c>
      <c r="J32" s="538">
        <v>51</v>
      </c>
      <c r="K32" s="275">
        <f t="shared" ref="K32" si="19">I32-J32</f>
        <v>30</v>
      </c>
      <c r="L32" s="537">
        <v>85</v>
      </c>
      <c r="M32" s="538">
        <v>46</v>
      </c>
      <c r="N32" s="541">
        <f t="shared" ref="N32" si="20">L32-M32</f>
        <v>39</v>
      </c>
      <c r="O32" s="57"/>
    </row>
    <row r="33" spans="3:11" ht="15" customHeight="1">
      <c r="C33" s="209"/>
      <c r="E33" s="209"/>
      <c r="H33" s="209"/>
      <c r="K33" s="209"/>
    </row>
    <row r="34" spans="3:11" ht="15" customHeight="1"/>
    <row r="35" spans="3:11" ht="15" customHeight="1"/>
    <row r="36" spans="3:11" ht="15" customHeight="1"/>
    <row r="37" spans="3:11" ht="15" customHeight="1"/>
    <row r="38" spans="3:11" ht="15" customHeight="1"/>
    <row r="39" spans="3:11" ht="15" customHeight="1"/>
    <row r="40" spans="3:11" ht="15" customHeight="1"/>
    <row r="41" spans="3:11" ht="15" customHeight="1"/>
    <row r="42" spans="3:11" ht="15" customHeight="1"/>
    <row r="43" spans="3:11" ht="15" customHeight="1"/>
    <row r="44" spans="3:11" ht="15" customHeight="1"/>
    <row r="45" spans="3:11" ht="15" customHeight="1"/>
    <row r="46" spans="3:11" ht="15" customHeight="1"/>
    <row r="47" spans="3:11" ht="15" customHeight="1"/>
    <row r="48" spans="3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4">
    <mergeCell ref="A2:N2"/>
    <mergeCell ref="A3:B4"/>
    <mergeCell ref="C3:E3"/>
    <mergeCell ref="F3:H3"/>
    <mergeCell ref="I3:K3"/>
    <mergeCell ref="L3:N3"/>
    <mergeCell ref="A23:A30"/>
    <mergeCell ref="A31:A32"/>
    <mergeCell ref="A5:B5"/>
    <mergeCell ref="A6:B6"/>
    <mergeCell ref="A7:B7"/>
    <mergeCell ref="A9:A18"/>
    <mergeCell ref="A19:A21"/>
    <mergeCell ref="A22:B22"/>
  </mergeCells>
  <phoneticPr fontId="3"/>
  <pageMargins left="0.47244094488188981" right="0.47244094488188981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</headerFooter>
  <colBreaks count="1" manualBreakCount="1">
    <brk id="14" max="1048575" man="1"/>
  </colBreaks>
  <ignoredErrors>
    <ignoredError sqref="H8:K8 E19:N23 H30:N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2:N64"/>
  <sheetViews>
    <sheetView showGridLines="0" view="pageBreakPreview" zoomScaleNormal="100" zoomScaleSheetLayoutView="100" workbookViewId="0"/>
  </sheetViews>
  <sheetFormatPr defaultColWidth="10.28515625" defaultRowHeight="12.75"/>
  <cols>
    <col min="1" max="1" width="8.7109375" style="56" bestFit="1" customWidth="1"/>
    <col min="2" max="3" width="7.85546875" style="56" bestFit="1" customWidth="1"/>
    <col min="4" max="4" width="8.28515625" style="56" bestFit="1" customWidth="1"/>
    <col min="5" max="5" width="9.42578125" style="56" bestFit="1" customWidth="1"/>
    <col min="6" max="9" width="3.140625" style="56" customWidth="1"/>
    <col min="10" max="16384" width="10.28515625" style="56"/>
  </cols>
  <sheetData>
    <row r="2" spans="1:14" ht="13.5" customHeight="1" thickBot="1">
      <c r="A2" s="821"/>
      <c r="B2" s="821"/>
      <c r="C2" s="821"/>
    </row>
    <row r="3" spans="1:14" ht="25.5" customHeight="1">
      <c r="A3" s="829" t="s">
        <v>202</v>
      </c>
      <c r="B3" s="829"/>
      <c r="C3" s="845"/>
      <c r="D3" s="1087" t="s">
        <v>203</v>
      </c>
      <c r="E3" s="1088"/>
    </row>
    <row r="4" spans="1:14" ht="25.5" customHeight="1" thickBot="1">
      <c r="A4" s="139" t="s">
        <v>29</v>
      </c>
      <c r="B4" s="140" t="s">
        <v>190</v>
      </c>
      <c r="C4" s="143" t="s">
        <v>191</v>
      </c>
      <c r="D4" s="1089"/>
      <c r="E4" s="1090"/>
    </row>
    <row r="5" spans="1:14" ht="33.75" customHeight="1">
      <c r="A5" s="489">
        <v>117</v>
      </c>
      <c r="B5" s="15">
        <v>63</v>
      </c>
      <c r="C5" s="66">
        <v>54</v>
      </c>
      <c r="D5" s="1078" t="s">
        <v>192</v>
      </c>
      <c r="E5" s="1079"/>
    </row>
    <row r="6" spans="1:14" ht="33.75" customHeight="1" thickBot="1">
      <c r="A6" s="491">
        <f>SUM(A7,A22)</f>
        <v>110</v>
      </c>
      <c r="B6" s="491">
        <f t="shared" ref="B6:C6" si="0">SUM(B7,B22)</f>
        <v>66</v>
      </c>
      <c r="C6" s="493">
        <f t="shared" si="0"/>
        <v>44</v>
      </c>
      <c r="D6" s="1098" t="s">
        <v>324</v>
      </c>
      <c r="E6" s="1081"/>
      <c r="K6" s="542"/>
      <c r="L6" s="542"/>
      <c r="M6" s="542"/>
      <c r="N6" s="542"/>
    </row>
    <row r="7" spans="1:14" ht="36.75" customHeight="1">
      <c r="A7" s="524">
        <f>SUM(A8,A19)</f>
        <v>110</v>
      </c>
      <c r="B7" s="523">
        <f>SUM(B8,B19)</f>
        <v>66</v>
      </c>
      <c r="C7" s="499">
        <f>SUM(C8,C19)</f>
        <v>44</v>
      </c>
      <c r="D7" s="1099" t="s">
        <v>366</v>
      </c>
      <c r="E7" s="1083"/>
      <c r="K7" s="542"/>
      <c r="L7" s="542"/>
      <c r="M7" s="542"/>
      <c r="N7" s="542"/>
    </row>
    <row r="8" spans="1:14" ht="29.25" customHeight="1">
      <c r="A8" s="489">
        <f>SUM(A9:A18)</f>
        <v>0</v>
      </c>
      <c r="B8" s="489">
        <f t="shared" ref="B8:C8" si="1">SUM(B9:B18)</f>
        <v>0</v>
      </c>
      <c r="C8" s="18">
        <f t="shared" si="1"/>
        <v>0</v>
      </c>
      <c r="D8" s="210"/>
      <c r="E8" s="248" t="s">
        <v>29</v>
      </c>
      <c r="K8" s="542"/>
      <c r="L8" s="542"/>
      <c r="M8" s="542"/>
      <c r="N8" s="542"/>
    </row>
    <row r="9" spans="1:14" ht="29.25" customHeight="1">
      <c r="A9" s="543">
        <v>0</v>
      </c>
      <c r="B9" s="510">
        <v>0</v>
      </c>
      <c r="C9" s="512">
        <f>A9-B9</f>
        <v>0</v>
      </c>
      <c r="D9" s="1084" t="s">
        <v>193</v>
      </c>
      <c r="E9" s="243" t="s">
        <v>194</v>
      </c>
      <c r="K9" s="542"/>
      <c r="L9" s="542"/>
      <c r="M9" s="542"/>
      <c r="N9" s="542"/>
    </row>
    <row r="10" spans="1:14" ht="29.25" customHeight="1">
      <c r="A10" s="489">
        <v>0</v>
      </c>
      <c r="B10" s="15">
        <v>0</v>
      </c>
      <c r="C10" s="66">
        <f t="shared" ref="C10:C18" si="2">A10-B10</f>
        <v>0</v>
      </c>
      <c r="D10" s="1084"/>
      <c r="E10" s="243" t="s">
        <v>195</v>
      </c>
      <c r="K10" s="542"/>
      <c r="L10" s="542"/>
      <c r="M10" s="542"/>
      <c r="N10" s="542"/>
    </row>
    <row r="11" spans="1:14" ht="29.25" customHeight="1">
      <c r="A11" s="489">
        <v>0</v>
      </c>
      <c r="B11" s="15">
        <v>0</v>
      </c>
      <c r="C11" s="66">
        <f t="shared" si="2"/>
        <v>0</v>
      </c>
      <c r="D11" s="1084"/>
      <c r="E11" s="243" t="s">
        <v>196</v>
      </c>
    </row>
    <row r="12" spans="1:14" ht="29.25" customHeight="1">
      <c r="A12" s="489">
        <v>0</v>
      </c>
      <c r="B12" s="15">
        <v>0</v>
      </c>
      <c r="C12" s="66">
        <f t="shared" si="2"/>
        <v>0</v>
      </c>
      <c r="D12" s="1084"/>
      <c r="E12" s="243" t="s">
        <v>197</v>
      </c>
    </row>
    <row r="13" spans="1:14" ht="29.25" customHeight="1">
      <c r="A13" s="489">
        <v>0</v>
      </c>
      <c r="B13" s="15">
        <v>0</v>
      </c>
      <c r="C13" s="66">
        <f t="shared" si="2"/>
        <v>0</v>
      </c>
      <c r="D13" s="1084"/>
      <c r="E13" s="243" t="s">
        <v>198</v>
      </c>
    </row>
    <row r="14" spans="1:14" ht="29.25" customHeight="1">
      <c r="A14" s="489">
        <v>0</v>
      </c>
      <c r="B14" s="15">
        <v>0</v>
      </c>
      <c r="C14" s="66">
        <f t="shared" si="2"/>
        <v>0</v>
      </c>
      <c r="D14" s="1084"/>
      <c r="E14" s="243" t="s">
        <v>199</v>
      </c>
    </row>
    <row r="15" spans="1:14" ht="29.25" customHeight="1">
      <c r="A15" s="489">
        <v>0</v>
      </c>
      <c r="B15" s="15">
        <v>0</v>
      </c>
      <c r="C15" s="66">
        <f t="shared" si="2"/>
        <v>0</v>
      </c>
      <c r="D15" s="1084"/>
      <c r="E15" s="243" t="s">
        <v>200</v>
      </c>
    </row>
    <row r="16" spans="1:14" ht="29.25" customHeight="1">
      <c r="A16" s="489">
        <v>0</v>
      </c>
      <c r="B16" s="15">
        <v>0</v>
      </c>
      <c r="C16" s="66">
        <f t="shared" si="2"/>
        <v>0</v>
      </c>
      <c r="D16" s="1084"/>
      <c r="E16" s="243" t="s">
        <v>325</v>
      </c>
    </row>
    <row r="17" spans="1:5" ht="29.25" customHeight="1">
      <c r="A17" s="489">
        <v>0</v>
      </c>
      <c r="B17" s="15">
        <v>0</v>
      </c>
      <c r="C17" s="66">
        <f t="shared" si="2"/>
        <v>0</v>
      </c>
      <c r="D17" s="1084"/>
      <c r="E17" s="243" t="s">
        <v>201</v>
      </c>
    </row>
    <row r="18" spans="1:5" ht="29.25" customHeight="1">
      <c r="A18" s="489">
        <v>0</v>
      </c>
      <c r="B18" s="516">
        <v>0</v>
      </c>
      <c r="C18" s="66">
        <f t="shared" si="2"/>
        <v>0</v>
      </c>
      <c r="D18" s="1085"/>
      <c r="E18" s="514" t="s">
        <v>55</v>
      </c>
    </row>
    <row r="19" spans="1:5" ht="29.25" customHeight="1">
      <c r="A19" s="544">
        <f>SUM(A20:A21)</f>
        <v>110</v>
      </c>
      <c r="B19" s="544">
        <f t="shared" ref="B19:C19" si="3">SUM(B20:B21)</f>
        <v>66</v>
      </c>
      <c r="C19" s="506">
        <f t="shared" si="3"/>
        <v>44</v>
      </c>
      <c r="D19" s="1091" t="s">
        <v>46</v>
      </c>
      <c r="E19" s="519" t="s">
        <v>29</v>
      </c>
    </row>
    <row r="20" spans="1:5" ht="29.25" customHeight="1">
      <c r="A20" s="543">
        <v>110</v>
      </c>
      <c r="B20" s="15">
        <v>66</v>
      </c>
      <c r="C20" s="66">
        <f>A20-B20</f>
        <v>44</v>
      </c>
      <c r="D20" s="1092"/>
      <c r="E20" s="243" t="s">
        <v>194</v>
      </c>
    </row>
    <row r="21" spans="1:5" ht="29.25" customHeight="1" thickBot="1">
      <c r="A21" s="545">
        <v>0</v>
      </c>
      <c r="B21" s="15">
        <v>0</v>
      </c>
      <c r="C21" s="66">
        <f>A21-B21</f>
        <v>0</v>
      </c>
      <c r="D21" s="1093"/>
      <c r="E21" s="254" t="s">
        <v>197</v>
      </c>
    </row>
    <row r="22" spans="1:5" ht="34.5" customHeight="1">
      <c r="A22" s="497">
        <f>SUM(B22:C22)</f>
        <v>0</v>
      </c>
      <c r="B22" s="523">
        <f>-SUM(B23,B31)</f>
        <v>0</v>
      </c>
      <c r="C22" s="499">
        <f>-SUM(C23,C31)</f>
        <v>0</v>
      </c>
      <c r="D22" s="546"/>
      <c r="E22" s="547"/>
    </row>
    <row r="23" spans="1:5" ht="29.25" customHeight="1">
      <c r="A23" s="533">
        <f>SUM(A24:A30)</f>
        <v>0</v>
      </c>
      <c r="B23" s="533">
        <f t="shared" ref="B23:C23" si="4">SUM(B24:B30)</f>
        <v>0</v>
      </c>
      <c r="C23" s="525">
        <f t="shared" si="4"/>
        <v>0</v>
      </c>
      <c r="D23" s="1094" t="s">
        <v>193</v>
      </c>
      <c r="E23" s="519" t="s">
        <v>29</v>
      </c>
    </row>
    <row r="24" spans="1:5" ht="29.25" customHeight="1">
      <c r="A24" s="543">
        <v>0</v>
      </c>
      <c r="B24" s="510">
        <v>0</v>
      </c>
      <c r="C24" s="513">
        <f>A24-B24</f>
        <v>0</v>
      </c>
      <c r="D24" s="1095"/>
      <c r="E24" s="526" t="s">
        <v>194</v>
      </c>
    </row>
    <row r="25" spans="1:5" ht="29.25" customHeight="1">
      <c r="A25" s="489">
        <v>0</v>
      </c>
      <c r="B25" s="15">
        <v>0</v>
      </c>
      <c r="C25" s="66">
        <f t="shared" ref="C25:C30" si="5">A25-B25</f>
        <v>0</v>
      </c>
      <c r="D25" s="1095"/>
      <c r="E25" s="526" t="s">
        <v>196</v>
      </c>
    </row>
    <row r="26" spans="1:5" ht="29.25" customHeight="1">
      <c r="A26" s="489">
        <v>0</v>
      </c>
      <c r="B26" s="15">
        <v>0</v>
      </c>
      <c r="C26" s="17">
        <f t="shared" si="5"/>
        <v>0</v>
      </c>
      <c r="D26" s="1095"/>
      <c r="E26" s="526" t="s">
        <v>197</v>
      </c>
    </row>
    <row r="27" spans="1:5" ht="29.25" customHeight="1">
      <c r="A27" s="489">
        <v>0</v>
      </c>
      <c r="B27" s="15">
        <v>0</v>
      </c>
      <c r="C27" s="66">
        <f t="shared" si="5"/>
        <v>0</v>
      </c>
      <c r="D27" s="1095"/>
      <c r="E27" s="526" t="s">
        <v>199</v>
      </c>
    </row>
    <row r="28" spans="1:5" ht="29.25" customHeight="1">
      <c r="A28" s="489">
        <v>0</v>
      </c>
      <c r="B28" s="15">
        <v>0</v>
      </c>
      <c r="C28" s="66">
        <f t="shared" si="5"/>
        <v>0</v>
      </c>
      <c r="D28" s="1095"/>
      <c r="E28" s="526" t="s">
        <v>200</v>
      </c>
    </row>
    <row r="29" spans="1:5" ht="29.25" customHeight="1">
      <c r="A29" s="489">
        <v>0</v>
      </c>
      <c r="B29" s="15">
        <v>0</v>
      </c>
      <c r="C29" s="17">
        <f t="shared" si="5"/>
        <v>0</v>
      </c>
      <c r="D29" s="1095"/>
      <c r="E29" s="526" t="s">
        <v>325</v>
      </c>
    </row>
    <row r="30" spans="1:5" ht="29.25" customHeight="1">
      <c r="A30" s="545">
        <v>0</v>
      </c>
      <c r="B30" s="516">
        <v>0</v>
      </c>
      <c r="C30" s="517">
        <f t="shared" si="5"/>
        <v>0</v>
      </c>
      <c r="D30" s="1096"/>
      <c r="E30" s="528" t="s">
        <v>201</v>
      </c>
    </row>
    <row r="31" spans="1:5" ht="29.25" customHeight="1">
      <c r="A31" s="533">
        <f>SUM(A32)</f>
        <v>0</v>
      </c>
      <c r="B31" s="533">
        <f t="shared" ref="B31:C31" si="6">SUM(B32)</f>
        <v>0</v>
      </c>
      <c r="C31" s="525">
        <f t="shared" si="6"/>
        <v>0</v>
      </c>
      <c r="D31" s="1091" t="s">
        <v>46</v>
      </c>
      <c r="E31" s="248" t="s">
        <v>29</v>
      </c>
    </row>
    <row r="32" spans="1:5" ht="29.25" customHeight="1" thickBot="1">
      <c r="A32" s="540">
        <v>0</v>
      </c>
      <c r="B32" s="538">
        <v>0</v>
      </c>
      <c r="C32" s="541">
        <f>A32-B32</f>
        <v>0</v>
      </c>
      <c r="D32" s="1097"/>
      <c r="E32" s="536" t="s">
        <v>55</v>
      </c>
    </row>
    <row r="33" spans="1:1" ht="15" customHeight="1">
      <c r="A33" s="57"/>
    </row>
    <row r="34" spans="1:1" ht="15" customHeight="1">
      <c r="A34" s="57"/>
    </row>
    <row r="35" spans="1:1" ht="15" customHeight="1">
      <c r="A35" s="57"/>
    </row>
    <row r="36" spans="1:1" ht="15" customHeight="1">
      <c r="A36" s="57"/>
    </row>
    <row r="37" spans="1:1" ht="15" customHeight="1">
      <c r="A37" s="57"/>
    </row>
    <row r="38" spans="1:1" ht="15" customHeight="1">
      <c r="A38" s="57"/>
    </row>
    <row r="39" spans="1:1" ht="15" customHeight="1">
      <c r="A39" s="57"/>
    </row>
    <row r="40" spans="1:1" ht="15" customHeight="1">
      <c r="A40" s="57"/>
    </row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0">
    <mergeCell ref="D9:D18"/>
    <mergeCell ref="D19:D21"/>
    <mergeCell ref="D23:D30"/>
    <mergeCell ref="D31:D32"/>
    <mergeCell ref="A2:C2"/>
    <mergeCell ref="A3:C3"/>
    <mergeCell ref="D3:E4"/>
    <mergeCell ref="D5:E5"/>
    <mergeCell ref="D6:E6"/>
    <mergeCell ref="D7:E7"/>
  </mergeCells>
  <phoneticPr fontId="3"/>
  <pageMargins left="0.74803149606299213" right="0.35433070866141736" top="0.98425196850393704" bottom="0.59055118110236227" header="0.51181102362204722" footer="0.51181102362204722"/>
  <pageSetup paperSize="9" scale="65" orientation="portrait" r:id="rId1"/>
  <headerFooter scaleWithDoc="0" alignWithMargins="0">
    <oddHeader>&amp;R&amp;11高等学校</oddHeader>
  </headerFooter>
  <ignoredErrors>
    <ignoredError sqref="C19 C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Z72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1" width="12" style="144" customWidth="1"/>
    <col min="2" max="3" width="7.42578125" style="32" bestFit="1" customWidth="1"/>
    <col min="4" max="4" width="6.7109375" style="32" bestFit="1" customWidth="1"/>
    <col min="5" max="19" width="5.7109375" style="32" customWidth="1"/>
    <col min="20" max="20" width="8.5703125" style="32"/>
    <col min="21" max="26" width="8.5703125" style="146"/>
    <col min="27" max="256" width="8.5703125" style="32"/>
    <col min="257" max="257" width="12" style="32" customWidth="1"/>
    <col min="258" max="259" width="7.42578125" style="32" bestFit="1" customWidth="1"/>
    <col min="260" max="260" width="6.7109375" style="32" bestFit="1" customWidth="1"/>
    <col min="261" max="275" width="5.7109375" style="32" customWidth="1"/>
    <col min="276" max="512" width="8.5703125" style="32"/>
    <col min="513" max="513" width="12" style="32" customWidth="1"/>
    <col min="514" max="515" width="7.42578125" style="32" bestFit="1" customWidth="1"/>
    <col min="516" max="516" width="6.7109375" style="32" bestFit="1" customWidth="1"/>
    <col min="517" max="531" width="5.7109375" style="32" customWidth="1"/>
    <col min="532" max="768" width="8.5703125" style="32"/>
    <col min="769" max="769" width="12" style="32" customWidth="1"/>
    <col min="770" max="771" width="7.42578125" style="32" bestFit="1" customWidth="1"/>
    <col min="772" max="772" width="6.7109375" style="32" bestFit="1" customWidth="1"/>
    <col min="773" max="787" width="5.7109375" style="32" customWidth="1"/>
    <col min="788" max="1024" width="8.5703125" style="32"/>
    <col min="1025" max="1025" width="12" style="32" customWidth="1"/>
    <col min="1026" max="1027" width="7.42578125" style="32" bestFit="1" customWidth="1"/>
    <col min="1028" max="1028" width="6.7109375" style="32" bestFit="1" customWidth="1"/>
    <col min="1029" max="1043" width="5.7109375" style="32" customWidth="1"/>
    <col min="1044" max="1280" width="8.5703125" style="32"/>
    <col min="1281" max="1281" width="12" style="32" customWidth="1"/>
    <col min="1282" max="1283" width="7.42578125" style="32" bestFit="1" customWidth="1"/>
    <col min="1284" max="1284" width="6.7109375" style="32" bestFit="1" customWidth="1"/>
    <col min="1285" max="1299" width="5.7109375" style="32" customWidth="1"/>
    <col min="1300" max="1536" width="8.5703125" style="32"/>
    <col min="1537" max="1537" width="12" style="32" customWidth="1"/>
    <col min="1538" max="1539" width="7.42578125" style="32" bestFit="1" customWidth="1"/>
    <col min="1540" max="1540" width="6.7109375" style="32" bestFit="1" customWidth="1"/>
    <col min="1541" max="1555" width="5.7109375" style="32" customWidth="1"/>
    <col min="1556" max="1792" width="8.5703125" style="32"/>
    <col min="1793" max="1793" width="12" style="32" customWidth="1"/>
    <col min="1794" max="1795" width="7.42578125" style="32" bestFit="1" customWidth="1"/>
    <col min="1796" max="1796" width="6.7109375" style="32" bestFit="1" customWidth="1"/>
    <col min="1797" max="1811" width="5.7109375" style="32" customWidth="1"/>
    <col min="1812" max="2048" width="8.5703125" style="32"/>
    <col min="2049" max="2049" width="12" style="32" customWidth="1"/>
    <col min="2050" max="2051" width="7.42578125" style="32" bestFit="1" customWidth="1"/>
    <col min="2052" max="2052" width="6.7109375" style="32" bestFit="1" customWidth="1"/>
    <col min="2053" max="2067" width="5.7109375" style="32" customWidth="1"/>
    <col min="2068" max="2304" width="8.5703125" style="32"/>
    <col min="2305" max="2305" width="12" style="32" customWidth="1"/>
    <col min="2306" max="2307" width="7.42578125" style="32" bestFit="1" customWidth="1"/>
    <col min="2308" max="2308" width="6.7109375" style="32" bestFit="1" customWidth="1"/>
    <col min="2309" max="2323" width="5.7109375" style="32" customWidth="1"/>
    <col min="2324" max="2560" width="8.5703125" style="32"/>
    <col min="2561" max="2561" width="12" style="32" customWidth="1"/>
    <col min="2562" max="2563" width="7.42578125" style="32" bestFit="1" customWidth="1"/>
    <col min="2564" max="2564" width="6.7109375" style="32" bestFit="1" customWidth="1"/>
    <col min="2565" max="2579" width="5.7109375" style="32" customWidth="1"/>
    <col min="2580" max="2816" width="8.5703125" style="32"/>
    <col min="2817" max="2817" width="12" style="32" customWidth="1"/>
    <col min="2818" max="2819" width="7.42578125" style="32" bestFit="1" customWidth="1"/>
    <col min="2820" max="2820" width="6.7109375" style="32" bestFit="1" customWidth="1"/>
    <col min="2821" max="2835" width="5.7109375" style="32" customWidth="1"/>
    <col min="2836" max="3072" width="8.5703125" style="32"/>
    <col min="3073" max="3073" width="12" style="32" customWidth="1"/>
    <col min="3074" max="3075" width="7.42578125" style="32" bestFit="1" customWidth="1"/>
    <col min="3076" max="3076" width="6.7109375" style="32" bestFit="1" customWidth="1"/>
    <col min="3077" max="3091" width="5.7109375" style="32" customWidth="1"/>
    <col min="3092" max="3328" width="8.5703125" style="32"/>
    <col min="3329" max="3329" width="12" style="32" customWidth="1"/>
    <col min="3330" max="3331" width="7.42578125" style="32" bestFit="1" customWidth="1"/>
    <col min="3332" max="3332" width="6.7109375" style="32" bestFit="1" customWidth="1"/>
    <col min="3333" max="3347" width="5.7109375" style="32" customWidth="1"/>
    <col min="3348" max="3584" width="8.5703125" style="32"/>
    <col min="3585" max="3585" width="12" style="32" customWidth="1"/>
    <col min="3586" max="3587" width="7.42578125" style="32" bestFit="1" customWidth="1"/>
    <col min="3588" max="3588" width="6.7109375" style="32" bestFit="1" customWidth="1"/>
    <col min="3589" max="3603" width="5.7109375" style="32" customWidth="1"/>
    <col min="3604" max="3840" width="8.5703125" style="32"/>
    <col min="3841" max="3841" width="12" style="32" customWidth="1"/>
    <col min="3842" max="3843" width="7.42578125" style="32" bestFit="1" customWidth="1"/>
    <col min="3844" max="3844" width="6.7109375" style="32" bestFit="1" customWidth="1"/>
    <col min="3845" max="3859" width="5.7109375" style="32" customWidth="1"/>
    <col min="3860" max="4096" width="8.5703125" style="32"/>
    <col min="4097" max="4097" width="12" style="32" customWidth="1"/>
    <col min="4098" max="4099" width="7.42578125" style="32" bestFit="1" customWidth="1"/>
    <col min="4100" max="4100" width="6.7109375" style="32" bestFit="1" customWidth="1"/>
    <col min="4101" max="4115" width="5.7109375" style="32" customWidth="1"/>
    <col min="4116" max="4352" width="8.5703125" style="32"/>
    <col min="4353" max="4353" width="12" style="32" customWidth="1"/>
    <col min="4354" max="4355" width="7.42578125" style="32" bestFit="1" customWidth="1"/>
    <col min="4356" max="4356" width="6.7109375" style="32" bestFit="1" customWidth="1"/>
    <col min="4357" max="4371" width="5.7109375" style="32" customWidth="1"/>
    <col min="4372" max="4608" width="8.5703125" style="32"/>
    <col min="4609" max="4609" width="12" style="32" customWidth="1"/>
    <col min="4610" max="4611" width="7.42578125" style="32" bestFit="1" customWidth="1"/>
    <col min="4612" max="4612" width="6.7109375" style="32" bestFit="1" customWidth="1"/>
    <col min="4613" max="4627" width="5.7109375" style="32" customWidth="1"/>
    <col min="4628" max="4864" width="8.5703125" style="32"/>
    <col min="4865" max="4865" width="12" style="32" customWidth="1"/>
    <col min="4866" max="4867" width="7.42578125" style="32" bestFit="1" customWidth="1"/>
    <col min="4868" max="4868" width="6.7109375" style="32" bestFit="1" customWidth="1"/>
    <col min="4869" max="4883" width="5.7109375" style="32" customWidth="1"/>
    <col min="4884" max="5120" width="8.5703125" style="32"/>
    <col min="5121" max="5121" width="12" style="32" customWidth="1"/>
    <col min="5122" max="5123" width="7.42578125" style="32" bestFit="1" customWidth="1"/>
    <col min="5124" max="5124" width="6.7109375" style="32" bestFit="1" customWidth="1"/>
    <col min="5125" max="5139" width="5.7109375" style="32" customWidth="1"/>
    <col min="5140" max="5376" width="8.5703125" style="32"/>
    <col min="5377" max="5377" width="12" style="32" customWidth="1"/>
    <col min="5378" max="5379" width="7.42578125" style="32" bestFit="1" customWidth="1"/>
    <col min="5380" max="5380" width="6.7109375" style="32" bestFit="1" customWidth="1"/>
    <col min="5381" max="5395" width="5.7109375" style="32" customWidth="1"/>
    <col min="5396" max="5632" width="8.5703125" style="32"/>
    <col min="5633" max="5633" width="12" style="32" customWidth="1"/>
    <col min="5634" max="5635" width="7.42578125" style="32" bestFit="1" customWidth="1"/>
    <col min="5636" max="5636" width="6.7109375" style="32" bestFit="1" customWidth="1"/>
    <col min="5637" max="5651" width="5.7109375" style="32" customWidth="1"/>
    <col min="5652" max="5888" width="8.5703125" style="32"/>
    <col min="5889" max="5889" width="12" style="32" customWidth="1"/>
    <col min="5890" max="5891" width="7.42578125" style="32" bestFit="1" customWidth="1"/>
    <col min="5892" max="5892" width="6.7109375" style="32" bestFit="1" customWidth="1"/>
    <col min="5893" max="5907" width="5.7109375" style="32" customWidth="1"/>
    <col min="5908" max="6144" width="8.5703125" style="32"/>
    <col min="6145" max="6145" width="12" style="32" customWidth="1"/>
    <col min="6146" max="6147" width="7.42578125" style="32" bestFit="1" customWidth="1"/>
    <col min="6148" max="6148" width="6.7109375" style="32" bestFit="1" customWidth="1"/>
    <col min="6149" max="6163" width="5.7109375" style="32" customWidth="1"/>
    <col min="6164" max="6400" width="8.5703125" style="32"/>
    <col min="6401" max="6401" width="12" style="32" customWidth="1"/>
    <col min="6402" max="6403" width="7.42578125" style="32" bestFit="1" customWidth="1"/>
    <col min="6404" max="6404" width="6.7109375" style="32" bestFit="1" customWidth="1"/>
    <col min="6405" max="6419" width="5.7109375" style="32" customWidth="1"/>
    <col min="6420" max="6656" width="8.5703125" style="32"/>
    <col min="6657" max="6657" width="12" style="32" customWidth="1"/>
    <col min="6658" max="6659" width="7.42578125" style="32" bestFit="1" customWidth="1"/>
    <col min="6660" max="6660" width="6.7109375" style="32" bestFit="1" customWidth="1"/>
    <col min="6661" max="6675" width="5.7109375" style="32" customWidth="1"/>
    <col min="6676" max="6912" width="8.5703125" style="32"/>
    <col min="6913" max="6913" width="12" style="32" customWidth="1"/>
    <col min="6914" max="6915" width="7.42578125" style="32" bestFit="1" customWidth="1"/>
    <col min="6916" max="6916" width="6.7109375" style="32" bestFit="1" customWidth="1"/>
    <col min="6917" max="6931" width="5.7109375" style="32" customWidth="1"/>
    <col min="6932" max="7168" width="8.5703125" style="32"/>
    <col min="7169" max="7169" width="12" style="32" customWidth="1"/>
    <col min="7170" max="7171" width="7.42578125" style="32" bestFit="1" customWidth="1"/>
    <col min="7172" max="7172" width="6.7109375" style="32" bestFit="1" customWidth="1"/>
    <col min="7173" max="7187" width="5.7109375" style="32" customWidth="1"/>
    <col min="7188" max="7424" width="8.5703125" style="32"/>
    <col min="7425" max="7425" width="12" style="32" customWidth="1"/>
    <col min="7426" max="7427" width="7.42578125" style="32" bestFit="1" customWidth="1"/>
    <col min="7428" max="7428" width="6.7109375" style="32" bestFit="1" customWidth="1"/>
    <col min="7429" max="7443" width="5.7109375" style="32" customWidth="1"/>
    <col min="7444" max="7680" width="8.5703125" style="32"/>
    <col min="7681" max="7681" width="12" style="32" customWidth="1"/>
    <col min="7682" max="7683" width="7.42578125" style="32" bestFit="1" customWidth="1"/>
    <col min="7684" max="7684" width="6.7109375" style="32" bestFit="1" customWidth="1"/>
    <col min="7685" max="7699" width="5.7109375" style="32" customWidth="1"/>
    <col min="7700" max="7936" width="8.5703125" style="32"/>
    <col min="7937" max="7937" width="12" style="32" customWidth="1"/>
    <col min="7938" max="7939" width="7.42578125" style="32" bestFit="1" customWidth="1"/>
    <col min="7940" max="7940" width="6.7109375" style="32" bestFit="1" customWidth="1"/>
    <col min="7941" max="7955" width="5.7109375" style="32" customWidth="1"/>
    <col min="7956" max="8192" width="8.5703125" style="32"/>
    <col min="8193" max="8193" width="12" style="32" customWidth="1"/>
    <col min="8194" max="8195" width="7.42578125" style="32" bestFit="1" customWidth="1"/>
    <col min="8196" max="8196" width="6.7109375" style="32" bestFit="1" customWidth="1"/>
    <col min="8197" max="8211" width="5.7109375" style="32" customWidth="1"/>
    <col min="8212" max="8448" width="8.5703125" style="32"/>
    <col min="8449" max="8449" width="12" style="32" customWidth="1"/>
    <col min="8450" max="8451" width="7.42578125" style="32" bestFit="1" customWidth="1"/>
    <col min="8452" max="8452" width="6.7109375" style="32" bestFit="1" customWidth="1"/>
    <col min="8453" max="8467" width="5.7109375" style="32" customWidth="1"/>
    <col min="8468" max="8704" width="8.5703125" style="32"/>
    <col min="8705" max="8705" width="12" style="32" customWidth="1"/>
    <col min="8706" max="8707" width="7.42578125" style="32" bestFit="1" customWidth="1"/>
    <col min="8708" max="8708" width="6.7109375" style="32" bestFit="1" customWidth="1"/>
    <col min="8709" max="8723" width="5.7109375" style="32" customWidth="1"/>
    <col min="8724" max="8960" width="8.5703125" style="32"/>
    <col min="8961" max="8961" width="12" style="32" customWidth="1"/>
    <col min="8962" max="8963" width="7.42578125" style="32" bestFit="1" customWidth="1"/>
    <col min="8964" max="8964" width="6.7109375" style="32" bestFit="1" customWidth="1"/>
    <col min="8965" max="8979" width="5.7109375" style="32" customWidth="1"/>
    <col min="8980" max="9216" width="8.5703125" style="32"/>
    <col min="9217" max="9217" width="12" style="32" customWidth="1"/>
    <col min="9218" max="9219" width="7.42578125" style="32" bestFit="1" customWidth="1"/>
    <col min="9220" max="9220" width="6.7109375" style="32" bestFit="1" customWidth="1"/>
    <col min="9221" max="9235" width="5.7109375" style="32" customWidth="1"/>
    <col min="9236" max="9472" width="8.5703125" style="32"/>
    <col min="9473" max="9473" width="12" style="32" customWidth="1"/>
    <col min="9474" max="9475" width="7.42578125" style="32" bestFit="1" customWidth="1"/>
    <col min="9476" max="9476" width="6.7109375" style="32" bestFit="1" customWidth="1"/>
    <col min="9477" max="9491" width="5.7109375" style="32" customWidth="1"/>
    <col min="9492" max="9728" width="8.5703125" style="32"/>
    <col min="9729" max="9729" width="12" style="32" customWidth="1"/>
    <col min="9730" max="9731" width="7.42578125" style="32" bestFit="1" customWidth="1"/>
    <col min="9732" max="9732" width="6.7109375" style="32" bestFit="1" customWidth="1"/>
    <col min="9733" max="9747" width="5.7109375" style="32" customWidth="1"/>
    <col min="9748" max="9984" width="8.5703125" style="32"/>
    <col min="9985" max="9985" width="12" style="32" customWidth="1"/>
    <col min="9986" max="9987" width="7.42578125" style="32" bestFit="1" customWidth="1"/>
    <col min="9988" max="9988" width="6.7109375" style="32" bestFit="1" customWidth="1"/>
    <col min="9989" max="10003" width="5.7109375" style="32" customWidth="1"/>
    <col min="10004" max="10240" width="8.5703125" style="32"/>
    <col min="10241" max="10241" width="12" style="32" customWidth="1"/>
    <col min="10242" max="10243" width="7.42578125" style="32" bestFit="1" customWidth="1"/>
    <col min="10244" max="10244" width="6.7109375" style="32" bestFit="1" customWidth="1"/>
    <col min="10245" max="10259" width="5.7109375" style="32" customWidth="1"/>
    <col min="10260" max="10496" width="8.5703125" style="32"/>
    <col min="10497" max="10497" width="12" style="32" customWidth="1"/>
    <col min="10498" max="10499" width="7.42578125" style="32" bestFit="1" customWidth="1"/>
    <col min="10500" max="10500" width="6.7109375" style="32" bestFit="1" customWidth="1"/>
    <col min="10501" max="10515" width="5.7109375" style="32" customWidth="1"/>
    <col min="10516" max="10752" width="8.5703125" style="32"/>
    <col min="10753" max="10753" width="12" style="32" customWidth="1"/>
    <col min="10754" max="10755" width="7.42578125" style="32" bestFit="1" customWidth="1"/>
    <col min="10756" max="10756" width="6.7109375" style="32" bestFit="1" customWidth="1"/>
    <col min="10757" max="10771" width="5.7109375" style="32" customWidth="1"/>
    <col min="10772" max="11008" width="8.5703125" style="32"/>
    <col min="11009" max="11009" width="12" style="32" customWidth="1"/>
    <col min="11010" max="11011" width="7.42578125" style="32" bestFit="1" customWidth="1"/>
    <col min="11012" max="11012" width="6.7109375" style="32" bestFit="1" customWidth="1"/>
    <col min="11013" max="11027" width="5.7109375" style="32" customWidth="1"/>
    <col min="11028" max="11264" width="8.5703125" style="32"/>
    <col min="11265" max="11265" width="12" style="32" customWidth="1"/>
    <col min="11266" max="11267" width="7.42578125" style="32" bestFit="1" customWidth="1"/>
    <col min="11268" max="11268" width="6.7109375" style="32" bestFit="1" customWidth="1"/>
    <col min="11269" max="11283" width="5.7109375" style="32" customWidth="1"/>
    <col min="11284" max="11520" width="8.5703125" style="32"/>
    <col min="11521" max="11521" width="12" style="32" customWidth="1"/>
    <col min="11522" max="11523" width="7.42578125" style="32" bestFit="1" customWidth="1"/>
    <col min="11524" max="11524" width="6.7109375" style="32" bestFit="1" customWidth="1"/>
    <col min="11525" max="11539" width="5.7109375" style="32" customWidth="1"/>
    <col min="11540" max="11776" width="8.5703125" style="32"/>
    <col min="11777" max="11777" width="12" style="32" customWidth="1"/>
    <col min="11778" max="11779" width="7.42578125" style="32" bestFit="1" customWidth="1"/>
    <col min="11780" max="11780" width="6.7109375" style="32" bestFit="1" customWidth="1"/>
    <col min="11781" max="11795" width="5.7109375" style="32" customWidth="1"/>
    <col min="11796" max="12032" width="8.5703125" style="32"/>
    <col min="12033" max="12033" width="12" style="32" customWidth="1"/>
    <col min="12034" max="12035" width="7.42578125" style="32" bestFit="1" customWidth="1"/>
    <col min="12036" max="12036" width="6.7109375" style="32" bestFit="1" customWidth="1"/>
    <col min="12037" max="12051" width="5.7109375" style="32" customWidth="1"/>
    <col min="12052" max="12288" width="8.5703125" style="32"/>
    <col min="12289" max="12289" width="12" style="32" customWidth="1"/>
    <col min="12290" max="12291" width="7.42578125" style="32" bestFit="1" customWidth="1"/>
    <col min="12292" max="12292" width="6.7109375" style="32" bestFit="1" customWidth="1"/>
    <col min="12293" max="12307" width="5.7109375" style="32" customWidth="1"/>
    <col min="12308" max="12544" width="8.5703125" style="32"/>
    <col min="12545" max="12545" width="12" style="32" customWidth="1"/>
    <col min="12546" max="12547" width="7.42578125" style="32" bestFit="1" customWidth="1"/>
    <col min="12548" max="12548" width="6.7109375" style="32" bestFit="1" customWidth="1"/>
    <col min="12549" max="12563" width="5.7109375" style="32" customWidth="1"/>
    <col min="12564" max="12800" width="8.5703125" style="32"/>
    <col min="12801" max="12801" width="12" style="32" customWidth="1"/>
    <col min="12802" max="12803" width="7.42578125" style="32" bestFit="1" customWidth="1"/>
    <col min="12804" max="12804" width="6.7109375" style="32" bestFit="1" customWidth="1"/>
    <col min="12805" max="12819" width="5.7109375" style="32" customWidth="1"/>
    <col min="12820" max="13056" width="8.5703125" style="32"/>
    <col min="13057" max="13057" width="12" style="32" customWidth="1"/>
    <col min="13058" max="13059" width="7.42578125" style="32" bestFit="1" customWidth="1"/>
    <col min="13060" max="13060" width="6.7109375" style="32" bestFit="1" customWidth="1"/>
    <col min="13061" max="13075" width="5.7109375" style="32" customWidth="1"/>
    <col min="13076" max="13312" width="8.5703125" style="32"/>
    <col min="13313" max="13313" width="12" style="32" customWidth="1"/>
    <col min="13314" max="13315" width="7.42578125" style="32" bestFit="1" customWidth="1"/>
    <col min="13316" max="13316" width="6.7109375" style="32" bestFit="1" customWidth="1"/>
    <col min="13317" max="13331" width="5.7109375" style="32" customWidth="1"/>
    <col min="13332" max="13568" width="8.5703125" style="32"/>
    <col min="13569" max="13569" width="12" style="32" customWidth="1"/>
    <col min="13570" max="13571" width="7.42578125" style="32" bestFit="1" customWidth="1"/>
    <col min="13572" max="13572" width="6.7109375" style="32" bestFit="1" customWidth="1"/>
    <col min="13573" max="13587" width="5.7109375" style="32" customWidth="1"/>
    <col min="13588" max="13824" width="8.5703125" style="32"/>
    <col min="13825" max="13825" width="12" style="32" customWidth="1"/>
    <col min="13826" max="13827" width="7.42578125" style="32" bestFit="1" customWidth="1"/>
    <col min="13828" max="13828" width="6.7109375" style="32" bestFit="1" customWidth="1"/>
    <col min="13829" max="13843" width="5.7109375" style="32" customWidth="1"/>
    <col min="13844" max="14080" width="8.5703125" style="32"/>
    <col min="14081" max="14081" width="12" style="32" customWidth="1"/>
    <col min="14082" max="14083" width="7.42578125" style="32" bestFit="1" customWidth="1"/>
    <col min="14084" max="14084" width="6.7109375" style="32" bestFit="1" customWidth="1"/>
    <col min="14085" max="14099" width="5.7109375" style="32" customWidth="1"/>
    <col min="14100" max="14336" width="8.5703125" style="32"/>
    <col min="14337" max="14337" width="12" style="32" customWidth="1"/>
    <col min="14338" max="14339" width="7.42578125" style="32" bestFit="1" customWidth="1"/>
    <col min="14340" max="14340" width="6.7109375" style="32" bestFit="1" customWidth="1"/>
    <col min="14341" max="14355" width="5.7109375" style="32" customWidth="1"/>
    <col min="14356" max="14592" width="8.5703125" style="32"/>
    <col min="14593" max="14593" width="12" style="32" customWidth="1"/>
    <col min="14594" max="14595" width="7.42578125" style="32" bestFit="1" customWidth="1"/>
    <col min="14596" max="14596" width="6.7109375" style="32" bestFit="1" customWidth="1"/>
    <col min="14597" max="14611" width="5.7109375" style="32" customWidth="1"/>
    <col min="14612" max="14848" width="8.5703125" style="32"/>
    <col min="14849" max="14849" width="12" style="32" customWidth="1"/>
    <col min="14850" max="14851" width="7.42578125" style="32" bestFit="1" customWidth="1"/>
    <col min="14852" max="14852" width="6.7109375" style="32" bestFit="1" customWidth="1"/>
    <col min="14853" max="14867" width="5.7109375" style="32" customWidth="1"/>
    <col min="14868" max="15104" width="8.5703125" style="32"/>
    <col min="15105" max="15105" width="12" style="32" customWidth="1"/>
    <col min="15106" max="15107" width="7.42578125" style="32" bestFit="1" customWidth="1"/>
    <col min="15108" max="15108" width="6.7109375" style="32" bestFit="1" customWidth="1"/>
    <col min="15109" max="15123" width="5.7109375" style="32" customWidth="1"/>
    <col min="15124" max="15360" width="8.5703125" style="32"/>
    <col min="15361" max="15361" width="12" style="32" customWidth="1"/>
    <col min="15362" max="15363" width="7.42578125" style="32" bestFit="1" customWidth="1"/>
    <col min="15364" max="15364" width="6.7109375" style="32" bestFit="1" customWidth="1"/>
    <col min="15365" max="15379" width="5.7109375" style="32" customWidth="1"/>
    <col min="15380" max="15616" width="8.5703125" style="32"/>
    <col min="15617" max="15617" width="12" style="32" customWidth="1"/>
    <col min="15618" max="15619" width="7.42578125" style="32" bestFit="1" customWidth="1"/>
    <col min="15620" max="15620" width="6.7109375" style="32" bestFit="1" customWidth="1"/>
    <col min="15621" max="15635" width="5.7109375" style="32" customWidth="1"/>
    <col min="15636" max="15872" width="8.5703125" style="32"/>
    <col min="15873" max="15873" width="12" style="32" customWidth="1"/>
    <col min="15874" max="15875" width="7.42578125" style="32" bestFit="1" customWidth="1"/>
    <col min="15876" max="15876" width="6.7109375" style="32" bestFit="1" customWidth="1"/>
    <col min="15877" max="15891" width="5.7109375" style="32" customWidth="1"/>
    <col min="15892" max="16128" width="8.5703125" style="32"/>
    <col min="16129" max="16129" width="12" style="32" customWidth="1"/>
    <col min="16130" max="16131" width="7.42578125" style="32" bestFit="1" customWidth="1"/>
    <col min="16132" max="16132" width="6.7109375" style="32" bestFit="1" customWidth="1"/>
    <col min="16133" max="16147" width="5.7109375" style="32" customWidth="1"/>
    <col min="16148" max="16384" width="8.5703125" style="32"/>
  </cols>
  <sheetData>
    <row r="1" spans="1:26" ht="18.75" customHeight="1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6" ht="18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26" s="34" customFormat="1" ht="27" customHeight="1" thickBot="1">
      <c r="A3" s="127" t="s">
        <v>204</v>
      </c>
      <c r="B3" s="33"/>
      <c r="C3" s="33"/>
      <c r="U3" s="146"/>
      <c r="V3" s="146"/>
      <c r="W3" s="146"/>
      <c r="X3" s="146"/>
      <c r="Y3" s="146"/>
      <c r="Z3" s="146"/>
    </row>
    <row r="4" spans="1:26" s="34" customFormat="1" ht="19.5" customHeight="1">
      <c r="A4" s="963" t="s">
        <v>205</v>
      </c>
      <c r="B4" s="1055" t="s">
        <v>7</v>
      </c>
      <c r="C4" s="962"/>
      <c r="D4" s="1109"/>
      <c r="E4" s="1055" t="s">
        <v>206</v>
      </c>
      <c r="F4" s="962"/>
      <c r="G4" s="1037"/>
      <c r="H4" s="1100" t="s">
        <v>207</v>
      </c>
      <c r="I4" s="1101"/>
      <c r="J4" s="1102"/>
      <c r="K4" s="959" t="s">
        <v>208</v>
      </c>
      <c r="L4" s="962"/>
      <c r="M4" s="1037"/>
      <c r="N4" s="1100" t="s">
        <v>209</v>
      </c>
      <c r="O4" s="1101"/>
      <c r="P4" s="1102"/>
      <c r="Q4" s="1100" t="s">
        <v>210</v>
      </c>
      <c r="R4" s="1101"/>
      <c r="S4" s="1101"/>
      <c r="T4" s="35"/>
      <c r="U4" s="146"/>
      <c r="V4" s="146"/>
      <c r="W4" s="146"/>
      <c r="X4" s="146"/>
      <c r="Y4" s="146"/>
      <c r="Z4" s="146"/>
    </row>
    <row r="5" spans="1:26" s="34" customFormat="1" ht="19.5" customHeight="1" thickBot="1">
      <c r="A5" s="971"/>
      <c r="B5" s="147" t="s">
        <v>156</v>
      </c>
      <c r="C5" s="148" t="s">
        <v>157</v>
      </c>
      <c r="D5" s="149" t="s">
        <v>158</v>
      </c>
      <c r="E5" s="147" t="s">
        <v>156</v>
      </c>
      <c r="F5" s="150" t="s">
        <v>157</v>
      </c>
      <c r="G5" s="151" t="s">
        <v>158</v>
      </c>
      <c r="H5" s="36" t="s">
        <v>156</v>
      </c>
      <c r="I5" s="150" t="s">
        <v>157</v>
      </c>
      <c r="J5" s="151" t="s">
        <v>158</v>
      </c>
      <c r="K5" s="38" t="s">
        <v>156</v>
      </c>
      <c r="L5" s="150" t="s">
        <v>157</v>
      </c>
      <c r="M5" s="151" t="s">
        <v>158</v>
      </c>
      <c r="N5" s="38" t="s">
        <v>156</v>
      </c>
      <c r="O5" s="150" t="s">
        <v>157</v>
      </c>
      <c r="P5" s="151" t="s">
        <v>158</v>
      </c>
      <c r="Q5" s="38" t="s">
        <v>156</v>
      </c>
      <c r="R5" s="150" t="s">
        <v>157</v>
      </c>
      <c r="S5" s="148" t="s">
        <v>158</v>
      </c>
      <c r="T5" s="35"/>
      <c r="U5" s="146"/>
      <c r="V5" s="146"/>
      <c r="W5" s="146"/>
      <c r="X5" s="146"/>
      <c r="Y5" s="146"/>
      <c r="Z5" s="146"/>
    </row>
    <row r="6" spans="1:26" s="34" customFormat="1" ht="25.5" customHeight="1">
      <c r="A6" s="548" t="s">
        <v>321</v>
      </c>
      <c r="B6" s="451">
        <v>1838</v>
      </c>
      <c r="C6" s="212">
        <v>1293</v>
      </c>
      <c r="D6" s="549">
        <v>545</v>
      </c>
      <c r="E6" s="550">
        <v>37</v>
      </c>
      <c r="F6" s="212">
        <v>34</v>
      </c>
      <c r="G6" s="152">
        <v>3</v>
      </c>
      <c r="H6" s="550">
        <v>3</v>
      </c>
      <c r="I6" s="212">
        <v>2</v>
      </c>
      <c r="J6" s="317">
        <v>1</v>
      </c>
      <c r="K6" s="550">
        <v>48</v>
      </c>
      <c r="L6" s="212">
        <v>46</v>
      </c>
      <c r="M6" s="317">
        <v>2</v>
      </c>
      <c r="N6" s="550">
        <v>5</v>
      </c>
      <c r="O6" s="212">
        <v>4</v>
      </c>
      <c r="P6" s="317">
        <v>1</v>
      </c>
      <c r="Q6" s="551">
        <v>0</v>
      </c>
      <c r="R6" s="212">
        <v>0</v>
      </c>
      <c r="S6" s="212">
        <v>0</v>
      </c>
      <c r="U6" s="146"/>
      <c r="V6" s="146"/>
      <c r="W6" s="146"/>
      <c r="X6" s="146"/>
      <c r="Y6" s="146"/>
      <c r="Z6" s="146"/>
    </row>
    <row r="7" spans="1:26" s="34" customFormat="1" ht="25.5" customHeight="1">
      <c r="A7" s="153" t="s">
        <v>322</v>
      </c>
      <c r="B7" s="552">
        <f t="shared" ref="B7:S7" si="0">SUM(B11+B13+B15+B16+B17+B18+B19+B20+B21+B22+B23+B24)</f>
        <v>1748</v>
      </c>
      <c r="C7" s="553">
        <f t="shared" si="0"/>
        <v>1226</v>
      </c>
      <c r="D7" s="554">
        <f t="shared" si="0"/>
        <v>522</v>
      </c>
      <c r="E7" s="555">
        <f t="shared" si="0"/>
        <v>36</v>
      </c>
      <c r="F7" s="553">
        <f t="shared" si="0"/>
        <v>33</v>
      </c>
      <c r="G7" s="556">
        <f t="shared" si="0"/>
        <v>3</v>
      </c>
      <c r="H7" s="557">
        <f t="shared" si="0"/>
        <v>2</v>
      </c>
      <c r="I7" s="553">
        <f t="shared" si="0"/>
        <v>2</v>
      </c>
      <c r="J7" s="556">
        <f t="shared" si="0"/>
        <v>0</v>
      </c>
      <c r="K7" s="557">
        <f t="shared" si="0"/>
        <v>46</v>
      </c>
      <c r="L7" s="553">
        <f t="shared" si="0"/>
        <v>45</v>
      </c>
      <c r="M7" s="556">
        <f t="shared" si="0"/>
        <v>1</v>
      </c>
      <c r="N7" s="557">
        <f t="shared" si="0"/>
        <v>6</v>
      </c>
      <c r="O7" s="553">
        <f t="shared" si="0"/>
        <v>6</v>
      </c>
      <c r="P7" s="556">
        <f t="shared" si="0"/>
        <v>0</v>
      </c>
      <c r="Q7" s="557">
        <f t="shared" si="0"/>
        <v>0</v>
      </c>
      <c r="R7" s="553">
        <f t="shared" si="0"/>
        <v>0</v>
      </c>
      <c r="S7" s="553">
        <f t="shared" si="0"/>
        <v>0</v>
      </c>
      <c r="U7" s="146"/>
      <c r="V7" s="146"/>
      <c r="W7" s="146"/>
      <c r="X7" s="146"/>
      <c r="Y7" s="146"/>
      <c r="Z7" s="146"/>
    </row>
    <row r="8" spans="1:26" s="34" customFormat="1" ht="25.5" customHeight="1">
      <c r="A8" s="154" t="s">
        <v>13</v>
      </c>
      <c r="B8" s="558">
        <f t="shared" ref="B8:L8" si="1">B7-B9</f>
        <v>1410</v>
      </c>
      <c r="C8" s="155">
        <f t="shared" si="1"/>
        <v>987</v>
      </c>
      <c r="D8" s="155">
        <f t="shared" si="1"/>
        <v>423</v>
      </c>
      <c r="E8" s="451">
        <f t="shared" si="1"/>
        <v>29</v>
      </c>
      <c r="F8" s="559">
        <f t="shared" si="1"/>
        <v>26</v>
      </c>
      <c r="G8" s="560">
        <f t="shared" si="1"/>
        <v>3</v>
      </c>
      <c r="H8" s="550">
        <f t="shared" si="1"/>
        <v>0</v>
      </c>
      <c r="I8" s="559">
        <f t="shared" si="1"/>
        <v>0</v>
      </c>
      <c r="J8" s="560">
        <f t="shared" si="1"/>
        <v>0</v>
      </c>
      <c r="K8" s="550">
        <f t="shared" si="1"/>
        <v>39</v>
      </c>
      <c r="L8" s="559">
        <f t="shared" si="1"/>
        <v>38</v>
      </c>
      <c r="M8" s="560">
        <f>M7-M9</f>
        <v>1</v>
      </c>
      <c r="N8" s="550">
        <f t="shared" ref="N8:S8" si="2">N7-N9</f>
        <v>0</v>
      </c>
      <c r="O8" s="559">
        <f t="shared" si="2"/>
        <v>0</v>
      </c>
      <c r="P8" s="560">
        <f t="shared" si="2"/>
        <v>0</v>
      </c>
      <c r="Q8" s="551">
        <f t="shared" si="2"/>
        <v>0</v>
      </c>
      <c r="R8" s="559">
        <f t="shared" si="2"/>
        <v>0</v>
      </c>
      <c r="S8" s="559">
        <f t="shared" si="2"/>
        <v>0</v>
      </c>
      <c r="U8" s="146"/>
      <c r="V8" s="146"/>
      <c r="W8" s="146"/>
      <c r="X8" s="146"/>
      <c r="Y8" s="146"/>
      <c r="Z8" s="146"/>
    </row>
    <row r="9" spans="1:26" s="34" customFormat="1" ht="25.5" customHeight="1" thickBot="1">
      <c r="A9" s="154" t="s">
        <v>14</v>
      </c>
      <c r="B9" s="561">
        <f>SUM(C9:D9)</f>
        <v>338</v>
      </c>
      <c r="C9" s="562">
        <f>'51-1'!F9+'51-1'!I9+'51-1'!L9+'51-1'!O9+'51-1'!R9+'51-2'!B9+'51-2'!E9+'51-2'!H9+'51-2'!K9+'51-2'!N9+'51-2'!Q9</f>
        <v>239</v>
      </c>
      <c r="D9" s="563">
        <f>'51-1'!G9+'51-1'!J9+'51-1'!M9+'51-1'!P9+'51-1'!S9+'51-2'!C9+'51-2'!F9+'51-2'!I9+'51-2'!L9+'51-2'!O9+'51-2'!R9</f>
        <v>99</v>
      </c>
      <c r="E9" s="437">
        <f>SUM(F9:G9)</f>
        <v>7</v>
      </c>
      <c r="F9" s="55">
        <f>SUM(F12,F14)</f>
        <v>7</v>
      </c>
      <c r="G9" s="54">
        <f>SUM(G12,G14)</f>
        <v>0</v>
      </c>
      <c r="H9" s="134">
        <f>SUM(I9:J9)</f>
        <v>2</v>
      </c>
      <c r="I9" s="55">
        <f>SUM(I12,I14)</f>
        <v>2</v>
      </c>
      <c r="J9" s="54">
        <f>SUM(J12,J14)</f>
        <v>0</v>
      </c>
      <c r="K9" s="134">
        <f>SUM(L9:M9)</f>
        <v>7</v>
      </c>
      <c r="L9" s="55">
        <f>SUM(L12,L14)</f>
        <v>7</v>
      </c>
      <c r="M9" s="54">
        <f>SUM(M12,M14)</f>
        <v>0</v>
      </c>
      <c r="N9" s="134">
        <f>SUM(O9:P9)</f>
        <v>6</v>
      </c>
      <c r="O9" s="55">
        <f>SUM(O12,O14)</f>
        <v>6</v>
      </c>
      <c r="P9" s="54">
        <f>SUM(P12,P14)</f>
        <v>0</v>
      </c>
      <c r="Q9" s="438">
        <f>SUM(R9:S9)</f>
        <v>0</v>
      </c>
      <c r="R9" s="55">
        <v>0</v>
      </c>
      <c r="S9" s="55">
        <v>0</v>
      </c>
      <c r="U9" s="146"/>
      <c r="V9" s="146"/>
      <c r="W9" s="146"/>
      <c r="X9" s="146"/>
      <c r="Y9" s="146"/>
      <c r="Z9" s="146"/>
    </row>
    <row r="10" spans="1:26" s="34" customFormat="1" ht="12.75">
      <c r="A10" s="246"/>
      <c r="B10" s="156"/>
      <c r="C10" s="155"/>
      <c r="D10" s="155"/>
      <c r="E10" s="156"/>
      <c r="F10" s="157"/>
      <c r="G10" s="152"/>
      <c r="H10" s="158"/>
      <c r="I10" s="157"/>
      <c r="J10" s="152"/>
      <c r="K10" s="158"/>
      <c r="L10" s="157"/>
      <c r="M10" s="152"/>
      <c r="N10" s="158"/>
      <c r="O10" s="157"/>
      <c r="P10" s="152"/>
      <c r="Q10" s="159"/>
      <c r="R10" s="157"/>
      <c r="S10" s="160"/>
      <c r="U10" s="146"/>
      <c r="V10" s="146"/>
      <c r="W10" s="146"/>
      <c r="X10" s="146"/>
      <c r="Y10" s="146"/>
      <c r="Z10" s="146"/>
    </row>
    <row r="11" spans="1:26" s="161" customFormat="1" ht="12.75">
      <c r="A11" s="1038" t="s">
        <v>15</v>
      </c>
      <c r="B11" s="564">
        <f t="shared" ref="B11:B24" si="3">SUM(C11:D11)</f>
        <v>717</v>
      </c>
      <c r="C11" s="565">
        <f>'51-1'!F11+'51-1'!I11+'51-1'!L11+'51-1'!O11+'51-1'!R11+'51-2'!B11+'51-2'!E11+'51-2'!H11+'51-2'!K11+'51-2'!N11+'51-2'!Q11</f>
        <v>495</v>
      </c>
      <c r="D11" s="565">
        <f>'51-1'!G11+'51-1'!J11+'51-1'!M11+'51-1'!P11+'51-1'!S11+'51-2'!C11+'51-2'!F11+'51-2'!I11+'51-2'!L11+'51-2'!O11+'51-2'!R11</f>
        <v>222</v>
      </c>
      <c r="E11" s="564">
        <f t="shared" ref="E11:E24" si="4">SUM(F11:G11)</f>
        <v>13</v>
      </c>
      <c r="F11" s="566">
        <v>12</v>
      </c>
      <c r="G11" s="567">
        <v>1</v>
      </c>
      <c r="H11" s="568">
        <f t="shared" ref="H11:H24" si="5">SUM(I11:J11)</f>
        <v>2</v>
      </c>
      <c r="I11" s="566">
        <v>2</v>
      </c>
      <c r="J11" s="567">
        <v>0</v>
      </c>
      <c r="K11" s="568">
        <f t="shared" ref="K11:K24" si="6">SUM(L11:M11)</f>
        <v>16</v>
      </c>
      <c r="L11" s="566">
        <v>15</v>
      </c>
      <c r="M11" s="567">
        <v>1</v>
      </c>
      <c r="N11" s="568">
        <v>6</v>
      </c>
      <c r="O11" s="566">
        <v>6</v>
      </c>
      <c r="P11" s="567">
        <v>0</v>
      </c>
      <c r="Q11" s="569">
        <f t="shared" ref="Q11:Q24" si="7">SUM(R11:S11)</f>
        <v>0</v>
      </c>
      <c r="R11" s="566">
        <v>0</v>
      </c>
      <c r="S11" s="570">
        <v>0</v>
      </c>
      <c r="U11" s="145"/>
      <c r="V11" s="145"/>
      <c r="W11" s="145"/>
      <c r="X11" s="146"/>
      <c r="Y11" s="146"/>
      <c r="Z11" s="146"/>
    </row>
    <row r="12" spans="1:26" s="162" customFormat="1" ht="12.75">
      <c r="A12" s="1106"/>
      <c r="B12" s="571">
        <f t="shared" si="3"/>
        <v>292</v>
      </c>
      <c r="C12" s="572">
        <f>'51-1'!F12+'51-1'!I12+'51-1'!L12+'51-1'!O12+'51-1'!R12+'51-2'!B12+'51-2'!E12+'51-2'!H12+'51-2'!K12+'51-2'!N12+'51-2'!Q12</f>
        <v>204</v>
      </c>
      <c r="D12" s="573">
        <f>'51-1'!G12+'51-1'!J12+'51-1'!M12+'51-1'!P12+'51-1'!S12+'51-2'!C12+'51-2'!F12+'51-2'!I12+'51-2'!L12+'51-2'!O12+'51-2'!R12</f>
        <v>88</v>
      </c>
      <c r="E12" s="571">
        <f t="shared" si="4"/>
        <v>5</v>
      </c>
      <c r="F12" s="572">
        <v>5</v>
      </c>
      <c r="G12" s="573">
        <v>0</v>
      </c>
      <c r="H12" s="574">
        <f t="shared" si="5"/>
        <v>2</v>
      </c>
      <c r="I12" s="572">
        <v>2</v>
      </c>
      <c r="J12" s="575">
        <v>0</v>
      </c>
      <c r="K12" s="574">
        <f t="shared" si="6"/>
        <v>6</v>
      </c>
      <c r="L12" s="572">
        <v>6</v>
      </c>
      <c r="M12" s="573">
        <v>0</v>
      </c>
      <c r="N12" s="576">
        <v>6</v>
      </c>
      <c r="O12" s="577">
        <v>6</v>
      </c>
      <c r="P12" s="573">
        <v>0</v>
      </c>
      <c r="Q12" s="576">
        <f t="shared" si="7"/>
        <v>0</v>
      </c>
      <c r="R12" s="577">
        <v>0</v>
      </c>
      <c r="S12" s="578">
        <v>0</v>
      </c>
      <c r="U12" s="145"/>
      <c r="V12" s="145"/>
      <c r="W12" s="145"/>
      <c r="X12" s="146"/>
      <c r="Y12" s="146"/>
      <c r="Z12" s="146"/>
    </row>
    <row r="13" spans="1:26" s="163" customFormat="1" ht="12.75">
      <c r="A13" s="1104" t="s">
        <v>16</v>
      </c>
      <c r="B13" s="579">
        <f t="shared" si="3"/>
        <v>151</v>
      </c>
      <c r="C13" s="580">
        <f>'51-1'!F13+'51-1'!I13+'51-1'!L13+'51-1'!O13+'51-1'!R13+'51-2'!B13+'51-2'!E13+'51-2'!H13+'51-2'!K13+'51-2'!N13+'51-2'!Q13</f>
        <v>116</v>
      </c>
      <c r="D13" s="581">
        <f>'51-1'!G13+'51-1'!J13+'51-1'!M13+'51-1'!P13+'51-1'!S13+'51-2'!C13+'51-2'!F13+'51-2'!I13+'51-2'!L13+'51-2'!O13+'51-2'!R13</f>
        <v>35</v>
      </c>
      <c r="E13" s="579">
        <f t="shared" si="4"/>
        <v>4</v>
      </c>
      <c r="F13" s="582">
        <v>4</v>
      </c>
      <c r="G13" s="583">
        <v>0</v>
      </c>
      <c r="H13" s="584">
        <v>0</v>
      </c>
      <c r="I13" s="582">
        <v>0</v>
      </c>
      <c r="J13" s="583">
        <v>0</v>
      </c>
      <c r="K13" s="584">
        <v>5</v>
      </c>
      <c r="L13" s="582">
        <v>5</v>
      </c>
      <c r="M13" s="583">
        <v>0</v>
      </c>
      <c r="N13" s="584">
        <v>0</v>
      </c>
      <c r="O13" s="582">
        <v>0</v>
      </c>
      <c r="P13" s="583">
        <v>0</v>
      </c>
      <c r="Q13" s="585">
        <f t="shared" si="7"/>
        <v>0</v>
      </c>
      <c r="R13" s="582">
        <v>0</v>
      </c>
      <c r="S13" s="586">
        <v>0</v>
      </c>
      <c r="U13" s="146"/>
      <c r="V13" s="146"/>
      <c r="W13" s="146"/>
      <c r="X13" s="146"/>
      <c r="Y13" s="146"/>
      <c r="Z13" s="146"/>
    </row>
    <row r="14" spans="1:26" s="162" customFormat="1" ht="12.75">
      <c r="A14" s="1105"/>
      <c r="B14" s="587">
        <f t="shared" si="3"/>
        <v>46</v>
      </c>
      <c r="C14" s="572">
        <f>'51-1'!F14+'51-1'!I14+'51-1'!L14+'51-1'!O14+'51-1'!R14+'51-2'!B14+'51-2'!E14+'51-2'!H14+'51-2'!K14+'51-2'!N14+'51-2'!Q14</f>
        <v>35</v>
      </c>
      <c r="D14" s="573">
        <f>'51-1'!G14+'51-1'!J14+'51-1'!M14+'51-1'!P14+'51-1'!S14+'51-2'!C14+'51-2'!F14+'51-2'!I14+'51-2'!L14+'51-2'!O14+'51-2'!R14</f>
        <v>11</v>
      </c>
      <c r="E14" s="587">
        <f t="shared" si="4"/>
        <v>2</v>
      </c>
      <c r="F14" s="577">
        <v>2</v>
      </c>
      <c r="G14" s="573">
        <v>0</v>
      </c>
      <c r="H14" s="588">
        <v>0</v>
      </c>
      <c r="I14" s="577">
        <v>0</v>
      </c>
      <c r="J14" s="573">
        <v>0</v>
      </c>
      <c r="K14" s="588">
        <v>1</v>
      </c>
      <c r="L14" s="577">
        <v>1</v>
      </c>
      <c r="M14" s="573">
        <v>0</v>
      </c>
      <c r="N14" s="576">
        <v>0</v>
      </c>
      <c r="O14" s="577">
        <v>0</v>
      </c>
      <c r="P14" s="573">
        <v>0</v>
      </c>
      <c r="Q14" s="576">
        <f t="shared" si="7"/>
        <v>0</v>
      </c>
      <c r="R14" s="577">
        <v>0</v>
      </c>
      <c r="S14" s="578">
        <v>0</v>
      </c>
      <c r="T14" s="35"/>
      <c r="U14" s="146"/>
      <c r="V14" s="146"/>
      <c r="W14" s="146"/>
      <c r="X14" s="146"/>
      <c r="Y14" s="146"/>
      <c r="Z14" s="146"/>
    </row>
    <row r="15" spans="1:26" s="35" customFormat="1" ht="25.5" customHeight="1">
      <c r="A15" s="164" t="s">
        <v>17</v>
      </c>
      <c r="B15" s="589">
        <f t="shared" si="3"/>
        <v>154</v>
      </c>
      <c r="C15" s="590">
        <f>'51-1'!F15+'51-1'!I15+'51-1'!L15+'51-1'!O15+'51-1'!R15+'51-2'!B15+'51-2'!E15+'51-2'!H15+'51-2'!K15+'51-2'!N15+'51-2'!Q15</f>
        <v>114</v>
      </c>
      <c r="D15" s="591">
        <f>'51-1'!G15+'51-1'!J15+'51-1'!M15+'51-1'!P15+'51-1'!S15+'51-2'!C15+'51-2'!F15+'51-2'!I15+'51-2'!L15+'51-2'!O15+'51-2'!R15</f>
        <v>40</v>
      </c>
      <c r="E15" s="589">
        <v>3</v>
      </c>
      <c r="F15" s="592">
        <v>3</v>
      </c>
      <c r="G15" s="593">
        <v>0</v>
      </c>
      <c r="H15" s="594">
        <f t="shared" si="5"/>
        <v>0</v>
      </c>
      <c r="I15" s="595">
        <v>0</v>
      </c>
      <c r="J15" s="447">
        <v>0</v>
      </c>
      <c r="K15" s="594">
        <v>4</v>
      </c>
      <c r="L15" s="595">
        <v>4</v>
      </c>
      <c r="M15" s="447">
        <v>0</v>
      </c>
      <c r="N15" s="594">
        <f t="shared" ref="N15:N24" si="8">SUM(O15:P15)</f>
        <v>0</v>
      </c>
      <c r="O15" s="595">
        <v>0</v>
      </c>
      <c r="P15" s="447">
        <v>0</v>
      </c>
      <c r="Q15" s="596">
        <f t="shared" si="7"/>
        <v>0</v>
      </c>
      <c r="R15" s="595">
        <v>0</v>
      </c>
      <c r="S15" s="319">
        <v>0</v>
      </c>
      <c r="T15" s="145"/>
      <c r="U15" s="145"/>
      <c r="V15" s="145"/>
      <c r="W15" s="145"/>
      <c r="X15" s="145"/>
      <c r="Y15" s="145"/>
      <c r="Z15" s="145"/>
    </row>
    <row r="16" spans="1:26" s="35" customFormat="1" ht="25.5" customHeight="1">
      <c r="A16" s="165" t="s">
        <v>326</v>
      </c>
      <c r="B16" s="597">
        <f t="shared" si="3"/>
        <v>95</v>
      </c>
      <c r="C16" s="590">
        <f>'51-1'!F16+'51-1'!I16+'51-1'!L16+'51-1'!O16+'51-1'!R16+'51-2'!B16+'51-2'!E16+'51-2'!H16+'51-2'!K16+'51-2'!N16+'51-2'!Q16</f>
        <v>66</v>
      </c>
      <c r="D16" s="591">
        <f>'51-1'!G16+'51-1'!J16+'51-1'!M16+'51-1'!P16+'51-1'!S16+'51-2'!C16+'51-2'!F16+'51-2'!I16+'51-2'!L16+'51-2'!O16+'51-2'!R16</f>
        <v>29</v>
      </c>
      <c r="E16" s="589">
        <v>2</v>
      </c>
      <c r="F16" s="592">
        <v>2</v>
      </c>
      <c r="G16" s="593">
        <v>0</v>
      </c>
      <c r="H16" s="594">
        <f t="shared" si="5"/>
        <v>0</v>
      </c>
      <c r="I16" s="598">
        <v>0</v>
      </c>
      <c r="J16" s="599">
        <v>0</v>
      </c>
      <c r="K16" s="594">
        <v>3</v>
      </c>
      <c r="L16" s="598">
        <v>3</v>
      </c>
      <c r="M16" s="599">
        <v>0</v>
      </c>
      <c r="N16" s="594">
        <f t="shared" si="8"/>
        <v>0</v>
      </c>
      <c r="O16" s="598">
        <v>0</v>
      </c>
      <c r="P16" s="599">
        <v>0</v>
      </c>
      <c r="Q16" s="596">
        <f t="shared" si="7"/>
        <v>0</v>
      </c>
      <c r="R16" s="598">
        <v>0</v>
      </c>
      <c r="S16" s="600">
        <v>0</v>
      </c>
      <c r="T16" s="145"/>
      <c r="U16" s="145"/>
      <c r="V16" s="145"/>
      <c r="W16" s="145"/>
      <c r="X16" s="145"/>
      <c r="Y16" s="145"/>
      <c r="Z16" s="145"/>
    </row>
    <row r="17" spans="1:26" s="35" customFormat="1" ht="25.5" customHeight="1">
      <c r="A17" s="166" t="s">
        <v>19</v>
      </c>
      <c r="B17" s="597">
        <f t="shared" si="3"/>
        <v>37</v>
      </c>
      <c r="C17" s="590">
        <f>'51-1'!F17+'51-1'!I17+'51-1'!L17+'51-1'!O17+'51-1'!R17+'51-2'!B17+'51-2'!E17+'51-2'!H17+'51-2'!K17+'51-2'!N17+'51-2'!Q17</f>
        <v>22</v>
      </c>
      <c r="D17" s="591">
        <f>'51-1'!G17+'51-1'!J17+'51-1'!M17+'51-1'!P17+'51-1'!S17+'51-2'!C17+'51-2'!F17+'51-2'!I17+'51-2'!L17+'51-2'!O17+'51-2'!R17</f>
        <v>15</v>
      </c>
      <c r="E17" s="589">
        <v>1</v>
      </c>
      <c r="F17" s="592">
        <v>1</v>
      </c>
      <c r="G17" s="593">
        <v>0</v>
      </c>
      <c r="H17" s="594">
        <f t="shared" si="5"/>
        <v>0</v>
      </c>
      <c r="I17" s="598">
        <v>0</v>
      </c>
      <c r="J17" s="599">
        <v>0</v>
      </c>
      <c r="K17" s="594">
        <v>1</v>
      </c>
      <c r="L17" s="598">
        <v>1</v>
      </c>
      <c r="M17" s="599">
        <v>0</v>
      </c>
      <c r="N17" s="594">
        <f t="shared" si="8"/>
        <v>0</v>
      </c>
      <c r="O17" s="598">
        <v>0</v>
      </c>
      <c r="P17" s="599">
        <v>0</v>
      </c>
      <c r="Q17" s="596">
        <f t="shared" si="7"/>
        <v>0</v>
      </c>
      <c r="R17" s="598">
        <v>0</v>
      </c>
      <c r="S17" s="600">
        <v>0</v>
      </c>
      <c r="T17" s="145"/>
      <c r="U17" s="146"/>
      <c r="V17" s="146"/>
      <c r="W17" s="146"/>
      <c r="X17" s="146"/>
      <c r="Y17" s="146"/>
      <c r="Z17" s="146"/>
    </row>
    <row r="18" spans="1:26" s="35" customFormat="1" ht="25.5" customHeight="1">
      <c r="A18" s="166" t="s">
        <v>20</v>
      </c>
      <c r="B18" s="597">
        <f t="shared" si="3"/>
        <v>90</v>
      </c>
      <c r="C18" s="590">
        <f>'51-1'!F18+'51-1'!I18+'51-1'!L18+'51-1'!O18+'51-1'!R18+'51-2'!B18+'51-2'!E18+'51-2'!H18+'51-2'!K18+'51-2'!N18+'51-2'!Q18</f>
        <v>56</v>
      </c>
      <c r="D18" s="591">
        <f>'51-1'!G18+'51-1'!J18+'51-1'!M18+'51-1'!P18+'51-1'!S18+'51-2'!C18+'51-2'!F18+'51-2'!I18+'51-2'!L18+'51-2'!O18+'51-2'!R18</f>
        <v>34</v>
      </c>
      <c r="E18" s="589">
        <v>2</v>
      </c>
      <c r="F18" s="592">
        <v>2</v>
      </c>
      <c r="G18" s="593">
        <v>0</v>
      </c>
      <c r="H18" s="594">
        <f t="shared" si="5"/>
        <v>0</v>
      </c>
      <c r="I18" s="598">
        <v>0</v>
      </c>
      <c r="J18" s="599">
        <v>0</v>
      </c>
      <c r="K18" s="594">
        <v>3</v>
      </c>
      <c r="L18" s="598">
        <v>3</v>
      </c>
      <c r="M18" s="599">
        <v>0</v>
      </c>
      <c r="N18" s="594">
        <f t="shared" si="8"/>
        <v>0</v>
      </c>
      <c r="O18" s="598">
        <v>0</v>
      </c>
      <c r="P18" s="599">
        <v>0</v>
      </c>
      <c r="Q18" s="596">
        <f t="shared" si="7"/>
        <v>0</v>
      </c>
      <c r="R18" s="598">
        <v>0</v>
      </c>
      <c r="S18" s="600">
        <v>0</v>
      </c>
      <c r="T18" s="145"/>
      <c r="U18" s="146"/>
      <c r="V18" s="146"/>
      <c r="W18" s="146"/>
      <c r="X18" s="146"/>
      <c r="Y18" s="146"/>
      <c r="Z18" s="146"/>
    </row>
    <row r="19" spans="1:26" s="35" customFormat="1" ht="25.5" customHeight="1">
      <c r="A19" s="165" t="s">
        <v>211</v>
      </c>
      <c r="B19" s="597">
        <f t="shared" si="3"/>
        <v>58</v>
      </c>
      <c r="C19" s="590">
        <f>'51-1'!F19+'51-1'!I19+'51-1'!L19+'51-1'!O19+'51-1'!R19+'51-2'!B19+'51-2'!E19+'51-2'!H19+'51-2'!K19+'51-2'!N19+'51-2'!Q19</f>
        <v>41</v>
      </c>
      <c r="D19" s="591">
        <f>'51-1'!G19+'51-1'!J19+'51-1'!M19+'51-1'!P19+'51-1'!S19+'51-2'!C19+'51-2'!F19+'51-2'!I19+'51-2'!L19+'51-2'!O19+'51-2'!R19</f>
        <v>17</v>
      </c>
      <c r="E19" s="589">
        <v>1</v>
      </c>
      <c r="F19" s="592">
        <v>1</v>
      </c>
      <c r="G19" s="593">
        <v>0</v>
      </c>
      <c r="H19" s="594">
        <f t="shared" si="5"/>
        <v>0</v>
      </c>
      <c r="I19" s="598">
        <v>0</v>
      </c>
      <c r="J19" s="599">
        <v>0</v>
      </c>
      <c r="K19" s="594">
        <v>1</v>
      </c>
      <c r="L19" s="598">
        <v>1</v>
      </c>
      <c r="M19" s="599">
        <v>0</v>
      </c>
      <c r="N19" s="594">
        <f t="shared" si="8"/>
        <v>0</v>
      </c>
      <c r="O19" s="598">
        <v>0</v>
      </c>
      <c r="P19" s="599">
        <v>0</v>
      </c>
      <c r="Q19" s="596">
        <f t="shared" si="7"/>
        <v>0</v>
      </c>
      <c r="R19" s="598">
        <v>0</v>
      </c>
      <c r="S19" s="600">
        <v>0</v>
      </c>
      <c r="T19" s="145"/>
      <c r="U19" s="146"/>
      <c r="V19" s="146"/>
      <c r="W19" s="146"/>
      <c r="X19" s="146"/>
      <c r="Y19" s="146"/>
      <c r="Z19" s="146"/>
    </row>
    <row r="20" spans="1:26" s="35" customFormat="1" ht="25.5" customHeight="1">
      <c r="A20" s="166" t="s">
        <v>22</v>
      </c>
      <c r="B20" s="597">
        <f t="shared" si="3"/>
        <v>203</v>
      </c>
      <c r="C20" s="590">
        <f>'51-1'!F20+'51-1'!I20+'51-1'!L20+'51-1'!O20+'51-1'!R20+'51-2'!B20+'51-2'!E20+'51-2'!H20+'51-2'!K20+'51-2'!N20+'51-2'!Q20</f>
        <v>148</v>
      </c>
      <c r="D20" s="591">
        <f>'51-1'!G20+'51-1'!J20+'51-1'!M20+'51-1'!P20+'51-1'!S20+'51-2'!C20+'51-2'!F20+'51-2'!I20+'51-2'!L20+'51-2'!O20+'51-2'!R20</f>
        <v>55</v>
      </c>
      <c r="E20" s="589">
        <v>4</v>
      </c>
      <c r="F20" s="592">
        <v>3</v>
      </c>
      <c r="G20" s="593">
        <v>1</v>
      </c>
      <c r="H20" s="594">
        <f t="shared" si="5"/>
        <v>0</v>
      </c>
      <c r="I20" s="598">
        <v>0</v>
      </c>
      <c r="J20" s="599">
        <v>0</v>
      </c>
      <c r="K20" s="594">
        <v>5</v>
      </c>
      <c r="L20" s="598">
        <v>5</v>
      </c>
      <c r="M20" s="599">
        <v>0</v>
      </c>
      <c r="N20" s="594">
        <f t="shared" si="8"/>
        <v>0</v>
      </c>
      <c r="O20" s="598">
        <v>0</v>
      </c>
      <c r="P20" s="599">
        <v>0</v>
      </c>
      <c r="Q20" s="596">
        <f t="shared" si="7"/>
        <v>0</v>
      </c>
      <c r="R20" s="598">
        <v>0</v>
      </c>
      <c r="S20" s="600">
        <v>0</v>
      </c>
      <c r="T20" s="145"/>
      <c r="U20" s="146"/>
      <c r="V20" s="146"/>
      <c r="W20" s="146"/>
      <c r="X20" s="146"/>
      <c r="Y20" s="146"/>
      <c r="Z20" s="146"/>
    </row>
    <row r="21" spans="1:26" s="35" customFormat="1" ht="25.5" customHeight="1">
      <c r="A21" s="166" t="s">
        <v>212</v>
      </c>
      <c r="B21" s="597">
        <f>SUM(C21:D21)</f>
        <v>162</v>
      </c>
      <c r="C21" s="590">
        <f>'51-1'!F21+'51-1'!I21+'51-1'!L21+'51-1'!O21+'51-1'!R21+'51-2'!B21+'51-2'!E21+'51-2'!H21+'51-2'!K21+'51-2'!N21+'51-2'!Q21</f>
        <v>110</v>
      </c>
      <c r="D21" s="591">
        <f>'51-1'!G21+'51-1'!J21+'51-1'!M21+'51-1'!P21+'51-1'!S21+'51-2'!C21+'51-2'!F21+'51-2'!I21+'51-2'!L21+'51-2'!O21+'51-2'!R21</f>
        <v>52</v>
      </c>
      <c r="E21" s="589">
        <v>4</v>
      </c>
      <c r="F21" s="592">
        <v>3</v>
      </c>
      <c r="G21" s="593">
        <v>1</v>
      </c>
      <c r="H21" s="594">
        <f t="shared" si="5"/>
        <v>0</v>
      </c>
      <c r="I21" s="598">
        <v>0</v>
      </c>
      <c r="J21" s="599">
        <v>0</v>
      </c>
      <c r="K21" s="594">
        <v>5</v>
      </c>
      <c r="L21" s="598">
        <v>5</v>
      </c>
      <c r="M21" s="599">
        <v>0</v>
      </c>
      <c r="N21" s="594">
        <f t="shared" si="8"/>
        <v>0</v>
      </c>
      <c r="O21" s="598">
        <v>0</v>
      </c>
      <c r="P21" s="599">
        <v>0</v>
      </c>
      <c r="Q21" s="596">
        <f t="shared" si="7"/>
        <v>0</v>
      </c>
      <c r="R21" s="598">
        <v>0</v>
      </c>
      <c r="S21" s="600">
        <v>0</v>
      </c>
      <c r="T21" s="145"/>
      <c r="U21" s="146"/>
      <c r="V21" s="146"/>
      <c r="W21" s="146"/>
      <c r="X21" s="146"/>
      <c r="Y21" s="146"/>
      <c r="Z21" s="146"/>
    </row>
    <row r="22" spans="1:26" s="35" customFormat="1" ht="25.5" customHeight="1">
      <c r="A22" s="166" t="s">
        <v>24</v>
      </c>
      <c r="B22" s="597">
        <f t="shared" si="3"/>
        <v>8</v>
      </c>
      <c r="C22" s="590">
        <f>'51-1'!F22+'51-1'!I22+'51-1'!L22+'51-1'!O22+'51-1'!R22+'51-2'!B22+'51-2'!E22+'51-2'!H22+'51-2'!K22+'51-2'!N22+'51-2'!Q22</f>
        <v>6</v>
      </c>
      <c r="D22" s="591">
        <f>'51-1'!G22+'51-1'!J22+'51-1'!M22+'51-1'!P22+'51-1'!S22+'51-2'!C22+'51-2'!F22+'51-2'!I22+'51-2'!L22+'51-2'!O22+'51-2'!R22</f>
        <v>2</v>
      </c>
      <c r="E22" s="589">
        <f t="shared" si="4"/>
        <v>0</v>
      </c>
      <c r="F22" s="598">
        <v>0</v>
      </c>
      <c r="G22" s="599">
        <v>0</v>
      </c>
      <c r="H22" s="594">
        <f t="shared" si="5"/>
        <v>0</v>
      </c>
      <c r="I22" s="598">
        <v>0</v>
      </c>
      <c r="J22" s="599">
        <v>0</v>
      </c>
      <c r="K22" s="594">
        <f t="shared" si="6"/>
        <v>1</v>
      </c>
      <c r="L22" s="598">
        <v>1</v>
      </c>
      <c r="M22" s="599">
        <v>0</v>
      </c>
      <c r="N22" s="594">
        <f t="shared" si="8"/>
        <v>0</v>
      </c>
      <c r="O22" s="598">
        <v>0</v>
      </c>
      <c r="P22" s="599">
        <v>0</v>
      </c>
      <c r="Q22" s="596">
        <f t="shared" si="7"/>
        <v>0</v>
      </c>
      <c r="R22" s="598">
        <v>0</v>
      </c>
      <c r="S22" s="600">
        <v>0</v>
      </c>
      <c r="T22" s="145"/>
      <c r="U22" s="146"/>
      <c r="V22" s="146"/>
      <c r="W22" s="146"/>
      <c r="X22" s="146"/>
      <c r="Y22" s="146"/>
      <c r="Z22" s="146"/>
    </row>
    <row r="23" spans="1:26" s="35" customFormat="1" ht="25.5" customHeight="1">
      <c r="A23" s="166" t="s">
        <v>25</v>
      </c>
      <c r="B23" s="597">
        <f t="shared" si="3"/>
        <v>34</v>
      </c>
      <c r="C23" s="590">
        <f>'51-1'!F23+'51-1'!I23+'51-1'!L23+'51-1'!O23+'51-1'!R23+'51-2'!B23+'51-2'!E23+'51-2'!H23+'51-2'!K23+'51-2'!N23+'51-2'!Q23</f>
        <v>25</v>
      </c>
      <c r="D23" s="591">
        <f>'51-1'!G23+'51-1'!J23+'51-1'!M23+'51-1'!P23+'51-1'!S23+'51-2'!C23+'51-2'!F23+'51-2'!I23+'51-2'!L23+'51-2'!O23+'51-2'!R23</f>
        <v>9</v>
      </c>
      <c r="E23" s="589">
        <f t="shared" si="4"/>
        <v>1</v>
      </c>
      <c r="F23" s="598">
        <v>1</v>
      </c>
      <c r="G23" s="599">
        <v>0</v>
      </c>
      <c r="H23" s="594">
        <f t="shared" si="5"/>
        <v>0</v>
      </c>
      <c r="I23" s="598">
        <v>0</v>
      </c>
      <c r="J23" s="599">
        <v>0</v>
      </c>
      <c r="K23" s="594">
        <f t="shared" si="6"/>
        <v>1</v>
      </c>
      <c r="L23" s="598">
        <v>1</v>
      </c>
      <c r="M23" s="599">
        <v>0</v>
      </c>
      <c r="N23" s="594">
        <f t="shared" si="8"/>
        <v>0</v>
      </c>
      <c r="O23" s="598">
        <v>0</v>
      </c>
      <c r="P23" s="599">
        <v>0</v>
      </c>
      <c r="Q23" s="596">
        <f t="shared" si="7"/>
        <v>0</v>
      </c>
      <c r="R23" s="598">
        <v>0</v>
      </c>
      <c r="S23" s="600">
        <v>0</v>
      </c>
      <c r="T23" s="145"/>
      <c r="U23" s="146"/>
      <c r="V23" s="146"/>
      <c r="W23" s="146"/>
      <c r="X23" s="146"/>
      <c r="Y23" s="146"/>
      <c r="Z23" s="146"/>
    </row>
    <row r="24" spans="1:26" s="35" customFormat="1" ht="25.5" customHeight="1" thickBot="1">
      <c r="A24" s="167" t="s">
        <v>26</v>
      </c>
      <c r="B24" s="601">
        <f t="shared" si="3"/>
        <v>39</v>
      </c>
      <c r="C24" s="602">
        <f>'51-1'!F24+'51-1'!I24+'51-1'!L24+'51-1'!O24+'51-1'!R24+'51-2'!B24+'51-2'!E24+'51-2'!H24+'51-2'!K24+'51-2'!N24+'51-2'!Q24</f>
        <v>27</v>
      </c>
      <c r="D24" s="603">
        <f>'51-1'!G24+'51-1'!J24+'51-1'!M24+'51-1'!P24+'51-1'!S24+'51-2'!C24+'51-2'!F24+'51-2'!I24+'51-2'!L24+'51-2'!O24+'51-2'!R24</f>
        <v>12</v>
      </c>
      <c r="E24" s="601">
        <f t="shared" si="4"/>
        <v>1</v>
      </c>
      <c r="F24" s="604">
        <v>1</v>
      </c>
      <c r="G24" s="605">
        <v>0</v>
      </c>
      <c r="H24" s="606">
        <f t="shared" si="5"/>
        <v>0</v>
      </c>
      <c r="I24" s="604">
        <v>0</v>
      </c>
      <c r="J24" s="605">
        <v>0</v>
      </c>
      <c r="K24" s="606">
        <f t="shared" si="6"/>
        <v>1</v>
      </c>
      <c r="L24" s="604">
        <v>1</v>
      </c>
      <c r="M24" s="605">
        <v>0</v>
      </c>
      <c r="N24" s="606">
        <f t="shared" si="8"/>
        <v>0</v>
      </c>
      <c r="O24" s="604">
        <v>0</v>
      </c>
      <c r="P24" s="605">
        <v>0</v>
      </c>
      <c r="Q24" s="607">
        <f t="shared" si="7"/>
        <v>0</v>
      </c>
      <c r="R24" s="604">
        <v>0</v>
      </c>
      <c r="S24" s="608">
        <v>0</v>
      </c>
      <c r="T24" s="145"/>
      <c r="U24" s="146"/>
      <c r="V24" s="146"/>
      <c r="W24" s="146"/>
      <c r="X24" s="146"/>
      <c r="Y24" s="146"/>
      <c r="Z24" s="146"/>
    </row>
    <row r="25" spans="1:26" s="34" customFormat="1" ht="21" customHeight="1">
      <c r="A25" s="1107" t="s">
        <v>27</v>
      </c>
      <c r="B25" s="1107"/>
      <c r="C25" s="1107"/>
      <c r="D25" s="1107"/>
      <c r="E25" s="1107"/>
      <c r="F25" s="1107"/>
      <c r="G25" s="1107"/>
      <c r="H25" s="1107"/>
      <c r="I25" s="32"/>
      <c r="J25" s="32"/>
      <c r="L25" s="32"/>
      <c r="M25" s="32"/>
      <c r="N25" s="32"/>
      <c r="O25" s="32"/>
      <c r="P25" s="32"/>
      <c r="Q25" s="144"/>
      <c r="R25" s="144"/>
      <c r="S25" s="144"/>
      <c r="T25" s="145"/>
      <c r="U25" s="146"/>
      <c r="V25" s="146"/>
      <c r="W25" s="146"/>
      <c r="X25" s="146"/>
      <c r="Y25" s="146"/>
      <c r="Z25" s="146"/>
    </row>
    <row r="26" spans="1:26" s="34" customFormat="1" ht="18.75" customHeight="1">
      <c r="A26" s="258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6"/>
      <c r="V26" s="146"/>
      <c r="W26" s="146"/>
      <c r="X26" s="146"/>
      <c r="Y26" s="146"/>
      <c r="Z26" s="146"/>
    </row>
    <row r="27" spans="1:26" s="34" customFormat="1" ht="13.5" thickBot="1">
      <c r="A27" s="168" t="s">
        <v>213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</row>
    <row r="28" spans="1:26" s="34" customFormat="1" ht="19.5" customHeight="1">
      <c r="A28" s="963" t="s">
        <v>205</v>
      </c>
      <c r="B28" s="1055" t="s">
        <v>7</v>
      </c>
      <c r="C28" s="960"/>
      <c r="D28" s="1108"/>
      <c r="E28" s="1055" t="s">
        <v>206</v>
      </c>
      <c r="F28" s="960"/>
      <c r="G28" s="960"/>
      <c r="H28" s="1100" t="s">
        <v>207</v>
      </c>
      <c r="I28" s="1103"/>
      <c r="J28" s="1103"/>
      <c r="K28" s="959" t="s">
        <v>208</v>
      </c>
      <c r="L28" s="960"/>
      <c r="M28" s="961"/>
      <c r="N28" s="1100" t="s">
        <v>209</v>
      </c>
      <c r="O28" s="1103"/>
      <c r="P28" s="1103"/>
      <c r="Q28" s="1100" t="s">
        <v>210</v>
      </c>
      <c r="R28" s="1103"/>
      <c r="S28" s="1103"/>
      <c r="T28" s="145"/>
      <c r="U28" s="146"/>
      <c r="V28" s="146"/>
      <c r="W28" s="146"/>
      <c r="X28" s="146"/>
      <c r="Y28" s="146"/>
      <c r="Z28" s="146"/>
    </row>
    <row r="29" spans="1:26" s="34" customFormat="1" ht="19.5" customHeight="1" thickBot="1">
      <c r="A29" s="971"/>
      <c r="B29" s="147" t="s">
        <v>156</v>
      </c>
      <c r="C29" s="122" t="s">
        <v>157</v>
      </c>
      <c r="D29" s="122" t="s">
        <v>158</v>
      </c>
      <c r="E29" s="147" t="s">
        <v>156</v>
      </c>
      <c r="F29" s="122" t="s">
        <v>157</v>
      </c>
      <c r="G29" s="151" t="s">
        <v>158</v>
      </c>
      <c r="H29" s="36" t="s">
        <v>156</v>
      </c>
      <c r="I29" s="122" t="s">
        <v>157</v>
      </c>
      <c r="J29" s="122" t="s">
        <v>158</v>
      </c>
      <c r="K29" s="38" t="s">
        <v>156</v>
      </c>
      <c r="L29" s="122" t="s">
        <v>157</v>
      </c>
      <c r="M29" s="123" t="s">
        <v>158</v>
      </c>
      <c r="N29" s="38" t="s">
        <v>156</v>
      </c>
      <c r="O29" s="122" t="s">
        <v>157</v>
      </c>
      <c r="P29" s="123" t="s">
        <v>158</v>
      </c>
      <c r="Q29" s="38" t="s">
        <v>156</v>
      </c>
      <c r="R29" s="122" t="s">
        <v>157</v>
      </c>
      <c r="S29" s="122" t="s">
        <v>158</v>
      </c>
      <c r="T29" s="145"/>
      <c r="U29" s="146"/>
      <c r="V29" s="146"/>
      <c r="W29" s="146"/>
      <c r="X29" s="146"/>
      <c r="Y29" s="146"/>
      <c r="Z29" s="146"/>
    </row>
    <row r="30" spans="1:26" s="34" customFormat="1" ht="25.5" customHeight="1">
      <c r="A30" s="548" t="s">
        <v>321</v>
      </c>
      <c r="B30" s="451">
        <v>573</v>
      </c>
      <c r="C30" s="212">
        <v>278</v>
      </c>
      <c r="D30" s="549">
        <v>295</v>
      </c>
      <c r="E30" s="550">
        <v>1</v>
      </c>
      <c r="F30" s="212">
        <v>1</v>
      </c>
      <c r="G30" s="152">
        <v>0</v>
      </c>
      <c r="H30" s="550">
        <v>0</v>
      </c>
      <c r="I30" s="212">
        <v>0</v>
      </c>
      <c r="J30" s="317">
        <v>0</v>
      </c>
      <c r="K30" s="550">
        <v>2</v>
      </c>
      <c r="L30" s="212">
        <v>2</v>
      </c>
      <c r="M30" s="317">
        <v>0</v>
      </c>
      <c r="N30" s="550">
        <v>0</v>
      </c>
      <c r="O30" s="212">
        <v>0</v>
      </c>
      <c r="P30" s="317">
        <v>0</v>
      </c>
      <c r="Q30" s="551">
        <v>0</v>
      </c>
      <c r="R30" s="212">
        <v>0</v>
      </c>
      <c r="S30" s="212">
        <v>0</v>
      </c>
      <c r="U30" s="609"/>
      <c r="V30" s="609"/>
      <c r="W30" s="609"/>
      <c r="X30" s="609"/>
      <c r="Y30" s="609"/>
      <c r="Z30" s="609"/>
    </row>
    <row r="31" spans="1:26" s="34" customFormat="1" ht="25.5" customHeight="1">
      <c r="A31" s="153" t="s">
        <v>322</v>
      </c>
      <c r="B31" s="552">
        <f t="shared" ref="B31:S31" si="9">SUM(B35+B37+B39+B40+B41+B42+B43+B44+B45+B46+B47+B48)</f>
        <v>538</v>
      </c>
      <c r="C31" s="553">
        <f t="shared" si="9"/>
        <v>252</v>
      </c>
      <c r="D31" s="554">
        <f t="shared" si="9"/>
        <v>286</v>
      </c>
      <c r="E31" s="555">
        <f t="shared" si="9"/>
        <v>0</v>
      </c>
      <c r="F31" s="553">
        <f t="shared" si="9"/>
        <v>0</v>
      </c>
      <c r="G31" s="556">
        <f t="shared" si="9"/>
        <v>0</v>
      </c>
      <c r="H31" s="557">
        <f t="shared" si="9"/>
        <v>1</v>
      </c>
      <c r="I31" s="553">
        <f t="shared" si="9"/>
        <v>0</v>
      </c>
      <c r="J31" s="556">
        <f t="shared" si="9"/>
        <v>1</v>
      </c>
      <c r="K31" s="557">
        <f t="shared" si="9"/>
        <v>1</v>
      </c>
      <c r="L31" s="553">
        <f t="shared" si="9"/>
        <v>1</v>
      </c>
      <c r="M31" s="556">
        <f t="shared" si="9"/>
        <v>0</v>
      </c>
      <c r="N31" s="557">
        <f t="shared" si="9"/>
        <v>1</v>
      </c>
      <c r="O31" s="553">
        <f t="shared" si="9"/>
        <v>0</v>
      </c>
      <c r="P31" s="556">
        <f t="shared" si="9"/>
        <v>1</v>
      </c>
      <c r="Q31" s="557">
        <f t="shared" si="9"/>
        <v>0</v>
      </c>
      <c r="R31" s="553">
        <f t="shared" si="9"/>
        <v>0</v>
      </c>
      <c r="S31" s="553">
        <f t="shared" si="9"/>
        <v>0</v>
      </c>
      <c r="U31" s="137"/>
      <c r="V31" s="137"/>
      <c r="W31" s="137"/>
      <c r="X31" s="609"/>
      <c r="Y31" s="609"/>
      <c r="Z31" s="609"/>
    </row>
    <row r="32" spans="1:26" s="34" customFormat="1" ht="25.5" customHeight="1">
      <c r="A32" s="154" t="s">
        <v>13</v>
      </c>
      <c r="B32" s="558">
        <f t="shared" ref="B32:L32" si="10">B31-B33</f>
        <v>253</v>
      </c>
      <c r="C32" s="155">
        <f t="shared" si="10"/>
        <v>128</v>
      </c>
      <c r="D32" s="155">
        <f t="shared" si="10"/>
        <v>125</v>
      </c>
      <c r="E32" s="451">
        <f t="shared" si="10"/>
        <v>0</v>
      </c>
      <c r="F32" s="559">
        <f t="shared" si="10"/>
        <v>0</v>
      </c>
      <c r="G32" s="560">
        <f t="shared" si="10"/>
        <v>0</v>
      </c>
      <c r="H32" s="550">
        <f t="shared" si="10"/>
        <v>0</v>
      </c>
      <c r="I32" s="559">
        <f t="shared" si="10"/>
        <v>0</v>
      </c>
      <c r="J32" s="560">
        <f t="shared" si="10"/>
        <v>0</v>
      </c>
      <c r="K32" s="550">
        <f t="shared" si="10"/>
        <v>0</v>
      </c>
      <c r="L32" s="559">
        <f t="shared" si="10"/>
        <v>0</v>
      </c>
      <c r="M32" s="560">
        <f>M31-M33</f>
        <v>0</v>
      </c>
      <c r="N32" s="550">
        <f t="shared" ref="N32:S32" si="11">N31-N33</f>
        <v>0</v>
      </c>
      <c r="O32" s="559">
        <f t="shared" si="11"/>
        <v>0</v>
      </c>
      <c r="P32" s="560">
        <f t="shared" si="11"/>
        <v>0</v>
      </c>
      <c r="Q32" s="551">
        <f t="shared" si="11"/>
        <v>0</v>
      </c>
      <c r="R32" s="559">
        <f t="shared" si="11"/>
        <v>0</v>
      </c>
      <c r="S32" s="559">
        <f t="shared" si="11"/>
        <v>0</v>
      </c>
      <c r="U32" s="137"/>
      <c r="V32" s="137"/>
      <c r="W32" s="137"/>
      <c r="X32" s="609"/>
      <c r="Y32" s="609"/>
      <c r="Z32" s="609"/>
    </row>
    <row r="33" spans="1:26" s="34" customFormat="1" ht="25.5" customHeight="1" thickBot="1">
      <c r="A33" s="154" t="s">
        <v>14</v>
      </c>
      <c r="B33" s="561">
        <f>SUM(C33:D33)</f>
        <v>285</v>
      </c>
      <c r="C33" s="562">
        <f>'51-1'!F33+'51-1'!I33+'51-1'!L33+'51-1'!O33+'51-1'!R33+'51-2'!B33+'51-2'!E33+'51-2'!H33+'51-2'!K33+'51-2'!N33+'51-2'!Q33</f>
        <v>124</v>
      </c>
      <c r="D33" s="563">
        <f>'51-1'!G33+'51-1'!J33+'51-1'!M33+'51-1'!P33+'51-1'!S33+'51-2'!C33+'51-2'!F33+'51-2'!I33+'51-2'!L33+'51-2'!O33+'51-2'!R33</f>
        <v>161</v>
      </c>
      <c r="E33" s="437">
        <f>SUM(F33:G33)</f>
        <v>0</v>
      </c>
      <c r="F33" s="55">
        <f>SUM(F36,F38)</f>
        <v>0</v>
      </c>
      <c r="G33" s="55">
        <f>SUM(G36,G38)</f>
        <v>0</v>
      </c>
      <c r="H33" s="335">
        <f>SUM(I33:J33)</f>
        <v>1</v>
      </c>
      <c r="I33" s="55">
        <f>SUM(I36,I38)</f>
        <v>0</v>
      </c>
      <c r="J33" s="55">
        <f>SUM(J36,J38)</f>
        <v>1</v>
      </c>
      <c r="K33" s="335">
        <f>SUM(L33:M33)</f>
        <v>1</v>
      </c>
      <c r="L33" s="55">
        <f>SUM(L36,L38)</f>
        <v>1</v>
      </c>
      <c r="M33" s="55">
        <f>SUM(M36,M38)</f>
        <v>0</v>
      </c>
      <c r="N33" s="335">
        <f>SUM(O33:P33)</f>
        <v>1</v>
      </c>
      <c r="O33" s="55">
        <f>SUM(O36,O38)</f>
        <v>0</v>
      </c>
      <c r="P33" s="54">
        <f>SUM(P36,P38)</f>
        <v>1</v>
      </c>
      <c r="Q33" s="134">
        <f>SUM(R33:S33)</f>
        <v>0</v>
      </c>
      <c r="R33" s="55">
        <f>SUM(R36,R38)</f>
        <v>0</v>
      </c>
      <c r="S33" s="55">
        <f>SUM(S36,S38)</f>
        <v>0</v>
      </c>
      <c r="T33" s="35"/>
      <c r="U33" s="137"/>
      <c r="V33" s="137"/>
      <c r="W33" s="137"/>
      <c r="X33" s="609"/>
      <c r="Y33" s="609"/>
      <c r="Z33" s="609"/>
    </row>
    <row r="34" spans="1:26" s="34" customFormat="1" ht="12.75">
      <c r="A34" s="246"/>
      <c r="B34" s="156"/>
      <c r="C34" s="155"/>
      <c r="D34" s="155"/>
      <c r="E34" s="156"/>
      <c r="F34" s="157"/>
      <c r="G34" s="152"/>
      <c r="H34" s="158"/>
      <c r="I34" s="157"/>
      <c r="J34" s="152"/>
      <c r="K34" s="158"/>
      <c r="L34" s="157"/>
      <c r="M34" s="152"/>
      <c r="N34" s="158"/>
      <c r="O34" s="157"/>
      <c r="P34" s="152"/>
      <c r="Q34" s="159"/>
      <c r="R34" s="157"/>
      <c r="S34" s="160"/>
      <c r="U34" s="145"/>
      <c r="V34" s="145"/>
      <c r="W34" s="145"/>
      <c r="X34" s="146"/>
      <c r="Y34" s="146"/>
      <c r="Z34" s="146"/>
    </row>
    <row r="35" spans="1:26" s="34" customFormat="1" ht="12.75">
      <c r="A35" s="753" t="s">
        <v>15</v>
      </c>
      <c r="B35" s="564">
        <f t="shared" ref="B35:B44" si="12">SUM(C35:D35)</f>
        <v>324</v>
      </c>
      <c r="C35" s="565">
        <f>'51-1'!F35+'51-1'!I35+'51-1'!L35+'51-1'!O35+'51-1'!R35+'51-2'!B35+'51-2'!E35+'51-2'!H35+'51-2'!K35+'51-2'!N35+'51-2'!Q35</f>
        <v>141</v>
      </c>
      <c r="D35" s="565">
        <f>'51-1'!G35+'51-1'!J35+'51-1'!M35+'51-1'!P35+'51-1'!S35+'51-2'!C35+'51-2'!F35+'51-2'!I35+'51-2'!L35+'51-2'!O35+'51-2'!R35</f>
        <v>183</v>
      </c>
      <c r="E35" s="610">
        <f t="shared" ref="E35:E48" si="13">SUM(F35:G35)</f>
        <v>0</v>
      </c>
      <c r="F35" s="453">
        <v>0</v>
      </c>
      <c r="G35" s="317">
        <v>0</v>
      </c>
      <c r="H35" s="455">
        <f t="shared" ref="H35:H48" si="14">SUM(I35:J35)</f>
        <v>0</v>
      </c>
      <c r="I35" s="453">
        <v>0</v>
      </c>
      <c r="J35" s="317">
        <v>0</v>
      </c>
      <c r="K35" s="455">
        <v>0</v>
      </c>
      <c r="L35" s="453">
        <v>0</v>
      </c>
      <c r="M35" s="317">
        <v>0</v>
      </c>
      <c r="N35" s="455">
        <v>0</v>
      </c>
      <c r="O35" s="453">
        <v>0</v>
      </c>
      <c r="P35" s="317">
        <v>0</v>
      </c>
      <c r="Q35" s="452">
        <f t="shared" ref="Q35:Q48" si="15">SUM(R35:S35)</f>
        <v>0</v>
      </c>
      <c r="R35" s="453">
        <v>0</v>
      </c>
      <c r="S35" s="212">
        <v>0</v>
      </c>
      <c r="T35" s="145"/>
      <c r="U35" s="145"/>
      <c r="V35" s="145"/>
      <c r="W35" s="145"/>
      <c r="X35" s="146"/>
      <c r="Y35" s="146"/>
      <c r="Z35" s="146"/>
    </row>
    <row r="36" spans="1:26" s="162" customFormat="1" ht="12.75">
      <c r="A36" s="753"/>
      <c r="B36" s="571">
        <f t="shared" si="12"/>
        <v>250</v>
      </c>
      <c r="C36" s="572">
        <f>'51-1'!F36+'51-1'!I36+'51-1'!L36+'51-1'!O36+'51-1'!R36+'51-2'!B36+'51-2'!E36+'51-2'!H36+'51-2'!K36+'51-2'!N36+'51-2'!Q36</f>
        <v>108</v>
      </c>
      <c r="D36" s="573">
        <f>'51-1'!G36+'51-1'!J36+'51-1'!M36+'51-1'!P36+'51-1'!S36+'51-2'!C36+'51-2'!F36+'51-2'!I36+'51-2'!L36+'51-2'!O36+'51-2'!R36</f>
        <v>142</v>
      </c>
      <c r="E36" s="571">
        <f t="shared" si="13"/>
        <v>0</v>
      </c>
      <c r="F36" s="577">
        <v>0</v>
      </c>
      <c r="G36" s="573">
        <v>0</v>
      </c>
      <c r="H36" s="574">
        <f t="shared" si="14"/>
        <v>0</v>
      </c>
      <c r="I36" s="577">
        <v>0</v>
      </c>
      <c r="J36" s="573">
        <v>0</v>
      </c>
      <c r="K36" s="574">
        <f t="shared" ref="K36:K48" si="16">SUM(L36:M36)</f>
        <v>0</v>
      </c>
      <c r="L36" s="577">
        <v>0</v>
      </c>
      <c r="M36" s="573">
        <v>0</v>
      </c>
      <c r="N36" s="574">
        <f t="shared" ref="N36:N48" si="17">SUM(O36:P36)</f>
        <v>0</v>
      </c>
      <c r="O36" s="577">
        <v>0</v>
      </c>
      <c r="P36" s="573">
        <v>0</v>
      </c>
      <c r="Q36" s="574">
        <f t="shared" si="15"/>
        <v>0</v>
      </c>
      <c r="R36" s="577">
        <v>0</v>
      </c>
      <c r="S36" s="578">
        <v>0</v>
      </c>
      <c r="T36" s="145"/>
      <c r="U36" s="145"/>
      <c r="V36" s="145"/>
      <c r="W36" s="145"/>
      <c r="X36" s="146"/>
      <c r="Y36" s="146"/>
      <c r="Z36" s="146"/>
    </row>
    <row r="37" spans="1:26" s="35" customFormat="1" ht="12.75">
      <c r="A37" s="1104" t="s">
        <v>16</v>
      </c>
      <c r="B37" s="579">
        <f t="shared" si="12"/>
        <v>47</v>
      </c>
      <c r="C37" s="580">
        <f>'51-1'!F37+'51-1'!I37+'51-1'!L37+'51-1'!O37+'51-1'!R37+'51-2'!B37+'51-2'!E37+'51-2'!H37+'51-2'!K37+'51-2'!N37+'51-2'!Q37</f>
        <v>24</v>
      </c>
      <c r="D37" s="581">
        <f>'51-1'!G37+'51-1'!J37+'51-1'!M37+'51-1'!P37+'51-1'!S37+'51-2'!C37+'51-2'!F37+'51-2'!I37+'51-2'!L37+'51-2'!O37+'51-2'!R37</f>
        <v>23</v>
      </c>
      <c r="E37" s="611">
        <f t="shared" si="13"/>
        <v>0</v>
      </c>
      <c r="F37" s="612">
        <v>0</v>
      </c>
      <c r="G37" s="331">
        <v>0</v>
      </c>
      <c r="H37" s="483">
        <v>1</v>
      </c>
      <c r="I37" s="612">
        <v>0</v>
      </c>
      <c r="J37" s="331">
        <v>1</v>
      </c>
      <c r="K37" s="483">
        <v>1</v>
      </c>
      <c r="L37" s="612">
        <v>1</v>
      </c>
      <c r="M37" s="331">
        <v>0</v>
      </c>
      <c r="N37" s="483">
        <v>1</v>
      </c>
      <c r="O37" s="612">
        <v>0</v>
      </c>
      <c r="P37" s="331">
        <v>1</v>
      </c>
      <c r="Q37" s="613">
        <f t="shared" si="15"/>
        <v>0</v>
      </c>
      <c r="R37" s="612">
        <v>0</v>
      </c>
      <c r="S37" s="450">
        <v>0</v>
      </c>
      <c r="T37" s="145"/>
      <c r="U37" s="145"/>
      <c r="V37" s="145"/>
      <c r="W37" s="145"/>
      <c r="X37" s="146"/>
      <c r="Y37" s="146"/>
      <c r="Z37" s="146"/>
    </row>
    <row r="38" spans="1:26" s="162" customFormat="1" ht="12.75">
      <c r="A38" s="1105"/>
      <c r="B38" s="587">
        <f t="shared" si="12"/>
        <v>35</v>
      </c>
      <c r="C38" s="572">
        <f>'51-1'!F38+'51-1'!I38+'51-1'!L38+'51-1'!O38+'51-1'!R38+'51-2'!B38+'51-2'!E38+'51-2'!H38+'51-2'!K38+'51-2'!N38+'51-2'!Q38</f>
        <v>16</v>
      </c>
      <c r="D38" s="573">
        <f>'51-1'!G38+'51-1'!J38+'51-1'!M38+'51-1'!P38+'51-1'!S38+'51-2'!C38+'51-2'!F38+'51-2'!I38+'51-2'!L38+'51-2'!O38+'51-2'!R38</f>
        <v>19</v>
      </c>
      <c r="E38" s="587">
        <f t="shared" si="13"/>
        <v>0</v>
      </c>
      <c r="F38" s="577">
        <v>0</v>
      </c>
      <c r="G38" s="573">
        <v>0</v>
      </c>
      <c r="H38" s="576">
        <v>1</v>
      </c>
      <c r="I38" s="577">
        <v>0</v>
      </c>
      <c r="J38" s="573">
        <v>1</v>
      </c>
      <c r="K38" s="576">
        <v>1</v>
      </c>
      <c r="L38" s="577">
        <v>1</v>
      </c>
      <c r="M38" s="573">
        <v>0</v>
      </c>
      <c r="N38" s="576">
        <v>1</v>
      </c>
      <c r="O38" s="577">
        <v>0</v>
      </c>
      <c r="P38" s="573">
        <v>1</v>
      </c>
      <c r="Q38" s="576">
        <f t="shared" si="15"/>
        <v>0</v>
      </c>
      <c r="R38" s="577">
        <v>0</v>
      </c>
      <c r="S38" s="578">
        <v>0</v>
      </c>
      <c r="U38" s="145"/>
      <c r="V38" s="145"/>
      <c r="W38" s="145"/>
      <c r="X38" s="146"/>
      <c r="Y38" s="146"/>
      <c r="Z38" s="146"/>
    </row>
    <row r="39" spans="1:26" s="35" customFormat="1" ht="25.5" customHeight="1">
      <c r="A39" s="164" t="s">
        <v>17</v>
      </c>
      <c r="B39" s="589">
        <f t="shared" si="12"/>
        <v>24</v>
      </c>
      <c r="C39" s="590">
        <f>'51-1'!F39+'51-1'!I39+'51-1'!L39+'51-1'!O39+'51-1'!R39+'51-2'!B39+'51-2'!E39+'51-2'!H39+'51-2'!K39+'51-2'!N39+'51-2'!Q39</f>
        <v>16</v>
      </c>
      <c r="D39" s="591">
        <f>'51-1'!G39+'51-1'!J39+'51-1'!M39+'51-1'!P39+'51-1'!S39+'51-2'!C39+'51-2'!F39+'51-2'!I39+'51-2'!L39+'51-2'!O39+'51-2'!R39</f>
        <v>8</v>
      </c>
      <c r="E39" s="589">
        <f t="shared" si="13"/>
        <v>0</v>
      </c>
      <c r="F39" s="595">
        <v>0</v>
      </c>
      <c r="G39" s="447">
        <v>0</v>
      </c>
      <c r="H39" s="594">
        <f t="shared" si="14"/>
        <v>0</v>
      </c>
      <c r="I39" s="595">
        <v>0</v>
      </c>
      <c r="J39" s="447">
        <v>0</v>
      </c>
      <c r="K39" s="594">
        <v>0</v>
      </c>
      <c r="L39" s="595">
        <v>0</v>
      </c>
      <c r="M39" s="447">
        <v>0</v>
      </c>
      <c r="N39" s="594">
        <f t="shared" si="17"/>
        <v>0</v>
      </c>
      <c r="O39" s="595">
        <v>0</v>
      </c>
      <c r="P39" s="447">
        <v>0</v>
      </c>
      <c r="Q39" s="596">
        <f t="shared" si="15"/>
        <v>0</v>
      </c>
      <c r="R39" s="595">
        <v>0</v>
      </c>
      <c r="S39" s="319">
        <v>0</v>
      </c>
      <c r="U39" s="145"/>
      <c r="V39" s="145"/>
      <c r="W39" s="145"/>
      <c r="X39" s="146"/>
      <c r="Y39" s="146"/>
      <c r="Z39" s="146"/>
    </row>
    <row r="40" spans="1:26" s="35" customFormat="1" ht="25.5" customHeight="1">
      <c r="A40" s="169" t="s">
        <v>18</v>
      </c>
      <c r="B40" s="597">
        <f t="shared" si="12"/>
        <v>15</v>
      </c>
      <c r="C40" s="590">
        <f>'51-1'!F40+'51-1'!I40+'51-1'!L40+'51-1'!O40+'51-1'!R40+'51-2'!B40+'51-2'!E40+'51-2'!H40+'51-2'!K40+'51-2'!N40+'51-2'!Q40</f>
        <v>11</v>
      </c>
      <c r="D40" s="591">
        <f>'51-1'!G40+'51-1'!J40+'51-1'!M40+'51-1'!P40+'51-1'!S40+'51-2'!C40+'51-2'!F40+'51-2'!I40+'51-2'!L40+'51-2'!O40+'51-2'!R40</f>
        <v>4</v>
      </c>
      <c r="E40" s="589">
        <f t="shared" ref="E40" si="18">SUM(F40:G40)</f>
        <v>0</v>
      </c>
      <c r="F40" s="595">
        <v>0</v>
      </c>
      <c r="G40" s="447">
        <v>0</v>
      </c>
      <c r="H40" s="594">
        <f t="shared" si="14"/>
        <v>0</v>
      </c>
      <c r="I40" s="598">
        <v>0</v>
      </c>
      <c r="J40" s="599">
        <v>0</v>
      </c>
      <c r="K40" s="594">
        <v>0</v>
      </c>
      <c r="L40" s="598">
        <v>0</v>
      </c>
      <c r="M40" s="599">
        <v>0</v>
      </c>
      <c r="N40" s="594">
        <f t="shared" si="17"/>
        <v>0</v>
      </c>
      <c r="O40" s="598">
        <v>0</v>
      </c>
      <c r="P40" s="599">
        <v>0</v>
      </c>
      <c r="Q40" s="596">
        <f t="shared" si="15"/>
        <v>0</v>
      </c>
      <c r="R40" s="598">
        <v>0</v>
      </c>
      <c r="S40" s="600">
        <v>0</v>
      </c>
      <c r="U40" s="145"/>
      <c r="V40" s="145"/>
      <c r="W40" s="145"/>
      <c r="X40" s="146"/>
      <c r="Y40" s="146"/>
      <c r="Z40" s="146"/>
    </row>
    <row r="41" spans="1:26" s="35" customFormat="1" ht="25.5" customHeight="1">
      <c r="A41" s="164" t="s">
        <v>19</v>
      </c>
      <c r="B41" s="597">
        <f t="shared" si="12"/>
        <v>10</v>
      </c>
      <c r="C41" s="590">
        <f>'51-1'!F41+'51-1'!I41+'51-1'!L41+'51-1'!O41+'51-1'!R41+'51-2'!B41+'51-2'!E41+'51-2'!H41+'51-2'!K41+'51-2'!N41+'51-2'!Q41</f>
        <v>7</v>
      </c>
      <c r="D41" s="591">
        <f>'51-1'!G41+'51-1'!J41+'51-1'!M41+'51-1'!P41+'51-1'!S41+'51-2'!C41+'51-2'!F41+'51-2'!I41+'51-2'!L41+'51-2'!O41+'51-2'!R41</f>
        <v>3</v>
      </c>
      <c r="E41" s="589">
        <f t="shared" si="13"/>
        <v>0</v>
      </c>
      <c r="F41" s="598">
        <v>0</v>
      </c>
      <c r="G41" s="599">
        <v>0</v>
      </c>
      <c r="H41" s="594">
        <f t="shared" si="14"/>
        <v>0</v>
      </c>
      <c r="I41" s="598">
        <v>0</v>
      </c>
      <c r="J41" s="599">
        <v>0</v>
      </c>
      <c r="K41" s="594">
        <v>0</v>
      </c>
      <c r="L41" s="598">
        <v>0</v>
      </c>
      <c r="M41" s="599">
        <v>0</v>
      </c>
      <c r="N41" s="594">
        <f t="shared" si="17"/>
        <v>0</v>
      </c>
      <c r="O41" s="598">
        <v>0</v>
      </c>
      <c r="P41" s="599">
        <v>0</v>
      </c>
      <c r="Q41" s="596">
        <f t="shared" si="15"/>
        <v>0</v>
      </c>
      <c r="R41" s="598">
        <v>0</v>
      </c>
      <c r="S41" s="600">
        <v>0</v>
      </c>
      <c r="U41" s="145"/>
      <c r="V41" s="145"/>
      <c r="W41" s="145"/>
      <c r="X41" s="146"/>
      <c r="Y41" s="146"/>
      <c r="Z41" s="146"/>
    </row>
    <row r="42" spans="1:26" s="35" customFormat="1" ht="25.5" customHeight="1">
      <c r="A42" s="164" t="s">
        <v>20</v>
      </c>
      <c r="B42" s="597">
        <f t="shared" si="12"/>
        <v>25</v>
      </c>
      <c r="C42" s="590">
        <f>'51-1'!F42+'51-1'!I42+'51-1'!L42+'51-1'!O42+'51-1'!R42+'51-2'!B42+'51-2'!E42+'51-2'!H42+'51-2'!K42+'51-2'!N42+'51-2'!Q42</f>
        <v>6</v>
      </c>
      <c r="D42" s="591">
        <f>'51-1'!G42+'51-1'!J42+'51-1'!M42+'51-1'!P42+'51-1'!S42+'51-2'!C42+'51-2'!F42+'51-2'!I42+'51-2'!L42+'51-2'!O42+'51-2'!R42</f>
        <v>19</v>
      </c>
      <c r="E42" s="589">
        <f t="shared" si="13"/>
        <v>0</v>
      </c>
      <c r="F42" s="598">
        <v>0</v>
      </c>
      <c r="G42" s="599">
        <v>0</v>
      </c>
      <c r="H42" s="594">
        <f t="shared" si="14"/>
        <v>0</v>
      </c>
      <c r="I42" s="598">
        <v>0</v>
      </c>
      <c r="J42" s="599">
        <v>0</v>
      </c>
      <c r="K42" s="594">
        <v>0</v>
      </c>
      <c r="L42" s="598">
        <v>0</v>
      </c>
      <c r="M42" s="599">
        <v>0</v>
      </c>
      <c r="N42" s="594">
        <f t="shared" si="17"/>
        <v>0</v>
      </c>
      <c r="O42" s="598">
        <v>0</v>
      </c>
      <c r="P42" s="599">
        <v>0</v>
      </c>
      <c r="Q42" s="596">
        <f t="shared" si="15"/>
        <v>0</v>
      </c>
      <c r="R42" s="598">
        <v>0</v>
      </c>
      <c r="S42" s="600">
        <v>0</v>
      </c>
      <c r="U42" s="145"/>
      <c r="V42" s="145"/>
      <c r="W42" s="145"/>
      <c r="X42" s="146"/>
      <c r="Y42" s="146"/>
      <c r="Z42" s="146"/>
    </row>
    <row r="43" spans="1:26" s="35" customFormat="1" ht="25.5" customHeight="1">
      <c r="A43" s="169" t="s">
        <v>211</v>
      </c>
      <c r="B43" s="597">
        <f t="shared" si="12"/>
        <v>6</v>
      </c>
      <c r="C43" s="590">
        <f>'51-1'!F43+'51-1'!I43+'51-1'!L43+'51-1'!O43+'51-1'!R43+'51-2'!B43+'51-2'!E43+'51-2'!H43+'51-2'!K43+'51-2'!N43+'51-2'!Q43</f>
        <v>2</v>
      </c>
      <c r="D43" s="591">
        <f>'51-1'!G43+'51-1'!J43+'51-1'!M43+'51-1'!P43+'51-1'!S43+'51-2'!C43+'51-2'!F43+'51-2'!I43+'51-2'!L43+'51-2'!O43+'51-2'!R43</f>
        <v>4</v>
      </c>
      <c r="E43" s="589">
        <f t="shared" si="13"/>
        <v>0</v>
      </c>
      <c r="F43" s="598">
        <v>0</v>
      </c>
      <c r="G43" s="599">
        <v>0</v>
      </c>
      <c r="H43" s="594">
        <f t="shared" si="14"/>
        <v>0</v>
      </c>
      <c r="I43" s="598">
        <v>0</v>
      </c>
      <c r="J43" s="599">
        <v>0</v>
      </c>
      <c r="K43" s="594">
        <v>0</v>
      </c>
      <c r="L43" s="598">
        <v>0</v>
      </c>
      <c r="M43" s="599">
        <v>0</v>
      </c>
      <c r="N43" s="594">
        <f t="shared" si="17"/>
        <v>0</v>
      </c>
      <c r="O43" s="598">
        <v>0</v>
      </c>
      <c r="P43" s="599">
        <v>0</v>
      </c>
      <c r="Q43" s="596">
        <f t="shared" si="15"/>
        <v>0</v>
      </c>
      <c r="R43" s="598">
        <v>0</v>
      </c>
      <c r="S43" s="600">
        <v>0</v>
      </c>
      <c r="U43" s="145"/>
      <c r="V43" s="145"/>
      <c r="W43" s="145"/>
      <c r="X43" s="146"/>
      <c r="Y43" s="146"/>
      <c r="Z43" s="146"/>
    </row>
    <row r="44" spans="1:26" s="35" customFormat="1" ht="25.5" customHeight="1">
      <c r="A44" s="164" t="s">
        <v>22</v>
      </c>
      <c r="B44" s="597">
        <f t="shared" si="12"/>
        <v>28</v>
      </c>
      <c r="C44" s="590">
        <f>'51-1'!F44+'51-1'!I44+'51-1'!L44+'51-1'!O44+'51-1'!R44+'51-2'!B44+'51-2'!E44+'51-2'!H44+'51-2'!K44+'51-2'!N44+'51-2'!Q44</f>
        <v>15</v>
      </c>
      <c r="D44" s="591">
        <f>'51-1'!G44+'51-1'!J44+'51-1'!M44+'51-1'!P44+'51-1'!S44+'51-2'!C44+'51-2'!F44+'51-2'!I44+'51-2'!L44+'51-2'!O44+'51-2'!R44</f>
        <v>13</v>
      </c>
      <c r="E44" s="589">
        <f t="shared" si="13"/>
        <v>0</v>
      </c>
      <c r="F44" s="598">
        <v>0</v>
      </c>
      <c r="G44" s="599">
        <v>0</v>
      </c>
      <c r="H44" s="594">
        <f t="shared" si="14"/>
        <v>0</v>
      </c>
      <c r="I44" s="598">
        <v>0</v>
      </c>
      <c r="J44" s="599">
        <v>0</v>
      </c>
      <c r="K44" s="594">
        <v>0</v>
      </c>
      <c r="L44" s="598">
        <v>0</v>
      </c>
      <c r="M44" s="599">
        <v>0</v>
      </c>
      <c r="N44" s="594">
        <f t="shared" si="17"/>
        <v>0</v>
      </c>
      <c r="O44" s="598">
        <v>0</v>
      </c>
      <c r="P44" s="599">
        <v>0</v>
      </c>
      <c r="Q44" s="596">
        <f t="shared" si="15"/>
        <v>0</v>
      </c>
      <c r="R44" s="598">
        <v>0</v>
      </c>
      <c r="S44" s="600">
        <v>0</v>
      </c>
      <c r="U44" s="145"/>
      <c r="V44" s="145"/>
      <c r="W44" s="145"/>
      <c r="X44" s="146"/>
      <c r="Y44" s="146"/>
      <c r="Z44" s="146"/>
    </row>
    <row r="45" spans="1:26" s="35" customFormat="1" ht="25.5" customHeight="1">
      <c r="A45" s="164" t="s">
        <v>212</v>
      </c>
      <c r="B45" s="597">
        <f>SUM(C45:D45)</f>
        <v>30</v>
      </c>
      <c r="C45" s="590">
        <f>'51-1'!F45+'51-1'!I45+'51-1'!L45+'51-1'!O45+'51-1'!R45+'51-2'!B45+'51-2'!E45+'51-2'!H45+'51-2'!K45+'51-2'!N45+'51-2'!Q45</f>
        <v>15</v>
      </c>
      <c r="D45" s="591">
        <f>'51-1'!G45+'51-1'!J45+'51-1'!M45+'51-1'!P45+'51-1'!S45+'51-2'!C45+'51-2'!F45+'51-2'!I45+'51-2'!L45+'51-2'!O45+'51-2'!R45</f>
        <v>15</v>
      </c>
      <c r="E45" s="589">
        <f t="shared" si="13"/>
        <v>0</v>
      </c>
      <c r="F45" s="598">
        <v>0</v>
      </c>
      <c r="G45" s="599">
        <v>0</v>
      </c>
      <c r="H45" s="594">
        <f t="shared" si="14"/>
        <v>0</v>
      </c>
      <c r="I45" s="598">
        <v>0</v>
      </c>
      <c r="J45" s="599">
        <v>0</v>
      </c>
      <c r="K45" s="594">
        <v>0</v>
      </c>
      <c r="L45" s="598">
        <v>0</v>
      </c>
      <c r="M45" s="599">
        <v>0</v>
      </c>
      <c r="N45" s="594">
        <f t="shared" si="17"/>
        <v>0</v>
      </c>
      <c r="O45" s="598">
        <v>0</v>
      </c>
      <c r="P45" s="599">
        <v>0</v>
      </c>
      <c r="Q45" s="596">
        <f t="shared" si="15"/>
        <v>0</v>
      </c>
      <c r="R45" s="598">
        <v>0</v>
      </c>
      <c r="S45" s="600">
        <v>0</v>
      </c>
      <c r="U45" s="145"/>
      <c r="V45" s="145"/>
      <c r="W45" s="145"/>
      <c r="X45" s="146"/>
      <c r="Y45" s="146"/>
      <c r="Z45" s="146"/>
    </row>
    <row r="46" spans="1:26" s="35" customFormat="1" ht="25.5" customHeight="1">
      <c r="A46" s="164" t="s">
        <v>24</v>
      </c>
      <c r="B46" s="597">
        <f t="shared" ref="B46:B48" si="19">SUM(C46:D46)</f>
        <v>9</v>
      </c>
      <c r="C46" s="590">
        <f>'51-1'!F46+'51-1'!I46+'51-1'!L46+'51-1'!O46+'51-1'!R46+'51-2'!B46+'51-2'!E46+'51-2'!H46+'51-2'!K46+'51-2'!N46+'51-2'!Q46</f>
        <v>4</v>
      </c>
      <c r="D46" s="591">
        <f>'51-1'!G46+'51-1'!J46+'51-1'!M46+'51-1'!P46+'51-1'!S46+'51-2'!C46+'51-2'!F46+'51-2'!I46+'51-2'!L46+'51-2'!O46+'51-2'!R46</f>
        <v>5</v>
      </c>
      <c r="E46" s="589">
        <f t="shared" si="13"/>
        <v>0</v>
      </c>
      <c r="F46" s="598">
        <v>0</v>
      </c>
      <c r="G46" s="599">
        <v>0</v>
      </c>
      <c r="H46" s="594">
        <f t="shared" si="14"/>
        <v>0</v>
      </c>
      <c r="I46" s="598">
        <v>0</v>
      </c>
      <c r="J46" s="599">
        <v>0</v>
      </c>
      <c r="K46" s="594">
        <f t="shared" si="16"/>
        <v>0</v>
      </c>
      <c r="L46" s="598">
        <v>0</v>
      </c>
      <c r="M46" s="599">
        <v>0</v>
      </c>
      <c r="N46" s="594">
        <f t="shared" si="17"/>
        <v>0</v>
      </c>
      <c r="O46" s="598">
        <v>0</v>
      </c>
      <c r="P46" s="599">
        <v>0</v>
      </c>
      <c r="Q46" s="596">
        <f t="shared" si="15"/>
        <v>0</v>
      </c>
      <c r="R46" s="598">
        <v>0</v>
      </c>
      <c r="S46" s="600">
        <v>0</v>
      </c>
      <c r="U46" s="145"/>
      <c r="V46" s="145"/>
      <c r="W46" s="145"/>
      <c r="X46" s="146"/>
      <c r="Y46" s="146"/>
      <c r="Z46" s="146"/>
    </row>
    <row r="47" spans="1:26" s="35" customFormat="1" ht="25.5" customHeight="1">
      <c r="A47" s="164" t="s">
        <v>25</v>
      </c>
      <c r="B47" s="597">
        <f t="shared" si="19"/>
        <v>10</v>
      </c>
      <c r="C47" s="590">
        <f>'51-1'!F47+'51-1'!I47+'51-1'!L47+'51-1'!O47+'51-1'!R47+'51-2'!B47+'51-2'!E47+'51-2'!H47+'51-2'!K47+'51-2'!N47+'51-2'!Q47</f>
        <v>6</v>
      </c>
      <c r="D47" s="591">
        <f>'51-1'!G47+'51-1'!J47+'51-1'!M47+'51-1'!P47+'51-1'!S47+'51-2'!C47+'51-2'!F47+'51-2'!I47+'51-2'!L47+'51-2'!O47+'51-2'!R47</f>
        <v>4</v>
      </c>
      <c r="E47" s="589">
        <f t="shared" si="13"/>
        <v>0</v>
      </c>
      <c r="F47" s="598">
        <v>0</v>
      </c>
      <c r="G47" s="599">
        <v>0</v>
      </c>
      <c r="H47" s="594">
        <f t="shared" si="14"/>
        <v>0</v>
      </c>
      <c r="I47" s="598">
        <v>0</v>
      </c>
      <c r="J47" s="599">
        <v>0</v>
      </c>
      <c r="K47" s="594">
        <f t="shared" si="16"/>
        <v>0</v>
      </c>
      <c r="L47" s="598">
        <v>0</v>
      </c>
      <c r="M47" s="599">
        <v>0</v>
      </c>
      <c r="N47" s="594">
        <f t="shared" si="17"/>
        <v>0</v>
      </c>
      <c r="O47" s="598">
        <v>0</v>
      </c>
      <c r="P47" s="599">
        <v>0</v>
      </c>
      <c r="Q47" s="596">
        <f t="shared" si="15"/>
        <v>0</v>
      </c>
      <c r="R47" s="598">
        <v>0</v>
      </c>
      <c r="S47" s="600">
        <v>0</v>
      </c>
      <c r="T47" s="144"/>
      <c r="U47" s="145"/>
      <c r="V47" s="145"/>
      <c r="W47" s="145"/>
      <c r="X47" s="146"/>
      <c r="Y47" s="146"/>
      <c r="Z47" s="146"/>
    </row>
    <row r="48" spans="1:26" s="35" customFormat="1" ht="25.5" customHeight="1" thickBot="1">
      <c r="A48" s="170" t="s">
        <v>26</v>
      </c>
      <c r="B48" s="601">
        <f t="shared" si="19"/>
        <v>10</v>
      </c>
      <c r="C48" s="602">
        <f>'51-1'!F48+'51-1'!I48+'51-1'!L48+'51-1'!O48+'51-1'!R48+'51-2'!B48+'51-2'!E48+'51-2'!H48+'51-2'!K48+'51-2'!N48+'51-2'!Q48</f>
        <v>5</v>
      </c>
      <c r="D48" s="603">
        <f>'51-1'!G48+'51-1'!J48+'51-1'!M48+'51-1'!P48+'51-1'!S48+'51-2'!C48+'51-2'!F48+'51-2'!I48+'51-2'!L48+'51-2'!O48+'51-2'!R48</f>
        <v>5</v>
      </c>
      <c r="E48" s="601">
        <f t="shared" si="13"/>
        <v>0</v>
      </c>
      <c r="F48" s="604">
        <v>0</v>
      </c>
      <c r="G48" s="605">
        <v>0</v>
      </c>
      <c r="H48" s="606">
        <f t="shared" si="14"/>
        <v>0</v>
      </c>
      <c r="I48" s="604">
        <v>0</v>
      </c>
      <c r="J48" s="605">
        <v>0</v>
      </c>
      <c r="K48" s="606">
        <f t="shared" si="16"/>
        <v>0</v>
      </c>
      <c r="L48" s="604">
        <v>0</v>
      </c>
      <c r="M48" s="605">
        <v>0</v>
      </c>
      <c r="N48" s="606">
        <f t="shared" si="17"/>
        <v>0</v>
      </c>
      <c r="O48" s="604">
        <v>0</v>
      </c>
      <c r="P48" s="605">
        <v>0</v>
      </c>
      <c r="Q48" s="607">
        <f t="shared" si="15"/>
        <v>0</v>
      </c>
      <c r="R48" s="604">
        <v>0</v>
      </c>
      <c r="S48" s="608">
        <v>0</v>
      </c>
      <c r="T48" s="144"/>
      <c r="U48" s="145"/>
      <c r="V48" s="145"/>
      <c r="W48" s="145"/>
      <c r="X48" s="146"/>
      <c r="Y48" s="146"/>
      <c r="Z48" s="146"/>
    </row>
    <row r="49" spans="1:26" s="34" customFormat="1" ht="12.75">
      <c r="A49" s="171" t="s">
        <v>27</v>
      </c>
      <c r="C49" s="32"/>
      <c r="D49" s="32"/>
      <c r="E49" s="32"/>
      <c r="F49" s="32"/>
      <c r="G49" s="32"/>
      <c r="H49" s="32"/>
      <c r="I49" s="32"/>
      <c r="J49" s="32"/>
      <c r="L49" s="32"/>
      <c r="M49" s="32"/>
      <c r="N49" s="32"/>
      <c r="O49" s="32"/>
      <c r="P49" s="32"/>
      <c r="Q49" s="32"/>
      <c r="R49" s="32"/>
      <c r="S49" s="32"/>
      <c r="T49" s="144"/>
      <c r="U49" s="145"/>
      <c r="V49" s="145"/>
      <c r="W49" s="145"/>
      <c r="X49" s="146"/>
      <c r="Y49" s="146"/>
      <c r="Z49" s="146"/>
    </row>
    <row r="50" spans="1:26" s="34" customFormat="1" ht="18.75" customHeight="1">
      <c r="A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144"/>
      <c r="U50" s="145"/>
      <c r="V50" s="145"/>
      <c r="W50" s="145"/>
      <c r="X50" s="146"/>
      <c r="Y50" s="146"/>
      <c r="Z50" s="146"/>
    </row>
    <row r="51" spans="1:26" s="34" customFormat="1" ht="18.75" customHeight="1">
      <c r="A51" s="3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144"/>
      <c r="U51" s="145"/>
      <c r="V51" s="145"/>
      <c r="W51" s="145"/>
      <c r="X51" s="146"/>
      <c r="Y51" s="146"/>
      <c r="Z51" s="146"/>
    </row>
    <row r="52" spans="1:26" s="34" customFormat="1" ht="18.75" customHeight="1">
      <c r="A52" s="35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144"/>
      <c r="U52" s="145"/>
      <c r="V52" s="145"/>
      <c r="W52" s="145"/>
      <c r="X52" s="146"/>
      <c r="Y52" s="146"/>
      <c r="Z52" s="146"/>
    </row>
    <row r="53" spans="1:26" s="34" customFormat="1" ht="18.75" customHeight="1">
      <c r="A53" s="3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144"/>
      <c r="U53" s="145"/>
      <c r="V53" s="145"/>
      <c r="W53" s="145"/>
      <c r="X53" s="146"/>
      <c r="Y53" s="146"/>
      <c r="Z53" s="146"/>
    </row>
    <row r="54" spans="1:26" s="34" customFormat="1" ht="18.75" customHeight="1">
      <c r="A54" s="3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144"/>
      <c r="U54" s="146"/>
      <c r="V54" s="146"/>
      <c r="W54" s="146"/>
      <c r="X54" s="146"/>
      <c r="Y54" s="146"/>
      <c r="Z54" s="146"/>
    </row>
    <row r="55" spans="1:26" s="34" customFormat="1" ht="18.75" customHeight="1">
      <c r="A55" s="3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144"/>
      <c r="U55" s="146"/>
      <c r="V55" s="146"/>
      <c r="W55" s="146"/>
      <c r="X55" s="146"/>
      <c r="Y55" s="146"/>
      <c r="Z55" s="146"/>
    </row>
    <row r="56" spans="1:26" s="34" customFormat="1" ht="18.75" customHeight="1">
      <c r="A56" s="35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144"/>
      <c r="U56" s="146"/>
      <c r="V56" s="146"/>
      <c r="W56" s="146"/>
      <c r="X56" s="146"/>
      <c r="Y56" s="146"/>
      <c r="Z56" s="146"/>
    </row>
    <row r="57" spans="1:26" s="34" customFormat="1" ht="18.75" customHeight="1">
      <c r="A57" s="35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144"/>
      <c r="U57" s="146"/>
      <c r="V57" s="146"/>
      <c r="W57" s="146"/>
      <c r="X57" s="146"/>
      <c r="Y57" s="146"/>
      <c r="Z57" s="146"/>
    </row>
    <row r="58" spans="1:26" s="34" customFormat="1" ht="18.75" customHeight="1">
      <c r="A58" s="35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144"/>
      <c r="U58" s="146"/>
      <c r="V58" s="146"/>
      <c r="W58" s="146"/>
      <c r="X58" s="146"/>
      <c r="Y58" s="146"/>
      <c r="Z58" s="146"/>
    </row>
    <row r="59" spans="1:26" s="34" customFormat="1" ht="18.75" customHeight="1">
      <c r="A59" s="35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144"/>
      <c r="U59" s="146"/>
      <c r="V59" s="146"/>
      <c r="W59" s="146"/>
      <c r="X59" s="146"/>
      <c r="Y59" s="146"/>
      <c r="Z59" s="146"/>
    </row>
    <row r="60" spans="1:26" s="34" customFormat="1" ht="18.75" customHeight="1">
      <c r="A60" s="3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144"/>
      <c r="U60" s="146"/>
      <c r="V60" s="146"/>
      <c r="W60" s="146"/>
      <c r="X60" s="146"/>
      <c r="Y60" s="146"/>
      <c r="Z60" s="146"/>
    </row>
    <row r="61" spans="1:26" s="34" customFormat="1" ht="18.75" customHeight="1">
      <c r="A61" s="35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144"/>
      <c r="U61" s="146"/>
      <c r="V61" s="146"/>
      <c r="W61" s="146"/>
      <c r="X61" s="146"/>
      <c r="Y61" s="146"/>
      <c r="Z61" s="146"/>
    </row>
    <row r="62" spans="1:26" s="34" customFormat="1" ht="18.75" customHeight="1">
      <c r="A62" s="35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144"/>
      <c r="U62" s="146"/>
      <c r="V62" s="146"/>
      <c r="W62" s="146"/>
      <c r="X62" s="146"/>
      <c r="Y62" s="146"/>
      <c r="Z62" s="146"/>
    </row>
    <row r="63" spans="1:26" s="34" customFormat="1" ht="18.75" customHeight="1">
      <c r="A63" s="35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144"/>
      <c r="U63" s="146"/>
      <c r="V63" s="146"/>
      <c r="W63" s="146"/>
      <c r="X63" s="146"/>
      <c r="Y63" s="146"/>
      <c r="Z63" s="146"/>
    </row>
    <row r="64" spans="1:26" s="34" customFormat="1" ht="18.75" customHeight="1">
      <c r="A64" s="35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144"/>
      <c r="U64" s="146"/>
      <c r="V64" s="146"/>
      <c r="W64" s="146"/>
      <c r="X64" s="146"/>
      <c r="Y64" s="146"/>
      <c r="Z64" s="146"/>
    </row>
    <row r="65" spans="1:26" s="34" customFormat="1" ht="18.75" customHeight="1">
      <c r="A65" s="35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144"/>
      <c r="U65" s="146"/>
      <c r="V65" s="146"/>
      <c r="W65" s="146"/>
      <c r="X65" s="146"/>
      <c r="Y65" s="146"/>
      <c r="Z65" s="146"/>
    </row>
    <row r="66" spans="1:26" s="34" customFormat="1" ht="18.75" customHeight="1">
      <c r="A66" s="35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44"/>
      <c r="U66" s="146"/>
      <c r="V66" s="146"/>
      <c r="W66" s="146"/>
      <c r="X66" s="146"/>
      <c r="Y66" s="146"/>
      <c r="Z66" s="146"/>
    </row>
    <row r="67" spans="1:26" s="34" customFormat="1" ht="18.75" customHeight="1">
      <c r="A67" s="35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144"/>
      <c r="U67" s="146"/>
      <c r="V67" s="146"/>
      <c r="W67" s="146"/>
      <c r="X67" s="146"/>
      <c r="Y67" s="146"/>
      <c r="Z67" s="146"/>
    </row>
    <row r="68" spans="1:26" s="34" customFormat="1" ht="18.75" customHeight="1">
      <c r="A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144"/>
      <c r="U68" s="146"/>
      <c r="V68" s="146"/>
      <c r="W68" s="146"/>
      <c r="X68" s="146"/>
      <c r="Y68" s="146"/>
      <c r="Z68" s="146"/>
    </row>
    <row r="69" spans="1:26" s="34" customFormat="1" ht="18.75" customHeight="1">
      <c r="A69" s="35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44"/>
      <c r="U69" s="146"/>
      <c r="V69" s="146"/>
      <c r="W69" s="146"/>
      <c r="X69" s="146"/>
      <c r="Y69" s="146"/>
      <c r="Z69" s="146"/>
    </row>
    <row r="70" spans="1:26" ht="18.75" customHeight="1">
      <c r="T70" s="144"/>
    </row>
    <row r="71" spans="1:26" ht="18.75" customHeight="1">
      <c r="T71" s="144"/>
    </row>
    <row r="72" spans="1:26" ht="18.75" customHeight="1">
      <c r="T72" s="144"/>
    </row>
  </sheetData>
  <mergeCells count="19">
    <mergeCell ref="B4:D4"/>
    <mergeCell ref="E4:G4"/>
    <mergeCell ref="H4:J4"/>
    <mergeCell ref="K4:M4"/>
    <mergeCell ref="N4:P4"/>
    <mergeCell ref="Q28:S28"/>
    <mergeCell ref="A35:A36"/>
    <mergeCell ref="A37:A38"/>
    <mergeCell ref="Q4:S4"/>
    <mergeCell ref="A11:A12"/>
    <mergeCell ref="A13:A14"/>
    <mergeCell ref="A25:H25"/>
    <mergeCell ref="A28:A29"/>
    <mergeCell ref="B28:D28"/>
    <mergeCell ref="E28:G28"/>
    <mergeCell ref="H28:J28"/>
    <mergeCell ref="K28:M28"/>
    <mergeCell ref="N28:P28"/>
    <mergeCell ref="A4:A5"/>
  </mergeCells>
  <phoneticPr fontId="3"/>
  <pageMargins left="0.59055118110236227" right="0.70866141732283472" top="0.39370078740157483" bottom="0.59055118110236227" header="0.51181102362204722" footer="0.51181102362204722"/>
  <pageSetup paperSize="9" scale="75" orientation="portrait" r:id="rId1"/>
  <headerFooter scaleWithDoc="0" alignWithMargins="0">
    <oddHeader>&amp;L高等学校</oddHeader>
  </headerFooter>
  <ignoredErrors>
    <ignoredError sqref="H33:Q34 I35:Q36 H9:N9" formula="1"/>
    <ignoredError sqref="H35:H36" formula="1" formulaRange="1"/>
    <ignoredError sqref="E37:H38 E35:G36 H39:H45 K11:K12 E13:E14 H15:H19 H20:H2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Z72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1" width="7.42578125" style="32" customWidth="1"/>
    <col min="2" max="2" width="7.42578125" style="32" bestFit="1" customWidth="1"/>
    <col min="3" max="3" width="5.7109375" style="32" bestFit="1" customWidth="1"/>
    <col min="4" max="15" width="4.7109375" style="32" bestFit="1" customWidth="1"/>
    <col min="16" max="18" width="6.7109375" style="32" bestFit="1" customWidth="1"/>
    <col min="19" max="19" width="13" style="144" customWidth="1"/>
    <col min="20" max="20" width="8.5703125" style="32"/>
    <col min="21" max="22" width="8.5703125" style="146"/>
    <col min="23" max="256" width="8.5703125" style="32"/>
    <col min="257" max="257" width="7.42578125" style="32" customWidth="1"/>
    <col min="258" max="258" width="7.42578125" style="32" bestFit="1" customWidth="1"/>
    <col min="259" max="259" width="5.7109375" style="32" bestFit="1" customWidth="1"/>
    <col min="260" max="271" width="4.7109375" style="32" bestFit="1" customWidth="1"/>
    <col min="272" max="274" width="6.7109375" style="32" bestFit="1" customWidth="1"/>
    <col min="275" max="275" width="13" style="32" customWidth="1"/>
    <col min="276" max="512" width="8.5703125" style="32"/>
    <col min="513" max="513" width="7.42578125" style="32" customWidth="1"/>
    <col min="514" max="514" width="7.42578125" style="32" bestFit="1" customWidth="1"/>
    <col min="515" max="515" width="5.7109375" style="32" bestFit="1" customWidth="1"/>
    <col min="516" max="527" width="4.7109375" style="32" bestFit="1" customWidth="1"/>
    <col min="528" max="530" width="6.7109375" style="32" bestFit="1" customWidth="1"/>
    <col min="531" max="531" width="13" style="32" customWidth="1"/>
    <col min="532" max="768" width="8.5703125" style="32"/>
    <col min="769" max="769" width="7.42578125" style="32" customWidth="1"/>
    <col min="770" max="770" width="7.42578125" style="32" bestFit="1" customWidth="1"/>
    <col min="771" max="771" width="5.7109375" style="32" bestFit="1" customWidth="1"/>
    <col min="772" max="783" width="4.7109375" style="32" bestFit="1" customWidth="1"/>
    <col min="784" max="786" width="6.7109375" style="32" bestFit="1" customWidth="1"/>
    <col min="787" max="787" width="13" style="32" customWidth="1"/>
    <col min="788" max="1024" width="8.5703125" style="32"/>
    <col min="1025" max="1025" width="7.42578125" style="32" customWidth="1"/>
    <col min="1026" max="1026" width="7.42578125" style="32" bestFit="1" customWidth="1"/>
    <col min="1027" max="1027" width="5.7109375" style="32" bestFit="1" customWidth="1"/>
    <col min="1028" max="1039" width="4.7109375" style="32" bestFit="1" customWidth="1"/>
    <col min="1040" max="1042" width="6.7109375" style="32" bestFit="1" customWidth="1"/>
    <col min="1043" max="1043" width="13" style="32" customWidth="1"/>
    <col min="1044" max="1280" width="8.5703125" style="32"/>
    <col min="1281" max="1281" width="7.42578125" style="32" customWidth="1"/>
    <col min="1282" max="1282" width="7.42578125" style="32" bestFit="1" customWidth="1"/>
    <col min="1283" max="1283" width="5.7109375" style="32" bestFit="1" customWidth="1"/>
    <col min="1284" max="1295" width="4.7109375" style="32" bestFit="1" customWidth="1"/>
    <col min="1296" max="1298" width="6.7109375" style="32" bestFit="1" customWidth="1"/>
    <col min="1299" max="1299" width="13" style="32" customWidth="1"/>
    <col min="1300" max="1536" width="8.5703125" style="32"/>
    <col min="1537" max="1537" width="7.42578125" style="32" customWidth="1"/>
    <col min="1538" max="1538" width="7.42578125" style="32" bestFit="1" customWidth="1"/>
    <col min="1539" max="1539" width="5.7109375" style="32" bestFit="1" customWidth="1"/>
    <col min="1540" max="1551" width="4.7109375" style="32" bestFit="1" customWidth="1"/>
    <col min="1552" max="1554" width="6.7109375" style="32" bestFit="1" customWidth="1"/>
    <col min="1555" max="1555" width="13" style="32" customWidth="1"/>
    <col min="1556" max="1792" width="8.5703125" style="32"/>
    <col min="1793" max="1793" width="7.42578125" style="32" customWidth="1"/>
    <col min="1794" max="1794" width="7.42578125" style="32" bestFit="1" customWidth="1"/>
    <col min="1795" max="1795" width="5.7109375" style="32" bestFit="1" customWidth="1"/>
    <col min="1796" max="1807" width="4.7109375" style="32" bestFit="1" customWidth="1"/>
    <col min="1808" max="1810" width="6.7109375" style="32" bestFit="1" customWidth="1"/>
    <col min="1811" max="1811" width="13" style="32" customWidth="1"/>
    <col min="1812" max="2048" width="8.5703125" style="32"/>
    <col min="2049" max="2049" width="7.42578125" style="32" customWidth="1"/>
    <col min="2050" max="2050" width="7.42578125" style="32" bestFit="1" customWidth="1"/>
    <col min="2051" max="2051" width="5.7109375" style="32" bestFit="1" customWidth="1"/>
    <col min="2052" max="2063" width="4.7109375" style="32" bestFit="1" customWidth="1"/>
    <col min="2064" max="2066" width="6.7109375" style="32" bestFit="1" customWidth="1"/>
    <col min="2067" max="2067" width="13" style="32" customWidth="1"/>
    <col min="2068" max="2304" width="8.5703125" style="32"/>
    <col min="2305" max="2305" width="7.42578125" style="32" customWidth="1"/>
    <col min="2306" max="2306" width="7.42578125" style="32" bestFit="1" customWidth="1"/>
    <col min="2307" max="2307" width="5.7109375" style="32" bestFit="1" customWidth="1"/>
    <col min="2308" max="2319" width="4.7109375" style="32" bestFit="1" customWidth="1"/>
    <col min="2320" max="2322" width="6.7109375" style="32" bestFit="1" customWidth="1"/>
    <col min="2323" max="2323" width="13" style="32" customWidth="1"/>
    <col min="2324" max="2560" width="8.5703125" style="32"/>
    <col min="2561" max="2561" width="7.42578125" style="32" customWidth="1"/>
    <col min="2562" max="2562" width="7.42578125" style="32" bestFit="1" customWidth="1"/>
    <col min="2563" max="2563" width="5.7109375" style="32" bestFit="1" customWidth="1"/>
    <col min="2564" max="2575" width="4.7109375" style="32" bestFit="1" customWidth="1"/>
    <col min="2576" max="2578" width="6.7109375" style="32" bestFit="1" customWidth="1"/>
    <col min="2579" max="2579" width="13" style="32" customWidth="1"/>
    <col min="2580" max="2816" width="8.5703125" style="32"/>
    <col min="2817" max="2817" width="7.42578125" style="32" customWidth="1"/>
    <col min="2818" max="2818" width="7.42578125" style="32" bestFit="1" customWidth="1"/>
    <col min="2819" max="2819" width="5.7109375" style="32" bestFit="1" customWidth="1"/>
    <col min="2820" max="2831" width="4.7109375" style="32" bestFit="1" customWidth="1"/>
    <col min="2832" max="2834" width="6.7109375" style="32" bestFit="1" customWidth="1"/>
    <col min="2835" max="2835" width="13" style="32" customWidth="1"/>
    <col min="2836" max="3072" width="8.5703125" style="32"/>
    <col min="3073" max="3073" width="7.42578125" style="32" customWidth="1"/>
    <col min="3074" max="3074" width="7.42578125" style="32" bestFit="1" customWidth="1"/>
    <col min="3075" max="3075" width="5.7109375" style="32" bestFit="1" customWidth="1"/>
    <col min="3076" max="3087" width="4.7109375" style="32" bestFit="1" customWidth="1"/>
    <col min="3088" max="3090" width="6.7109375" style="32" bestFit="1" customWidth="1"/>
    <col min="3091" max="3091" width="13" style="32" customWidth="1"/>
    <col min="3092" max="3328" width="8.5703125" style="32"/>
    <col min="3329" max="3329" width="7.42578125" style="32" customWidth="1"/>
    <col min="3330" max="3330" width="7.42578125" style="32" bestFit="1" customWidth="1"/>
    <col min="3331" max="3331" width="5.7109375" style="32" bestFit="1" customWidth="1"/>
    <col min="3332" max="3343" width="4.7109375" style="32" bestFit="1" customWidth="1"/>
    <col min="3344" max="3346" width="6.7109375" style="32" bestFit="1" customWidth="1"/>
    <col min="3347" max="3347" width="13" style="32" customWidth="1"/>
    <col min="3348" max="3584" width="8.5703125" style="32"/>
    <col min="3585" max="3585" width="7.42578125" style="32" customWidth="1"/>
    <col min="3586" max="3586" width="7.42578125" style="32" bestFit="1" customWidth="1"/>
    <col min="3587" max="3587" width="5.7109375" style="32" bestFit="1" customWidth="1"/>
    <col min="3588" max="3599" width="4.7109375" style="32" bestFit="1" customWidth="1"/>
    <col min="3600" max="3602" width="6.7109375" style="32" bestFit="1" customWidth="1"/>
    <col min="3603" max="3603" width="13" style="32" customWidth="1"/>
    <col min="3604" max="3840" width="8.5703125" style="32"/>
    <col min="3841" max="3841" width="7.42578125" style="32" customWidth="1"/>
    <col min="3842" max="3842" width="7.42578125" style="32" bestFit="1" customWidth="1"/>
    <col min="3843" max="3843" width="5.7109375" style="32" bestFit="1" customWidth="1"/>
    <col min="3844" max="3855" width="4.7109375" style="32" bestFit="1" customWidth="1"/>
    <col min="3856" max="3858" width="6.7109375" style="32" bestFit="1" customWidth="1"/>
    <col min="3859" max="3859" width="13" style="32" customWidth="1"/>
    <col min="3860" max="4096" width="8.5703125" style="32"/>
    <col min="4097" max="4097" width="7.42578125" style="32" customWidth="1"/>
    <col min="4098" max="4098" width="7.42578125" style="32" bestFit="1" customWidth="1"/>
    <col min="4099" max="4099" width="5.7109375" style="32" bestFit="1" customWidth="1"/>
    <col min="4100" max="4111" width="4.7109375" style="32" bestFit="1" customWidth="1"/>
    <col min="4112" max="4114" width="6.7109375" style="32" bestFit="1" customWidth="1"/>
    <col min="4115" max="4115" width="13" style="32" customWidth="1"/>
    <col min="4116" max="4352" width="8.5703125" style="32"/>
    <col min="4353" max="4353" width="7.42578125" style="32" customWidth="1"/>
    <col min="4354" max="4354" width="7.42578125" style="32" bestFit="1" customWidth="1"/>
    <col min="4355" max="4355" width="5.7109375" style="32" bestFit="1" customWidth="1"/>
    <col min="4356" max="4367" width="4.7109375" style="32" bestFit="1" customWidth="1"/>
    <col min="4368" max="4370" width="6.7109375" style="32" bestFit="1" customWidth="1"/>
    <col min="4371" max="4371" width="13" style="32" customWidth="1"/>
    <col min="4372" max="4608" width="8.5703125" style="32"/>
    <col min="4609" max="4609" width="7.42578125" style="32" customWidth="1"/>
    <col min="4610" max="4610" width="7.42578125" style="32" bestFit="1" customWidth="1"/>
    <col min="4611" max="4611" width="5.7109375" style="32" bestFit="1" customWidth="1"/>
    <col min="4612" max="4623" width="4.7109375" style="32" bestFit="1" customWidth="1"/>
    <col min="4624" max="4626" width="6.7109375" style="32" bestFit="1" customWidth="1"/>
    <col min="4627" max="4627" width="13" style="32" customWidth="1"/>
    <col min="4628" max="4864" width="8.5703125" style="32"/>
    <col min="4865" max="4865" width="7.42578125" style="32" customWidth="1"/>
    <col min="4866" max="4866" width="7.42578125" style="32" bestFit="1" customWidth="1"/>
    <col min="4867" max="4867" width="5.7109375" style="32" bestFit="1" customWidth="1"/>
    <col min="4868" max="4879" width="4.7109375" style="32" bestFit="1" customWidth="1"/>
    <col min="4880" max="4882" width="6.7109375" style="32" bestFit="1" customWidth="1"/>
    <col min="4883" max="4883" width="13" style="32" customWidth="1"/>
    <col min="4884" max="5120" width="8.5703125" style="32"/>
    <col min="5121" max="5121" width="7.42578125" style="32" customWidth="1"/>
    <col min="5122" max="5122" width="7.42578125" style="32" bestFit="1" customWidth="1"/>
    <col min="5123" max="5123" width="5.7109375" style="32" bestFit="1" customWidth="1"/>
    <col min="5124" max="5135" width="4.7109375" style="32" bestFit="1" customWidth="1"/>
    <col min="5136" max="5138" width="6.7109375" style="32" bestFit="1" customWidth="1"/>
    <col min="5139" max="5139" width="13" style="32" customWidth="1"/>
    <col min="5140" max="5376" width="8.5703125" style="32"/>
    <col min="5377" max="5377" width="7.42578125" style="32" customWidth="1"/>
    <col min="5378" max="5378" width="7.42578125" style="32" bestFit="1" customWidth="1"/>
    <col min="5379" max="5379" width="5.7109375" style="32" bestFit="1" customWidth="1"/>
    <col min="5380" max="5391" width="4.7109375" style="32" bestFit="1" customWidth="1"/>
    <col min="5392" max="5394" width="6.7109375" style="32" bestFit="1" customWidth="1"/>
    <col min="5395" max="5395" width="13" style="32" customWidth="1"/>
    <col min="5396" max="5632" width="8.5703125" style="32"/>
    <col min="5633" max="5633" width="7.42578125" style="32" customWidth="1"/>
    <col min="5634" max="5634" width="7.42578125" style="32" bestFit="1" customWidth="1"/>
    <col min="5635" max="5635" width="5.7109375" style="32" bestFit="1" customWidth="1"/>
    <col min="5636" max="5647" width="4.7109375" style="32" bestFit="1" customWidth="1"/>
    <col min="5648" max="5650" width="6.7109375" style="32" bestFit="1" customWidth="1"/>
    <col min="5651" max="5651" width="13" style="32" customWidth="1"/>
    <col min="5652" max="5888" width="8.5703125" style="32"/>
    <col min="5889" max="5889" width="7.42578125" style="32" customWidth="1"/>
    <col min="5890" max="5890" width="7.42578125" style="32" bestFit="1" customWidth="1"/>
    <col min="5891" max="5891" width="5.7109375" style="32" bestFit="1" customWidth="1"/>
    <col min="5892" max="5903" width="4.7109375" style="32" bestFit="1" customWidth="1"/>
    <col min="5904" max="5906" width="6.7109375" style="32" bestFit="1" customWidth="1"/>
    <col min="5907" max="5907" width="13" style="32" customWidth="1"/>
    <col min="5908" max="6144" width="8.5703125" style="32"/>
    <col min="6145" max="6145" width="7.42578125" style="32" customWidth="1"/>
    <col min="6146" max="6146" width="7.42578125" style="32" bestFit="1" customWidth="1"/>
    <col min="6147" max="6147" width="5.7109375" style="32" bestFit="1" customWidth="1"/>
    <col min="6148" max="6159" width="4.7109375" style="32" bestFit="1" customWidth="1"/>
    <col min="6160" max="6162" width="6.7109375" style="32" bestFit="1" customWidth="1"/>
    <col min="6163" max="6163" width="13" style="32" customWidth="1"/>
    <col min="6164" max="6400" width="8.5703125" style="32"/>
    <col min="6401" max="6401" width="7.42578125" style="32" customWidth="1"/>
    <col min="6402" max="6402" width="7.42578125" style="32" bestFit="1" customWidth="1"/>
    <col min="6403" max="6403" width="5.7109375" style="32" bestFit="1" customWidth="1"/>
    <col min="6404" max="6415" width="4.7109375" style="32" bestFit="1" customWidth="1"/>
    <col min="6416" max="6418" width="6.7109375" style="32" bestFit="1" customWidth="1"/>
    <col min="6419" max="6419" width="13" style="32" customWidth="1"/>
    <col min="6420" max="6656" width="8.5703125" style="32"/>
    <col min="6657" max="6657" width="7.42578125" style="32" customWidth="1"/>
    <col min="6658" max="6658" width="7.42578125" style="32" bestFit="1" customWidth="1"/>
    <col min="6659" max="6659" width="5.7109375" style="32" bestFit="1" customWidth="1"/>
    <col min="6660" max="6671" width="4.7109375" style="32" bestFit="1" customWidth="1"/>
    <col min="6672" max="6674" width="6.7109375" style="32" bestFit="1" customWidth="1"/>
    <col min="6675" max="6675" width="13" style="32" customWidth="1"/>
    <col min="6676" max="6912" width="8.5703125" style="32"/>
    <col min="6913" max="6913" width="7.42578125" style="32" customWidth="1"/>
    <col min="6914" max="6914" width="7.42578125" style="32" bestFit="1" customWidth="1"/>
    <col min="6915" max="6915" width="5.7109375" style="32" bestFit="1" customWidth="1"/>
    <col min="6916" max="6927" width="4.7109375" style="32" bestFit="1" customWidth="1"/>
    <col min="6928" max="6930" width="6.7109375" style="32" bestFit="1" customWidth="1"/>
    <col min="6931" max="6931" width="13" style="32" customWidth="1"/>
    <col min="6932" max="7168" width="8.5703125" style="32"/>
    <col min="7169" max="7169" width="7.42578125" style="32" customWidth="1"/>
    <col min="7170" max="7170" width="7.42578125" style="32" bestFit="1" customWidth="1"/>
    <col min="7171" max="7171" width="5.7109375" style="32" bestFit="1" customWidth="1"/>
    <col min="7172" max="7183" width="4.7109375" style="32" bestFit="1" customWidth="1"/>
    <col min="7184" max="7186" width="6.7109375" style="32" bestFit="1" customWidth="1"/>
    <col min="7187" max="7187" width="13" style="32" customWidth="1"/>
    <col min="7188" max="7424" width="8.5703125" style="32"/>
    <col min="7425" max="7425" width="7.42578125" style="32" customWidth="1"/>
    <col min="7426" max="7426" width="7.42578125" style="32" bestFit="1" customWidth="1"/>
    <col min="7427" max="7427" width="5.7109375" style="32" bestFit="1" customWidth="1"/>
    <col min="7428" max="7439" width="4.7109375" style="32" bestFit="1" customWidth="1"/>
    <col min="7440" max="7442" width="6.7109375" style="32" bestFit="1" customWidth="1"/>
    <col min="7443" max="7443" width="13" style="32" customWidth="1"/>
    <col min="7444" max="7680" width="8.5703125" style="32"/>
    <col min="7681" max="7681" width="7.42578125" style="32" customWidth="1"/>
    <col min="7682" max="7682" width="7.42578125" style="32" bestFit="1" customWidth="1"/>
    <col min="7683" max="7683" width="5.7109375" style="32" bestFit="1" customWidth="1"/>
    <col min="7684" max="7695" width="4.7109375" style="32" bestFit="1" customWidth="1"/>
    <col min="7696" max="7698" width="6.7109375" style="32" bestFit="1" customWidth="1"/>
    <col min="7699" max="7699" width="13" style="32" customWidth="1"/>
    <col min="7700" max="7936" width="8.5703125" style="32"/>
    <col min="7937" max="7937" width="7.42578125" style="32" customWidth="1"/>
    <col min="7938" max="7938" width="7.42578125" style="32" bestFit="1" customWidth="1"/>
    <col min="7939" max="7939" width="5.7109375" style="32" bestFit="1" customWidth="1"/>
    <col min="7940" max="7951" width="4.7109375" style="32" bestFit="1" customWidth="1"/>
    <col min="7952" max="7954" width="6.7109375" style="32" bestFit="1" customWidth="1"/>
    <col min="7955" max="7955" width="13" style="32" customWidth="1"/>
    <col min="7956" max="8192" width="8.5703125" style="32"/>
    <col min="8193" max="8193" width="7.42578125" style="32" customWidth="1"/>
    <col min="8194" max="8194" width="7.42578125" style="32" bestFit="1" customWidth="1"/>
    <col min="8195" max="8195" width="5.7109375" style="32" bestFit="1" customWidth="1"/>
    <col min="8196" max="8207" width="4.7109375" style="32" bestFit="1" customWidth="1"/>
    <col min="8208" max="8210" width="6.7109375" style="32" bestFit="1" customWidth="1"/>
    <col min="8211" max="8211" width="13" style="32" customWidth="1"/>
    <col min="8212" max="8448" width="8.5703125" style="32"/>
    <col min="8449" max="8449" width="7.42578125" style="32" customWidth="1"/>
    <col min="8450" max="8450" width="7.42578125" style="32" bestFit="1" customWidth="1"/>
    <col min="8451" max="8451" width="5.7109375" style="32" bestFit="1" customWidth="1"/>
    <col min="8452" max="8463" width="4.7109375" style="32" bestFit="1" customWidth="1"/>
    <col min="8464" max="8466" width="6.7109375" style="32" bestFit="1" customWidth="1"/>
    <col min="8467" max="8467" width="13" style="32" customWidth="1"/>
    <col min="8468" max="8704" width="8.5703125" style="32"/>
    <col min="8705" max="8705" width="7.42578125" style="32" customWidth="1"/>
    <col min="8706" max="8706" width="7.42578125" style="32" bestFit="1" customWidth="1"/>
    <col min="8707" max="8707" width="5.7109375" style="32" bestFit="1" customWidth="1"/>
    <col min="8708" max="8719" width="4.7109375" style="32" bestFit="1" customWidth="1"/>
    <col min="8720" max="8722" width="6.7109375" style="32" bestFit="1" customWidth="1"/>
    <col min="8723" max="8723" width="13" style="32" customWidth="1"/>
    <col min="8724" max="8960" width="8.5703125" style="32"/>
    <col min="8961" max="8961" width="7.42578125" style="32" customWidth="1"/>
    <col min="8962" max="8962" width="7.42578125" style="32" bestFit="1" customWidth="1"/>
    <col min="8963" max="8963" width="5.7109375" style="32" bestFit="1" customWidth="1"/>
    <col min="8964" max="8975" width="4.7109375" style="32" bestFit="1" customWidth="1"/>
    <col min="8976" max="8978" width="6.7109375" style="32" bestFit="1" customWidth="1"/>
    <col min="8979" max="8979" width="13" style="32" customWidth="1"/>
    <col min="8980" max="9216" width="8.5703125" style="32"/>
    <col min="9217" max="9217" width="7.42578125" style="32" customWidth="1"/>
    <col min="9218" max="9218" width="7.42578125" style="32" bestFit="1" customWidth="1"/>
    <col min="9219" max="9219" width="5.7109375" style="32" bestFit="1" customWidth="1"/>
    <col min="9220" max="9231" width="4.7109375" style="32" bestFit="1" customWidth="1"/>
    <col min="9232" max="9234" width="6.7109375" style="32" bestFit="1" customWidth="1"/>
    <col min="9235" max="9235" width="13" style="32" customWidth="1"/>
    <col min="9236" max="9472" width="8.5703125" style="32"/>
    <col min="9473" max="9473" width="7.42578125" style="32" customWidth="1"/>
    <col min="9474" max="9474" width="7.42578125" style="32" bestFit="1" customWidth="1"/>
    <col min="9475" max="9475" width="5.7109375" style="32" bestFit="1" customWidth="1"/>
    <col min="9476" max="9487" width="4.7109375" style="32" bestFit="1" customWidth="1"/>
    <col min="9488" max="9490" width="6.7109375" style="32" bestFit="1" customWidth="1"/>
    <col min="9491" max="9491" width="13" style="32" customWidth="1"/>
    <col min="9492" max="9728" width="8.5703125" style="32"/>
    <col min="9729" max="9729" width="7.42578125" style="32" customWidth="1"/>
    <col min="9730" max="9730" width="7.42578125" style="32" bestFit="1" customWidth="1"/>
    <col min="9731" max="9731" width="5.7109375" style="32" bestFit="1" customWidth="1"/>
    <col min="9732" max="9743" width="4.7109375" style="32" bestFit="1" customWidth="1"/>
    <col min="9744" max="9746" width="6.7109375" style="32" bestFit="1" customWidth="1"/>
    <col min="9747" max="9747" width="13" style="32" customWidth="1"/>
    <col min="9748" max="9984" width="8.5703125" style="32"/>
    <col min="9985" max="9985" width="7.42578125" style="32" customWidth="1"/>
    <col min="9986" max="9986" width="7.42578125" style="32" bestFit="1" customWidth="1"/>
    <col min="9987" max="9987" width="5.7109375" style="32" bestFit="1" customWidth="1"/>
    <col min="9988" max="9999" width="4.7109375" style="32" bestFit="1" customWidth="1"/>
    <col min="10000" max="10002" width="6.7109375" style="32" bestFit="1" customWidth="1"/>
    <col min="10003" max="10003" width="13" style="32" customWidth="1"/>
    <col min="10004" max="10240" width="8.5703125" style="32"/>
    <col min="10241" max="10241" width="7.42578125" style="32" customWidth="1"/>
    <col min="10242" max="10242" width="7.42578125" style="32" bestFit="1" customWidth="1"/>
    <col min="10243" max="10243" width="5.7109375" style="32" bestFit="1" customWidth="1"/>
    <col min="10244" max="10255" width="4.7109375" style="32" bestFit="1" customWidth="1"/>
    <col min="10256" max="10258" width="6.7109375" style="32" bestFit="1" customWidth="1"/>
    <col min="10259" max="10259" width="13" style="32" customWidth="1"/>
    <col min="10260" max="10496" width="8.5703125" style="32"/>
    <col min="10497" max="10497" width="7.42578125" style="32" customWidth="1"/>
    <col min="10498" max="10498" width="7.42578125" style="32" bestFit="1" customWidth="1"/>
    <col min="10499" max="10499" width="5.7109375" style="32" bestFit="1" customWidth="1"/>
    <col min="10500" max="10511" width="4.7109375" style="32" bestFit="1" customWidth="1"/>
    <col min="10512" max="10514" width="6.7109375" style="32" bestFit="1" customWidth="1"/>
    <col min="10515" max="10515" width="13" style="32" customWidth="1"/>
    <col min="10516" max="10752" width="8.5703125" style="32"/>
    <col min="10753" max="10753" width="7.42578125" style="32" customWidth="1"/>
    <col min="10754" max="10754" width="7.42578125" style="32" bestFit="1" customWidth="1"/>
    <col min="10755" max="10755" width="5.7109375" style="32" bestFit="1" customWidth="1"/>
    <col min="10756" max="10767" width="4.7109375" style="32" bestFit="1" customWidth="1"/>
    <col min="10768" max="10770" width="6.7109375" style="32" bestFit="1" customWidth="1"/>
    <col min="10771" max="10771" width="13" style="32" customWidth="1"/>
    <col min="10772" max="11008" width="8.5703125" style="32"/>
    <col min="11009" max="11009" width="7.42578125" style="32" customWidth="1"/>
    <col min="11010" max="11010" width="7.42578125" style="32" bestFit="1" customWidth="1"/>
    <col min="11011" max="11011" width="5.7109375" style="32" bestFit="1" customWidth="1"/>
    <col min="11012" max="11023" width="4.7109375" style="32" bestFit="1" customWidth="1"/>
    <col min="11024" max="11026" width="6.7109375" style="32" bestFit="1" customWidth="1"/>
    <col min="11027" max="11027" width="13" style="32" customWidth="1"/>
    <col min="11028" max="11264" width="8.5703125" style="32"/>
    <col min="11265" max="11265" width="7.42578125" style="32" customWidth="1"/>
    <col min="11266" max="11266" width="7.42578125" style="32" bestFit="1" customWidth="1"/>
    <col min="11267" max="11267" width="5.7109375" style="32" bestFit="1" customWidth="1"/>
    <col min="11268" max="11279" width="4.7109375" style="32" bestFit="1" customWidth="1"/>
    <col min="11280" max="11282" width="6.7109375" style="32" bestFit="1" customWidth="1"/>
    <col min="11283" max="11283" width="13" style="32" customWidth="1"/>
    <col min="11284" max="11520" width="8.5703125" style="32"/>
    <col min="11521" max="11521" width="7.42578125" style="32" customWidth="1"/>
    <col min="11522" max="11522" width="7.42578125" style="32" bestFit="1" customWidth="1"/>
    <col min="11523" max="11523" width="5.7109375" style="32" bestFit="1" customWidth="1"/>
    <col min="11524" max="11535" width="4.7109375" style="32" bestFit="1" customWidth="1"/>
    <col min="11536" max="11538" width="6.7109375" style="32" bestFit="1" customWidth="1"/>
    <col min="11539" max="11539" width="13" style="32" customWidth="1"/>
    <col min="11540" max="11776" width="8.5703125" style="32"/>
    <col min="11777" max="11777" width="7.42578125" style="32" customWidth="1"/>
    <col min="11778" max="11778" width="7.42578125" style="32" bestFit="1" customWidth="1"/>
    <col min="11779" max="11779" width="5.7109375" style="32" bestFit="1" customWidth="1"/>
    <col min="11780" max="11791" width="4.7109375" style="32" bestFit="1" customWidth="1"/>
    <col min="11792" max="11794" width="6.7109375" style="32" bestFit="1" customWidth="1"/>
    <col min="11795" max="11795" width="13" style="32" customWidth="1"/>
    <col min="11796" max="12032" width="8.5703125" style="32"/>
    <col min="12033" max="12033" width="7.42578125" style="32" customWidth="1"/>
    <col min="12034" max="12034" width="7.42578125" style="32" bestFit="1" customWidth="1"/>
    <col min="12035" max="12035" width="5.7109375" style="32" bestFit="1" customWidth="1"/>
    <col min="12036" max="12047" width="4.7109375" style="32" bestFit="1" customWidth="1"/>
    <col min="12048" max="12050" width="6.7109375" style="32" bestFit="1" customWidth="1"/>
    <col min="12051" max="12051" width="13" style="32" customWidth="1"/>
    <col min="12052" max="12288" width="8.5703125" style="32"/>
    <col min="12289" max="12289" width="7.42578125" style="32" customWidth="1"/>
    <col min="12290" max="12290" width="7.42578125" style="32" bestFit="1" customWidth="1"/>
    <col min="12291" max="12291" width="5.7109375" style="32" bestFit="1" customWidth="1"/>
    <col min="12292" max="12303" width="4.7109375" style="32" bestFit="1" customWidth="1"/>
    <col min="12304" max="12306" width="6.7109375" style="32" bestFit="1" customWidth="1"/>
    <col min="12307" max="12307" width="13" style="32" customWidth="1"/>
    <col min="12308" max="12544" width="8.5703125" style="32"/>
    <col min="12545" max="12545" width="7.42578125" style="32" customWidth="1"/>
    <col min="12546" max="12546" width="7.42578125" style="32" bestFit="1" customWidth="1"/>
    <col min="12547" max="12547" width="5.7109375" style="32" bestFit="1" customWidth="1"/>
    <col min="12548" max="12559" width="4.7109375" style="32" bestFit="1" customWidth="1"/>
    <col min="12560" max="12562" width="6.7109375" style="32" bestFit="1" customWidth="1"/>
    <col min="12563" max="12563" width="13" style="32" customWidth="1"/>
    <col min="12564" max="12800" width="8.5703125" style="32"/>
    <col min="12801" max="12801" width="7.42578125" style="32" customWidth="1"/>
    <col min="12802" max="12802" width="7.42578125" style="32" bestFit="1" customWidth="1"/>
    <col min="12803" max="12803" width="5.7109375" style="32" bestFit="1" customWidth="1"/>
    <col min="12804" max="12815" width="4.7109375" style="32" bestFit="1" customWidth="1"/>
    <col min="12816" max="12818" width="6.7109375" style="32" bestFit="1" customWidth="1"/>
    <col min="12819" max="12819" width="13" style="32" customWidth="1"/>
    <col min="12820" max="13056" width="8.5703125" style="32"/>
    <col min="13057" max="13057" width="7.42578125" style="32" customWidth="1"/>
    <col min="13058" max="13058" width="7.42578125" style="32" bestFit="1" customWidth="1"/>
    <col min="13059" max="13059" width="5.7109375" style="32" bestFit="1" customWidth="1"/>
    <col min="13060" max="13071" width="4.7109375" style="32" bestFit="1" customWidth="1"/>
    <col min="13072" max="13074" width="6.7109375" style="32" bestFit="1" customWidth="1"/>
    <col min="13075" max="13075" width="13" style="32" customWidth="1"/>
    <col min="13076" max="13312" width="8.5703125" style="32"/>
    <col min="13313" max="13313" width="7.42578125" style="32" customWidth="1"/>
    <col min="13314" max="13314" width="7.42578125" style="32" bestFit="1" customWidth="1"/>
    <col min="13315" max="13315" width="5.7109375" style="32" bestFit="1" customWidth="1"/>
    <col min="13316" max="13327" width="4.7109375" style="32" bestFit="1" customWidth="1"/>
    <col min="13328" max="13330" width="6.7109375" style="32" bestFit="1" customWidth="1"/>
    <col min="13331" max="13331" width="13" style="32" customWidth="1"/>
    <col min="13332" max="13568" width="8.5703125" style="32"/>
    <col min="13569" max="13569" width="7.42578125" style="32" customWidth="1"/>
    <col min="13570" max="13570" width="7.42578125" style="32" bestFit="1" customWidth="1"/>
    <col min="13571" max="13571" width="5.7109375" style="32" bestFit="1" customWidth="1"/>
    <col min="13572" max="13583" width="4.7109375" style="32" bestFit="1" customWidth="1"/>
    <col min="13584" max="13586" width="6.7109375" style="32" bestFit="1" customWidth="1"/>
    <col min="13587" max="13587" width="13" style="32" customWidth="1"/>
    <col min="13588" max="13824" width="8.5703125" style="32"/>
    <col min="13825" max="13825" width="7.42578125" style="32" customWidth="1"/>
    <col min="13826" max="13826" width="7.42578125" style="32" bestFit="1" customWidth="1"/>
    <col min="13827" max="13827" width="5.7109375" style="32" bestFit="1" customWidth="1"/>
    <col min="13828" max="13839" width="4.7109375" style="32" bestFit="1" customWidth="1"/>
    <col min="13840" max="13842" width="6.7109375" style="32" bestFit="1" customWidth="1"/>
    <col min="13843" max="13843" width="13" style="32" customWidth="1"/>
    <col min="13844" max="14080" width="8.5703125" style="32"/>
    <col min="14081" max="14081" width="7.42578125" style="32" customWidth="1"/>
    <col min="14082" max="14082" width="7.42578125" style="32" bestFit="1" customWidth="1"/>
    <col min="14083" max="14083" width="5.7109375" style="32" bestFit="1" customWidth="1"/>
    <col min="14084" max="14095" width="4.7109375" style="32" bestFit="1" customWidth="1"/>
    <col min="14096" max="14098" width="6.7109375" style="32" bestFit="1" customWidth="1"/>
    <col min="14099" max="14099" width="13" style="32" customWidth="1"/>
    <col min="14100" max="14336" width="8.5703125" style="32"/>
    <col min="14337" max="14337" width="7.42578125" style="32" customWidth="1"/>
    <col min="14338" max="14338" width="7.42578125" style="32" bestFit="1" customWidth="1"/>
    <col min="14339" max="14339" width="5.7109375" style="32" bestFit="1" customWidth="1"/>
    <col min="14340" max="14351" width="4.7109375" style="32" bestFit="1" customWidth="1"/>
    <col min="14352" max="14354" width="6.7109375" style="32" bestFit="1" customWidth="1"/>
    <col min="14355" max="14355" width="13" style="32" customWidth="1"/>
    <col min="14356" max="14592" width="8.5703125" style="32"/>
    <col min="14593" max="14593" width="7.42578125" style="32" customWidth="1"/>
    <col min="14594" max="14594" width="7.42578125" style="32" bestFit="1" customWidth="1"/>
    <col min="14595" max="14595" width="5.7109375" style="32" bestFit="1" customWidth="1"/>
    <col min="14596" max="14607" width="4.7109375" style="32" bestFit="1" customWidth="1"/>
    <col min="14608" max="14610" width="6.7109375" style="32" bestFit="1" customWidth="1"/>
    <col min="14611" max="14611" width="13" style="32" customWidth="1"/>
    <col min="14612" max="14848" width="8.5703125" style="32"/>
    <col min="14849" max="14849" width="7.42578125" style="32" customWidth="1"/>
    <col min="14850" max="14850" width="7.42578125" style="32" bestFit="1" customWidth="1"/>
    <col min="14851" max="14851" width="5.7109375" style="32" bestFit="1" customWidth="1"/>
    <col min="14852" max="14863" width="4.7109375" style="32" bestFit="1" customWidth="1"/>
    <col min="14864" max="14866" width="6.7109375" style="32" bestFit="1" customWidth="1"/>
    <col min="14867" max="14867" width="13" style="32" customWidth="1"/>
    <col min="14868" max="15104" width="8.5703125" style="32"/>
    <col min="15105" max="15105" width="7.42578125" style="32" customWidth="1"/>
    <col min="15106" max="15106" width="7.42578125" style="32" bestFit="1" customWidth="1"/>
    <col min="15107" max="15107" width="5.7109375" style="32" bestFit="1" customWidth="1"/>
    <col min="15108" max="15119" width="4.7109375" style="32" bestFit="1" customWidth="1"/>
    <col min="15120" max="15122" width="6.7109375" style="32" bestFit="1" customWidth="1"/>
    <col min="15123" max="15123" width="13" style="32" customWidth="1"/>
    <col min="15124" max="15360" width="8.5703125" style="32"/>
    <col min="15361" max="15361" width="7.42578125" style="32" customWidth="1"/>
    <col min="15362" max="15362" width="7.42578125" style="32" bestFit="1" customWidth="1"/>
    <col min="15363" max="15363" width="5.7109375" style="32" bestFit="1" customWidth="1"/>
    <col min="15364" max="15375" width="4.7109375" style="32" bestFit="1" customWidth="1"/>
    <col min="15376" max="15378" width="6.7109375" style="32" bestFit="1" customWidth="1"/>
    <col min="15379" max="15379" width="13" style="32" customWidth="1"/>
    <col min="15380" max="15616" width="8.5703125" style="32"/>
    <col min="15617" max="15617" width="7.42578125" style="32" customWidth="1"/>
    <col min="15618" max="15618" width="7.42578125" style="32" bestFit="1" customWidth="1"/>
    <col min="15619" max="15619" width="5.7109375" style="32" bestFit="1" customWidth="1"/>
    <col min="15620" max="15631" width="4.7109375" style="32" bestFit="1" customWidth="1"/>
    <col min="15632" max="15634" width="6.7109375" style="32" bestFit="1" customWidth="1"/>
    <col min="15635" max="15635" width="13" style="32" customWidth="1"/>
    <col min="15636" max="15872" width="8.5703125" style="32"/>
    <col min="15873" max="15873" width="7.42578125" style="32" customWidth="1"/>
    <col min="15874" max="15874" width="7.42578125" style="32" bestFit="1" customWidth="1"/>
    <col min="15875" max="15875" width="5.7109375" style="32" bestFit="1" customWidth="1"/>
    <col min="15876" max="15887" width="4.7109375" style="32" bestFit="1" customWidth="1"/>
    <col min="15888" max="15890" width="6.7109375" style="32" bestFit="1" customWidth="1"/>
    <col min="15891" max="15891" width="13" style="32" customWidth="1"/>
    <col min="15892" max="16128" width="8.5703125" style="32"/>
    <col min="16129" max="16129" width="7.42578125" style="32" customWidth="1"/>
    <col min="16130" max="16130" width="7.42578125" style="32" bestFit="1" customWidth="1"/>
    <col min="16131" max="16131" width="5.7109375" style="32" bestFit="1" customWidth="1"/>
    <col min="16132" max="16143" width="4.7109375" style="32" bestFit="1" customWidth="1"/>
    <col min="16144" max="16146" width="6.7109375" style="32" bestFit="1" customWidth="1"/>
    <col min="16147" max="16147" width="13" style="32" customWidth="1"/>
    <col min="16148" max="16384" width="8.5703125" style="32"/>
  </cols>
  <sheetData>
    <row r="1" spans="1:23" ht="18.75" customHeight="1">
      <c r="R1" s="172"/>
    </row>
    <row r="2" spans="1:23" ht="18.75" customHeight="1">
      <c r="A2" s="145"/>
      <c r="B2" s="145"/>
      <c r="C2" s="145"/>
      <c r="D2" s="145"/>
      <c r="E2" s="145"/>
      <c r="F2" s="145"/>
      <c r="G2" s="145"/>
      <c r="H2" s="145"/>
      <c r="I2" s="145"/>
      <c r="J2" s="173"/>
      <c r="K2" s="173"/>
      <c r="L2" s="173"/>
      <c r="M2" s="173"/>
      <c r="N2" s="173"/>
      <c r="O2" s="173"/>
      <c r="P2" s="173"/>
      <c r="Q2" s="173"/>
      <c r="R2" s="173"/>
    </row>
    <row r="3" spans="1:23" s="34" customFormat="1" ht="27" customHeight="1" thickBot="1">
      <c r="A3" s="118" t="s">
        <v>162</v>
      </c>
      <c r="S3" s="35"/>
      <c r="U3" s="146"/>
      <c r="V3" s="146"/>
    </row>
    <row r="4" spans="1:23" s="34" customFormat="1" ht="19.5" customHeight="1">
      <c r="A4" s="962" t="s">
        <v>214</v>
      </c>
      <c r="B4" s="960"/>
      <c r="C4" s="961"/>
      <c r="D4" s="959" t="s">
        <v>215</v>
      </c>
      <c r="E4" s="960"/>
      <c r="F4" s="961"/>
      <c r="G4" s="962" t="s">
        <v>216</v>
      </c>
      <c r="H4" s="960"/>
      <c r="I4" s="961"/>
      <c r="J4" s="962" t="s">
        <v>217</v>
      </c>
      <c r="K4" s="960"/>
      <c r="L4" s="960"/>
      <c r="M4" s="959" t="s">
        <v>218</v>
      </c>
      <c r="N4" s="960"/>
      <c r="O4" s="961"/>
      <c r="P4" s="962" t="s">
        <v>219</v>
      </c>
      <c r="Q4" s="960"/>
      <c r="R4" s="960"/>
      <c r="S4" s="1111" t="s">
        <v>205</v>
      </c>
      <c r="T4" s="35"/>
      <c r="U4" s="146"/>
      <c r="V4" s="146"/>
    </row>
    <row r="5" spans="1:23" s="34" customFormat="1" ht="19.5" customHeight="1" thickBot="1">
      <c r="A5" s="36" t="s">
        <v>156</v>
      </c>
      <c r="B5" s="122" t="s">
        <v>157</v>
      </c>
      <c r="C5" s="123" t="s">
        <v>158</v>
      </c>
      <c r="D5" s="38" t="s">
        <v>156</v>
      </c>
      <c r="E5" s="122" t="s">
        <v>157</v>
      </c>
      <c r="F5" s="123" t="s">
        <v>158</v>
      </c>
      <c r="G5" s="38" t="s">
        <v>156</v>
      </c>
      <c r="H5" s="122" t="s">
        <v>157</v>
      </c>
      <c r="I5" s="123" t="s">
        <v>158</v>
      </c>
      <c r="J5" s="38" t="s">
        <v>156</v>
      </c>
      <c r="K5" s="122" t="s">
        <v>157</v>
      </c>
      <c r="L5" s="122" t="s">
        <v>158</v>
      </c>
      <c r="M5" s="38" t="s">
        <v>156</v>
      </c>
      <c r="N5" s="122" t="s">
        <v>157</v>
      </c>
      <c r="O5" s="123" t="s">
        <v>158</v>
      </c>
      <c r="P5" s="38" t="s">
        <v>156</v>
      </c>
      <c r="Q5" s="122" t="s">
        <v>157</v>
      </c>
      <c r="R5" s="122" t="s">
        <v>158</v>
      </c>
      <c r="S5" s="1112"/>
      <c r="T5" s="35"/>
      <c r="U5" s="146"/>
      <c r="V5" s="146"/>
    </row>
    <row r="6" spans="1:23" s="34" customFormat="1" ht="25.5" customHeight="1">
      <c r="A6" s="550">
        <v>1583</v>
      </c>
      <c r="B6" s="212">
        <v>1138</v>
      </c>
      <c r="C6" s="317">
        <v>445</v>
      </c>
      <c r="D6" s="550">
        <v>6</v>
      </c>
      <c r="E6" s="212">
        <v>0</v>
      </c>
      <c r="F6" s="317">
        <v>6</v>
      </c>
      <c r="G6" s="550">
        <v>36</v>
      </c>
      <c r="H6" s="212">
        <v>0</v>
      </c>
      <c r="I6" s="317">
        <v>36</v>
      </c>
      <c r="J6" s="550">
        <v>1</v>
      </c>
      <c r="K6" s="212">
        <v>0</v>
      </c>
      <c r="L6" s="152">
        <v>1</v>
      </c>
      <c r="M6" s="550">
        <v>0</v>
      </c>
      <c r="N6" s="212">
        <v>0</v>
      </c>
      <c r="O6" s="317">
        <v>0</v>
      </c>
      <c r="P6" s="550">
        <v>119</v>
      </c>
      <c r="Q6" s="212">
        <v>69</v>
      </c>
      <c r="R6" s="152">
        <v>50</v>
      </c>
      <c r="S6" s="614" t="s">
        <v>321</v>
      </c>
      <c r="U6" s="146"/>
      <c r="V6" s="146"/>
    </row>
    <row r="7" spans="1:23" s="34" customFormat="1" ht="25.5" customHeight="1">
      <c r="A7" s="615">
        <f t="shared" ref="A7:Q7" si="0">SUM(A11+A13+A15+A16+A17+A18+A19+A20+A21+A22+A23+A24)</f>
        <v>1519</v>
      </c>
      <c r="B7" s="553">
        <f t="shared" si="0"/>
        <v>1094</v>
      </c>
      <c r="C7" s="556">
        <f t="shared" si="0"/>
        <v>425</v>
      </c>
      <c r="D7" s="557">
        <f t="shared" si="0"/>
        <v>7</v>
      </c>
      <c r="E7" s="553">
        <f t="shared" si="0"/>
        <v>0</v>
      </c>
      <c r="F7" s="556">
        <f t="shared" si="0"/>
        <v>7</v>
      </c>
      <c r="G7" s="557">
        <f t="shared" si="0"/>
        <v>36</v>
      </c>
      <c r="H7" s="553">
        <f t="shared" si="0"/>
        <v>0</v>
      </c>
      <c r="I7" s="556">
        <f t="shared" si="0"/>
        <v>36</v>
      </c>
      <c r="J7" s="557">
        <f t="shared" si="0"/>
        <v>2</v>
      </c>
      <c r="K7" s="553">
        <f t="shared" si="0"/>
        <v>0</v>
      </c>
      <c r="L7" s="556">
        <f t="shared" si="0"/>
        <v>2</v>
      </c>
      <c r="M7" s="557">
        <f t="shared" si="0"/>
        <v>0</v>
      </c>
      <c r="N7" s="553">
        <f t="shared" si="0"/>
        <v>0</v>
      </c>
      <c r="O7" s="556">
        <f t="shared" si="0"/>
        <v>0</v>
      </c>
      <c r="P7" s="557">
        <f t="shared" si="0"/>
        <v>94</v>
      </c>
      <c r="Q7" s="553">
        <f t="shared" si="0"/>
        <v>46</v>
      </c>
      <c r="R7" s="556">
        <f>SUM(R11+R13+R15+R16+R17+R18+R19+R20+R21+R22+R23+R24)</f>
        <v>48</v>
      </c>
      <c r="S7" s="174" t="s">
        <v>322</v>
      </c>
      <c r="U7" s="146"/>
      <c r="V7" s="146"/>
    </row>
    <row r="8" spans="1:23" s="34" customFormat="1" ht="25.5" customHeight="1">
      <c r="A8" s="616">
        <f t="shared" ref="A8:R8" si="1">A7-A9</f>
        <v>1239</v>
      </c>
      <c r="B8" s="550">
        <f t="shared" si="1"/>
        <v>890</v>
      </c>
      <c r="C8" s="560">
        <f t="shared" si="1"/>
        <v>349</v>
      </c>
      <c r="D8" s="559">
        <f t="shared" si="1"/>
        <v>0</v>
      </c>
      <c r="E8" s="559">
        <f t="shared" si="1"/>
        <v>0</v>
      </c>
      <c r="F8" s="560">
        <f t="shared" si="1"/>
        <v>0</v>
      </c>
      <c r="G8" s="559">
        <f t="shared" si="1"/>
        <v>28</v>
      </c>
      <c r="H8" s="559">
        <f t="shared" si="1"/>
        <v>0</v>
      </c>
      <c r="I8" s="560">
        <f t="shared" si="1"/>
        <v>28</v>
      </c>
      <c r="J8" s="617">
        <f t="shared" si="1"/>
        <v>2</v>
      </c>
      <c r="K8" s="618">
        <f t="shared" si="1"/>
        <v>0</v>
      </c>
      <c r="L8" s="619">
        <f t="shared" si="1"/>
        <v>2</v>
      </c>
      <c r="M8" s="617">
        <f t="shared" si="1"/>
        <v>0</v>
      </c>
      <c r="N8" s="550">
        <f t="shared" si="1"/>
        <v>0</v>
      </c>
      <c r="O8" s="560">
        <f t="shared" si="1"/>
        <v>0</v>
      </c>
      <c r="P8" s="559">
        <f t="shared" si="1"/>
        <v>73</v>
      </c>
      <c r="Q8" s="559">
        <f t="shared" si="1"/>
        <v>33</v>
      </c>
      <c r="R8" s="560">
        <f t="shared" si="1"/>
        <v>40</v>
      </c>
      <c r="S8" s="175" t="s">
        <v>13</v>
      </c>
      <c r="U8" s="146"/>
      <c r="V8" s="146"/>
    </row>
    <row r="9" spans="1:23" s="34" customFormat="1" ht="25.5" customHeight="1" thickBot="1">
      <c r="A9" s="134">
        <f>SUM(B9:C9)</f>
        <v>280</v>
      </c>
      <c r="B9" s="55">
        <f>SUM(B12,B14)</f>
        <v>204</v>
      </c>
      <c r="C9" s="54">
        <f>SUM(C12,C14)</f>
        <v>76</v>
      </c>
      <c r="D9" s="134">
        <f t="shared" ref="D9:R9" si="2">SUM(D12,D14)</f>
        <v>7</v>
      </c>
      <c r="E9" s="55">
        <f t="shared" si="2"/>
        <v>0</v>
      </c>
      <c r="F9" s="54">
        <f t="shared" si="2"/>
        <v>7</v>
      </c>
      <c r="G9" s="134">
        <f t="shared" si="2"/>
        <v>8</v>
      </c>
      <c r="H9" s="55">
        <f t="shared" si="2"/>
        <v>0</v>
      </c>
      <c r="I9" s="54">
        <f t="shared" si="2"/>
        <v>8</v>
      </c>
      <c r="J9" s="134">
        <f t="shared" si="2"/>
        <v>0</v>
      </c>
      <c r="K9" s="55">
        <f t="shared" si="2"/>
        <v>0</v>
      </c>
      <c r="L9" s="54">
        <f t="shared" si="2"/>
        <v>0</v>
      </c>
      <c r="M9" s="134">
        <f t="shared" si="2"/>
        <v>0</v>
      </c>
      <c r="N9" s="55">
        <f t="shared" si="2"/>
        <v>0</v>
      </c>
      <c r="O9" s="54">
        <f t="shared" si="2"/>
        <v>0</v>
      </c>
      <c r="P9" s="134">
        <f t="shared" si="2"/>
        <v>21</v>
      </c>
      <c r="Q9" s="55">
        <f t="shared" si="2"/>
        <v>13</v>
      </c>
      <c r="R9" s="54">
        <f t="shared" si="2"/>
        <v>8</v>
      </c>
      <c r="S9" s="175" t="s">
        <v>14</v>
      </c>
      <c r="U9" s="146"/>
      <c r="V9" s="146"/>
    </row>
    <row r="10" spans="1:23" s="34" customFormat="1" ht="12.75">
      <c r="A10" s="176"/>
      <c r="B10" s="157"/>
      <c r="C10" s="152"/>
      <c r="D10" s="158"/>
      <c r="E10" s="157"/>
      <c r="F10" s="152"/>
      <c r="G10" s="158"/>
      <c r="H10" s="157"/>
      <c r="I10" s="152"/>
      <c r="J10" s="158"/>
      <c r="K10" s="157"/>
      <c r="L10" s="152"/>
      <c r="M10" s="158"/>
      <c r="N10" s="157"/>
      <c r="O10" s="152"/>
      <c r="P10" s="158"/>
      <c r="Q10" s="157"/>
      <c r="R10" s="152"/>
      <c r="S10" s="246"/>
      <c r="U10" s="146"/>
      <c r="V10" s="146"/>
      <c r="W10" s="173"/>
    </row>
    <row r="11" spans="1:23" s="34" customFormat="1" ht="12.75">
      <c r="A11" s="455">
        <v>623</v>
      </c>
      <c r="B11" s="620">
        <v>443</v>
      </c>
      <c r="C11" s="460">
        <v>180</v>
      </c>
      <c r="D11" s="455">
        <v>7</v>
      </c>
      <c r="E11" s="453">
        <v>0</v>
      </c>
      <c r="F11" s="317">
        <v>7</v>
      </c>
      <c r="G11" s="455">
        <v>14</v>
      </c>
      <c r="H11" s="453">
        <v>0</v>
      </c>
      <c r="I11" s="460">
        <v>14</v>
      </c>
      <c r="J11" s="455">
        <v>2</v>
      </c>
      <c r="K11" s="453">
        <v>0</v>
      </c>
      <c r="L11" s="317">
        <v>2</v>
      </c>
      <c r="M11" s="453">
        <v>0</v>
      </c>
      <c r="N11" s="453">
        <v>0</v>
      </c>
      <c r="O11" s="317">
        <v>0</v>
      </c>
      <c r="P11" s="455">
        <v>34</v>
      </c>
      <c r="Q11" s="620">
        <v>17</v>
      </c>
      <c r="R11" s="460">
        <v>17</v>
      </c>
      <c r="S11" s="753" t="s">
        <v>15</v>
      </c>
      <c r="U11" s="173"/>
      <c r="V11" s="173"/>
      <c r="W11" s="177"/>
    </row>
    <row r="12" spans="1:23" s="162" customFormat="1" ht="12.75">
      <c r="A12" s="621">
        <v>238</v>
      </c>
      <c r="B12" s="572">
        <v>172</v>
      </c>
      <c r="C12" s="575">
        <v>66</v>
      </c>
      <c r="D12" s="574">
        <v>7</v>
      </c>
      <c r="E12" s="577">
        <v>0</v>
      </c>
      <c r="F12" s="575">
        <v>7</v>
      </c>
      <c r="G12" s="574">
        <v>7</v>
      </c>
      <c r="H12" s="577">
        <v>0</v>
      </c>
      <c r="I12" s="575">
        <v>7</v>
      </c>
      <c r="J12" s="576">
        <f t="shared" ref="J12:J24" si="3">SUM(K12:L12)</f>
        <v>0</v>
      </c>
      <c r="K12" s="577">
        <v>0</v>
      </c>
      <c r="L12" s="573">
        <v>0</v>
      </c>
      <c r="M12" s="576">
        <f>SUM(N12:O12)</f>
        <v>0</v>
      </c>
      <c r="N12" s="577">
        <v>0</v>
      </c>
      <c r="O12" s="573">
        <v>0</v>
      </c>
      <c r="P12" s="574">
        <v>21</v>
      </c>
      <c r="Q12" s="572">
        <v>13</v>
      </c>
      <c r="R12" s="575">
        <v>8</v>
      </c>
      <c r="S12" s="753"/>
      <c r="U12" s="173"/>
      <c r="V12" s="173"/>
      <c r="W12" s="173"/>
    </row>
    <row r="13" spans="1:23" s="35" customFormat="1" ht="12.75">
      <c r="A13" s="483">
        <v>133</v>
      </c>
      <c r="B13" s="622">
        <v>105</v>
      </c>
      <c r="C13" s="623">
        <v>28</v>
      </c>
      <c r="D13" s="483">
        <f t="shared" ref="D13:D24" si="4">SUM(E13:F13)</f>
        <v>0</v>
      </c>
      <c r="E13" s="612">
        <v>0</v>
      </c>
      <c r="F13" s="331">
        <v>0</v>
      </c>
      <c r="G13" s="483">
        <f t="shared" ref="G13:G24" si="5">SUM(H13:I13)</f>
        <v>3</v>
      </c>
      <c r="H13" s="612">
        <v>0</v>
      </c>
      <c r="I13" s="331">
        <v>3</v>
      </c>
      <c r="J13" s="483">
        <v>0</v>
      </c>
      <c r="K13" s="612">
        <v>0</v>
      </c>
      <c r="L13" s="331">
        <v>0</v>
      </c>
      <c r="M13" s="612">
        <v>0</v>
      </c>
      <c r="N13" s="612">
        <v>0</v>
      </c>
      <c r="O13" s="331">
        <v>0</v>
      </c>
      <c r="P13" s="483">
        <v>6</v>
      </c>
      <c r="Q13" s="622">
        <v>2</v>
      </c>
      <c r="R13" s="623">
        <v>4</v>
      </c>
      <c r="S13" s="1110" t="s">
        <v>16</v>
      </c>
      <c r="U13" s="173"/>
      <c r="V13" s="173"/>
      <c r="W13" s="173"/>
    </row>
    <row r="14" spans="1:23" s="162" customFormat="1" ht="12.75">
      <c r="A14" s="588">
        <v>42</v>
      </c>
      <c r="B14" s="577">
        <v>32</v>
      </c>
      <c r="C14" s="573">
        <v>10</v>
      </c>
      <c r="D14" s="576">
        <f t="shared" si="4"/>
        <v>0</v>
      </c>
      <c r="E14" s="577">
        <v>0</v>
      </c>
      <c r="F14" s="573">
        <v>0</v>
      </c>
      <c r="G14" s="588">
        <v>1</v>
      </c>
      <c r="H14" s="577">
        <v>0</v>
      </c>
      <c r="I14" s="573">
        <v>1</v>
      </c>
      <c r="J14" s="576">
        <v>0</v>
      </c>
      <c r="K14" s="577">
        <v>0</v>
      </c>
      <c r="L14" s="573">
        <v>0</v>
      </c>
      <c r="M14" s="576">
        <f t="shared" ref="M14:M24" si="6">SUM(N14:O14)</f>
        <v>0</v>
      </c>
      <c r="N14" s="577">
        <v>0</v>
      </c>
      <c r="O14" s="573">
        <v>0</v>
      </c>
      <c r="P14" s="588">
        <v>0</v>
      </c>
      <c r="Q14" s="577">
        <v>0</v>
      </c>
      <c r="R14" s="573">
        <v>0</v>
      </c>
      <c r="S14" s="754"/>
      <c r="T14" s="35"/>
      <c r="U14" s="173"/>
      <c r="V14" s="173"/>
      <c r="W14" s="177"/>
    </row>
    <row r="15" spans="1:23" s="35" customFormat="1" ht="25.5" customHeight="1">
      <c r="A15" s="594">
        <v>129</v>
      </c>
      <c r="B15" s="595">
        <v>99</v>
      </c>
      <c r="C15" s="447">
        <v>30</v>
      </c>
      <c r="D15" s="594">
        <f t="shared" si="4"/>
        <v>0</v>
      </c>
      <c r="E15" s="595">
        <v>0</v>
      </c>
      <c r="F15" s="447">
        <v>0</v>
      </c>
      <c r="G15" s="594">
        <v>3</v>
      </c>
      <c r="H15" s="595">
        <v>0</v>
      </c>
      <c r="I15" s="447">
        <v>3</v>
      </c>
      <c r="J15" s="594">
        <f t="shared" si="3"/>
        <v>0</v>
      </c>
      <c r="K15" s="595">
        <v>0</v>
      </c>
      <c r="L15" s="447">
        <v>0</v>
      </c>
      <c r="M15" s="594">
        <f t="shared" si="6"/>
        <v>0</v>
      </c>
      <c r="N15" s="595">
        <v>0</v>
      </c>
      <c r="O15" s="447">
        <v>0</v>
      </c>
      <c r="P15" s="594">
        <v>15</v>
      </c>
      <c r="Q15" s="624">
        <v>8</v>
      </c>
      <c r="R15" s="625">
        <v>7</v>
      </c>
      <c r="S15" s="23" t="s">
        <v>17</v>
      </c>
      <c r="U15" s="173"/>
      <c r="V15" s="173"/>
      <c r="W15" s="177"/>
    </row>
    <row r="16" spans="1:23" s="35" customFormat="1" ht="25.5" customHeight="1">
      <c r="A16" s="626">
        <v>82</v>
      </c>
      <c r="B16" s="627">
        <v>58</v>
      </c>
      <c r="C16" s="628">
        <v>24</v>
      </c>
      <c r="D16" s="594">
        <f t="shared" si="4"/>
        <v>0</v>
      </c>
      <c r="E16" s="598">
        <v>0</v>
      </c>
      <c r="F16" s="599">
        <v>0</v>
      </c>
      <c r="G16" s="594">
        <v>2</v>
      </c>
      <c r="H16" s="598">
        <v>0</v>
      </c>
      <c r="I16" s="599">
        <v>2</v>
      </c>
      <c r="J16" s="594">
        <f t="shared" si="3"/>
        <v>0</v>
      </c>
      <c r="K16" s="598">
        <v>0</v>
      </c>
      <c r="L16" s="599">
        <v>0</v>
      </c>
      <c r="M16" s="594">
        <f t="shared" si="6"/>
        <v>0</v>
      </c>
      <c r="N16" s="598">
        <v>0</v>
      </c>
      <c r="O16" s="599">
        <v>0</v>
      </c>
      <c r="P16" s="594">
        <v>6</v>
      </c>
      <c r="Q16" s="627">
        <v>3</v>
      </c>
      <c r="R16" s="628">
        <v>3</v>
      </c>
      <c r="S16" s="178" t="s">
        <v>18</v>
      </c>
      <c r="U16" s="173"/>
      <c r="V16" s="173"/>
      <c r="W16" s="177"/>
    </row>
    <row r="17" spans="1:26" s="35" customFormat="1" ht="25.5" customHeight="1">
      <c r="A17" s="626">
        <v>32</v>
      </c>
      <c r="B17" s="598">
        <v>19</v>
      </c>
      <c r="C17" s="599">
        <v>13</v>
      </c>
      <c r="D17" s="594">
        <f t="shared" si="4"/>
        <v>0</v>
      </c>
      <c r="E17" s="598">
        <v>0</v>
      </c>
      <c r="F17" s="599">
        <v>0</v>
      </c>
      <c r="G17" s="594">
        <v>1</v>
      </c>
      <c r="H17" s="598">
        <v>0</v>
      </c>
      <c r="I17" s="599">
        <v>1</v>
      </c>
      <c r="J17" s="594">
        <f t="shared" si="3"/>
        <v>0</v>
      </c>
      <c r="K17" s="598">
        <v>0</v>
      </c>
      <c r="L17" s="599">
        <v>0</v>
      </c>
      <c r="M17" s="594">
        <f t="shared" si="6"/>
        <v>0</v>
      </c>
      <c r="N17" s="598">
        <v>0</v>
      </c>
      <c r="O17" s="599">
        <v>0</v>
      </c>
      <c r="P17" s="594">
        <v>2</v>
      </c>
      <c r="Q17" s="627">
        <v>1</v>
      </c>
      <c r="R17" s="599">
        <v>1</v>
      </c>
      <c r="S17" s="23" t="s">
        <v>19</v>
      </c>
      <c r="U17" s="173"/>
      <c r="V17" s="173"/>
      <c r="W17" s="177"/>
    </row>
    <row r="18" spans="1:26" s="35" customFormat="1" ht="25.5" customHeight="1">
      <c r="A18" s="626">
        <v>81</v>
      </c>
      <c r="B18" s="598">
        <v>50</v>
      </c>
      <c r="C18" s="599">
        <v>31</v>
      </c>
      <c r="D18" s="594">
        <f t="shared" si="4"/>
        <v>0</v>
      </c>
      <c r="E18" s="598">
        <v>0</v>
      </c>
      <c r="F18" s="599">
        <v>0</v>
      </c>
      <c r="G18" s="594">
        <v>2</v>
      </c>
      <c r="H18" s="598">
        <v>0</v>
      </c>
      <c r="I18" s="599">
        <v>2</v>
      </c>
      <c r="J18" s="594">
        <f t="shared" si="3"/>
        <v>0</v>
      </c>
      <c r="K18" s="598">
        <v>0</v>
      </c>
      <c r="L18" s="599">
        <v>0</v>
      </c>
      <c r="M18" s="594">
        <f t="shared" si="6"/>
        <v>0</v>
      </c>
      <c r="N18" s="598">
        <v>0</v>
      </c>
      <c r="O18" s="599">
        <v>0</v>
      </c>
      <c r="P18" s="594">
        <v>2</v>
      </c>
      <c r="Q18" s="627">
        <v>1</v>
      </c>
      <c r="R18" s="628">
        <v>1</v>
      </c>
      <c r="S18" s="23" t="s">
        <v>20</v>
      </c>
      <c r="U18" s="173"/>
      <c r="V18" s="173"/>
      <c r="W18" s="177"/>
    </row>
    <row r="19" spans="1:26" s="35" customFormat="1" ht="25.5" customHeight="1">
      <c r="A19" s="626">
        <v>54</v>
      </c>
      <c r="B19" s="598">
        <v>39</v>
      </c>
      <c r="C19" s="599">
        <v>15</v>
      </c>
      <c r="D19" s="594">
        <f t="shared" si="4"/>
        <v>0</v>
      </c>
      <c r="E19" s="598">
        <v>0</v>
      </c>
      <c r="F19" s="599">
        <v>0</v>
      </c>
      <c r="G19" s="594">
        <v>1</v>
      </c>
      <c r="H19" s="598">
        <v>0</v>
      </c>
      <c r="I19" s="599">
        <v>1</v>
      </c>
      <c r="J19" s="594">
        <f>SUM(K19:L19)</f>
        <v>0</v>
      </c>
      <c r="K19" s="598">
        <v>0</v>
      </c>
      <c r="L19" s="599">
        <v>0</v>
      </c>
      <c r="M19" s="594">
        <f t="shared" si="6"/>
        <v>0</v>
      </c>
      <c r="N19" s="598">
        <v>0</v>
      </c>
      <c r="O19" s="599">
        <v>0</v>
      </c>
      <c r="P19" s="594">
        <v>1</v>
      </c>
      <c r="Q19" s="594">
        <v>0</v>
      </c>
      <c r="R19" s="599">
        <v>1</v>
      </c>
      <c r="S19" s="178" t="s">
        <v>211</v>
      </c>
      <c r="U19" s="173"/>
      <c r="V19" s="173"/>
      <c r="W19" s="177"/>
    </row>
    <row r="20" spans="1:26" s="35" customFormat="1" ht="25.5" customHeight="1">
      <c r="A20" s="626">
        <v>176</v>
      </c>
      <c r="B20" s="598">
        <v>133</v>
      </c>
      <c r="C20" s="599">
        <v>43</v>
      </c>
      <c r="D20" s="594">
        <f t="shared" si="4"/>
        <v>0</v>
      </c>
      <c r="E20" s="598">
        <v>0</v>
      </c>
      <c r="F20" s="599">
        <v>0</v>
      </c>
      <c r="G20" s="594">
        <v>4</v>
      </c>
      <c r="H20" s="598">
        <v>0</v>
      </c>
      <c r="I20" s="599">
        <v>4</v>
      </c>
      <c r="J20" s="594">
        <f t="shared" si="3"/>
        <v>0</v>
      </c>
      <c r="K20" s="598">
        <v>0</v>
      </c>
      <c r="L20" s="599">
        <v>0</v>
      </c>
      <c r="M20" s="594">
        <f t="shared" si="6"/>
        <v>0</v>
      </c>
      <c r="N20" s="598">
        <v>0</v>
      </c>
      <c r="O20" s="599">
        <v>0</v>
      </c>
      <c r="P20" s="594">
        <v>14</v>
      </c>
      <c r="Q20" s="627">
        <v>7</v>
      </c>
      <c r="R20" s="628">
        <v>7</v>
      </c>
      <c r="S20" s="23" t="s">
        <v>22</v>
      </c>
      <c r="U20" s="173"/>
      <c r="V20" s="173"/>
      <c r="W20" s="177"/>
    </row>
    <row r="21" spans="1:26" s="35" customFormat="1" ht="25.5" customHeight="1">
      <c r="A21" s="626">
        <v>138</v>
      </c>
      <c r="B21" s="598">
        <v>97</v>
      </c>
      <c r="C21" s="599">
        <v>41</v>
      </c>
      <c r="D21" s="594">
        <f t="shared" si="4"/>
        <v>0</v>
      </c>
      <c r="E21" s="598">
        <v>0</v>
      </c>
      <c r="F21" s="599">
        <v>0</v>
      </c>
      <c r="G21" s="594">
        <v>4</v>
      </c>
      <c r="H21" s="598">
        <v>0</v>
      </c>
      <c r="I21" s="599">
        <v>4</v>
      </c>
      <c r="J21" s="594">
        <f t="shared" si="3"/>
        <v>0</v>
      </c>
      <c r="K21" s="598">
        <v>0</v>
      </c>
      <c r="L21" s="599">
        <v>0</v>
      </c>
      <c r="M21" s="594">
        <f t="shared" si="6"/>
        <v>0</v>
      </c>
      <c r="N21" s="598">
        <v>0</v>
      </c>
      <c r="O21" s="599">
        <v>0</v>
      </c>
      <c r="P21" s="594">
        <v>11</v>
      </c>
      <c r="Q21" s="627">
        <v>5</v>
      </c>
      <c r="R21" s="628">
        <v>6</v>
      </c>
      <c r="S21" s="23" t="s">
        <v>212</v>
      </c>
      <c r="U21" s="173"/>
      <c r="V21" s="173"/>
      <c r="W21" s="177"/>
    </row>
    <row r="22" spans="1:26" s="35" customFormat="1" ht="25.5" customHeight="1">
      <c r="A22" s="626">
        <f t="shared" ref="A22" si="7">SUM(B22:C22)</f>
        <v>6</v>
      </c>
      <c r="B22" s="627">
        <v>5</v>
      </c>
      <c r="C22" s="628">
        <v>1</v>
      </c>
      <c r="D22" s="594">
        <f t="shared" si="4"/>
        <v>0</v>
      </c>
      <c r="E22" s="598">
        <v>0</v>
      </c>
      <c r="F22" s="599">
        <v>0</v>
      </c>
      <c r="G22" s="594">
        <f t="shared" si="5"/>
        <v>0</v>
      </c>
      <c r="H22" s="598">
        <v>0</v>
      </c>
      <c r="I22" s="599">
        <v>0</v>
      </c>
      <c r="J22" s="594">
        <f t="shared" si="3"/>
        <v>0</v>
      </c>
      <c r="K22" s="598">
        <v>0</v>
      </c>
      <c r="L22" s="599">
        <v>0</v>
      </c>
      <c r="M22" s="594">
        <f t="shared" si="6"/>
        <v>0</v>
      </c>
      <c r="N22" s="598">
        <v>0</v>
      </c>
      <c r="O22" s="599">
        <v>0</v>
      </c>
      <c r="P22" s="594">
        <v>1</v>
      </c>
      <c r="Q22" s="598">
        <v>0</v>
      </c>
      <c r="R22" s="599">
        <v>1</v>
      </c>
      <c r="S22" s="23" t="s">
        <v>24</v>
      </c>
      <c r="U22" s="173"/>
      <c r="V22" s="173"/>
      <c r="W22" s="177"/>
    </row>
    <row r="23" spans="1:26" s="35" customFormat="1" ht="25.5" customHeight="1">
      <c r="A23" s="626">
        <v>30</v>
      </c>
      <c r="B23" s="627">
        <v>22</v>
      </c>
      <c r="C23" s="628">
        <v>8</v>
      </c>
      <c r="D23" s="594">
        <f t="shared" si="4"/>
        <v>0</v>
      </c>
      <c r="E23" s="598">
        <v>0</v>
      </c>
      <c r="F23" s="599">
        <v>0</v>
      </c>
      <c r="G23" s="594">
        <f t="shared" si="5"/>
        <v>1</v>
      </c>
      <c r="H23" s="598">
        <v>0</v>
      </c>
      <c r="I23" s="599">
        <v>1</v>
      </c>
      <c r="J23" s="594">
        <f t="shared" si="3"/>
        <v>0</v>
      </c>
      <c r="K23" s="598">
        <v>0</v>
      </c>
      <c r="L23" s="599">
        <v>0</v>
      </c>
      <c r="M23" s="594">
        <f t="shared" si="6"/>
        <v>0</v>
      </c>
      <c r="N23" s="598">
        <v>0</v>
      </c>
      <c r="O23" s="599">
        <v>0</v>
      </c>
      <c r="P23" s="594">
        <v>1</v>
      </c>
      <c r="Q23" s="598">
        <v>1</v>
      </c>
      <c r="R23" s="599">
        <v>0</v>
      </c>
      <c r="S23" s="23" t="s">
        <v>25</v>
      </c>
      <c r="T23" s="144"/>
      <c r="U23" s="173"/>
      <c r="V23" s="173"/>
      <c r="W23" s="177"/>
    </row>
    <row r="24" spans="1:26" s="35" customFormat="1" ht="25.5" customHeight="1" thickBot="1">
      <c r="A24" s="629">
        <v>35</v>
      </c>
      <c r="B24" s="604">
        <v>24</v>
      </c>
      <c r="C24" s="605">
        <v>11</v>
      </c>
      <c r="D24" s="606">
        <f t="shared" si="4"/>
        <v>0</v>
      </c>
      <c r="E24" s="604">
        <v>0</v>
      </c>
      <c r="F24" s="605">
        <v>0</v>
      </c>
      <c r="G24" s="606">
        <f t="shared" si="5"/>
        <v>1</v>
      </c>
      <c r="H24" s="604">
        <v>0</v>
      </c>
      <c r="I24" s="605">
        <v>1</v>
      </c>
      <c r="J24" s="606">
        <f t="shared" si="3"/>
        <v>0</v>
      </c>
      <c r="K24" s="604">
        <v>0</v>
      </c>
      <c r="L24" s="605">
        <v>0</v>
      </c>
      <c r="M24" s="606">
        <f t="shared" si="6"/>
        <v>0</v>
      </c>
      <c r="N24" s="604">
        <v>0</v>
      </c>
      <c r="O24" s="605">
        <v>0</v>
      </c>
      <c r="P24" s="606">
        <v>1</v>
      </c>
      <c r="Q24" s="604">
        <v>1</v>
      </c>
      <c r="R24" s="605">
        <v>0</v>
      </c>
      <c r="S24" s="257" t="s">
        <v>26</v>
      </c>
      <c r="T24" s="144"/>
      <c r="U24" s="173"/>
      <c r="V24" s="173"/>
      <c r="W24" s="177"/>
    </row>
    <row r="25" spans="1:26" s="34" customFormat="1" ht="21" customHeight="1">
      <c r="A25" s="1107"/>
      <c r="B25" s="1107"/>
      <c r="C25" s="1107"/>
      <c r="D25" s="1107"/>
      <c r="E25" s="1107"/>
      <c r="F25" s="1107"/>
      <c r="G25" s="1107"/>
      <c r="H25" s="1107"/>
      <c r="I25" s="32"/>
      <c r="J25" s="32"/>
      <c r="L25" s="32"/>
      <c r="M25" s="32"/>
      <c r="N25" s="32"/>
      <c r="O25" s="32"/>
      <c r="P25" s="32"/>
      <c r="Q25" s="144"/>
      <c r="R25" s="144"/>
      <c r="S25" s="144"/>
      <c r="T25" s="145"/>
      <c r="U25" s="146"/>
      <c r="V25" s="146"/>
      <c r="W25" s="146"/>
      <c r="X25" s="146"/>
      <c r="Y25" s="146"/>
      <c r="Z25" s="146"/>
    </row>
    <row r="26" spans="1:26" s="34" customFormat="1" ht="21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73"/>
      <c r="K26" s="173"/>
      <c r="L26" s="173"/>
      <c r="M26" s="173"/>
      <c r="N26" s="173"/>
      <c r="O26" s="173"/>
      <c r="P26" s="173"/>
      <c r="Q26" s="173"/>
      <c r="R26" s="173"/>
      <c r="S26" s="144"/>
      <c r="T26" s="144"/>
      <c r="U26" s="173"/>
      <c r="V26" s="173"/>
      <c r="W26" s="177"/>
    </row>
    <row r="27" spans="1:26" s="34" customFormat="1" ht="26.25" customHeight="1" thickBot="1">
      <c r="A27" s="1113" t="s">
        <v>162</v>
      </c>
      <c r="B27" s="1113"/>
      <c r="C27" s="35"/>
      <c r="S27" s="35"/>
      <c r="U27" s="173"/>
      <c r="V27" s="173"/>
      <c r="W27" s="177"/>
    </row>
    <row r="28" spans="1:26" s="34" customFormat="1" ht="19.5" customHeight="1">
      <c r="A28" s="962" t="s">
        <v>214</v>
      </c>
      <c r="B28" s="960"/>
      <c r="C28" s="961"/>
      <c r="D28" s="959" t="s">
        <v>215</v>
      </c>
      <c r="E28" s="960"/>
      <c r="F28" s="961"/>
      <c r="G28" s="962" t="s">
        <v>216</v>
      </c>
      <c r="H28" s="960"/>
      <c r="I28" s="961"/>
      <c r="J28" s="962" t="s">
        <v>217</v>
      </c>
      <c r="K28" s="960"/>
      <c r="L28" s="960"/>
      <c r="M28" s="959" t="s">
        <v>218</v>
      </c>
      <c r="N28" s="960"/>
      <c r="O28" s="961"/>
      <c r="P28" s="959" t="s">
        <v>219</v>
      </c>
      <c r="Q28" s="960"/>
      <c r="R28" s="961"/>
      <c r="S28" s="963" t="s">
        <v>205</v>
      </c>
      <c r="T28" s="35"/>
      <c r="U28" s="146"/>
      <c r="V28" s="146"/>
    </row>
    <row r="29" spans="1:26" s="34" customFormat="1" ht="19.5" customHeight="1" thickBot="1">
      <c r="A29" s="36" t="s">
        <v>156</v>
      </c>
      <c r="B29" s="122" t="s">
        <v>157</v>
      </c>
      <c r="C29" s="123" t="s">
        <v>158</v>
      </c>
      <c r="D29" s="38" t="s">
        <v>156</v>
      </c>
      <c r="E29" s="122" t="s">
        <v>157</v>
      </c>
      <c r="F29" s="123" t="s">
        <v>158</v>
      </c>
      <c r="G29" s="38" t="s">
        <v>156</v>
      </c>
      <c r="H29" s="122" t="s">
        <v>157</v>
      </c>
      <c r="I29" s="123" t="s">
        <v>158</v>
      </c>
      <c r="J29" s="38" t="s">
        <v>156</v>
      </c>
      <c r="K29" s="122" t="s">
        <v>157</v>
      </c>
      <c r="L29" s="122" t="s">
        <v>158</v>
      </c>
      <c r="M29" s="38" t="s">
        <v>156</v>
      </c>
      <c r="N29" s="122" t="s">
        <v>157</v>
      </c>
      <c r="O29" s="123" t="s">
        <v>158</v>
      </c>
      <c r="P29" s="38" t="s">
        <v>156</v>
      </c>
      <c r="Q29" s="122" t="s">
        <v>157</v>
      </c>
      <c r="R29" s="123" t="s">
        <v>158</v>
      </c>
      <c r="S29" s="971"/>
      <c r="T29" s="35"/>
      <c r="U29" s="146"/>
      <c r="V29" s="146"/>
    </row>
    <row r="30" spans="1:26" s="34" customFormat="1" ht="25.5" customHeight="1">
      <c r="A30" s="550">
        <v>54</v>
      </c>
      <c r="B30" s="212">
        <v>37</v>
      </c>
      <c r="C30" s="317">
        <v>17</v>
      </c>
      <c r="D30" s="550">
        <v>0</v>
      </c>
      <c r="E30" s="212">
        <v>0</v>
      </c>
      <c r="F30" s="317">
        <v>0</v>
      </c>
      <c r="G30" s="550">
        <v>1</v>
      </c>
      <c r="H30" s="212">
        <v>0</v>
      </c>
      <c r="I30" s="317">
        <v>1</v>
      </c>
      <c r="J30" s="550">
        <v>0</v>
      </c>
      <c r="K30" s="212">
        <v>0</v>
      </c>
      <c r="L30" s="152">
        <v>0</v>
      </c>
      <c r="M30" s="550">
        <v>0</v>
      </c>
      <c r="N30" s="212">
        <v>0</v>
      </c>
      <c r="O30" s="317">
        <v>0</v>
      </c>
      <c r="P30" s="550">
        <v>515</v>
      </c>
      <c r="Q30" s="212">
        <v>238</v>
      </c>
      <c r="R30" s="152">
        <v>277</v>
      </c>
      <c r="S30" s="614" t="s">
        <v>321</v>
      </c>
      <c r="U30" s="146"/>
      <c r="V30" s="146"/>
    </row>
    <row r="31" spans="1:26" s="34" customFormat="1" ht="25.5" customHeight="1">
      <c r="A31" s="615">
        <f t="shared" ref="A31:Q31" si="8">SUM(A35+A37+A39+A40+A41+A42+A43+A44+A45+A46+A47+A48)</f>
        <v>18</v>
      </c>
      <c r="B31" s="553">
        <f t="shared" si="8"/>
        <v>13</v>
      </c>
      <c r="C31" s="556">
        <f t="shared" si="8"/>
        <v>5</v>
      </c>
      <c r="D31" s="557">
        <f t="shared" si="8"/>
        <v>0</v>
      </c>
      <c r="E31" s="553">
        <f t="shared" si="8"/>
        <v>0</v>
      </c>
      <c r="F31" s="556">
        <f t="shared" si="8"/>
        <v>0</v>
      </c>
      <c r="G31" s="557">
        <f t="shared" si="8"/>
        <v>0</v>
      </c>
      <c r="H31" s="553">
        <f t="shared" si="8"/>
        <v>0</v>
      </c>
      <c r="I31" s="556">
        <f t="shared" si="8"/>
        <v>0</v>
      </c>
      <c r="J31" s="557">
        <f t="shared" si="8"/>
        <v>0</v>
      </c>
      <c r="K31" s="553">
        <f t="shared" si="8"/>
        <v>0</v>
      </c>
      <c r="L31" s="556">
        <f t="shared" si="8"/>
        <v>0</v>
      </c>
      <c r="M31" s="557">
        <f t="shared" si="8"/>
        <v>0</v>
      </c>
      <c r="N31" s="553">
        <f t="shared" si="8"/>
        <v>0</v>
      </c>
      <c r="O31" s="556">
        <f t="shared" si="8"/>
        <v>0</v>
      </c>
      <c r="P31" s="557">
        <f t="shared" si="8"/>
        <v>517</v>
      </c>
      <c r="Q31" s="553">
        <f t="shared" si="8"/>
        <v>238</v>
      </c>
      <c r="R31" s="556">
        <f>SUM(R35+R37+R39+R40+R41+R42+R43+R44+R45+R46+R47+R48)</f>
        <v>279</v>
      </c>
      <c r="S31" s="174" t="s">
        <v>322</v>
      </c>
      <c r="U31" s="146"/>
      <c r="V31" s="146"/>
    </row>
    <row r="32" spans="1:26" s="34" customFormat="1" ht="25.5" customHeight="1">
      <c r="A32" s="616">
        <f t="shared" ref="A32:R32" si="9">A31-A33</f>
        <v>5</v>
      </c>
      <c r="B32" s="550">
        <f t="shared" si="9"/>
        <v>5</v>
      </c>
      <c r="C32" s="560">
        <f t="shared" si="9"/>
        <v>0</v>
      </c>
      <c r="D32" s="559">
        <f t="shared" si="9"/>
        <v>0</v>
      </c>
      <c r="E32" s="559">
        <f t="shared" si="9"/>
        <v>0</v>
      </c>
      <c r="F32" s="560">
        <f t="shared" si="9"/>
        <v>0</v>
      </c>
      <c r="G32" s="559">
        <f t="shared" si="9"/>
        <v>0</v>
      </c>
      <c r="H32" s="559">
        <f t="shared" si="9"/>
        <v>0</v>
      </c>
      <c r="I32" s="560">
        <f t="shared" si="9"/>
        <v>0</v>
      </c>
      <c r="J32" s="617">
        <f t="shared" si="9"/>
        <v>0</v>
      </c>
      <c r="K32" s="618">
        <f t="shared" si="9"/>
        <v>0</v>
      </c>
      <c r="L32" s="619">
        <f t="shared" si="9"/>
        <v>0</v>
      </c>
      <c r="M32" s="617">
        <f t="shared" si="9"/>
        <v>0</v>
      </c>
      <c r="N32" s="550">
        <f t="shared" si="9"/>
        <v>0</v>
      </c>
      <c r="O32" s="560">
        <f t="shared" si="9"/>
        <v>0</v>
      </c>
      <c r="P32" s="559">
        <f t="shared" si="9"/>
        <v>248</v>
      </c>
      <c r="Q32" s="559">
        <f t="shared" si="9"/>
        <v>123</v>
      </c>
      <c r="R32" s="560">
        <f t="shared" si="9"/>
        <v>125</v>
      </c>
      <c r="S32" s="175" t="s">
        <v>13</v>
      </c>
      <c r="U32" s="146"/>
      <c r="V32" s="146"/>
    </row>
    <row r="33" spans="1:24" s="34" customFormat="1" ht="25.5" customHeight="1" thickBot="1">
      <c r="A33" s="134">
        <f>SUM(B33:C33)</f>
        <v>13</v>
      </c>
      <c r="B33" s="55">
        <f>SUM(B36,B38)</f>
        <v>8</v>
      </c>
      <c r="C33" s="54">
        <f>SUM(C36,C38)</f>
        <v>5</v>
      </c>
      <c r="D33" s="134">
        <f t="shared" ref="D33:R33" si="10">SUM(D36,D38)</f>
        <v>0</v>
      </c>
      <c r="E33" s="55">
        <f t="shared" si="10"/>
        <v>0</v>
      </c>
      <c r="F33" s="54">
        <f t="shared" si="10"/>
        <v>0</v>
      </c>
      <c r="G33" s="134">
        <f t="shared" si="10"/>
        <v>0</v>
      </c>
      <c r="H33" s="55">
        <f t="shared" si="10"/>
        <v>0</v>
      </c>
      <c r="I33" s="54">
        <f t="shared" si="10"/>
        <v>0</v>
      </c>
      <c r="J33" s="134">
        <f t="shared" si="10"/>
        <v>0</v>
      </c>
      <c r="K33" s="55">
        <f t="shared" si="10"/>
        <v>0</v>
      </c>
      <c r="L33" s="54">
        <f t="shared" si="10"/>
        <v>0</v>
      </c>
      <c r="M33" s="134">
        <f t="shared" si="10"/>
        <v>0</v>
      </c>
      <c r="N33" s="55">
        <f t="shared" si="10"/>
        <v>0</v>
      </c>
      <c r="O33" s="54">
        <f t="shared" si="10"/>
        <v>0</v>
      </c>
      <c r="P33" s="134">
        <f t="shared" si="10"/>
        <v>269</v>
      </c>
      <c r="Q33" s="55">
        <f t="shared" si="10"/>
        <v>115</v>
      </c>
      <c r="R33" s="54">
        <f t="shared" si="10"/>
        <v>154</v>
      </c>
      <c r="S33" s="175" t="s">
        <v>14</v>
      </c>
      <c r="U33" s="146"/>
      <c r="V33" s="146"/>
    </row>
    <row r="34" spans="1:24" s="34" customFormat="1" ht="11.25" customHeight="1">
      <c r="A34" s="158"/>
      <c r="B34" s="157"/>
      <c r="C34" s="152"/>
      <c r="D34" s="158"/>
      <c r="E34" s="157"/>
      <c r="F34" s="152"/>
      <c r="G34" s="158"/>
      <c r="H34" s="157"/>
      <c r="I34" s="152"/>
      <c r="J34" s="158"/>
      <c r="K34" s="157"/>
      <c r="L34" s="152"/>
      <c r="M34" s="158"/>
      <c r="N34" s="157"/>
      <c r="O34" s="152"/>
      <c r="P34" s="158"/>
      <c r="Q34" s="157"/>
      <c r="R34" s="152"/>
      <c r="S34" s="246"/>
      <c r="U34" s="173"/>
      <c r="V34" s="173"/>
      <c r="W34" s="173"/>
      <c r="X34" s="145"/>
    </row>
    <row r="35" spans="1:24" s="34" customFormat="1" ht="12.75">
      <c r="A35" s="455">
        <v>6</v>
      </c>
      <c r="B35" s="453">
        <v>4</v>
      </c>
      <c r="C35" s="317">
        <v>2</v>
      </c>
      <c r="D35" s="455">
        <f t="shared" ref="D35:D48" si="11">SUM(E35:F35)</f>
        <v>0</v>
      </c>
      <c r="E35" s="453">
        <v>0</v>
      </c>
      <c r="F35" s="317">
        <v>0</v>
      </c>
      <c r="G35" s="455">
        <f t="shared" ref="G35:G48" si="12">SUM(H35:I35)</f>
        <v>0</v>
      </c>
      <c r="H35" s="453">
        <v>0</v>
      </c>
      <c r="I35" s="317">
        <v>0</v>
      </c>
      <c r="J35" s="455">
        <f t="shared" ref="J35:J48" si="13">SUM(K35:L35)</f>
        <v>0</v>
      </c>
      <c r="K35" s="453">
        <v>0</v>
      </c>
      <c r="L35" s="317">
        <v>0</v>
      </c>
      <c r="M35" s="453">
        <v>0</v>
      </c>
      <c r="N35" s="453">
        <v>0</v>
      </c>
      <c r="O35" s="317">
        <v>0</v>
      </c>
      <c r="P35" s="455">
        <v>318</v>
      </c>
      <c r="Q35" s="453">
        <v>137</v>
      </c>
      <c r="R35" s="317">
        <v>181</v>
      </c>
      <c r="S35" s="753" t="s">
        <v>15</v>
      </c>
      <c r="U35" s="173"/>
      <c r="V35" s="173"/>
      <c r="W35" s="173"/>
      <c r="X35" s="173"/>
    </row>
    <row r="36" spans="1:24" s="162" customFormat="1" ht="12.75">
      <c r="A36" s="574">
        <v>6</v>
      </c>
      <c r="B36" s="572">
        <v>4</v>
      </c>
      <c r="C36" s="575">
        <v>2</v>
      </c>
      <c r="D36" s="576">
        <f t="shared" si="11"/>
        <v>0</v>
      </c>
      <c r="E36" s="577">
        <v>0</v>
      </c>
      <c r="F36" s="573">
        <v>0</v>
      </c>
      <c r="G36" s="576">
        <f t="shared" si="12"/>
        <v>0</v>
      </c>
      <c r="H36" s="577">
        <v>0</v>
      </c>
      <c r="I36" s="573">
        <v>0</v>
      </c>
      <c r="J36" s="576">
        <f t="shared" si="13"/>
        <v>0</v>
      </c>
      <c r="K36" s="577">
        <v>0</v>
      </c>
      <c r="L36" s="573">
        <v>0</v>
      </c>
      <c r="M36" s="576">
        <f>SUM(N36:O36)</f>
        <v>0</v>
      </c>
      <c r="N36" s="577">
        <v>0</v>
      </c>
      <c r="O36" s="573">
        <v>0</v>
      </c>
      <c r="P36" s="574">
        <v>244</v>
      </c>
      <c r="Q36" s="572">
        <v>104</v>
      </c>
      <c r="R36" s="575">
        <v>140</v>
      </c>
      <c r="S36" s="753"/>
      <c r="U36" s="173"/>
      <c r="V36" s="173"/>
      <c r="W36" s="173"/>
      <c r="X36" s="173"/>
    </row>
    <row r="37" spans="1:24" s="35" customFormat="1" ht="12.75">
      <c r="A37" s="483">
        <v>7</v>
      </c>
      <c r="B37" s="612">
        <v>4</v>
      </c>
      <c r="C37" s="331">
        <v>3</v>
      </c>
      <c r="D37" s="483">
        <f t="shared" si="11"/>
        <v>0</v>
      </c>
      <c r="E37" s="612">
        <v>0</v>
      </c>
      <c r="F37" s="331">
        <v>0</v>
      </c>
      <c r="G37" s="483">
        <f t="shared" si="12"/>
        <v>0</v>
      </c>
      <c r="H37" s="612">
        <v>0</v>
      </c>
      <c r="I37" s="331">
        <v>0</v>
      </c>
      <c r="J37" s="483">
        <f t="shared" si="13"/>
        <v>0</v>
      </c>
      <c r="K37" s="612">
        <v>0</v>
      </c>
      <c r="L37" s="331">
        <v>0</v>
      </c>
      <c r="M37" s="612">
        <v>0</v>
      </c>
      <c r="N37" s="612">
        <v>0</v>
      </c>
      <c r="O37" s="331">
        <v>0</v>
      </c>
      <c r="P37" s="483">
        <v>37</v>
      </c>
      <c r="Q37" s="612">
        <v>19</v>
      </c>
      <c r="R37" s="331">
        <v>18</v>
      </c>
      <c r="S37" s="1110" t="s">
        <v>16</v>
      </c>
      <c r="U37" s="173"/>
      <c r="V37" s="173"/>
      <c r="W37" s="173"/>
      <c r="X37" s="173"/>
    </row>
    <row r="38" spans="1:24" s="162" customFormat="1" ht="12.75">
      <c r="A38" s="588">
        <v>7</v>
      </c>
      <c r="B38" s="577">
        <v>4</v>
      </c>
      <c r="C38" s="573">
        <v>3</v>
      </c>
      <c r="D38" s="576">
        <f t="shared" si="11"/>
        <v>0</v>
      </c>
      <c r="E38" s="577">
        <v>0</v>
      </c>
      <c r="F38" s="573">
        <v>0</v>
      </c>
      <c r="G38" s="576">
        <f t="shared" si="12"/>
        <v>0</v>
      </c>
      <c r="H38" s="577">
        <v>0</v>
      </c>
      <c r="I38" s="573">
        <v>0</v>
      </c>
      <c r="J38" s="576">
        <f t="shared" si="13"/>
        <v>0</v>
      </c>
      <c r="K38" s="577">
        <v>0</v>
      </c>
      <c r="L38" s="573">
        <v>0</v>
      </c>
      <c r="M38" s="576">
        <f t="shared" ref="M38:M48" si="14">SUM(N38:O38)</f>
        <v>0</v>
      </c>
      <c r="N38" s="577">
        <v>0</v>
      </c>
      <c r="O38" s="573">
        <v>0</v>
      </c>
      <c r="P38" s="588">
        <v>25</v>
      </c>
      <c r="Q38" s="577">
        <v>11</v>
      </c>
      <c r="R38" s="573">
        <v>14</v>
      </c>
      <c r="S38" s="754"/>
      <c r="U38" s="145"/>
      <c r="V38" s="145"/>
      <c r="W38" s="145"/>
      <c r="X38" s="173"/>
    </row>
    <row r="39" spans="1:24" s="35" customFormat="1" ht="25.5" customHeight="1">
      <c r="A39" s="594">
        <v>0</v>
      </c>
      <c r="B39" s="595">
        <v>0</v>
      </c>
      <c r="C39" s="447">
        <v>0</v>
      </c>
      <c r="D39" s="594">
        <f t="shared" si="11"/>
        <v>0</v>
      </c>
      <c r="E39" s="595">
        <v>0</v>
      </c>
      <c r="F39" s="447">
        <v>0</v>
      </c>
      <c r="G39" s="594">
        <f t="shared" si="12"/>
        <v>0</v>
      </c>
      <c r="H39" s="595">
        <v>0</v>
      </c>
      <c r="I39" s="447">
        <v>0</v>
      </c>
      <c r="J39" s="594">
        <f t="shared" si="13"/>
        <v>0</v>
      </c>
      <c r="K39" s="595">
        <v>0</v>
      </c>
      <c r="L39" s="447">
        <v>0</v>
      </c>
      <c r="M39" s="594">
        <f t="shared" si="14"/>
        <v>0</v>
      </c>
      <c r="N39" s="595">
        <v>0</v>
      </c>
      <c r="O39" s="447">
        <v>0</v>
      </c>
      <c r="P39" s="594">
        <v>24</v>
      </c>
      <c r="Q39" s="595">
        <v>16</v>
      </c>
      <c r="R39" s="447">
        <v>8</v>
      </c>
      <c r="S39" s="23" t="s">
        <v>17</v>
      </c>
      <c r="U39" s="173"/>
      <c r="V39" s="173"/>
      <c r="W39" s="173"/>
      <c r="X39" s="173"/>
    </row>
    <row r="40" spans="1:24" s="35" customFormat="1" ht="25.5" customHeight="1">
      <c r="A40" s="594">
        <v>1</v>
      </c>
      <c r="B40" s="627">
        <v>1</v>
      </c>
      <c r="C40" s="628">
        <v>0</v>
      </c>
      <c r="D40" s="594">
        <f t="shared" si="11"/>
        <v>0</v>
      </c>
      <c r="E40" s="598">
        <v>0</v>
      </c>
      <c r="F40" s="599">
        <v>0</v>
      </c>
      <c r="G40" s="594">
        <f t="shared" ref="G40" si="15">SUM(H40:I40)</f>
        <v>0</v>
      </c>
      <c r="H40" s="595">
        <v>0</v>
      </c>
      <c r="I40" s="447">
        <v>0</v>
      </c>
      <c r="J40" s="594">
        <f t="shared" si="13"/>
        <v>0</v>
      </c>
      <c r="K40" s="598">
        <v>0</v>
      </c>
      <c r="L40" s="599">
        <v>0</v>
      </c>
      <c r="M40" s="594">
        <f t="shared" si="14"/>
        <v>0</v>
      </c>
      <c r="N40" s="598">
        <v>0</v>
      </c>
      <c r="O40" s="599">
        <v>0</v>
      </c>
      <c r="P40" s="594">
        <v>14</v>
      </c>
      <c r="Q40" s="598">
        <v>10</v>
      </c>
      <c r="R40" s="599">
        <v>4</v>
      </c>
      <c r="S40" s="178" t="s">
        <v>18</v>
      </c>
      <c r="U40" s="173"/>
      <c r="V40" s="173"/>
      <c r="W40" s="173"/>
      <c r="X40" s="173"/>
    </row>
    <row r="41" spans="1:24" s="35" customFormat="1" ht="25.5" customHeight="1">
      <c r="A41" s="594">
        <v>1</v>
      </c>
      <c r="B41" s="598">
        <v>1</v>
      </c>
      <c r="C41" s="599">
        <v>0</v>
      </c>
      <c r="D41" s="594">
        <f t="shared" si="11"/>
        <v>0</v>
      </c>
      <c r="E41" s="598">
        <v>0</v>
      </c>
      <c r="F41" s="599">
        <v>0</v>
      </c>
      <c r="G41" s="594">
        <f t="shared" si="12"/>
        <v>0</v>
      </c>
      <c r="H41" s="598">
        <v>0</v>
      </c>
      <c r="I41" s="599">
        <v>0</v>
      </c>
      <c r="J41" s="594">
        <f t="shared" si="13"/>
        <v>0</v>
      </c>
      <c r="K41" s="598">
        <v>0</v>
      </c>
      <c r="L41" s="599">
        <v>0</v>
      </c>
      <c r="M41" s="594">
        <f t="shared" si="14"/>
        <v>0</v>
      </c>
      <c r="N41" s="598">
        <v>0</v>
      </c>
      <c r="O41" s="599">
        <v>0</v>
      </c>
      <c r="P41" s="594">
        <v>9</v>
      </c>
      <c r="Q41" s="598">
        <v>6</v>
      </c>
      <c r="R41" s="599">
        <v>3</v>
      </c>
      <c r="S41" s="23" t="s">
        <v>19</v>
      </c>
      <c r="U41" s="173"/>
      <c r="V41" s="173"/>
      <c r="W41" s="173"/>
      <c r="X41" s="173"/>
    </row>
    <row r="42" spans="1:24" s="35" customFormat="1" ht="25.5" customHeight="1">
      <c r="A42" s="594">
        <v>0</v>
      </c>
      <c r="B42" s="598">
        <v>0</v>
      </c>
      <c r="C42" s="599">
        <v>0</v>
      </c>
      <c r="D42" s="594">
        <f t="shared" si="11"/>
        <v>0</v>
      </c>
      <c r="E42" s="598">
        <v>0</v>
      </c>
      <c r="F42" s="599">
        <v>0</v>
      </c>
      <c r="G42" s="594">
        <f t="shared" si="12"/>
        <v>0</v>
      </c>
      <c r="H42" s="598">
        <v>0</v>
      </c>
      <c r="I42" s="599">
        <v>0</v>
      </c>
      <c r="J42" s="594">
        <f t="shared" si="13"/>
        <v>0</v>
      </c>
      <c r="K42" s="598">
        <v>0</v>
      </c>
      <c r="L42" s="599">
        <v>0</v>
      </c>
      <c r="M42" s="594">
        <f t="shared" si="14"/>
        <v>0</v>
      </c>
      <c r="N42" s="598">
        <v>0</v>
      </c>
      <c r="O42" s="599">
        <v>0</v>
      </c>
      <c r="P42" s="594">
        <v>25</v>
      </c>
      <c r="Q42" s="598">
        <v>6</v>
      </c>
      <c r="R42" s="599">
        <v>19</v>
      </c>
      <c r="S42" s="23" t="s">
        <v>20</v>
      </c>
      <c r="U42" s="173"/>
      <c r="V42" s="173"/>
      <c r="W42" s="173"/>
      <c r="X42" s="173"/>
    </row>
    <row r="43" spans="1:24" s="35" customFormat="1" ht="25.5" customHeight="1">
      <c r="A43" s="594">
        <v>0</v>
      </c>
      <c r="B43" s="598">
        <v>0</v>
      </c>
      <c r="C43" s="599">
        <v>0</v>
      </c>
      <c r="D43" s="594">
        <f t="shared" si="11"/>
        <v>0</v>
      </c>
      <c r="E43" s="598">
        <v>0</v>
      </c>
      <c r="F43" s="599">
        <v>0</v>
      </c>
      <c r="G43" s="594">
        <f t="shared" si="12"/>
        <v>0</v>
      </c>
      <c r="H43" s="598">
        <v>0</v>
      </c>
      <c r="I43" s="599">
        <v>0</v>
      </c>
      <c r="J43" s="594">
        <f t="shared" si="13"/>
        <v>0</v>
      </c>
      <c r="K43" s="598">
        <v>0</v>
      </c>
      <c r="L43" s="599">
        <v>0</v>
      </c>
      <c r="M43" s="594">
        <f t="shared" si="14"/>
        <v>0</v>
      </c>
      <c r="N43" s="598">
        <v>0</v>
      </c>
      <c r="O43" s="599">
        <v>0</v>
      </c>
      <c r="P43" s="594">
        <v>6</v>
      </c>
      <c r="Q43" s="598">
        <v>2</v>
      </c>
      <c r="R43" s="599">
        <v>4</v>
      </c>
      <c r="S43" s="178" t="s">
        <v>211</v>
      </c>
      <c r="U43" s="173"/>
      <c r="V43" s="173"/>
      <c r="W43" s="173"/>
      <c r="X43" s="173"/>
    </row>
    <row r="44" spans="1:24" s="35" customFormat="1" ht="25.5" customHeight="1">
      <c r="A44" s="594">
        <v>0</v>
      </c>
      <c r="B44" s="598">
        <v>0</v>
      </c>
      <c r="C44" s="599">
        <v>0</v>
      </c>
      <c r="D44" s="594">
        <f t="shared" si="11"/>
        <v>0</v>
      </c>
      <c r="E44" s="598">
        <v>0</v>
      </c>
      <c r="F44" s="599">
        <v>0</v>
      </c>
      <c r="G44" s="594">
        <f t="shared" si="12"/>
        <v>0</v>
      </c>
      <c r="H44" s="598">
        <v>0</v>
      </c>
      <c r="I44" s="599">
        <v>0</v>
      </c>
      <c r="J44" s="594">
        <f t="shared" si="13"/>
        <v>0</v>
      </c>
      <c r="K44" s="598">
        <v>0</v>
      </c>
      <c r="L44" s="599">
        <v>0</v>
      </c>
      <c r="M44" s="594">
        <f t="shared" si="14"/>
        <v>0</v>
      </c>
      <c r="N44" s="598">
        <v>0</v>
      </c>
      <c r="O44" s="599">
        <v>0</v>
      </c>
      <c r="P44" s="594">
        <v>28</v>
      </c>
      <c r="Q44" s="598">
        <v>15</v>
      </c>
      <c r="R44" s="599">
        <v>13</v>
      </c>
      <c r="S44" s="23" t="s">
        <v>22</v>
      </c>
      <c r="U44" s="173"/>
      <c r="V44" s="173"/>
      <c r="W44" s="173"/>
      <c r="X44" s="173"/>
    </row>
    <row r="45" spans="1:24" s="35" customFormat="1" ht="25.5" customHeight="1">
      <c r="A45" s="594">
        <v>0</v>
      </c>
      <c r="B45" s="598">
        <v>0</v>
      </c>
      <c r="C45" s="599">
        <v>0</v>
      </c>
      <c r="D45" s="594">
        <f t="shared" si="11"/>
        <v>0</v>
      </c>
      <c r="E45" s="598">
        <v>0</v>
      </c>
      <c r="F45" s="599">
        <v>0</v>
      </c>
      <c r="G45" s="594">
        <f t="shared" si="12"/>
        <v>0</v>
      </c>
      <c r="H45" s="598">
        <v>0</v>
      </c>
      <c r="I45" s="599">
        <v>0</v>
      </c>
      <c r="J45" s="594">
        <f t="shared" si="13"/>
        <v>0</v>
      </c>
      <c r="K45" s="598">
        <v>0</v>
      </c>
      <c r="L45" s="599">
        <v>0</v>
      </c>
      <c r="M45" s="594">
        <f t="shared" si="14"/>
        <v>0</v>
      </c>
      <c r="N45" s="598">
        <v>0</v>
      </c>
      <c r="O45" s="599">
        <v>0</v>
      </c>
      <c r="P45" s="594">
        <v>30</v>
      </c>
      <c r="Q45" s="598">
        <v>15</v>
      </c>
      <c r="R45" s="599">
        <v>15</v>
      </c>
      <c r="S45" s="23" t="s">
        <v>212</v>
      </c>
      <c r="U45" s="173"/>
      <c r="V45" s="173"/>
      <c r="W45" s="173"/>
      <c r="X45" s="173"/>
    </row>
    <row r="46" spans="1:24" s="35" customFormat="1" ht="25.5" customHeight="1">
      <c r="A46" s="594">
        <v>2</v>
      </c>
      <c r="B46" s="598">
        <v>2</v>
      </c>
      <c r="C46" s="599">
        <v>0</v>
      </c>
      <c r="D46" s="594">
        <f t="shared" si="11"/>
        <v>0</v>
      </c>
      <c r="E46" s="598">
        <v>0</v>
      </c>
      <c r="F46" s="599">
        <v>0</v>
      </c>
      <c r="G46" s="594">
        <f t="shared" si="12"/>
        <v>0</v>
      </c>
      <c r="H46" s="598">
        <v>0</v>
      </c>
      <c r="I46" s="599">
        <v>0</v>
      </c>
      <c r="J46" s="594">
        <f t="shared" si="13"/>
        <v>0</v>
      </c>
      <c r="K46" s="598">
        <v>0</v>
      </c>
      <c r="L46" s="599">
        <v>0</v>
      </c>
      <c r="M46" s="594">
        <f t="shared" si="14"/>
        <v>0</v>
      </c>
      <c r="N46" s="598">
        <v>0</v>
      </c>
      <c r="O46" s="599">
        <v>0</v>
      </c>
      <c r="P46" s="594">
        <v>7</v>
      </c>
      <c r="Q46" s="627">
        <v>2</v>
      </c>
      <c r="R46" s="628">
        <v>5</v>
      </c>
      <c r="S46" s="23" t="s">
        <v>24</v>
      </c>
      <c r="U46" s="173"/>
      <c r="V46" s="173"/>
      <c r="W46" s="173"/>
      <c r="X46" s="173"/>
    </row>
    <row r="47" spans="1:24" s="35" customFormat="1" ht="25.5" customHeight="1">
      <c r="A47" s="594">
        <v>0</v>
      </c>
      <c r="B47" s="598">
        <v>0</v>
      </c>
      <c r="C47" s="599">
        <v>0</v>
      </c>
      <c r="D47" s="594">
        <f t="shared" si="11"/>
        <v>0</v>
      </c>
      <c r="E47" s="598">
        <v>0</v>
      </c>
      <c r="F47" s="599">
        <v>0</v>
      </c>
      <c r="G47" s="594">
        <f t="shared" si="12"/>
        <v>0</v>
      </c>
      <c r="H47" s="598">
        <v>0</v>
      </c>
      <c r="I47" s="599">
        <v>0</v>
      </c>
      <c r="J47" s="594">
        <f t="shared" si="13"/>
        <v>0</v>
      </c>
      <c r="K47" s="598">
        <v>0</v>
      </c>
      <c r="L47" s="599">
        <v>0</v>
      </c>
      <c r="M47" s="594">
        <f t="shared" si="14"/>
        <v>0</v>
      </c>
      <c r="N47" s="598">
        <v>0</v>
      </c>
      <c r="O47" s="599">
        <v>0</v>
      </c>
      <c r="P47" s="594">
        <v>10</v>
      </c>
      <c r="Q47" s="627">
        <v>6</v>
      </c>
      <c r="R47" s="628">
        <v>4</v>
      </c>
      <c r="S47" s="23" t="s">
        <v>25</v>
      </c>
      <c r="T47" s="144"/>
      <c r="U47" s="173"/>
      <c r="V47" s="173"/>
      <c r="W47" s="173"/>
      <c r="X47" s="173"/>
    </row>
    <row r="48" spans="1:24" s="35" customFormat="1" ht="25.5" customHeight="1" thickBot="1">
      <c r="A48" s="606">
        <v>1</v>
      </c>
      <c r="B48" s="604">
        <v>1</v>
      </c>
      <c r="C48" s="605">
        <v>0</v>
      </c>
      <c r="D48" s="606">
        <f t="shared" si="11"/>
        <v>0</v>
      </c>
      <c r="E48" s="604">
        <v>0</v>
      </c>
      <c r="F48" s="605">
        <v>0</v>
      </c>
      <c r="G48" s="606">
        <f t="shared" si="12"/>
        <v>0</v>
      </c>
      <c r="H48" s="604">
        <v>0</v>
      </c>
      <c r="I48" s="605">
        <v>0</v>
      </c>
      <c r="J48" s="606">
        <f t="shared" si="13"/>
        <v>0</v>
      </c>
      <c r="K48" s="604">
        <v>0</v>
      </c>
      <c r="L48" s="605">
        <v>0</v>
      </c>
      <c r="M48" s="606">
        <f t="shared" si="14"/>
        <v>0</v>
      </c>
      <c r="N48" s="604">
        <v>0</v>
      </c>
      <c r="O48" s="605">
        <v>0</v>
      </c>
      <c r="P48" s="606">
        <v>9</v>
      </c>
      <c r="Q48" s="604">
        <v>4</v>
      </c>
      <c r="R48" s="605">
        <v>5</v>
      </c>
      <c r="S48" s="257" t="s">
        <v>26</v>
      </c>
      <c r="T48" s="144"/>
      <c r="U48" s="173"/>
      <c r="V48" s="173"/>
      <c r="W48" s="173"/>
      <c r="X48" s="173"/>
    </row>
    <row r="49" spans="1:24" s="34" customFormat="1" ht="12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144"/>
      <c r="T49" s="144"/>
      <c r="U49" s="173"/>
      <c r="V49" s="173"/>
      <c r="W49" s="173"/>
      <c r="X49" s="173"/>
    </row>
    <row r="50" spans="1:24" s="34" customFormat="1" ht="18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144"/>
      <c r="T50" s="144"/>
      <c r="U50" s="173"/>
      <c r="V50" s="173"/>
      <c r="W50" s="173"/>
      <c r="X50" s="173"/>
    </row>
    <row r="51" spans="1:24" s="34" customFormat="1" ht="18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144"/>
      <c r="T51" s="144"/>
      <c r="U51" s="173"/>
      <c r="V51" s="173"/>
      <c r="W51" s="173"/>
      <c r="X51" s="173"/>
    </row>
    <row r="52" spans="1:24" s="34" customFormat="1" ht="18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44"/>
      <c r="T52" s="144"/>
      <c r="U52" s="146"/>
      <c r="V52" s="173"/>
      <c r="W52" s="173"/>
      <c r="X52" s="173"/>
    </row>
    <row r="53" spans="1:24" s="34" customFormat="1" ht="18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44"/>
      <c r="T53" s="144"/>
      <c r="U53" s="146"/>
      <c r="V53" s="146"/>
    </row>
    <row r="54" spans="1:24" s="34" customFormat="1" ht="18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144"/>
      <c r="T54" s="144"/>
      <c r="U54" s="146"/>
      <c r="V54" s="146"/>
    </row>
    <row r="55" spans="1:24" s="34" customFormat="1" ht="18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144"/>
      <c r="T55" s="144"/>
      <c r="U55" s="146"/>
      <c r="V55" s="146"/>
    </row>
    <row r="56" spans="1:24" s="34" customFormat="1" ht="18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144"/>
      <c r="T56" s="144"/>
      <c r="U56" s="146"/>
      <c r="V56" s="146"/>
    </row>
    <row r="57" spans="1:24" s="34" customFormat="1" ht="18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144"/>
      <c r="T57" s="144"/>
      <c r="U57" s="146"/>
      <c r="V57" s="146"/>
    </row>
    <row r="58" spans="1:24" s="34" customFormat="1" ht="18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144"/>
      <c r="T58" s="144"/>
      <c r="U58" s="146"/>
      <c r="V58" s="146"/>
    </row>
    <row r="59" spans="1:24" s="34" customFormat="1" ht="18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44"/>
      <c r="T59" s="144"/>
      <c r="U59" s="146"/>
      <c r="V59" s="146"/>
    </row>
    <row r="60" spans="1:24" s="34" customFormat="1" ht="18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144"/>
      <c r="T60" s="144"/>
      <c r="U60" s="146"/>
      <c r="V60" s="146"/>
    </row>
    <row r="61" spans="1:24" s="34" customFormat="1" ht="18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144"/>
      <c r="T61" s="144"/>
      <c r="U61" s="146"/>
      <c r="V61" s="146"/>
    </row>
    <row r="62" spans="1:24" s="34" customFormat="1" ht="18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144"/>
      <c r="T62" s="144"/>
      <c r="U62" s="146"/>
      <c r="V62" s="146"/>
    </row>
    <row r="63" spans="1:24" s="34" customFormat="1" ht="18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144"/>
      <c r="T63" s="144"/>
      <c r="U63" s="146"/>
      <c r="V63" s="146"/>
    </row>
    <row r="64" spans="1:24" s="34" customFormat="1" ht="18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144"/>
      <c r="T64" s="144"/>
      <c r="U64" s="146"/>
      <c r="V64" s="146"/>
    </row>
    <row r="65" spans="1:22" s="34" customFormat="1" ht="18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144"/>
      <c r="T65" s="144"/>
      <c r="U65" s="146"/>
      <c r="V65" s="146"/>
    </row>
    <row r="66" spans="1:22" s="34" customFormat="1" ht="18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144"/>
      <c r="T66" s="144"/>
      <c r="U66" s="146"/>
      <c r="V66" s="146"/>
    </row>
    <row r="67" spans="1:22" s="34" customFormat="1" ht="18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144"/>
      <c r="T67" s="144"/>
      <c r="U67" s="146"/>
      <c r="V67" s="146"/>
    </row>
    <row r="68" spans="1:22" s="34" customFormat="1" ht="18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144"/>
      <c r="T68" s="144"/>
      <c r="U68" s="146"/>
      <c r="V68" s="146"/>
    </row>
    <row r="69" spans="1:22" s="34" customFormat="1" ht="18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144"/>
      <c r="T69" s="144"/>
      <c r="U69" s="146"/>
      <c r="V69" s="146"/>
    </row>
    <row r="70" spans="1:22" ht="18.75" customHeight="1">
      <c r="T70" s="144"/>
    </row>
    <row r="71" spans="1:22" ht="18.75" customHeight="1">
      <c r="T71" s="144"/>
    </row>
    <row r="72" spans="1:22" ht="18.75" customHeight="1">
      <c r="T72" s="144"/>
    </row>
  </sheetData>
  <mergeCells count="20">
    <mergeCell ref="J28:L28"/>
    <mergeCell ref="M28:O28"/>
    <mergeCell ref="A4:C4"/>
    <mergeCell ref="D4:F4"/>
    <mergeCell ref="G4:I4"/>
    <mergeCell ref="J4:L4"/>
    <mergeCell ref="M4:O4"/>
    <mergeCell ref="A25:H25"/>
    <mergeCell ref="A27:B27"/>
    <mergeCell ref="A28:C28"/>
    <mergeCell ref="D28:F28"/>
    <mergeCell ref="G28:I28"/>
    <mergeCell ref="P28:R28"/>
    <mergeCell ref="S28:S29"/>
    <mergeCell ref="S35:S36"/>
    <mergeCell ref="S37:S38"/>
    <mergeCell ref="S4:S5"/>
    <mergeCell ref="S11:S12"/>
    <mergeCell ref="S13:S14"/>
    <mergeCell ref="P4:R4"/>
  </mergeCells>
  <phoneticPr fontId="3"/>
  <printOptions horizontalCentered="1"/>
  <pageMargins left="0.78740157480314965" right="0.39370078740157483" top="0.39370078740157483" bottom="0.59055118110236227" header="0.51181102362204722" footer="0.51181102362204722"/>
  <pageSetup paperSize="9" scale="75" orientation="portrait" r:id="rId1"/>
  <headerFooter scaleWithDoc="0" alignWithMargins="0">
    <oddHeader>&amp;R&amp;11高等学校</oddHeader>
  </headerFooter>
  <ignoredErrors>
    <ignoredError sqref="J35:M38 M39:M45 M46:M48 M12:M24 D14:D21 G13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AC52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1" width="12.85546875" style="32" customWidth="1"/>
    <col min="2" max="10" width="7.140625" style="32" customWidth="1"/>
    <col min="11" max="12" width="6.5703125" style="32" customWidth="1"/>
    <col min="13" max="13" width="7.140625" style="32" customWidth="1"/>
    <col min="14" max="14" width="6.5703125" style="32" customWidth="1"/>
    <col min="15" max="18" width="4.7109375" style="32" customWidth="1"/>
    <col min="19" max="22" width="5.28515625" style="32" customWidth="1"/>
    <col min="23" max="23" width="8.7109375" style="32" bestFit="1" customWidth="1"/>
    <col min="24" max="24" width="5.28515625" style="32" customWidth="1"/>
    <col min="25" max="25" width="9.7109375" style="32" bestFit="1" customWidth="1"/>
    <col min="26" max="28" width="5.28515625" style="32" customWidth="1"/>
    <col min="29" max="29" width="2" style="32" customWidth="1"/>
    <col min="30" max="256" width="8.5703125" style="32"/>
    <col min="257" max="257" width="12.85546875" style="32" customWidth="1"/>
    <col min="258" max="266" width="7.140625" style="32" customWidth="1"/>
    <col min="267" max="268" width="6.5703125" style="32" customWidth="1"/>
    <col min="269" max="269" width="7.140625" style="32" customWidth="1"/>
    <col min="270" max="270" width="6.5703125" style="32" customWidth="1"/>
    <col min="271" max="274" width="4.7109375" style="32" customWidth="1"/>
    <col min="275" max="278" width="5.28515625" style="32" customWidth="1"/>
    <col min="279" max="279" width="8.7109375" style="32" bestFit="1" customWidth="1"/>
    <col min="280" max="280" width="5.28515625" style="32" customWidth="1"/>
    <col min="281" max="281" width="9.7109375" style="32" bestFit="1" customWidth="1"/>
    <col min="282" max="284" width="5.28515625" style="32" customWidth="1"/>
    <col min="285" max="285" width="2" style="32" customWidth="1"/>
    <col min="286" max="512" width="8.5703125" style="32"/>
    <col min="513" max="513" width="12.85546875" style="32" customWidth="1"/>
    <col min="514" max="522" width="7.140625" style="32" customWidth="1"/>
    <col min="523" max="524" width="6.5703125" style="32" customWidth="1"/>
    <col min="525" max="525" width="7.140625" style="32" customWidth="1"/>
    <col min="526" max="526" width="6.5703125" style="32" customWidth="1"/>
    <col min="527" max="530" width="4.7109375" style="32" customWidth="1"/>
    <col min="531" max="534" width="5.28515625" style="32" customWidth="1"/>
    <col min="535" max="535" width="8.7109375" style="32" bestFit="1" customWidth="1"/>
    <col min="536" max="536" width="5.28515625" style="32" customWidth="1"/>
    <col min="537" max="537" width="9.7109375" style="32" bestFit="1" customWidth="1"/>
    <col min="538" max="540" width="5.28515625" style="32" customWidth="1"/>
    <col min="541" max="541" width="2" style="32" customWidth="1"/>
    <col min="542" max="768" width="8.5703125" style="32"/>
    <col min="769" max="769" width="12.85546875" style="32" customWidth="1"/>
    <col min="770" max="778" width="7.140625" style="32" customWidth="1"/>
    <col min="779" max="780" width="6.5703125" style="32" customWidth="1"/>
    <col min="781" max="781" width="7.140625" style="32" customWidth="1"/>
    <col min="782" max="782" width="6.5703125" style="32" customWidth="1"/>
    <col min="783" max="786" width="4.7109375" style="32" customWidth="1"/>
    <col min="787" max="790" width="5.28515625" style="32" customWidth="1"/>
    <col min="791" max="791" width="8.7109375" style="32" bestFit="1" customWidth="1"/>
    <col min="792" max="792" width="5.28515625" style="32" customWidth="1"/>
    <col min="793" max="793" width="9.7109375" style="32" bestFit="1" customWidth="1"/>
    <col min="794" max="796" width="5.28515625" style="32" customWidth="1"/>
    <col min="797" max="797" width="2" style="32" customWidth="1"/>
    <col min="798" max="1024" width="8.5703125" style="32"/>
    <col min="1025" max="1025" width="12.85546875" style="32" customWidth="1"/>
    <col min="1026" max="1034" width="7.140625" style="32" customWidth="1"/>
    <col min="1035" max="1036" width="6.5703125" style="32" customWidth="1"/>
    <col min="1037" max="1037" width="7.140625" style="32" customWidth="1"/>
    <col min="1038" max="1038" width="6.5703125" style="32" customWidth="1"/>
    <col min="1039" max="1042" width="4.7109375" style="32" customWidth="1"/>
    <col min="1043" max="1046" width="5.28515625" style="32" customWidth="1"/>
    <col min="1047" max="1047" width="8.7109375" style="32" bestFit="1" customWidth="1"/>
    <col min="1048" max="1048" width="5.28515625" style="32" customWidth="1"/>
    <col min="1049" max="1049" width="9.7109375" style="32" bestFit="1" customWidth="1"/>
    <col min="1050" max="1052" width="5.28515625" style="32" customWidth="1"/>
    <col min="1053" max="1053" width="2" style="32" customWidth="1"/>
    <col min="1054" max="1280" width="8.5703125" style="32"/>
    <col min="1281" max="1281" width="12.85546875" style="32" customWidth="1"/>
    <col min="1282" max="1290" width="7.140625" style="32" customWidth="1"/>
    <col min="1291" max="1292" width="6.5703125" style="32" customWidth="1"/>
    <col min="1293" max="1293" width="7.140625" style="32" customWidth="1"/>
    <col min="1294" max="1294" width="6.5703125" style="32" customWidth="1"/>
    <col min="1295" max="1298" width="4.7109375" style="32" customWidth="1"/>
    <col min="1299" max="1302" width="5.28515625" style="32" customWidth="1"/>
    <col min="1303" max="1303" width="8.7109375" style="32" bestFit="1" customWidth="1"/>
    <col min="1304" max="1304" width="5.28515625" style="32" customWidth="1"/>
    <col min="1305" max="1305" width="9.7109375" style="32" bestFit="1" customWidth="1"/>
    <col min="1306" max="1308" width="5.28515625" style="32" customWidth="1"/>
    <col min="1309" max="1309" width="2" style="32" customWidth="1"/>
    <col min="1310" max="1536" width="8.5703125" style="32"/>
    <col min="1537" max="1537" width="12.85546875" style="32" customWidth="1"/>
    <col min="1538" max="1546" width="7.140625" style="32" customWidth="1"/>
    <col min="1547" max="1548" width="6.5703125" style="32" customWidth="1"/>
    <col min="1549" max="1549" width="7.140625" style="32" customWidth="1"/>
    <col min="1550" max="1550" width="6.5703125" style="32" customWidth="1"/>
    <col min="1551" max="1554" width="4.7109375" style="32" customWidth="1"/>
    <col min="1555" max="1558" width="5.28515625" style="32" customWidth="1"/>
    <col min="1559" max="1559" width="8.7109375" style="32" bestFit="1" customWidth="1"/>
    <col min="1560" max="1560" width="5.28515625" style="32" customWidth="1"/>
    <col min="1561" max="1561" width="9.7109375" style="32" bestFit="1" customWidth="1"/>
    <col min="1562" max="1564" width="5.28515625" style="32" customWidth="1"/>
    <col min="1565" max="1565" width="2" style="32" customWidth="1"/>
    <col min="1566" max="1792" width="8.5703125" style="32"/>
    <col min="1793" max="1793" width="12.85546875" style="32" customWidth="1"/>
    <col min="1794" max="1802" width="7.140625" style="32" customWidth="1"/>
    <col min="1803" max="1804" width="6.5703125" style="32" customWidth="1"/>
    <col min="1805" max="1805" width="7.140625" style="32" customWidth="1"/>
    <col min="1806" max="1806" width="6.5703125" style="32" customWidth="1"/>
    <col min="1807" max="1810" width="4.7109375" style="32" customWidth="1"/>
    <col min="1811" max="1814" width="5.28515625" style="32" customWidth="1"/>
    <col min="1815" max="1815" width="8.7109375" style="32" bestFit="1" customWidth="1"/>
    <col min="1816" max="1816" width="5.28515625" style="32" customWidth="1"/>
    <col min="1817" max="1817" width="9.7109375" style="32" bestFit="1" customWidth="1"/>
    <col min="1818" max="1820" width="5.28515625" style="32" customWidth="1"/>
    <col min="1821" max="1821" width="2" style="32" customWidth="1"/>
    <col min="1822" max="2048" width="8.5703125" style="32"/>
    <col min="2049" max="2049" width="12.85546875" style="32" customWidth="1"/>
    <col min="2050" max="2058" width="7.140625" style="32" customWidth="1"/>
    <col min="2059" max="2060" width="6.5703125" style="32" customWidth="1"/>
    <col min="2061" max="2061" width="7.140625" style="32" customWidth="1"/>
    <col min="2062" max="2062" width="6.5703125" style="32" customWidth="1"/>
    <col min="2063" max="2066" width="4.7109375" style="32" customWidth="1"/>
    <col min="2067" max="2070" width="5.28515625" style="32" customWidth="1"/>
    <col min="2071" max="2071" width="8.7109375" style="32" bestFit="1" customWidth="1"/>
    <col min="2072" max="2072" width="5.28515625" style="32" customWidth="1"/>
    <col min="2073" max="2073" width="9.7109375" style="32" bestFit="1" customWidth="1"/>
    <col min="2074" max="2076" width="5.28515625" style="32" customWidth="1"/>
    <col min="2077" max="2077" width="2" style="32" customWidth="1"/>
    <col min="2078" max="2304" width="8.5703125" style="32"/>
    <col min="2305" max="2305" width="12.85546875" style="32" customWidth="1"/>
    <col min="2306" max="2314" width="7.140625" style="32" customWidth="1"/>
    <col min="2315" max="2316" width="6.5703125" style="32" customWidth="1"/>
    <col min="2317" max="2317" width="7.140625" style="32" customWidth="1"/>
    <col min="2318" max="2318" width="6.5703125" style="32" customWidth="1"/>
    <col min="2319" max="2322" width="4.7109375" style="32" customWidth="1"/>
    <col min="2323" max="2326" width="5.28515625" style="32" customWidth="1"/>
    <col min="2327" max="2327" width="8.7109375" style="32" bestFit="1" customWidth="1"/>
    <col min="2328" max="2328" width="5.28515625" style="32" customWidth="1"/>
    <col min="2329" max="2329" width="9.7109375" style="32" bestFit="1" customWidth="1"/>
    <col min="2330" max="2332" width="5.28515625" style="32" customWidth="1"/>
    <col min="2333" max="2333" width="2" style="32" customWidth="1"/>
    <col min="2334" max="2560" width="8.5703125" style="32"/>
    <col min="2561" max="2561" width="12.85546875" style="32" customWidth="1"/>
    <col min="2562" max="2570" width="7.140625" style="32" customWidth="1"/>
    <col min="2571" max="2572" width="6.5703125" style="32" customWidth="1"/>
    <col min="2573" max="2573" width="7.140625" style="32" customWidth="1"/>
    <col min="2574" max="2574" width="6.5703125" style="32" customWidth="1"/>
    <col min="2575" max="2578" width="4.7109375" style="32" customWidth="1"/>
    <col min="2579" max="2582" width="5.28515625" style="32" customWidth="1"/>
    <col min="2583" max="2583" width="8.7109375" style="32" bestFit="1" customWidth="1"/>
    <col min="2584" max="2584" width="5.28515625" style="32" customWidth="1"/>
    <col min="2585" max="2585" width="9.7109375" style="32" bestFit="1" customWidth="1"/>
    <col min="2586" max="2588" width="5.28515625" style="32" customWidth="1"/>
    <col min="2589" max="2589" width="2" style="32" customWidth="1"/>
    <col min="2590" max="2816" width="8.5703125" style="32"/>
    <col min="2817" max="2817" width="12.85546875" style="32" customWidth="1"/>
    <col min="2818" max="2826" width="7.140625" style="32" customWidth="1"/>
    <col min="2827" max="2828" width="6.5703125" style="32" customWidth="1"/>
    <col min="2829" max="2829" width="7.140625" style="32" customWidth="1"/>
    <col min="2830" max="2830" width="6.5703125" style="32" customWidth="1"/>
    <col min="2831" max="2834" width="4.7109375" style="32" customWidth="1"/>
    <col min="2835" max="2838" width="5.28515625" style="32" customWidth="1"/>
    <col min="2839" max="2839" width="8.7109375" style="32" bestFit="1" customWidth="1"/>
    <col min="2840" max="2840" width="5.28515625" style="32" customWidth="1"/>
    <col min="2841" max="2841" width="9.7109375" style="32" bestFit="1" customWidth="1"/>
    <col min="2842" max="2844" width="5.28515625" style="32" customWidth="1"/>
    <col min="2845" max="2845" width="2" style="32" customWidth="1"/>
    <col min="2846" max="3072" width="8.5703125" style="32"/>
    <col min="3073" max="3073" width="12.85546875" style="32" customWidth="1"/>
    <col min="3074" max="3082" width="7.140625" style="32" customWidth="1"/>
    <col min="3083" max="3084" width="6.5703125" style="32" customWidth="1"/>
    <col min="3085" max="3085" width="7.140625" style="32" customWidth="1"/>
    <col min="3086" max="3086" width="6.5703125" style="32" customWidth="1"/>
    <col min="3087" max="3090" width="4.7109375" style="32" customWidth="1"/>
    <col min="3091" max="3094" width="5.28515625" style="32" customWidth="1"/>
    <col min="3095" max="3095" width="8.7109375" style="32" bestFit="1" customWidth="1"/>
    <col min="3096" max="3096" width="5.28515625" style="32" customWidth="1"/>
    <col min="3097" max="3097" width="9.7109375" style="32" bestFit="1" customWidth="1"/>
    <col min="3098" max="3100" width="5.28515625" style="32" customWidth="1"/>
    <col min="3101" max="3101" width="2" style="32" customWidth="1"/>
    <col min="3102" max="3328" width="8.5703125" style="32"/>
    <col min="3329" max="3329" width="12.85546875" style="32" customWidth="1"/>
    <col min="3330" max="3338" width="7.140625" style="32" customWidth="1"/>
    <col min="3339" max="3340" width="6.5703125" style="32" customWidth="1"/>
    <col min="3341" max="3341" width="7.140625" style="32" customWidth="1"/>
    <col min="3342" max="3342" width="6.5703125" style="32" customWidth="1"/>
    <col min="3343" max="3346" width="4.7109375" style="32" customWidth="1"/>
    <col min="3347" max="3350" width="5.28515625" style="32" customWidth="1"/>
    <col min="3351" max="3351" width="8.7109375" style="32" bestFit="1" customWidth="1"/>
    <col min="3352" max="3352" width="5.28515625" style="32" customWidth="1"/>
    <col min="3353" max="3353" width="9.7109375" style="32" bestFit="1" customWidth="1"/>
    <col min="3354" max="3356" width="5.28515625" style="32" customWidth="1"/>
    <col min="3357" max="3357" width="2" style="32" customWidth="1"/>
    <col min="3358" max="3584" width="8.5703125" style="32"/>
    <col min="3585" max="3585" width="12.85546875" style="32" customWidth="1"/>
    <col min="3586" max="3594" width="7.140625" style="32" customWidth="1"/>
    <col min="3595" max="3596" width="6.5703125" style="32" customWidth="1"/>
    <col min="3597" max="3597" width="7.140625" style="32" customWidth="1"/>
    <col min="3598" max="3598" width="6.5703125" style="32" customWidth="1"/>
    <col min="3599" max="3602" width="4.7109375" style="32" customWidth="1"/>
    <col min="3603" max="3606" width="5.28515625" style="32" customWidth="1"/>
    <col min="3607" max="3607" width="8.7109375" style="32" bestFit="1" customWidth="1"/>
    <col min="3608" max="3608" width="5.28515625" style="32" customWidth="1"/>
    <col min="3609" max="3609" width="9.7109375" style="32" bestFit="1" customWidth="1"/>
    <col min="3610" max="3612" width="5.28515625" style="32" customWidth="1"/>
    <col min="3613" max="3613" width="2" style="32" customWidth="1"/>
    <col min="3614" max="3840" width="8.5703125" style="32"/>
    <col min="3841" max="3841" width="12.85546875" style="32" customWidth="1"/>
    <col min="3842" max="3850" width="7.140625" style="32" customWidth="1"/>
    <col min="3851" max="3852" width="6.5703125" style="32" customWidth="1"/>
    <col min="3853" max="3853" width="7.140625" style="32" customWidth="1"/>
    <col min="3854" max="3854" width="6.5703125" style="32" customWidth="1"/>
    <col min="3855" max="3858" width="4.7109375" style="32" customWidth="1"/>
    <col min="3859" max="3862" width="5.28515625" style="32" customWidth="1"/>
    <col min="3863" max="3863" width="8.7109375" style="32" bestFit="1" customWidth="1"/>
    <col min="3864" max="3864" width="5.28515625" style="32" customWidth="1"/>
    <col min="3865" max="3865" width="9.7109375" style="32" bestFit="1" customWidth="1"/>
    <col min="3866" max="3868" width="5.28515625" style="32" customWidth="1"/>
    <col min="3869" max="3869" width="2" style="32" customWidth="1"/>
    <col min="3870" max="4096" width="8.5703125" style="32"/>
    <col min="4097" max="4097" width="12.85546875" style="32" customWidth="1"/>
    <col min="4098" max="4106" width="7.140625" style="32" customWidth="1"/>
    <col min="4107" max="4108" width="6.5703125" style="32" customWidth="1"/>
    <col min="4109" max="4109" width="7.140625" style="32" customWidth="1"/>
    <col min="4110" max="4110" width="6.5703125" style="32" customWidth="1"/>
    <col min="4111" max="4114" width="4.7109375" style="32" customWidth="1"/>
    <col min="4115" max="4118" width="5.28515625" style="32" customWidth="1"/>
    <col min="4119" max="4119" width="8.7109375" style="32" bestFit="1" customWidth="1"/>
    <col min="4120" max="4120" width="5.28515625" style="32" customWidth="1"/>
    <col min="4121" max="4121" width="9.7109375" style="32" bestFit="1" customWidth="1"/>
    <col min="4122" max="4124" width="5.28515625" style="32" customWidth="1"/>
    <col min="4125" max="4125" width="2" style="32" customWidth="1"/>
    <col min="4126" max="4352" width="8.5703125" style="32"/>
    <col min="4353" max="4353" width="12.85546875" style="32" customWidth="1"/>
    <col min="4354" max="4362" width="7.140625" style="32" customWidth="1"/>
    <col min="4363" max="4364" width="6.5703125" style="32" customWidth="1"/>
    <col min="4365" max="4365" width="7.140625" style="32" customWidth="1"/>
    <col min="4366" max="4366" width="6.5703125" style="32" customWidth="1"/>
    <col min="4367" max="4370" width="4.7109375" style="32" customWidth="1"/>
    <col min="4371" max="4374" width="5.28515625" style="32" customWidth="1"/>
    <col min="4375" max="4375" width="8.7109375" style="32" bestFit="1" customWidth="1"/>
    <col min="4376" max="4376" width="5.28515625" style="32" customWidth="1"/>
    <col min="4377" max="4377" width="9.7109375" style="32" bestFit="1" customWidth="1"/>
    <col min="4378" max="4380" width="5.28515625" style="32" customWidth="1"/>
    <col min="4381" max="4381" width="2" style="32" customWidth="1"/>
    <col min="4382" max="4608" width="8.5703125" style="32"/>
    <col min="4609" max="4609" width="12.85546875" style="32" customWidth="1"/>
    <col min="4610" max="4618" width="7.140625" style="32" customWidth="1"/>
    <col min="4619" max="4620" width="6.5703125" style="32" customWidth="1"/>
    <col min="4621" max="4621" width="7.140625" style="32" customWidth="1"/>
    <col min="4622" max="4622" width="6.5703125" style="32" customWidth="1"/>
    <col min="4623" max="4626" width="4.7109375" style="32" customWidth="1"/>
    <col min="4627" max="4630" width="5.28515625" style="32" customWidth="1"/>
    <col min="4631" max="4631" width="8.7109375" style="32" bestFit="1" customWidth="1"/>
    <col min="4632" max="4632" width="5.28515625" style="32" customWidth="1"/>
    <col min="4633" max="4633" width="9.7109375" style="32" bestFit="1" customWidth="1"/>
    <col min="4634" max="4636" width="5.28515625" style="32" customWidth="1"/>
    <col min="4637" max="4637" width="2" style="32" customWidth="1"/>
    <col min="4638" max="4864" width="8.5703125" style="32"/>
    <col min="4865" max="4865" width="12.85546875" style="32" customWidth="1"/>
    <col min="4866" max="4874" width="7.140625" style="32" customWidth="1"/>
    <col min="4875" max="4876" width="6.5703125" style="32" customWidth="1"/>
    <col min="4877" max="4877" width="7.140625" style="32" customWidth="1"/>
    <col min="4878" max="4878" width="6.5703125" style="32" customWidth="1"/>
    <col min="4879" max="4882" width="4.7109375" style="32" customWidth="1"/>
    <col min="4883" max="4886" width="5.28515625" style="32" customWidth="1"/>
    <col min="4887" max="4887" width="8.7109375" style="32" bestFit="1" customWidth="1"/>
    <col min="4888" max="4888" width="5.28515625" style="32" customWidth="1"/>
    <col min="4889" max="4889" width="9.7109375" style="32" bestFit="1" customWidth="1"/>
    <col min="4890" max="4892" width="5.28515625" style="32" customWidth="1"/>
    <col min="4893" max="4893" width="2" style="32" customWidth="1"/>
    <col min="4894" max="5120" width="8.5703125" style="32"/>
    <col min="5121" max="5121" width="12.85546875" style="32" customWidth="1"/>
    <col min="5122" max="5130" width="7.140625" style="32" customWidth="1"/>
    <col min="5131" max="5132" width="6.5703125" style="32" customWidth="1"/>
    <col min="5133" max="5133" width="7.140625" style="32" customWidth="1"/>
    <col min="5134" max="5134" width="6.5703125" style="32" customWidth="1"/>
    <col min="5135" max="5138" width="4.7109375" style="32" customWidth="1"/>
    <col min="5139" max="5142" width="5.28515625" style="32" customWidth="1"/>
    <col min="5143" max="5143" width="8.7109375" style="32" bestFit="1" customWidth="1"/>
    <col min="5144" max="5144" width="5.28515625" style="32" customWidth="1"/>
    <col min="5145" max="5145" width="9.7109375" style="32" bestFit="1" customWidth="1"/>
    <col min="5146" max="5148" width="5.28515625" style="32" customWidth="1"/>
    <col min="5149" max="5149" width="2" style="32" customWidth="1"/>
    <col min="5150" max="5376" width="8.5703125" style="32"/>
    <col min="5377" max="5377" width="12.85546875" style="32" customWidth="1"/>
    <col min="5378" max="5386" width="7.140625" style="32" customWidth="1"/>
    <col min="5387" max="5388" width="6.5703125" style="32" customWidth="1"/>
    <col min="5389" max="5389" width="7.140625" style="32" customWidth="1"/>
    <col min="5390" max="5390" width="6.5703125" style="32" customWidth="1"/>
    <col min="5391" max="5394" width="4.7109375" style="32" customWidth="1"/>
    <col min="5395" max="5398" width="5.28515625" style="32" customWidth="1"/>
    <col min="5399" max="5399" width="8.7109375" style="32" bestFit="1" customWidth="1"/>
    <col min="5400" max="5400" width="5.28515625" style="32" customWidth="1"/>
    <col min="5401" max="5401" width="9.7109375" style="32" bestFit="1" customWidth="1"/>
    <col min="5402" max="5404" width="5.28515625" style="32" customWidth="1"/>
    <col min="5405" max="5405" width="2" style="32" customWidth="1"/>
    <col min="5406" max="5632" width="8.5703125" style="32"/>
    <col min="5633" max="5633" width="12.85546875" style="32" customWidth="1"/>
    <col min="5634" max="5642" width="7.140625" style="32" customWidth="1"/>
    <col min="5643" max="5644" width="6.5703125" style="32" customWidth="1"/>
    <col min="5645" max="5645" width="7.140625" style="32" customWidth="1"/>
    <col min="5646" max="5646" width="6.5703125" style="32" customWidth="1"/>
    <col min="5647" max="5650" width="4.7109375" style="32" customWidth="1"/>
    <col min="5651" max="5654" width="5.28515625" style="32" customWidth="1"/>
    <col min="5655" max="5655" width="8.7109375" style="32" bestFit="1" customWidth="1"/>
    <col min="5656" max="5656" width="5.28515625" style="32" customWidth="1"/>
    <col min="5657" max="5657" width="9.7109375" style="32" bestFit="1" customWidth="1"/>
    <col min="5658" max="5660" width="5.28515625" style="32" customWidth="1"/>
    <col min="5661" max="5661" width="2" style="32" customWidth="1"/>
    <col min="5662" max="5888" width="8.5703125" style="32"/>
    <col min="5889" max="5889" width="12.85546875" style="32" customWidth="1"/>
    <col min="5890" max="5898" width="7.140625" style="32" customWidth="1"/>
    <col min="5899" max="5900" width="6.5703125" style="32" customWidth="1"/>
    <col min="5901" max="5901" width="7.140625" style="32" customWidth="1"/>
    <col min="5902" max="5902" width="6.5703125" style="32" customWidth="1"/>
    <col min="5903" max="5906" width="4.7109375" style="32" customWidth="1"/>
    <col min="5907" max="5910" width="5.28515625" style="32" customWidth="1"/>
    <col min="5911" max="5911" width="8.7109375" style="32" bestFit="1" customWidth="1"/>
    <col min="5912" max="5912" width="5.28515625" style="32" customWidth="1"/>
    <col min="5913" max="5913" width="9.7109375" style="32" bestFit="1" customWidth="1"/>
    <col min="5914" max="5916" width="5.28515625" style="32" customWidth="1"/>
    <col min="5917" max="5917" width="2" style="32" customWidth="1"/>
    <col min="5918" max="6144" width="8.5703125" style="32"/>
    <col min="6145" max="6145" width="12.85546875" style="32" customWidth="1"/>
    <col min="6146" max="6154" width="7.140625" style="32" customWidth="1"/>
    <col min="6155" max="6156" width="6.5703125" style="32" customWidth="1"/>
    <col min="6157" max="6157" width="7.140625" style="32" customWidth="1"/>
    <col min="6158" max="6158" width="6.5703125" style="32" customWidth="1"/>
    <col min="6159" max="6162" width="4.7109375" style="32" customWidth="1"/>
    <col min="6163" max="6166" width="5.28515625" style="32" customWidth="1"/>
    <col min="6167" max="6167" width="8.7109375" style="32" bestFit="1" customWidth="1"/>
    <col min="6168" max="6168" width="5.28515625" style="32" customWidth="1"/>
    <col min="6169" max="6169" width="9.7109375" style="32" bestFit="1" customWidth="1"/>
    <col min="6170" max="6172" width="5.28515625" style="32" customWidth="1"/>
    <col min="6173" max="6173" width="2" style="32" customWidth="1"/>
    <col min="6174" max="6400" width="8.5703125" style="32"/>
    <col min="6401" max="6401" width="12.85546875" style="32" customWidth="1"/>
    <col min="6402" max="6410" width="7.140625" style="32" customWidth="1"/>
    <col min="6411" max="6412" width="6.5703125" style="32" customWidth="1"/>
    <col min="6413" max="6413" width="7.140625" style="32" customWidth="1"/>
    <col min="6414" max="6414" width="6.5703125" style="32" customWidth="1"/>
    <col min="6415" max="6418" width="4.7109375" style="32" customWidth="1"/>
    <col min="6419" max="6422" width="5.28515625" style="32" customWidth="1"/>
    <col min="6423" max="6423" width="8.7109375" style="32" bestFit="1" customWidth="1"/>
    <col min="6424" max="6424" width="5.28515625" style="32" customWidth="1"/>
    <col min="6425" max="6425" width="9.7109375" style="32" bestFit="1" customWidth="1"/>
    <col min="6426" max="6428" width="5.28515625" style="32" customWidth="1"/>
    <col min="6429" max="6429" width="2" style="32" customWidth="1"/>
    <col min="6430" max="6656" width="8.5703125" style="32"/>
    <col min="6657" max="6657" width="12.85546875" style="32" customWidth="1"/>
    <col min="6658" max="6666" width="7.140625" style="32" customWidth="1"/>
    <col min="6667" max="6668" width="6.5703125" style="32" customWidth="1"/>
    <col min="6669" max="6669" width="7.140625" style="32" customWidth="1"/>
    <col min="6670" max="6670" width="6.5703125" style="32" customWidth="1"/>
    <col min="6671" max="6674" width="4.7109375" style="32" customWidth="1"/>
    <col min="6675" max="6678" width="5.28515625" style="32" customWidth="1"/>
    <col min="6679" max="6679" width="8.7109375" style="32" bestFit="1" customWidth="1"/>
    <col min="6680" max="6680" width="5.28515625" style="32" customWidth="1"/>
    <col min="6681" max="6681" width="9.7109375" style="32" bestFit="1" customWidth="1"/>
    <col min="6682" max="6684" width="5.28515625" style="32" customWidth="1"/>
    <col min="6685" max="6685" width="2" style="32" customWidth="1"/>
    <col min="6686" max="6912" width="8.5703125" style="32"/>
    <col min="6913" max="6913" width="12.85546875" style="32" customWidth="1"/>
    <col min="6914" max="6922" width="7.140625" style="32" customWidth="1"/>
    <col min="6923" max="6924" width="6.5703125" style="32" customWidth="1"/>
    <col min="6925" max="6925" width="7.140625" style="32" customWidth="1"/>
    <col min="6926" max="6926" width="6.5703125" style="32" customWidth="1"/>
    <col min="6927" max="6930" width="4.7109375" style="32" customWidth="1"/>
    <col min="6931" max="6934" width="5.28515625" style="32" customWidth="1"/>
    <col min="6935" max="6935" width="8.7109375" style="32" bestFit="1" customWidth="1"/>
    <col min="6936" max="6936" width="5.28515625" style="32" customWidth="1"/>
    <col min="6937" max="6937" width="9.7109375" style="32" bestFit="1" customWidth="1"/>
    <col min="6938" max="6940" width="5.28515625" style="32" customWidth="1"/>
    <col min="6941" max="6941" width="2" style="32" customWidth="1"/>
    <col min="6942" max="7168" width="8.5703125" style="32"/>
    <col min="7169" max="7169" width="12.85546875" style="32" customWidth="1"/>
    <col min="7170" max="7178" width="7.140625" style="32" customWidth="1"/>
    <col min="7179" max="7180" width="6.5703125" style="32" customWidth="1"/>
    <col min="7181" max="7181" width="7.140625" style="32" customWidth="1"/>
    <col min="7182" max="7182" width="6.5703125" style="32" customWidth="1"/>
    <col min="7183" max="7186" width="4.7109375" style="32" customWidth="1"/>
    <col min="7187" max="7190" width="5.28515625" style="32" customWidth="1"/>
    <col min="7191" max="7191" width="8.7109375" style="32" bestFit="1" customWidth="1"/>
    <col min="7192" max="7192" width="5.28515625" style="32" customWidth="1"/>
    <col min="7193" max="7193" width="9.7109375" style="32" bestFit="1" customWidth="1"/>
    <col min="7194" max="7196" width="5.28515625" style="32" customWidth="1"/>
    <col min="7197" max="7197" width="2" style="32" customWidth="1"/>
    <col min="7198" max="7424" width="8.5703125" style="32"/>
    <col min="7425" max="7425" width="12.85546875" style="32" customWidth="1"/>
    <col min="7426" max="7434" width="7.140625" style="32" customWidth="1"/>
    <col min="7435" max="7436" width="6.5703125" style="32" customWidth="1"/>
    <col min="7437" max="7437" width="7.140625" style="32" customWidth="1"/>
    <col min="7438" max="7438" width="6.5703125" style="32" customWidth="1"/>
    <col min="7439" max="7442" width="4.7109375" style="32" customWidth="1"/>
    <col min="7443" max="7446" width="5.28515625" style="32" customWidth="1"/>
    <col min="7447" max="7447" width="8.7109375" style="32" bestFit="1" customWidth="1"/>
    <col min="7448" max="7448" width="5.28515625" style="32" customWidth="1"/>
    <col min="7449" max="7449" width="9.7109375" style="32" bestFit="1" customWidth="1"/>
    <col min="7450" max="7452" width="5.28515625" style="32" customWidth="1"/>
    <col min="7453" max="7453" width="2" style="32" customWidth="1"/>
    <col min="7454" max="7680" width="8.5703125" style="32"/>
    <col min="7681" max="7681" width="12.85546875" style="32" customWidth="1"/>
    <col min="7682" max="7690" width="7.140625" style="32" customWidth="1"/>
    <col min="7691" max="7692" width="6.5703125" style="32" customWidth="1"/>
    <col min="7693" max="7693" width="7.140625" style="32" customWidth="1"/>
    <col min="7694" max="7694" width="6.5703125" style="32" customWidth="1"/>
    <col min="7695" max="7698" width="4.7109375" style="32" customWidth="1"/>
    <col min="7699" max="7702" width="5.28515625" style="32" customWidth="1"/>
    <col min="7703" max="7703" width="8.7109375" style="32" bestFit="1" customWidth="1"/>
    <col min="7704" max="7704" width="5.28515625" style="32" customWidth="1"/>
    <col min="7705" max="7705" width="9.7109375" style="32" bestFit="1" customWidth="1"/>
    <col min="7706" max="7708" width="5.28515625" style="32" customWidth="1"/>
    <col min="7709" max="7709" width="2" style="32" customWidth="1"/>
    <col min="7710" max="7936" width="8.5703125" style="32"/>
    <col min="7937" max="7937" width="12.85546875" style="32" customWidth="1"/>
    <col min="7938" max="7946" width="7.140625" style="32" customWidth="1"/>
    <col min="7947" max="7948" width="6.5703125" style="32" customWidth="1"/>
    <col min="7949" max="7949" width="7.140625" style="32" customWidth="1"/>
    <col min="7950" max="7950" width="6.5703125" style="32" customWidth="1"/>
    <col min="7951" max="7954" width="4.7109375" style="32" customWidth="1"/>
    <col min="7955" max="7958" width="5.28515625" style="32" customWidth="1"/>
    <col min="7959" max="7959" width="8.7109375" style="32" bestFit="1" customWidth="1"/>
    <col min="7960" max="7960" width="5.28515625" style="32" customWidth="1"/>
    <col min="7961" max="7961" width="9.7109375" style="32" bestFit="1" customWidth="1"/>
    <col min="7962" max="7964" width="5.28515625" style="32" customWidth="1"/>
    <col min="7965" max="7965" width="2" style="32" customWidth="1"/>
    <col min="7966" max="8192" width="8.5703125" style="32"/>
    <col min="8193" max="8193" width="12.85546875" style="32" customWidth="1"/>
    <col min="8194" max="8202" width="7.140625" style="32" customWidth="1"/>
    <col min="8203" max="8204" width="6.5703125" style="32" customWidth="1"/>
    <col min="8205" max="8205" width="7.140625" style="32" customWidth="1"/>
    <col min="8206" max="8206" width="6.5703125" style="32" customWidth="1"/>
    <col min="8207" max="8210" width="4.7109375" style="32" customWidth="1"/>
    <col min="8211" max="8214" width="5.28515625" style="32" customWidth="1"/>
    <col min="8215" max="8215" width="8.7109375" style="32" bestFit="1" customWidth="1"/>
    <col min="8216" max="8216" width="5.28515625" style="32" customWidth="1"/>
    <col min="8217" max="8217" width="9.7109375" style="32" bestFit="1" customWidth="1"/>
    <col min="8218" max="8220" width="5.28515625" style="32" customWidth="1"/>
    <col min="8221" max="8221" width="2" style="32" customWidth="1"/>
    <col min="8222" max="8448" width="8.5703125" style="32"/>
    <col min="8449" max="8449" width="12.85546875" style="32" customWidth="1"/>
    <col min="8450" max="8458" width="7.140625" style="32" customWidth="1"/>
    <col min="8459" max="8460" width="6.5703125" style="32" customWidth="1"/>
    <col min="8461" max="8461" width="7.140625" style="32" customWidth="1"/>
    <col min="8462" max="8462" width="6.5703125" style="32" customWidth="1"/>
    <col min="8463" max="8466" width="4.7109375" style="32" customWidth="1"/>
    <col min="8467" max="8470" width="5.28515625" style="32" customWidth="1"/>
    <col min="8471" max="8471" width="8.7109375" style="32" bestFit="1" customWidth="1"/>
    <col min="8472" max="8472" width="5.28515625" style="32" customWidth="1"/>
    <col min="8473" max="8473" width="9.7109375" style="32" bestFit="1" customWidth="1"/>
    <col min="8474" max="8476" width="5.28515625" style="32" customWidth="1"/>
    <col min="8477" max="8477" width="2" style="32" customWidth="1"/>
    <col min="8478" max="8704" width="8.5703125" style="32"/>
    <col min="8705" max="8705" width="12.85546875" style="32" customWidth="1"/>
    <col min="8706" max="8714" width="7.140625" style="32" customWidth="1"/>
    <col min="8715" max="8716" width="6.5703125" style="32" customWidth="1"/>
    <col min="8717" max="8717" width="7.140625" style="32" customWidth="1"/>
    <col min="8718" max="8718" width="6.5703125" style="32" customWidth="1"/>
    <col min="8719" max="8722" width="4.7109375" style="32" customWidth="1"/>
    <col min="8723" max="8726" width="5.28515625" style="32" customWidth="1"/>
    <col min="8727" max="8727" width="8.7109375" style="32" bestFit="1" customWidth="1"/>
    <col min="8728" max="8728" width="5.28515625" style="32" customWidth="1"/>
    <col min="8729" max="8729" width="9.7109375" style="32" bestFit="1" customWidth="1"/>
    <col min="8730" max="8732" width="5.28515625" style="32" customWidth="1"/>
    <col min="8733" max="8733" width="2" style="32" customWidth="1"/>
    <col min="8734" max="8960" width="8.5703125" style="32"/>
    <col min="8961" max="8961" width="12.85546875" style="32" customWidth="1"/>
    <col min="8962" max="8970" width="7.140625" style="32" customWidth="1"/>
    <col min="8971" max="8972" width="6.5703125" style="32" customWidth="1"/>
    <col min="8973" max="8973" width="7.140625" style="32" customWidth="1"/>
    <col min="8974" max="8974" width="6.5703125" style="32" customWidth="1"/>
    <col min="8975" max="8978" width="4.7109375" style="32" customWidth="1"/>
    <col min="8979" max="8982" width="5.28515625" style="32" customWidth="1"/>
    <col min="8983" max="8983" width="8.7109375" style="32" bestFit="1" customWidth="1"/>
    <col min="8984" max="8984" width="5.28515625" style="32" customWidth="1"/>
    <col min="8985" max="8985" width="9.7109375" style="32" bestFit="1" customWidth="1"/>
    <col min="8986" max="8988" width="5.28515625" style="32" customWidth="1"/>
    <col min="8989" max="8989" width="2" style="32" customWidth="1"/>
    <col min="8990" max="9216" width="8.5703125" style="32"/>
    <col min="9217" max="9217" width="12.85546875" style="32" customWidth="1"/>
    <col min="9218" max="9226" width="7.140625" style="32" customWidth="1"/>
    <col min="9227" max="9228" width="6.5703125" style="32" customWidth="1"/>
    <col min="9229" max="9229" width="7.140625" style="32" customWidth="1"/>
    <col min="9230" max="9230" width="6.5703125" style="32" customWidth="1"/>
    <col min="9231" max="9234" width="4.7109375" style="32" customWidth="1"/>
    <col min="9235" max="9238" width="5.28515625" style="32" customWidth="1"/>
    <col min="9239" max="9239" width="8.7109375" style="32" bestFit="1" customWidth="1"/>
    <col min="9240" max="9240" width="5.28515625" style="32" customWidth="1"/>
    <col min="9241" max="9241" width="9.7109375" style="32" bestFit="1" customWidth="1"/>
    <col min="9242" max="9244" width="5.28515625" style="32" customWidth="1"/>
    <col min="9245" max="9245" width="2" style="32" customWidth="1"/>
    <col min="9246" max="9472" width="8.5703125" style="32"/>
    <col min="9473" max="9473" width="12.85546875" style="32" customWidth="1"/>
    <col min="9474" max="9482" width="7.140625" style="32" customWidth="1"/>
    <col min="9483" max="9484" width="6.5703125" style="32" customWidth="1"/>
    <col min="9485" max="9485" width="7.140625" style="32" customWidth="1"/>
    <col min="9486" max="9486" width="6.5703125" style="32" customWidth="1"/>
    <col min="9487" max="9490" width="4.7109375" style="32" customWidth="1"/>
    <col min="9491" max="9494" width="5.28515625" style="32" customWidth="1"/>
    <col min="9495" max="9495" width="8.7109375" style="32" bestFit="1" customWidth="1"/>
    <col min="9496" max="9496" width="5.28515625" style="32" customWidth="1"/>
    <col min="9497" max="9497" width="9.7109375" style="32" bestFit="1" customWidth="1"/>
    <col min="9498" max="9500" width="5.28515625" style="32" customWidth="1"/>
    <col min="9501" max="9501" width="2" style="32" customWidth="1"/>
    <col min="9502" max="9728" width="8.5703125" style="32"/>
    <col min="9729" max="9729" width="12.85546875" style="32" customWidth="1"/>
    <col min="9730" max="9738" width="7.140625" style="32" customWidth="1"/>
    <col min="9739" max="9740" width="6.5703125" style="32" customWidth="1"/>
    <col min="9741" max="9741" width="7.140625" style="32" customWidth="1"/>
    <col min="9742" max="9742" width="6.5703125" style="32" customWidth="1"/>
    <col min="9743" max="9746" width="4.7109375" style="32" customWidth="1"/>
    <col min="9747" max="9750" width="5.28515625" style="32" customWidth="1"/>
    <col min="9751" max="9751" width="8.7109375" style="32" bestFit="1" customWidth="1"/>
    <col min="9752" max="9752" width="5.28515625" style="32" customWidth="1"/>
    <col min="9753" max="9753" width="9.7109375" style="32" bestFit="1" customWidth="1"/>
    <col min="9754" max="9756" width="5.28515625" style="32" customWidth="1"/>
    <col min="9757" max="9757" width="2" style="32" customWidth="1"/>
    <col min="9758" max="9984" width="8.5703125" style="32"/>
    <col min="9985" max="9985" width="12.85546875" style="32" customWidth="1"/>
    <col min="9986" max="9994" width="7.140625" style="32" customWidth="1"/>
    <col min="9995" max="9996" width="6.5703125" style="32" customWidth="1"/>
    <col min="9997" max="9997" width="7.140625" style="32" customWidth="1"/>
    <col min="9998" max="9998" width="6.5703125" style="32" customWidth="1"/>
    <col min="9999" max="10002" width="4.7109375" style="32" customWidth="1"/>
    <col min="10003" max="10006" width="5.28515625" style="32" customWidth="1"/>
    <col min="10007" max="10007" width="8.7109375" style="32" bestFit="1" customWidth="1"/>
    <col min="10008" max="10008" width="5.28515625" style="32" customWidth="1"/>
    <col min="10009" max="10009" width="9.7109375" style="32" bestFit="1" customWidth="1"/>
    <col min="10010" max="10012" width="5.28515625" style="32" customWidth="1"/>
    <col min="10013" max="10013" width="2" style="32" customWidth="1"/>
    <col min="10014" max="10240" width="8.5703125" style="32"/>
    <col min="10241" max="10241" width="12.85546875" style="32" customWidth="1"/>
    <col min="10242" max="10250" width="7.140625" style="32" customWidth="1"/>
    <col min="10251" max="10252" width="6.5703125" style="32" customWidth="1"/>
    <col min="10253" max="10253" width="7.140625" style="32" customWidth="1"/>
    <col min="10254" max="10254" width="6.5703125" style="32" customWidth="1"/>
    <col min="10255" max="10258" width="4.7109375" style="32" customWidth="1"/>
    <col min="10259" max="10262" width="5.28515625" style="32" customWidth="1"/>
    <col min="10263" max="10263" width="8.7109375" style="32" bestFit="1" customWidth="1"/>
    <col min="10264" max="10264" width="5.28515625" style="32" customWidth="1"/>
    <col min="10265" max="10265" width="9.7109375" style="32" bestFit="1" customWidth="1"/>
    <col min="10266" max="10268" width="5.28515625" style="32" customWidth="1"/>
    <col min="10269" max="10269" width="2" style="32" customWidth="1"/>
    <col min="10270" max="10496" width="8.5703125" style="32"/>
    <col min="10497" max="10497" width="12.85546875" style="32" customWidth="1"/>
    <col min="10498" max="10506" width="7.140625" style="32" customWidth="1"/>
    <col min="10507" max="10508" width="6.5703125" style="32" customWidth="1"/>
    <col min="10509" max="10509" width="7.140625" style="32" customWidth="1"/>
    <col min="10510" max="10510" width="6.5703125" style="32" customWidth="1"/>
    <col min="10511" max="10514" width="4.7109375" style="32" customWidth="1"/>
    <col min="10515" max="10518" width="5.28515625" style="32" customWidth="1"/>
    <col min="10519" max="10519" width="8.7109375" style="32" bestFit="1" customWidth="1"/>
    <col min="10520" max="10520" width="5.28515625" style="32" customWidth="1"/>
    <col min="10521" max="10521" width="9.7109375" style="32" bestFit="1" customWidth="1"/>
    <col min="10522" max="10524" width="5.28515625" style="32" customWidth="1"/>
    <col min="10525" max="10525" width="2" style="32" customWidth="1"/>
    <col min="10526" max="10752" width="8.5703125" style="32"/>
    <col min="10753" max="10753" width="12.85546875" style="32" customWidth="1"/>
    <col min="10754" max="10762" width="7.140625" style="32" customWidth="1"/>
    <col min="10763" max="10764" width="6.5703125" style="32" customWidth="1"/>
    <col min="10765" max="10765" width="7.140625" style="32" customWidth="1"/>
    <col min="10766" max="10766" width="6.5703125" style="32" customWidth="1"/>
    <col min="10767" max="10770" width="4.7109375" style="32" customWidth="1"/>
    <col min="10771" max="10774" width="5.28515625" style="32" customWidth="1"/>
    <col min="10775" max="10775" width="8.7109375" style="32" bestFit="1" customWidth="1"/>
    <col min="10776" max="10776" width="5.28515625" style="32" customWidth="1"/>
    <col min="10777" max="10777" width="9.7109375" style="32" bestFit="1" customWidth="1"/>
    <col min="10778" max="10780" width="5.28515625" style="32" customWidth="1"/>
    <col min="10781" max="10781" width="2" style="32" customWidth="1"/>
    <col min="10782" max="11008" width="8.5703125" style="32"/>
    <col min="11009" max="11009" width="12.85546875" style="32" customWidth="1"/>
    <col min="11010" max="11018" width="7.140625" style="32" customWidth="1"/>
    <col min="11019" max="11020" width="6.5703125" style="32" customWidth="1"/>
    <col min="11021" max="11021" width="7.140625" style="32" customWidth="1"/>
    <col min="11022" max="11022" width="6.5703125" style="32" customWidth="1"/>
    <col min="11023" max="11026" width="4.7109375" style="32" customWidth="1"/>
    <col min="11027" max="11030" width="5.28515625" style="32" customWidth="1"/>
    <col min="11031" max="11031" width="8.7109375" style="32" bestFit="1" customWidth="1"/>
    <col min="11032" max="11032" width="5.28515625" style="32" customWidth="1"/>
    <col min="11033" max="11033" width="9.7109375" style="32" bestFit="1" customWidth="1"/>
    <col min="11034" max="11036" width="5.28515625" style="32" customWidth="1"/>
    <col min="11037" max="11037" width="2" style="32" customWidth="1"/>
    <col min="11038" max="11264" width="8.5703125" style="32"/>
    <col min="11265" max="11265" width="12.85546875" style="32" customWidth="1"/>
    <col min="11266" max="11274" width="7.140625" style="32" customWidth="1"/>
    <col min="11275" max="11276" width="6.5703125" style="32" customWidth="1"/>
    <col min="11277" max="11277" width="7.140625" style="32" customWidth="1"/>
    <col min="11278" max="11278" width="6.5703125" style="32" customWidth="1"/>
    <col min="11279" max="11282" width="4.7109375" style="32" customWidth="1"/>
    <col min="11283" max="11286" width="5.28515625" style="32" customWidth="1"/>
    <col min="11287" max="11287" width="8.7109375" style="32" bestFit="1" customWidth="1"/>
    <col min="11288" max="11288" width="5.28515625" style="32" customWidth="1"/>
    <col min="11289" max="11289" width="9.7109375" style="32" bestFit="1" customWidth="1"/>
    <col min="11290" max="11292" width="5.28515625" style="32" customWidth="1"/>
    <col min="11293" max="11293" width="2" style="32" customWidth="1"/>
    <col min="11294" max="11520" width="8.5703125" style="32"/>
    <col min="11521" max="11521" width="12.85546875" style="32" customWidth="1"/>
    <col min="11522" max="11530" width="7.140625" style="32" customWidth="1"/>
    <col min="11531" max="11532" width="6.5703125" style="32" customWidth="1"/>
    <col min="11533" max="11533" width="7.140625" style="32" customWidth="1"/>
    <col min="11534" max="11534" width="6.5703125" style="32" customWidth="1"/>
    <col min="11535" max="11538" width="4.7109375" style="32" customWidth="1"/>
    <col min="11539" max="11542" width="5.28515625" style="32" customWidth="1"/>
    <col min="11543" max="11543" width="8.7109375" style="32" bestFit="1" customWidth="1"/>
    <col min="11544" max="11544" width="5.28515625" style="32" customWidth="1"/>
    <col min="11545" max="11545" width="9.7109375" style="32" bestFit="1" customWidth="1"/>
    <col min="11546" max="11548" width="5.28515625" style="32" customWidth="1"/>
    <col min="11549" max="11549" width="2" style="32" customWidth="1"/>
    <col min="11550" max="11776" width="8.5703125" style="32"/>
    <col min="11777" max="11777" width="12.85546875" style="32" customWidth="1"/>
    <col min="11778" max="11786" width="7.140625" style="32" customWidth="1"/>
    <col min="11787" max="11788" width="6.5703125" style="32" customWidth="1"/>
    <col min="11789" max="11789" width="7.140625" style="32" customWidth="1"/>
    <col min="11790" max="11790" width="6.5703125" style="32" customWidth="1"/>
    <col min="11791" max="11794" width="4.7109375" style="32" customWidth="1"/>
    <col min="11795" max="11798" width="5.28515625" style="32" customWidth="1"/>
    <col min="11799" max="11799" width="8.7109375" style="32" bestFit="1" customWidth="1"/>
    <col min="11800" max="11800" width="5.28515625" style="32" customWidth="1"/>
    <col min="11801" max="11801" width="9.7109375" style="32" bestFit="1" customWidth="1"/>
    <col min="11802" max="11804" width="5.28515625" style="32" customWidth="1"/>
    <col min="11805" max="11805" width="2" style="32" customWidth="1"/>
    <col min="11806" max="12032" width="8.5703125" style="32"/>
    <col min="12033" max="12033" width="12.85546875" style="32" customWidth="1"/>
    <col min="12034" max="12042" width="7.140625" style="32" customWidth="1"/>
    <col min="12043" max="12044" width="6.5703125" style="32" customWidth="1"/>
    <col min="12045" max="12045" width="7.140625" style="32" customWidth="1"/>
    <col min="12046" max="12046" width="6.5703125" style="32" customWidth="1"/>
    <col min="12047" max="12050" width="4.7109375" style="32" customWidth="1"/>
    <col min="12051" max="12054" width="5.28515625" style="32" customWidth="1"/>
    <col min="12055" max="12055" width="8.7109375" style="32" bestFit="1" customWidth="1"/>
    <col min="12056" max="12056" width="5.28515625" style="32" customWidth="1"/>
    <col min="12057" max="12057" width="9.7109375" style="32" bestFit="1" customWidth="1"/>
    <col min="12058" max="12060" width="5.28515625" style="32" customWidth="1"/>
    <col min="12061" max="12061" width="2" style="32" customWidth="1"/>
    <col min="12062" max="12288" width="8.5703125" style="32"/>
    <col min="12289" max="12289" width="12.85546875" style="32" customWidth="1"/>
    <col min="12290" max="12298" width="7.140625" style="32" customWidth="1"/>
    <col min="12299" max="12300" width="6.5703125" style="32" customWidth="1"/>
    <col min="12301" max="12301" width="7.140625" style="32" customWidth="1"/>
    <col min="12302" max="12302" width="6.5703125" style="32" customWidth="1"/>
    <col min="12303" max="12306" width="4.7109375" style="32" customWidth="1"/>
    <col min="12307" max="12310" width="5.28515625" style="32" customWidth="1"/>
    <col min="12311" max="12311" width="8.7109375" style="32" bestFit="1" customWidth="1"/>
    <col min="12312" max="12312" width="5.28515625" style="32" customWidth="1"/>
    <col min="12313" max="12313" width="9.7109375" style="32" bestFit="1" customWidth="1"/>
    <col min="12314" max="12316" width="5.28515625" style="32" customWidth="1"/>
    <col min="12317" max="12317" width="2" style="32" customWidth="1"/>
    <col min="12318" max="12544" width="8.5703125" style="32"/>
    <col min="12545" max="12545" width="12.85546875" style="32" customWidth="1"/>
    <col min="12546" max="12554" width="7.140625" style="32" customWidth="1"/>
    <col min="12555" max="12556" width="6.5703125" style="32" customWidth="1"/>
    <col min="12557" max="12557" width="7.140625" style="32" customWidth="1"/>
    <col min="12558" max="12558" width="6.5703125" style="32" customWidth="1"/>
    <col min="12559" max="12562" width="4.7109375" style="32" customWidth="1"/>
    <col min="12563" max="12566" width="5.28515625" style="32" customWidth="1"/>
    <col min="12567" max="12567" width="8.7109375" style="32" bestFit="1" customWidth="1"/>
    <col min="12568" max="12568" width="5.28515625" style="32" customWidth="1"/>
    <col min="12569" max="12569" width="9.7109375" style="32" bestFit="1" customWidth="1"/>
    <col min="12570" max="12572" width="5.28515625" style="32" customWidth="1"/>
    <col min="12573" max="12573" width="2" style="32" customWidth="1"/>
    <col min="12574" max="12800" width="8.5703125" style="32"/>
    <col min="12801" max="12801" width="12.85546875" style="32" customWidth="1"/>
    <col min="12802" max="12810" width="7.140625" style="32" customWidth="1"/>
    <col min="12811" max="12812" width="6.5703125" style="32" customWidth="1"/>
    <col min="12813" max="12813" width="7.140625" style="32" customWidth="1"/>
    <col min="12814" max="12814" width="6.5703125" style="32" customWidth="1"/>
    <col min="12815" max="12818" width="4.7109375" style="32" customWidth="1"/>
    <col min="12819" max="12822" width="5.28515625" style="32" customWidth="1"/>
    <col min="12823" max="12823" width="8.7109375" style="32" bestFit="1" customWidth="1"/>
    <col min="12824" max="12824" width="5.28515625" style="32" customWidth="1"/>
    <col min="12825" max="12825" width="9.7109375" style="32" bestFit="1" customWidth="1"/>
    <col min="12826" max="12828" width="5.28515625" style="32" customWidth="1"/>
    <col min="12829" max="12829" width="2" style="32" customWidth="1"/>
    <col min="12830" max="13056" width="8.5703125" style="32"/>
    <col min="13057" max="13057" width="12.85546875" style="32" customWidth="1"/>
    <col min="13058" max="13066" width="7.140625" style="32" customWidth="1"/>
    <col min="13067" max="13068" width="6.5703125" style="32" customWidth="1"/>
    <col min="13069" max="13069" width="7.140625" style="32" customWidth="1"/>
    <col min="13070" max="13070" width="6.5703125" style="32" customWidth="1"/>
    <col min="13071" max="13074" width="4.7109375" style="32" customWidth="1"/>
    <col min="13075" max="13078" width="5.28515625" style="32" customWidth="1"/>
    <col min="13079" max="13079" width="8.7109375" style="32" bestFit="1" customWidth="1"/>
    <col min="13080" max="13080" width="5.28515625" style="32" customWidth="1"/>
    <col min="13081" max="13081" width="9.7109375" style="32" bestFit="1" customWidth="1"/>
    <col min="13082" max="13084" width="5.28515625" style="32" customWidth="1"/>
    <col min="13085" max="13085" width="2" style="32" customWidth="1"/>
    <col min="13086" max="13312" width="8.5703125" style="32"/>
    <col min="13313" max="13313" width="12.85546875" style="32" customWidth="1"/>
    <col min="13314" max="13322" width="7.140625" style="32" customWidth="1"/>
    <col min="13323" max="13324" width="6.5703125" style="32" customWidth="1"/>
    <col min="13325" max="13325" width="7.140625" style="32" customWidth="1"/>
    <col min="13326" max="13326" width="6.5703125" style="32" customWidth="1"/>
    <col min="13327" max="13330" width="4.7109375" style="32" customWidth="1"/>
    <col min="13331" max="13334" width="5.28515625" style="32" customWidth="1"/>
    <col min="13335" max="13335" width="8.7109375" style="32" bestFit="1" customWidth="1"/>
    <col min="13336" max="13336" width="5.28515625" style="32" customWidth="1"/>
    <col min="13337" max="13337" width="9.7109375" style="32" bestFit="1" customWidth="1"/>
    <col min="13338" max="13340" width="5.28515625" style="32" customWidth="1"/>
    <col min="13341" max="13341" width="2" style="32" customWidth="1"/>
    <col min="13342" max="13568" width="8.5703125" style="32"/>
    <col min="13569" max="13569" width="12.85546875" style="32" customWidth="1"/>
    <col min="13570" max="13578" width="7.140625" style="32" customWidth="1"/>
    <col min="13579" max="13580" width="6.5703125" style="32" customWidth="1"/>
    <col min="13581" max="13581" width="7.140625" style="32" customWidth="1"/>
    <col min="13582" max="13582" width="6.5703125" style="32" customWidth="1"/>
    <col min="13583" max="13586" width="4.7109375" style="32" customWidth="1"/>
    <col min="13587" max="13590" width="5.28515625" style="32" customWidth="1"/>
    <col min="13591" max="13591" width="8.7109375" style="32" bestFit="1" customWidth="1"/>
    <col min="13592" max="13592" width="5.28515625" style="32" customWidth="1"/>
    <col min="13593" max="13593" width="9.7109375" style="32" bestFit="1" customWidth="1"/>
    <col min="13594" max="13596" width="5.28515625" style="32" customWidth="1"/>
    <col min="13597" max="13597" width="2" style="32" customWidth="1"/>
    <col min="13598" max="13824" width="8.5703125" style="32"/>
    <col min="13825" max="13825" width="12.85546875" style="32" customWidth="1"/>
    <col min="13826" max="13834" width="7.140625" style="32" customWidth="1"/>
    <col min="13835" max="13836" width="6.5703125" style="32" customWidth="1"/>
    <col min="13837" max="13837" width="7.140625" style="32" customWidth="1"/>
    <col min="13838" max="13838" width="6.5703125" style="32" customWidth="1"/>
    <col min="13839" max="13842" width="4.7109375" style="32" customWidth="1"/>
    <col min="13843" max="13846" width="5.28515625" style="32" customWidth="1"/>
    <col min="13847" max="13847" width="8.7109375" style="32" bestFit="1" customWidth="1"/>
    <col min="13848" max="13848" width="5.28515625" style="32" customWidth="1"/>
    <col min="13849" max="13849" width="9.7109375" style="32" bestFit="1" customWidth="1"/>
    <col min="13850" max="13852" width="5.28515625" style="32" customWidth="1"/>
    <col min="13853" max="13853" width="2" style="32" customWidth="1"/>
    <col min="13854" max="14080" width="8.5703125" style="32"/>
    <col min="14081" max="14081" width="12.85546875" style="32" customWidth="1"/>
    <col min="14082" max="14090" width="7.140625" style="32" customWidth="1"/>
    <col min="14091" max="14092" width="6.5703125" style="32" customWidth="1"/>
    <col min="14093" max="14093" width="7.140625" style="32" customWidth="1"/>
    <col min="14094" max="14094" width="6.5703125" style="32" customWidth="1"/>
    <col min="14095" max="14098" width="4.7109375" style="32" customWidth="1"/>
    <col min="14099" max="14102" width="5.28515625" style="32" customWidth="1"/>
    <col min="14103" max="14103" width="8.7109375" style="32" bestFit="1" customWidth="1"/>
    <col min="14104" max="14104" width="5.28515625" style="32" customWidth="1"/>
    <col min="14105" max="14105" width="9.7109375" style="32" bestFit="1" customWidth="1"/>
    <col min="14106" max="14108" width="5.28515625" style="32" customWidth="1"/>
    <col min="14109" max="14109" width="2" style="32" customWidth="1"/>
    <col min="14110" max="14336" width="8.5703125" style="32"/>
    <col min="14337" max="14337" width="12.85546875" style="32" customWidth="1"/>
    <col min="14338" max="14346" width="7.140625" style="32" customWidth="1"/>
    <col min="14347" max="14348" width="6.5703125" style="32" customWidth="1"/>
    <col min="14349" max="14349" width="7.140625" style="32" customWidth="1"/>
    <col min="14350" max="14350" width="6.5703125" style="32" customWidth="1"/>
    <col min="14351" max="14354" width="4.7109375" style="32" customWidth="1"/>
    <col min="14355" max="14358" width="5.28515625" style="32" customWidth="1"/>
    <col min="14359" max="14359" width="8.7109375" style="32" bestFit="1" customWidth="1"/>
    <col min="14360" max="14360" width="5.28515625" style="32" customWidth="1"/>
    <col min="14361" max="14361" width="9.7109375" style="32" bestFit="1" customWidth="1"/>
    <col min="14362" max="14364" width="5.28515625" style="32" customWidth="1"/>
    <col min="14365" max="14365" width="2" style="32" customWidth="1"/>
    <col min="14366" max="14592" width="8.5703125" style="32"/>
    <col min="14593" max="14593" width="12.85546875" style="32" customWidth="1"/>
    <col min="14594" max="14602" width="7.140625" style="32" customWidth="1"/>
    <col min="14603" max="14604" width="6.5703125" style="32" customWidth="1"/>
    <col min="14605" max="14605" width="7.140625" style="32" customWidth="1"/>
    <col min="14606" max="14606" width="6.5703125" style="32" customWidth="1"/>
    <col min="14607" max="14610" width="4.7109375" style="32" customWidth="1"/>
    <col min="14611" max="14614" width="5.28515625" style="32" customWidth="1"/>
    <col min="14615" max="14615" width="8.7109375" style="32" bestFit="1" customWidth="1"/>
    <col min="14616" max="14616" width="5.28515625" style="32" customWidth="1"/>
    <col min="14617" max="14617" width="9.7109375" style="32" bestFit="1" customWidth="1"/>
    <col min="14618" max="14620" width="5.28515625" style="32" customWidth="1"/>
    <col min="14621" max="14621" width="2" style="32" customWidth="1"/>
    <col min="14622" max="14848" width="8.5703125" style="32"/>
    <col min="14849" max="14849" width="12.85546875" style="32" customWidth="1"/>
    <col min="14850" max="14858" width="7.140625" style="32" customWidth="1"/>
    <col min="14859" max="14860" width="6.5703125" style="32" customWidth="1"/>
    <col min="14861" max="14861" width="7.140625" style="32" customWidth="1"/>
    <col min="14862" max="14862" width="6.5703125" style="32" customWidth="1"/>
    <col min="14863" max="14866" width="4.7109375" style="32" customWidth="1"/>
    <col min="14867" max="14870" width="5.28515625" style="32" customWidth="1"/>
    <col min="14871" max="14871" width="8.7109375" style="32" bestFit="1" customWidth="1"/>
    <col min="14872" max="14872" width="5.28515625" style="32" customWidth="1"/>
    <col min="14873" max="14873" width="9.7109375" style="32" bestFit="1" customWidth="1"/>
    <col min="14874" max="14876" width="5.28515625" style="32" customWidth="1"/>
    <col min="14877" max="14877" width="2" style="32" customWidth="1"/>
    <col min="14878" max="15104" width="8.5703125" style="32"/>
    <col min="15105" max="15105" width="12.85546875" style="32" customWidth="1"/>
    <col min="15106" max="15114" width="7.140625" style="32" customWidth="1"/>
    <col min="15115" max="15116" width="6.5703125" style="32" customWidth="1"/>
    <col min="15117" max="15117" width="7.140625" style="32" customWidth="1"/>
    <col min="15118" max="15118" width="6.5703125" style="32" customWidth="1"/>
    <col min="15119" max="15122" width="4.7109375" style="32" customWidth="1"/>
    <col min="15123" max="15126" width="5.28515625" style="32" customWidth="1"/>
    <col min="15127" max="15127" width="8.7109375" style="32" bestFit="1" customWidth="1"/>
    <col min="15128" max="15128" width="5.28515625" style="32" customWidth="1"/>
    <col min="15129" max="15129" width="9.7109375" style="32" bestFit="1" customWidth="1"/>
    <col min="15130" max="15132" width="5.28515625" style="32" customWidth="1"/>
    <col min="15133" max="15133" width="2" style="32" customWidth="1"/>
    <col min="15134" max="15360" width="8.5703125" style="32"/>
    <col min="15361" max="15361" width="12.85546875" style="32" customWidth="1"/>
    <col min="15362" max="15370" width="7.140625" style="32" customWidth="1"/>
    <col min="15371" max="15372" width="6.5703125" style="32" customWidth="1"/>
    <col min="15373" max="15373" width="7.140625" style="32" customWidth="1"/>
    <col min="15374" max="15374" width="6.5703125" style="32" customWidth="1"/>
    <col min="15375" max="15378" width="4.7109375" style="32" customWidth="1"/>
    <col min="15379" max="15382" width="5.28515625" style="32" customWidth="1"/>
    <col min="15383" max="15383" width="8.7109375" style="32" bestFit="1" customWidth="1"/>
    <col min="15384" max="15384" width="5.28515625" style="32" customWidth="1"/>
    <col min="15385" max="15385" width="9.7109375" style="32" bestFit="1" customWidth="1"/>
    <col min="15386" max="15388" width="5.28515625" style="32" customWidth="1"/>
    <col min="15389" max="15389" width="2" style="32" customWidth="1"/>
    <col min="15390" max="15616" width="8.5703125" style="32"/>
    <col min="15617" max="15617" width="12.85546875" style="32" customWidth="1"/>
    <col min="15618" max="15626" width="7.140625" style="32" customWidth="1"/>
    <col min="15627" max="15628" width="6.5703125" style="32" customWidth="1"/>
    <col min="15629" max="15629" width="7.140625" style="32" customWidth="1"/>
    <col min="15630" max="15630" width="6.5703125" style="32" customWidth="1"/>
    <col min="15631" max="15634" width="4.7109375" style="32" customWidth="1"/>
    <col min="15635" max="15638" width="5.28515625" style="32" customWidth="1"/>
    <col min="15639" max="15639" width="8.7109375" style="32" bestFit="1" customWidth="1"/>
    <col min="15640" max="15640" width="5.28515625" style="32" customWidth="1"/>
    <col min="15641" max="15641" width="9.7109375" style="32" bestFit="1" customWidth="1"/>
    <col min="15642" max="15644" width="5.28515625" style="32" customWidth="1"/>
    <col min="15645" max="15645" width="2" style="32" customWidth="1"/>
    <col min="15646" max="15872" width="8.5703125" style="32"/>
    <col min="15873" max="15873" width="12.85546875" style="32" customWidth="1"/>
    <col min="15874" max="15882" width="7.140625" style="32" customWidth="1"/>
    <col min="15883" max="15884" width="6.5703125" style="32" customWidth="1"/>
    <col min="15885" max="15885" width="7.140625" style="32" customWidth="1"/>
    <col min="15886" max="15886" width="6.5703125" style="32" customWidth="1"/>
    <col min="15887" max="15890" width="4.7109375" style="32" customWidth="1"/>
    <col min="15891" max="15894" width="5.28515625" style="32" customWidth="1"/>
    <col min="15895" max="15895" width="8.7109375" style="32" bestFit="1" customWidth="1"/>
    <col min="15896" max="15896" width="5.28515625" style="32" customWidth="1"/>
    <col min="15897" max="15897" width="9.7109375" style="32" bestFit="1" customWidth="1"/>
    <col min="15898" max="15900" width="5.28515625" style="32" customWidth="1"/>
    <col min="15901" max="15901" width="2" style="32" customWidth="1"/>
    <col min="15902" max="16128" width="8.5703125" style="32"/>
    <col min="16129" max="16129" width="12.85546875" style="32" customWidth="1"/>
    <col min="16130" max="16138" width="7.140625" style="32" customWidth="1"/>
    <col min="16139" max="16140" width="6.5703125" style="32" customWidth="1"/>
    <col min="16141" max="16141" width="7.140625" style="32" customWidth="1"/>
    <col min="16142" max="16142" width="6.5703125" style="32" customWidth="1"/>
    <col min="16143" max="16146" width="4.7109375" style="32" customWidth="1"/>
    <col min="16147" max="16150" width="5.28515625" style="32" customWidth="1"/>
    <col min="16151" max="16151" width="8.7109375" style="32" bestFit="1" customWidth="1"/>
    <col min="16152" max="16152" width="5.28515625" style="32" customWidth="1"/>
    <col min="16153" max="16153" width="9.7109375" style="32" bestFit="1" customWidth="1"/>
    <col min="16154" max="16156" width="5.28515625" style="32" customWidth="1"/>
    <col min="16157" max="16157" width="2" style="32" customWidth="1"/>
    <col min="16158" max="16384" width="8.5703125" style="32"/>
  </cols>
  <sheetData>
    <row r="1" spans="1:29" ht="18.75" customHeight="1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AB1" s="172"/>
    </row>
    <row r="2" spans="1:29" ht="18.75" customHeight="1"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29" s="34" customFormat="1" ht="18.75" customHeight="1" thickBot="1">
      <c r="A3" s="305" t="s">
        <v>220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9" s="34" customFormat="1" ht="12.75">
      <c r="A4" s="1053" t="s">
        <v>205</v>
      </c>
      <c r="B4" s="1055" t="s">
        <v>7</v>
      </c>
      <c r="C4" s="962"/>
      <c r="D4" s="1037"/>
      <c r="E4" s="1129" t="s">
        <v>221</v>
      </c>
      <c r="F4" s="1130"/>
      <c r="G4" s="1130"/>
      <c r="H4" s="1130"/>
      <c r="I4" s="1130"/>
      <c r="J4" s="1131"/>
      <c r="K4" s="1114" t="s">
        <v>222</v>
      </c>
      <c r="L4" s="1115"/>
      <c r="M4" s="1120"/>
      <c r="N4" s="1114" t="s">
        <v>223</v>
      </c>
      <c r="O4" s="1115"/>
      <c r="P4" s="111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s="34" customFormat="1" ht="12.75">
      <c r="A5" s="1038"/>
      <c r="B5" s="1124"/>
      <c r="C5" s="1125"/>
      <c r="D5" s="1126"/>
      <c r="E5" s="1132" t="s">
        <v>224</v>
      </c>
      <c r="F5" s="1133"/>
      <c r="G5" s="1134"/>
      <c r="H5" s="1135" t="s">
        <v>101</v>
      </c>
      <c r="I5" s="1135"/>
      <c r="J5" s="1136"/>
      <c r="K5" s="1116"/>
      <c r="L5" s="1117"/>
      <c r="M5" s="1122"/>
      <c r="N5" s="1116"/>
      <c r="O5" s="1117"/>
      <c r="P5" s="1117"/>
      <c r="AC5" s="35"/>
    </row>
    <row r="6" spans="1:29" s="34" customFormat="1" ht="12.75">
      <c r="A6" s="1038"/>
      <c r="B6" s="1124"/>
      <c r="C6" s="1127"/>
      <c r="D6" s="1128"/>
      <c r="E6" s="1116"/>
      <c r="F6" s="1118"/>
      <c r="G6" s="1123"/>
      <c r="H6" s="1135"/>
      <c r="I6" s="1047"/>
      <c r="J6" s="1046"/>
      <c r="K6" s="1116"/>
      <c r="L6" s="1118"/>
      <c r="M6" s="1123"/>
      <c r="N6" s="1116"/>
      <c r="O6" s="1118"/>
      <c r="P6" s="1118"/>
      <c r="AC6" s="35"/>
    </row>
    <row r="7" spans="1:29" s="34" customFormat="1" ht="13.5" thickBot="1">
      <c r="A7" s="1054"/>
      <c r="B7" s="147" t="s">
        <v>156</v>
      </c>
      <c r="C7" s="148" t="s">
        <v>157</v>
      </c>
      <c r="D7" s="148" t="s">
        <v>158</v>
      </c>
      <c r="E7" s="38" t="s">
        <v>156</v>
      </c>
      <c r="F7" s="148" t="s">
        <v>157</v>
      </c>
      <c r="G7" s="151" t="s">
        <v>158</v>
      </c>
      <c r="H7" s="38" t="s">
        <v>156</v>
      </c>
      <c r="I7" s="148" t="s">
        <v>157</v>
      </c>
      <c r="J7" s="151" t="s">
        <v>158</v>
      </c>
      <c r="K7" s="38" t="s">
        <v>156</v>
      </c>
      <c r="L7" s="179" t="s">
        <v>157</v>
      </c>
      <c r="M7" s="148" t="s">
        <v>158</v>
      </c>
      <c r="N7" s="38" t="s">
        <v>156</v>
      </c>
      <c r="O7" s="179" t="s">
        <v>157</v>
      </c>
      <c r="P7" s="148" t="s">
        <v>158</v>
      </c>
      <c r="AC7" s="35"/>
    </row>
    <row r="8" spans="1:29" s="34" customFormat="1" ht="25.5" customHeight="1">
      <c r="A8" s="240" t="s">
        <v>321</v>
      </c>
      <c r="B8" s="610">
        <v>413</v>
      </c>
      <c r="C8" s="453">
        <v>229</v>
      </c>
      <c r="D8" s="152">
        <v>184</v>
      </c>
      <c r="E8" s="452">
        <v>93</v>
      </c>
      <c r="F8" s="455">
        <v>45</v>
      </c>
      <c r="G8" s="317">
        <v>48</v>
      </c>
      <c r="H8" s="452">
        <v>47</v>
      </c>
      <c r="I8" s="453">
        <v>24</v>
      </c>
      <c r="J8" s="317">
        <v>23</v>
      </c>
      <c r="K8" s="452">
        <v>1</v>
      </c>
      <c r="L8" s="455">
        <v>0</v>
      </c>
      <c r="M8" s="317">
        <v>1</v>
      </c>
      <c r="N8" s="452">
        <v>11</v>
      </c>
      <c r="O8" s="455">
        <v>10</v>
      </c>
      <c r="P8" s="212">
        <v>1</v>
      </c>
      <c r="AC8" s="35"/>
    </row>
    <row r="9" spans="1:29" s="34" customFormat="1" ht="25.5" customHeight="1">
      <c r="A9" s="12" t="s">
        <v>322</v>
      </c>
      <c r="B9" s="555">
        <f t="shared" ref="B9:P9" si="0">SUM(B13+B15+B17+B18+B19+B20+B21+B22+B23+B24+B25+B26)</f>
        <v>404</v>
      </c>
      <c r="C9" s="630">
        <f t="shared" si="0"/>
        <v>229</v>
      </c>
      <c r="D9" s="556">
        <f t="shared" si="0"/>
        <v>175</v>
      </c>
      <c r="E9" s="631">
        <f t="shared" si="0"/>
        <v>93</v>
      </c>
      <c r="F9" s="615">
        <f t="shared" si="0"/>
        <v>49</v>
      </c>
      <c r="G9" s="556">
        <f t="shared" si="0"/>
        <v>44</v>
      </c>
      <c r="H9" s="631">
        <f t="shared" si="0"/>
        <v>47</v>
      </c>
      <c r="I9" s="630">
        <f t="shared" si="0"/>
        <v>25</v>
      </c>
      <c r="J9" s="556">
        <f t="shared" si="0"/>
        <v>22</v>
      </c>
      <c r="K9" s="631">
        <f t="shared" si="0"/>
        <v>1</v>
      </c>
      <c r="L9" s="615">
        <f t="shared" si="0"/>
        <v>0</v>
      </c>
      <c r="M9" s="556">
        <f t="shared" si="0"/>
        <v>1</v>
      </c>
      <c r="N9" s="631">
        <f t="shared" si="0"/>
        <v>10</v>
      </c>
      <c r="O9" s="615">
        <f t="shared" si="0"/>
        <v>10</v>
      </c>
      <c r="P9" s="553">
        <f t="shared" si="0"/>
        <v>0</v>
      </c>
      <c r="AC9" s="180"/>
    </row>
    <row r="10" spans="1:29" s="34" customFormat="1" ht="25.5" customHeight="1">
      <c r="A10" s="240" t="s">
        <v>13</v>
      </c>
      <c r="B10" s="558">
        <f t="shared" ref="B10:P10" si="1">B9-B11</f>
        <v>338</v>
      </c>
      <c r="C10" s="632">
        <f t="shared" si="1"/>
        <v>194</v>
      </c>
      <c r="D10" s="632">
        <f t="shared" si="1"/>
        <v>144</v>
      </c>
      <c r="E10" s="633">
        <f t="shared" si="1"/>
        <v>93</v>
      </c>
      <c r="F10" s="634">
        <f t="shared" si="1"/>
        <v>49</v>
      </c>
      <c r="G10" s="635">
        <f t="shared" si="1"/>
        <v>44</v>
      </c>
      <c r="H10" s="636">
        <f t="shared" si="1"/>
        <v>0</v>
      </c>
      <c r="I10" s="634">
        <f t="shared" si="1"/>
        <v>0</v>
      </c>
      <c r="J10" s="636">
        <f t="shared" si="1"/>
        <v>0</v>
      </c>
      <c r="K10" s="633">
        <f t="shared" si="1"/>
        <v>0</v>
      </c>
      <c r="L10" s="632">
        <f t="shared" si="1"/>
        <v>0</v>
      </c>
      <c r="M10" s="632">
        <f t="shared" si="1"/>
        <v>0</v>
      </c>
      <c r="N10" s="633">
        <f t="shared" si="1"/>
        <v>10</v>
      </c>
      <c r="O10" s="634">
        <f t="shared" si="1"/>
        <v>10</v>
      </c>
      <c r="P10" s="636">
        <f t="shared" si="1"/>
        <v>0</v>
      </c>
      <c r="AC10" s="35"/>
    </row>
    <row r="11" spans="1:29" s="34" customFormat="1" ht="25.5" customHeight="1" thickBot="1">
      <c r="A11" s="240" t="s">
        <v>14</v>
      </c>
      <c r="B11" s="637">
        <f>SUM(C11:D11)</f>
        <v>66</v>
      </c>
      <c r="C11" s="453">
        <f>SUM(C14,C16)</f>
        <v>35</v>
      </c>
      <c r="D11" s="54">
        <f>SUM(D14,D16)</f>
        <v>31</v>
      </c>
      <c r="E11" s="335">
        <f>SUM(F11:G11)</f>
        <v>0</v>
      </c>
      <c r="F11" s="455">
        <v>0</v>
      </c>
      <c r="G11" s="317">
        <v>0</v>
      </c>
      <c r="H11" s="335">
        <f>SUM(I11:J11)</f>
        <v>47</v>
      </c>
      <c r="I11" s="453">
        <f>SUM(I14,I16)</f>
        <v>25</v>
      </c>
      <c r="J11" s="317">
        <f t="shared" ref="J11:P11" si="2">SUM(J14,J16)</f>
        <v>22</v>
      </c>
      <c r="K11" s="335">
        <f t="shared" si="2"/>
        <v>1</v>
      </c>
      <c r="L11" s="455">
        <f t="shared" si="2"/>
        <v>0</v>
      </c>
      <c r="M11" s="317">
        <f t="shared" si="2"/>
        <v>1</v>
      </c>
      <c r="N11" s="335">
        <f t="shared" si="2"/>
        <v>0</v>
      </c>
      <c r="O11" s="455">
        <f t="shared" si="2"/>
        <v>0</v>
      </c>
      <c r="P11" s="212">
        <f t="shared" si="2"/>
        <v>0</v>
      </c>
      <c r="AC11" s="35"/>
    </row>
    <row r="12" spans="1:29" s="34" customFormat="1" ht="12.75">
      <c r="A12" s="259"/>
      <c r="B12" s="156"/>
      <c r="C12" s="157"/>
      <c r="D12" s="152"/>
      <c r="E12" s="158"/>
      <c r="F12" s="158"/>
      <c r="G12" s="152"/>
      <c r="H12" s="158"/>
      <c r="I12" s="157"/>
      <c r="J12" s="152"/>
      <c r="K12" s="158"/>
      <c r="L12" s="158"/>
      <c r="M12" s="152"/>
      <c r="N12" s="159"/>
      <c r="O12" s="158"/>
      <c r="P12" s="160"/>
      <c r="AC12" s="35"/>
    </row>
    <row r="13" spans="1:29" s="161" customFormat="1" ht="12.75">
      <c r="A13" s="1038" t="s">
        <v>15</v>
      </c>
      <c r="B13" s="564">
        <f t="shared" ref="B13:B26" si="3">SUM(C13:D13)</f>
        <v>141</v>
      </c>
      <c r="C13" s="566">
        <f>SUM(F13,I13,L13,O13,C38,F38,I38,L38)</f>
        <v>71</v>
      </c>
      <c r="D13" s="567">
        <f>SUM(G13,J13,M13,P13,D38,G38,J38,M38)</f>
        <v>70</v>
      </c>
      <c r="E13" s="568">
        <v>26</v>
      </c>
      <c r="F13" s="638">
        <v>12</v>
      </c>
      <c r="G13" s="639">
        <v>14</v>
      </c>
      <c r="H13" s="568">
        <v>39</v>
      </c>
      <c r="I13" s="566">
        <v>20</v>
      </c>
      <c r="J13" s="567">
        <v>19</v>
      </c>
      <c r="K13" s="568">
        <v>1</v>
      </c>
      <c r="L13" s="568">
        <v>0</v>
      </c>
      <c r="M13" s="567">
        <v>1</v>
      </c>
      <c r="N13" s="569">
        <f t="shared" ref="N13:N26" si="4">SUM(O13:P13)</f>
        <v>0</v>
      </c>
      <c r="O13" s="568">
        <v>0</v>
      </c>
      <c r="P13" s="570">
        <v>0</v>
      </c>
      <c r="AC13" s="163"/>
    </row>
    <row r="14" spans="1:29" s="181" customFormat="1" ht="12.75">
      <c r="A14" s="754"/>
      <c r="B14" s="640">
        <f t="shared" si="3"/>
        <v>54</v>
      </c>
      <c r="C14" s="641">
        <f t="shared" ref="C14:D14" si="5">SUM(F14,I14,L14,O14,C39,F39,I39,L39)</f>
        <v>28</v>
      </c>
      <c r="D14" s="642">
        <f t="shared" si="5"/>
        <v>26</v>
      </c>
      <c r="E14" s="588">
        <f>SUM(F14:G14)</f>
        <v>0</v>
      </c>
      <c r="F14" s="588">
        <v>0</v>
      </c>
      <c r="G14" s="573">
        <v>0</v>
      </c>
      <c r="H14" s="588">
        <v>39</v>
      </c>
      <c r="I14" s="577">
        <v>20</v>
      </c>
      <c r="J14" s="573">
        <v>19</v>
      </c>
      <c r="K14" s="588">
        <v>1</v>
      </c>
      <c r="L14" s="588">
        <v>0</v>
      </c>
      <c r="M14" s="573">
        <v>1</v>
      </c>
      <c r="N14" s="576">
        <f t="shared" si="4"/>
        <v>0</v>
      </c>
      <c r="O14" s="588">
        <v>0</v>
      </c>
      <c r="P14" s="578">
        <v>0</v>
      </c>
      <c r="T14" s="34"/>
      <c r="AC14" s="162"/>
    </row>
    <row r="15" spans="1:29" s="161" customFormat="1" ht="12.75">
      <c r="A15" s="753" t="s">
        <v>16</v>
      </c>
      <c r="B15" s="564">
        <f t="shared" si="3"/>
        <v>39</v>
      </c>
      <c r="C15" s="582">
        <f t="shared" ref="C15:D15" si="6">SUM(F15,I15,L15,O15,C40,F40,I40,L40)</f>
        <v>24</v>
      </c>
      <c r="D15" s="567">
        <f t="shared" si="6"/>
        <v>15</v>
      </c>
      <c r="E15" s="568">
        <v>8</v>
      </c>
      <c r="F15" s="568">
        <v>5</v>
      </c>
      <c r="G15" s="567">
        <v>3</v>
      </c>
      <c r="H15" s="568">
        <v>8</v>
      </c>
      <c r="I15" s="566">
        <v>5</v>
      </c>
      <c r="J15" s="567">
        <v>3</v>
      </c>
      <c r="K15" s="568">
        <f t="shared" ref="K15:K26" si="7">SUM(L15:M15)</f>
        <v>0</v>
      </c>
      <c r="L15" s="568">
        <v>0</v>
      </c>
      <c r="M15" s="567">
        <v>0</v>
      </c>
      <c r="N15" s="569">
        <v>0</v>
      </c>
      <c r="O15" s="568">
        <v>0</v>
      </c>
      <c r="P15" s="570">
        <v>0</v>
      </c>
      <c r="AC15" s="163"/>
    </row>
    <row r="16" spans="1:29" s="181" customFormat="1" ht="12.75">
      <c r="A16" s="1106"/>
      <c r="B16" s="643">
        <f t="shared" si="3"/>
        <v>12</v>
      </c>
      <c r="C16" s="641">
        <f t="shared" ref="C16:D16" si="8">SUM(F16,I16,L16,O16,C41,F41,I41,L41)</f>
        <v>7</v>
      </c>
      <c r="D16" s="644">
        <f t="shared" si="8"/>
        <v>5</v>
      </c>
      <c r="E16" s="588">
        <f>SUM(F16:G16)</f>
        <v>0</v>
      </c>
      <c r="F16" s="588">
        <v>0</v>
      </c>
      <c r="G16" s="573">
        <v>0</v>
      </c>
      <c r="H16" s="588">
        <v>8</v>
      </c>
      <c r="I16" s="577">
        <v>5</v>
      </c>
      <c r="J16" s="573">
        <v>3</v>
      </c>
      <c r="K16" s="588">
        <f t="shared" si="7"/>
        <v>0</v>
      </c>
      <c r="L16" s="588">
        <v>0</v>
      </c>
      <c r="M16" s="573">
        <v>0</v>
      </c>
      <c r="N16" s="576">
        <v>0</v>
      </c>
      <c r="O16" s="588">
        <v>0</v>
      </c>
      <c r="P16" s="578">
        <v>0</v>
      </c>
      <c r="AC16" s="162"/>
    </row>
    <row r="17" spans="1:29" s="34" customFormat="1" ht="25.5" customHeight="1">
      <c r="A17" s="182" t="s">
        <v>17</v>
      </c>
      <c r="B17" s="645">
        <f t="shared" si="3"/>
        <v>67</v>
      </c>
      <c r="C17" s="582">
        <f t="shared" ref="C17:D17" si="9">SUM(F17,I17,L17,O17,C42,F42,I42,L42)</f>
        <v>52</v>
      </c>
      <c r="D17" s="646">
        <f t="shared" si="9"/>
        <v>15</v>
      </c>
      <c r="E17" s="647">
        <v>12</v>
      </c>
      <c r="F17" s="647">
        <v>9</v>
      </c>
      <c r="G17" s="599">
        <v>3</v>
      </c>
      <c r="H17" s="647">
        <f t="shared" ref="H17:H26" si="10">SUM(I17:J17)</f>
        <v>0</v>
      </c>
      <c r="I17" s="598">
        <v>0</v>
      </c>
      <c r="J17" s="599">
        <v>0</v>
      </c>
      <c r="K17" s="647">
        <f t="shared" si="7"/>
        <v>0</v>
      </c>
      <c r="L17" s="647">
        <v>0</v>
      </c>
      <c r="M17" s="599">
        <v>0</v>
      </c>
      <c r="N17" s="648">
        <v>10</v>
      </c>
      <c r="O17" s="647">
        <v>10</v>
      </c>
      <c r="P17" s="600">
        <v>0</v>
      </c>
      <c r="AC17" s="35"/>
    </row>
    <row r="18" spans="1:29" s="184" customFormat="1" ht="25.5" customHeight="1">
      <c r="A18" s="183" t="s">
        <v>18</v>
      </c>
      <c r="B18" s="645">
        <f t="shared" si="3"/>
        <v>23</v>
      </c>
      <c r="C18" s="649">
        <f t="shared" ref="C18:D18" si="11">SUM(F18,I18,L18,O18,C43,F43,I43,L43)</f>
        <v>11</v>
      </c>
      <c r="D18" s="646">
        <f t="shared" si="11"/>
        <v>12</v>
      </c>
      <c r="E18" s="647">
        <v>7</v>
      </c>
      <c r="F18" s="647">
        <v>2</v>
      </c>
      <c r="G18" s="599">
        <v>5</v>
      </c>
      <c r="H18" s="647">
        <f t="shared" si="10"/>
        <v>0</v>
      </c>
      <c r="I18" s="598">
        <v>0</v>
      </c>
      <c r="J18" s="599">
        <v>0</v>
      </c>
      <c r="K18" s="647">
        <f t="shared" si="7"/>
        <v>0</v>
      </c>
      <c r="L18" s="647">
        <v>0</v>
      </c>
      <c r="M18" s="599">
        <v>0</v>
      </c>
      <c r="N18" s="648">
        <f t="shared" si="4"/>
        <v>0</v>
      </c>
      <c r="O18" s="647">
        <v>0</v>
      </c>
      <c r="P18" s="600">
        <v>0</v>
      </c>
      <c r="AC18" s="185"/>
    </row>
    <row r="19" spans="1:29" s="34" customFormat="1" ht="25.5" customHeight="1">
      <c r="A19" s="182" t="s">
        <v>19</v>
      </c>
      <c r="B19" s="564">
        <f t="shared" si="3"/>
        <v>6</v>
      </c>
      <c r="C19" s="566">
        <f t="shared" ref="C19:D19" si="12">SUM(F19,I19,L19,O19,C44,F44,I44,L44)</f>
        <v>3</v>
      </c>
      <c r="D19" s="567">
        <f t="shared" si="12"/>
        <v>3</v>
      </c>
      <c r="E19" s="647">
        <v>2</v>
      </c>
      <c r="F19" s="647">
        <v>1</v>
      </c>
      <c r="G19" s="599">
        <v>1</v>
      </c>
      <c r="H19" s="647">
        <f t="shared" si="10"/>
        <v>0</v>
      </c>
      <c r="I19" s="598">
        <v>0</v>
      </c>
      <c r="J19" s="599">
        <v>0</v>
      </c>
      <c r="K19" s="647">
        <f t="shared" si="7"/>
        <v>0</v>
      </c>
      <c r="L19" s="647">
        <v>0</v>
      </c>
      <c r="M19" s="599">
        <v>0</v>
      </c>
      <c r="N19" s="648">
        <f t="shared" si="4"/>
        <v>0</v>
      </c>
      <c r="O19" s="647">
        <v>0</v>
      </c>
      <c r="P19" s="600">
        <v>0</v>
      </c>
      <c r="AC19" s="35"/>
    </row>
    <row r="20" spans="1:29" s="34" customFormat="1" ht="25.5" customHeight="1">
      <c r="A20" s="182" t="s">
        <v>20</v>
      </c>
      <c r="B20" s="579">
        <f t="shared" si="3"/>
        <v>17</v>
      </c>
      <c r="C20" s="649">
        <f t="shared" ref="C20:D20" si="13">SUM(F20,I20,L20,O20,C45,F45,I45,L45)</f>
        <v>7</v>
      </c>
      <c r="D20" s="646">
        <f t="shared" si="13"/>
        <v>10</v>
      </c>
      <c r="E20" s="647">
        <v>6</v>
      </c>
      <c r="F20" s="647">
        <v>3</v>
      </c>
      <c r="G20" s="599">
        <v>3</v>
      </c>
      <c r="H20" s="647">
        <f t="shared" si="10"/>
        <v>0</v>
      </c>
      <c r="I20" s="598">
        <v>0</v>
      </c>
      <c r="J20" s="599">
        <v>0</v>
      </c>
      <c r="K20" s="647">
        <f t="shared" si="7"/>
        <v>0</v>
      </c>
      <c r="L20" s="647">
        <v>0</v>
      </c>
      <c r="M20" s="599">
        <v>0</v>
      </c>
      <c r="N20" s="648">
        <f t="shared" si="4"/>
        <v>0</v>
      </c>
      <c r="O20" s="647">
        <v>0</v>
      </c>
      <c r="P20" s="600">
        <v>0</v>
      </c>
      <c r="AC20" s="35"/>
    </row>
    <row r="21" spans="1:29" s="184" customFormat="1" ht="25.5" customHeight="1">
      <c r="A21" s="183" t="s">
        <v>211</v>
      </c>
      <c r="B21" s="579">
        <f t="shared" si="3"/>
        <v>7</v>
      </c>
      <c r="C21" s="566">
        <f t="shared" ref="C21:D21" si="14">SUM(F21,I21,L21,O21,C46,F46,I46,L46)</f>
        <v>2</v>
      </c>
      <c r="D21" s="567">
        <f t="shared" si="14"/>
        <v>5</v>
      </c>
      <c r="E21" s="647">
        <v>2</v>
      </c>
      <c r="F21" s="647">
        <v>1</v>
      </c>
      <c r="G21" s="599">
        <v>1</v>
      </c>
      <c r="H21" s="647">
        <f t="shared" si="10"/>
        <v>0</v>
      </c>
      <c r="I21" s="598">
        <v>0</v>
      </c>
      <c r="J21" s="599">
        <v>0</v>
      </c>
      <c r="K21" s="647">
        <f t="shared" si="7"/>
        <v>0</v>
      </c>
      <c r="L21" s="647">
        <v>0</v>
      </c>
      <c r="M21" s="599">
        <v>0</v>
      </c>
      <c r="N21" s="648">
        <f t="shared" si="4"/>
        <v>0</v>
      </c>
      <c r="O21" s="647">
        <v>0</v>
      </c>
      <c r="P21" s="600">
        <v>0</v>
      </c>
      <c r="AC21" s="185"/>
    </row>
    <row r="22" spans="1:29" s="34" customFormat="1" ht="25.5" customHeight="1">
      <c r="A22" s="182" t="s">
        <v>22</v>
      </c>
      <c r="B22" s="579">
        <f t="shared" si="3"/>
        <v>41</v>
      </c>
      <c r="C22" s="649">
        <f t="shared" ref="C22:D22" si="15">SUM(F22,I22,L22,O22,C47,F47,I47,L47)</f>
        <v>18</v>
      </c>
      <c r="D22" s="583">
        <f t="shared" si="15"/>
        <v>23</v>
      </c>
      <c r="E22" s="647">
        <v>11</v>
      </c>
      <c r="F22" s="647">
        <v>4</v>
      </c>
      <c r="G22" s="599">
        <v>7</v>
      </c>
      <c r="H22" s="647">
        <f t="shared" si="10"/>
        <v>0</v>
      </c>
      <c r="I22" s="598">
        <v>0</v>
      </c>
      <c r="J22" s="599">
        <v>0</v>
      </c>
      <c r="K22" s="647">
        <f t="shared" si="7"/>
        <v>0</v>
      </c>
      <c r="L22" s="647">
        <v>0</v>
      </c>
      <c r="M22" s="599">
        <v>0</v>
      </c>
      <c r="N22" s="648">
        <f t="shared" si="4"/>
        <v>0</v>
      </c>
      <c r="O22" s="647">
        <v>0</v>
      </c>
      <c r="P22" s="600">
        <v>0</v>
      </c>
      <c r="AC22" s="35"/>
    </row>
    <row r="23" spans="1:29" s="34" customFormat="1" ht="25.5" customHeight="1">
      <c r="A23" s="182" t="s">
        <v>212</v>
      </c>
      <c r="B23" s="645">
        <f t="shared" si="3"/>
        <v>49</v>
      </c>
      <c r="C23" s="566">
        <f t="shared" ref="C23:D23" si="16">SUM(F23,I23,L23,O23,C48,F48,I48,L48)</f>
        <v>36</v>
      </c>
      <c r="D23" s="583">
        <f t="shared" si="16"/>
        <v>13</v>
      </c>
      <c r="E23" s="647">
        <v>15</v>
      </c>
      <c r="F23" s="647">
        <v>10</v>
      </c>
      <c r="G23" s="599">
        <v>5</v>
      </c>
      <c r="H23" s="647">
        <f t="shared" si="10"/>
        <v>0</v>
      </c>
      <c r="I23" s="598">
        <v>0</v>
      </c>
      <c r="J23" s="599">
        <v>0</v>
      </c>
      <c r="K23" s="647">
        <f t="shared" si="7"/>
        <v>0</v>
      </c>
      <c r="L23" s="647">
        <v>0</v>
      </c>
      <c r="M23" s="599">
        <v>0</v>
      </c>
      <c r="N23" s="648">
        <f t="shared" si="4"/>
        <v>0</v>
      </c>
      <c r="O23" s="647">
        <v>0</v>
      </c>
      <c r="P23" s="600">
        <v>0</v>
      </c>
      <c r="AC23" s="35"/>
    </row>
    <row r="24" spans="1:29" s="34" customFormat="1" ht="25.5" customHeight="1">
      <c r="A24" s="182" t="s">
        <v>24</v>
      </c>
      <c r="B24" s="645">
        <f t="shared" si="3"/>
        <v>1</v>
      </c>
      <c r="C24" s="582">
        <f t="shared" ref="C24:D24" si="17">SUM(F24,I24,L24,O24,C49,F49,I49,L49)</f>
        <v>0</v>
      </c>
      <c r="D24" s="583">
        <f t="shared" si="17"/>
        <v>1</v>
      </c>
      <c r="E24" s="647">
        <f>SUM(F24:G24)</f>
        <v>0</v>
      </c>
      <c r="F24" s="647">
        <v>0</v>
      </c>
      <c r="G24" s="599">
        <v>0</v>
      </c>
      <c r="H24" s="647">
        <f t="shared" si="10"/>
        <v>0</v>
      </c>
      <c r="I24" s="598">
        <v>0</v>
      </c>
      <c r="J24" s="599">
        <v>0</v>
      </c>
      <c r="K24" s="647">
        <f t="shared" si="7"/>
        <v>0</v>
      </c>
      <c r="L24" s="647">
        <v>0</v>
      </c>
      <c r="M24" s="599">
        <v>0</v>
      </c>
      <c r="N24" s="648">
        <f t="shared" si="4"/>
        <v>0</v>
      </c>
      <c r="O24" s="647">
        <v>0</v>
      </c>
      <c r="P24" s="600">
        <v>0</v>
      </c>
      <c r="AC24" s="35"/>
    </row>
    <row r="25" spans="1:29" s="34" customFormat="1" ht="25.5" customHeight="1">
      <c r="A25" s="182" t="s">
        <v>25</v>
      </c>
      <c r="B25" s="645">
        <f t="shared" si="3"/>
        <v>6</v>
      </c>
      <c r="C25" s="582">
        <f t="shared" ref="C25:D25" si="18">SUM(F25,I25,L25,O25,C50,F50,I50,L50)</f>
        <v>2</v>
      </c>
      <c r="D25" s="646">
        <f t="shared" si="18"/>
        <v>4</v>
      </c>
      <c r="E25" s="647">
        <v>2</v>
      </c>
      <c r="F25" s="647">
        <v>1</v>
      </c>
      <c r="G25" s="599">
        <v>1</v>
      </c>
      <c r="H25" s="647">
        <f t="shared" si="10"/>
        <v>0</v>
      </c>
      <c r="I25" s="598">
        <v>0</v>
      </c>
      <c r="J25" s="599">
        <v>0</v>
      </c>
      <c r="K25" s="647">
        <f t="shared" si="7"/>
        <v>0</v>
      </c>
      <c r="L25" s="647">
        <v>0</v>
      </c>
      <c r="M25" s="599">
        <v>0</v>
      </c>
      <c r="N25" s="648">
        <f t="shared" si="4"/>
        <v>0</v>
      </c>
      <c r="O25" s="647">
        <v>0</v>
      </c>
      <c r="P25" s="600">
        <v>0</v>
      </c>
      <c r="AC25" s="35"/>
    </row>
    <row r="26" spans="1:29" s="34" customFormat="1" ht="25.5" customHeight="1" thickBot="1">
      <c r="A26" s="186" t="s">
        <v>26</v>
      </c>
      <c r="B26" s="650">
        <f t="shared" si="3"/>
        <v>7</v>
      </c>
      <c r="C26" s="651">
        <f t="shared" ref="C26:D26" si="19">SUM(F26,I26,L26,O26,C51,F51,I51,L51)</f>
        <v>3</v>
      </c>
      <c r="D26" s="652">
        <f t="shared" si="19"/>
        <v>4</v>
      </c>
      <c r="E26" s="606">
        <v>2</v>
      </c>
      <c r="F26" s="606">
        <v>1</v>
      </c>
      <c r="G26" s="605">
        <v>1</v>
      </c>
      <c r="H26" s="606">
        <f t="shared" si="10"/>
        <v>0</v>
      </c>
      <c r="I26" s="604">
        <v>0</v>
      </c>
      <c r="J26" s="605">
        <v>0</v>
      </c>
      <c r="K26" s="606">
        <f t="shared" si="7"/>
        <v>0</v>
      </c>
      <c r="L26" s="606">
        <v>0</v>
      </c>
      <c r="M26" s="605">
        <v>0</v>
      </c>
      <c r="N26" s="607">
        <f t="shared" si="4"/>
        <v>0</v>
      </c>
      <c r="O26" s="606">
        <v>0</v>
      </c>
      <c r="P26" s="608">
        <v>0</v>
      </c>
      <c r="AC26" s="35"/>
    </row>
    <row r="27" spans="1:29" s="34" customFormat="1" ht="12.75">
      <c r="A27" s="187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144"/>
      <c r="AC27" s="35"/>
    </row>
    <row r="28" spans="1:29" s="34" customFormat="1" ht="18.75" customHeight="1" thickBot="1">
      <c r="A28" s="118" t="s">
        <v>162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144"/>
      <c r="AC28" s="35"/>
    </row>
    <row r="29" spans="1:29" s="34" customFormat="1" ht="12.75" customHeight="1">
      <c r="A29" s="1053" t="s">
        <v>205</v>
      </c>
      <c r="B29" s="1119" t="s">
        <v>225</v>
      </c>
      <c r="C29" s="1115"/>
      <c r="D29" s="1120"/>
      <c r="E29" s="1114" t="s">
        <v>226</v>
      </c>
      <c r="F29" s="1115"/>
      <c r="G29" s="1120"/>
      <c r="H29" s="1114" t="s">
        <v>227</v>
      </c>
      <c r="I29" s="1115"/>
      <c r="J29" s="1120"/>
      <c r="K29" s="1114" t="s">
        <v>228</v>
      </c>
      <c r="L29" s="1115"/>
      <c r="M29" s="1115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144"/>
      <c r="AC29" s="35"/>
    </row>
    <row r="30" spans="1:29" s="34" customFormat="1" ht="12.75">
      <c r="A30" s="1038"/>
      <c r="B30" s="1121"/>
      <c r="C30" s="1117"/>
      <c r="D30" s="1122"/>
      <c r="E30" s="1116"/>
      <c r="F30" s="1117"/>
      <c r="G30" s="1122"/>
      <c r="H30" s="1116"/>
      <c r="I30" s="1117"/>
      <c r="J30" s="1122"/>
      <c r="K30" s="1116"/>
      <c r="L30" s="1117"/>
      <c r="M30" s="1117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144"/>
      <c r="AC30" s="35"/>
    </row>
    <row r="31" spans="1:29" s="34" customFormat="1" ht="12.75">
      <c r="A31" s="1038"/>
      <c r="B31" s="1121"/>
      <c r="C31" s="1118"/>
      <c r="D31" s="1123"/>
      <c r="E31" s="1116"/>
      <c r="F31" s="1118"/>
      <c r="G31" s="1123"/>
      <c r="H31" s="1116"/>
      <c r="I31" s="1118"/>
      <c r="J31" s="1123"/>
      <c r="K31" s="1116"/>
      <c r="L31" s="1118"/>
      <c r="M31" s="1118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44"/>
      <c r="AC31" s="35"/>
    </row>
    <row r="32" spans="1:29" s="34" customFormat="1" ht="13.5" thickBot="1">
      <c r="A32" s="1054"/>
      <c r="B32" s="147" t="s">
        <v>156</v>
      </c>
      <c r="C32" s="179" t="s">
        <v>157</v>
      </c>
      <c r="D32" s="148" t="s">
        <v>158</v>
      </c>
      <c r="E32" s="38" t="s">
        <v>156</v>
      </c>
      <c r="F32" s="179" t="s">
        <v>157</v>
      </c>
      <c r="G32" s="148" t="s">
        <v>158</v>
      </c>
      <c r="H32" s="38" t="s">
        <v>156</v>
      </c>
      <c r="I32" s="179" t="s">
        <v>157</v>
      </c>
      <c r="J32" s="148" t="s">
        <v>158</v>
      </c>
      <c r="K32" s="38" t="s">
        <v>156</v>
      </c>
      <c r="L32" s="179" t="s">
        <v>157</v>
      </c>
      <c r="M32" s="148" t="s">
        <v>158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144"/>
      <c r="AC32" s="35"/>
    </row>
    <row r="33" spans="1:29" s="34" customFormat="1" ht="25.5" customHeight="1">
      <c r="A33" s="251" t="s">
        <v>321</v>
      </c>
      <c r="B33" s="455">
        <v>154</v>
      </c>
      <c r="C33" s="455">
        <v>72</v>
      </c>
      <c r="D33" s="317">
        <v>82</v>
      </c>
      <c r="E33" s="452">
        <v>0</v>
      </c>
      <c r="F33" s="455">
        <v>0</v>
      </c>
      <c r="G33" s="317">
        <v>0</v>
      </c>
      <c r="H33" s="452">
        <v>61</v>
      </c>
      <c r="I33" s="455">
        <v>54</v>
      </c>
      <c r="J33" s="317">
        <v>7</v>
      </c>
      <c r="K33" s="452">
        <v>46</v>
      </c>
      <c r="L33" s="455">
        <v>24</v>
      </c>
      <c r="M33" s="212">
        <v>22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144"/>
      <c r="AC33" s="35"/>
    </row>
    <row r="34" spans="1:29" s="192" customFormat="1" ht="25.5" customHeight="1">
      <c r="A34" s="188" t="s">
        <v>322</v>
      </c>
      <c r="B34" s="615">
        <f t="shared" ref="B34:M34" si="20">SUM(B38+B40+B42+B43+B44+B45+B46+B47+B48+B49+B50+B51)</f>
        <v>155</v>
      </c>
      <c r="C34" s="615">
        <f t="shared" si="20"/>
        <v>72</v>
      </c>
      <c r="D34" s="556">
        <f t="shared" si="20"/>
        <v>83</v>
      </c>
      <c r="E34" s="631">
        <f t="shared" si="20"/>
        <v>0</v>
      </c>
      <c r="F34" s="615">
        <f t="shared" si="20"/>
        <v>0</v>
      </c>
      <c r="G34" s="556">
        <f t="shared" si="20"/>
        <v>0</v>
      </c>
      <c r="H34" s="631">
        <f t="shared" si="20"/>
        <v>57</v>
      </c>
      <c r="I34" s="615">
        <f t="shared" si="20"/>
        <v>49</v>
      </c>
      <c r="J34" s="556">
        <f t="shared" si="20"/>
        <v>8</v>
      </c>
      <c r="K34" s="631">
        <f t="shared" si="20"/>
        <v>41</v>
      </c>
      <c r="L34" s="615">
        <f t="shared" si="20"/>
        <v>24</v>
      </c>
      <c r="M34" s="553">
        <f t="shared" si="20"/>
        <v>17</v>
      </c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90"/>
      <c r="AC34" s="191"/>
    </row>
    <row r="35" spans="1:29" s="34" customFormat="1" ht="25.5" customHeight="1">
      <c r="A35" s="251" t="s">
        <v>13</v>
      </c>
      <c r="B35" s="558">
        <f t="shared" ref="B35:M35" si="21">B34-B36</f>
        <v>153</v>
      </c>
      <c r="C35" s="632">
        <f t="shared" si="21"/>
        <v>72</v>
      </c>
      <c r="D35" s="635">
        <f t="shared" si="21"/>
        <v>81</v>
      </c>
      <c r="E35" s="633">
        <f t="shared" si="21"/>
        <v>0</v>
      </c>
      <c r="F35" s="632">
        <f t="shared" si="21"/>
        <v>0</v>
      </c>
      <c r="G35" s="632">
        <f t="shared" si="21"/>
        <v>0</v>
      </c>
      <c r="H35" s="633">
        <f t="shared" si="21"/>
        <v>52</v>
      </c>
      <c r="I35" s="634">
        <f t="shared" si="21"/>
        <v>45</v>
      </c>
      <c r="J35" s="632">
        <f t="shared" si="21"/>
        <v>7</v>
      </c>
      <c r="K35" s="633">
        <f t="shared" si="21"/>
        <v>30</v>
      </c>
      <c r="L35" s="634">
        <f t="shared" si="21"/>
        <v>18</v>
      </c>
      <c r="M35" s="632">
        <f t="shared" si="21"/>
        <v>12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44"/>
      <c r="AC35" s="35"/>
    </row>
    <row r="36" spans="1:29" s="34" customFormat="1" ht="25.5" customHeight="1" thickBot="1">
      <c r="A36" s="251" t="s">
        <v>14</v>
      </c>
      <c r="B36" s="337">
        <f>SUM(B39,B41)</f>
        <v>2</v>
      </c>
      <c r="C36" s="455">
        <f t="shared" ref="C36:M36" si="22">SUM(C39,C41)</f>
        <v>0</v>
      </c>
      <c r="D36" s="317">
        <f t="shared" si="22"/>
        <v>2</v>
      </c>
      <c r="E36" s="335">
        <f t="shared" si="22"/>
        <v>0</v>
      </c>
      <c r="F36" s="455">
        <f t="shared" si="22"/>
        <v>0</v>
      </c>
      <c r="G36" s="317">
        <f t="shared" si="22"/>
        <v>0</v>
      </c>
      <c r="H36" s="335">
        <f t="shared" si="22"/>
        <v>5</v>
      </c>
      <c r="I36" s="455">
        <f t="shared" si="22"/>
        <v>4</v>
      </c>
      <c r="J36" s="317">
        <f t="shared" si="22"/>
        <v>1</v>
      </c>
      <c r="K36" s="335">
        <f t="shared" si="22"/>
        <v>11</v>
      </c>
      <c r="L36" s="455">
        <f t="shared" si="22"/>
        <v>6</v>
      </c>
      <c r="M36" s="212">
        <f t="shared" si="22"/>
        <v>5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144"/>
      <c r="AC36" s="35"/>
    </row>
    <row r="37" spans="1:29" s="34" customFormat="1" ht="11.25" customHeight="1">
      <c r="A37" s="252"/>
      <c r="B37" s="158"/>
      <c r="C37" s="158"/>
      <c r="D37" s="152"/>
      <c r="E37" s="158"/>
      <c r="F37" s="158"/>
      <c r="G37" s="152"/>
      <c r="H37" s="158"/>
      <c r="I37" s="158"/>
      <c r="J37" s="152"/>
      <c r="K37" s="158"/>
      <c r="L37" s="158"/>
      <c r="M37" s="16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44"/>
      <c r="AC37" s="35"/>
    </row>
    <row r="38" spans="1:29" s="161" customFormat="1" ht="12.75">
      <c r="A38" s="1038" t="s">
        <v>15</v>
      </c>
      <c r="B38" s="564">
        <v>47</v>
      </c>
      <c r="C38" s="568">
        <v>18</v>
      </c>
      <c r="D38" s="567">
        <v>29</v>
      </c>
      <c r="E38" s="568">
        <f t="shared" ref="E38:E51" si="23">SUM(F38:G38)</f>
        <v>0</v>
      </c>
      <c r="F38" s="568">
        <v>0</v>
      </c>
      <c r="G38" s="567">
        <v>0</v>
      </c>
      <c r="H38" s="568">
        <v>16</v>
      </c>
      <c r="I38" s="568">
        <v>15</v>
      </c>
      <c r="J38" s="567">
        <v>1</v>
      </c>
      <c r="K38" s="568">
        <v>12</v>
      </c>
      <c r="L38" s="568">
        <v>6</v>
      </c>
      <c r="M38" s="570">
        <v>6</v>
      </c>
      <c r="AB38" s="163"/>
      <c r="AC38" s="163"/>
    </row>
    <row r="39" spans="1:29" s="34" customFormat="1" ht="12.75">
      <c r="A39" s="1105"/>
      <c r="B39" s="640">
        <v>2</v>
      </c>
      <c r="C39" s="588">
        <v>0</v>
      </c>
      <c r="D39" s="573">
        <v>2</v>
      </c>
      <c r="E39" s="588">
        <f t="shared" si="23"/>
        <v>0</v>
      </c>
      <c r="F39" s="577">
        <v>0</v>
      </c>
      <c r="G39" s="573">
        <v>0</v>
      </c>
      <c r="H39" s="588">
        <v>5</v>
      </c>
      <c r="I39" s="588">
        <v>4</v>
      </c>
      <c r="J39" s="573">
        <v>1</v>
      </c>
      <c r="K39" s="588">
        <v>7</v>
      </c>
      <c r="L39" s="588">
        <v>4</v>
      </c>
      <c r="M39" s="578">
        <v>3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44"/>
      <c r="AC39" s="35"/>
    </row>
    <row r="40" spans="1:29" s="161" customFormat="1" ht="12.75">
      <c r="A40" s="1038" t="s">
        <v>16</v>
      </c>
      <c r="B40" s="564">
        <v>15</v>
      </c>
      <c r="C40" s="568">
        <v>9</v>
      </c>
      <c r="D40" s="567">
        <v>6</v>
      </c>
      <c r="E40" s="568">
        <f t="shared" si="23"/>
        <v>0</v>
      </c>
      <c r="F40" s="568">
        <v>0</v>
      </c>
      <c r="G40" s="567">
        <v>0</v>
      </c>
      <c r="H40" s="568">
        <v>3</v>
      </c>
      <c r="I40" s="568">
        <v>3</v>
      </c>
      <c r="J40" s="567">
        <v>0</v>
      </c>
      <c r="K40" s="568">
        <v>5</v>
      </c>
      <c r="L40" s="568">
        <v>2</v>
      </c>
      <c r="M40" s="570">
        <v>3</v>
      </c>
      <c r="AB40" s="163"/>
      <c r="AC40" s="163"/>
    </row>
    <row r="41" spans="1:29" s="34" customFormat="1" ht="12.75">
      <c r="A41" s="1105"/>
      <c r="B41" s="640">
        <f t="shared" ref="B41:B50" si="24">SUM(C41:D41)</f>
        <v>0</v>
      </c>
      <c r="C41" s="577">
        <v>0</v>
      </c>
      <c r="D41" s="573">
        <v>0</v>
      </c>
      <c r="E41" s="588">
        <f t="shared" si="23"/>
        <v>0</v>
      </c>
      <c r="F41" s="577">
        <v>0</v>
      </c>
      <c r="G41" s="573">
        <v>0</v>
      </c>
      <c r="H41" s="588">
        <f>SUM(I41:J41)</f>
        <v>0</v>
      </c>
      <c r="I41" s="577">
        <v>0</v>
      </c>
      <c r="J41" s="573">
        <v>0</v>
      </c>
      <c r="K41" s="588">
        <v>4</v>
      </c>
      <c r="L41" s="588">
        <v>2</v>
      </c>
      <c r="M41" s="578">
        <v>2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144"/>
      <c r="AC41" s="35"/>
    </row>
    <row r="42" spans="1:29" s="34" customFormat="1" ht="25.5" customHeight="1">
      <c r="A42" s="164" t="s">
        <v>17</v>
      </c>
      <c r="B42" s="597">
        <v>23</v>
      </c>
      <c r="C42" s="647">
        <v>16</v>
      </c>
      <c r="D42" s="599">
        <v>7</v>
      </c>
      <c r="E42" s="647">
        <f t="shared" si="23"/>
        <v>0</v>
      </c>
      <c r="F42" s="647">
        <v>0</v>
      </c>
      <c r="G42" s="599">
        <v>0</v>
      </c>
      <c r="H42" s="647">
        <v>5</v>
      </c>
      <c r="I42" s="647">
        <v>3</v>
      </c>
      <c r="J42" s="599">
        <v>2</v>
      </c>
      <c r="K42" s="647">
        <v>17</v>
      </c>
      <c r="L42" s="647">
        <v>14</v>
      </c>
      <c r="M42" s="600">
        <v>3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144"/>
      <c r="AC42" s="35"/>
    </row>
    <row r="43" spans="1:29" s="34" customFormat="1" ht="25.5" customHeight="1">
      <c r="A43" s="169" t="s">
        <v>18</v>
      </c>
      <c r="B43" s="597">
        <v>11</v>
      </c>
      <c r="C43" s="647">
        <v>5</v>
      </c>
      <c r="D43" s="599">
        <v>6</v>
      </c>
      <c r="E43" s="647">
        <f t="shared" si="23"/>
        <v>0</v>
      </c>
      <c r="F43" s="647">
        <v>0</v>
      </c>
      <c r="G43" s="599">
        <v>0</v>
      </c>
      <c r="H43" s="647">
        <v>4</v>
      </c>
      <c r="I43" s="647">
        <v>4</v>
      </c>
      <c r="J43" s="599">
        <v>0</v>
      </c>
      <c r="K43" s="647">
        <v>1</v>
      </c>
      <c r="L43" s="647">
        <v>0</v>
      </c>
      <c r="M43" s="600">
        <v>1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44"/>
      <c r="AC43" s="35"/>
    </row>
    <row r="44" spans="1:29" s="34" customFormat="1" ht="25.5" customHeight="1">
      <c r="A44" s="164" t="s">
        <v>19</v>
      </c>
      <c r="B44" s="597">
        <v>2</v>
      </c>
      <c r="C44" s="647">
        <v>0</v>
      </c>
      <c r="D44" s="599">
        <v>2</v>
      </c>
      <c r="E44" s="647">
        <f t="shared" si="23"/>
        <v>0</v>
      </c>
      <c r="F44" s="647">
        <v>0</v>
      </c>
      <c r="G44" s="599">
        <v>0</v>
      </c>
      <c r="H44" s="647">
        <v>2</v>
      </c>
      <c r="I44" s="647">
        <v>2</v>
      </c>
      <c r="J44" s="599">
        <v>0</v>
      </c>
      <c r="K44" s="647">
        <v>0</v>
      </c>
      <c r="L44" s="647">
        <v>0</v>
      </c>
      <c r="M44" s="600">
        <v>0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144"/>
      <c r="AC44" s="35"/>
    </row>
    <row r="45" spans="1:29" ht="25.5" customHeight="1">
      <c r="A45" s="164" t="s">
        <v>20</v>
      </c>
      <c r="B45" s="610">
        <v>5</v>
      </c>
      <c r="C45" s="647">
        <v>0</v>
      </c>
      <c r="D45" s="599">
        <v>5</v>
      </c>
      <c r="E45" s="613">
        <f t="shared" si="23"/>
        <v>0</v>
      </c>
      <c r="F45" s="647">
        <v>0</v>
      </c>
      <c r="G45" s="599">
        <v>0</v>
      </c>
      <c r="H45" s="647">
        <v>5</v>
      </c>
      <c r="I45" s="647">
        <v>4</v>
      </c>
      <c r="J45" s="599">
        <v>1</v>
      </c>
      <c r="K45" s="647">
        <v>1</v>
      </c>
      <c r="L45" s="647">
        <v>0</v>
      </c>
      <c r="M45" s="600">
        <v>1</v>
      </c>
      <c r="AB45" s="144"/>
    </row>
    <row r="46" spans="1:29" ht="25.5" customHeight="1">
      <c r="A46" s="169" t="s">
        <v>211</v>
      </c>
      <c r="B46" s="611">
        <v>3</v>
      </c>
      <c r="C46" s="647">
        <v>0</v>
      </c>
      <c r="D46" s="599">
        <v>3</v>
      </c>
      <c r="E46" s="648">
        <f t="shared" si="23"/>
        <v>0</v>
      </c>
      <c r="F46" s="647">
        <v>0</v>
      </c>
      <c r="G46" s="599">
        <v>0</v>
      </c>
      <c r="H46" s="647">
        <v>2</v>
      </c>
      <c r="I46" s="647">
        <v>1</v>
      </c>
      <c r="J46" s="599">
        <v>1</v>
      </c>
      <c r="K46" s="647">
        <v>0</v>
      </c>
      <c r="L46" s="647">
        <v>0</v>
      </c>
      <c r="M46" s="600">
        <v>0</v>
      </c>
    </row>
    <row r="47" spans="1:29" ht="25.5" customHeight="1">
      <c r="A47" s="164" t="s">
        <v>22</v>
      </c>
      <c r="B47" s="597">
        <v>20</v>
      </c>
      <c r="C47" s="647">
        <v>8</v>
      </c>
      <c r="D47" s="599">
        <v>12</v>
      </c>
      <c r="E47" s="647">
        <f t="shared" si="23"/>
        <v>0</v>
      </c>
      <c r="F47" s="647">
        <v>0</v>
      </c>
      <c r="G47" s="599">
        <v>0</v>
      </c>
      <c r="H47" s="647">
        <v>8</v>
      </c>
      <c r="I47" s="647">
        <v>6</v>
      </c>
      <c r="J47" s="599">
        <v>2</v>
      </c>
      <c r="K47" s="647">
        <v>2</v>
      </c>
      <c r="L47" s="647">
        <v>0</v>
      </c>
      <c r="M47" s="600">
        <v>2</v>
      </c>
    </row>
    <row r="48" spans="1:29" ht="25.5" customHeight="1">
      <c r="A48" s="164" t="s">
        <v>212</v>
      </c>
      <c r="B48" s="597">
        <v>24</v>
      </c>
      <c r="C48" s="647">
        <v>16</v>
      </c>
      <c r="D48" s="599">
        <v>8</v>
      </c>
      <c r="E48" s="647">
        <f t="shared" si="23"/>
        <v>0</v>
      </c>
      <c r="F48" s="647">
        <v>0</v>
      </c>
      <c r="G48" s="599">
        <v>0</v>
      </c>
      <c r="H48" s="647">
        <v>8</v>
      </c>
      <c r="I48" s="647">
        <v>8</v>
      </c>
      <c r="J48" s="599">
        <v>0</v>
      </c>
      <c r="K48" s="647">
        <v>2</v>
      </c>
      <c r="L48" s="647">
        <v>2</v>
      </c>
      <c r="M48" s="600">
        <v>0</v>
      </c>
    </row>
    <row r="49" spans="1:13" ht="25.5" customHeight="1">
      <c r="A49" s="164" t="s">
        <v>24</v>
      </c>
      <c r="B49" s="610">
        <f t="shared" si="24"/>
        <v>0</v>
      </c>
      <c r="C49" s="647">
        <v>0</v>
      </c>
      <c r="D49" s="599">
        <v>0</v>
      </c>
      <c r="E49" s="647">
        <f t="shared" si="23"/>
        <v>0</v>
      </c>
      <c r="F49" s="647">
        <v>0</v>
      </c>
      <c r="G49" s="599">
        <v>0</v>
      </c>
      <c r="H49" s="647">
        <f>SUM(I49:J49)</f>
        <v>1</v>
      </c>
      <c r="I49" s="647">
        <v>0</v>
      </c>
      <c r="J49" s="599">
        <v>1</v>
      </c>
      <c r="K49" s="647">
        <f>SUM(L49:M49)</f>
        <v>0</v>
      </c>
      <c r="L49" s="647">
        <v>0</v>
      </c>
      <c r="M49" s="600">
        <v>0</v>
      </c>
    </row>
    <row r="50" spans="1:13" ht="25.5" customHeight="1">
      <c r="A50" s="164" t="s">
        <v>25</v>
      </c>
      <c r="B50" s="597">
        <f t="shared" si="24"/>
        <v>2</v>
      </c>
      <c r="C50" s="647">
        <v>0</v>
      </c>
      <c r="D50" s="599">
        <v>2</v>
      </c>
      <c r="E50" s="647">
        <f t="shared" si="23"/>
        <v>0</v>
      </c>
      <c r="F50" s="647">
        <v>0</v>
      </c>
      <c r="G50" s="599">
        <v>0</v>
      </c>
      <c r="H50" s="647">
        <f>SUM(I50:J50)</f>
        <v>1</v>
      </c>
      <c r="I50" s="647">
        <v>1</v>
      </c>
      <c r="J50" s="599">
        <v>0</v>
      </c>
      <c r="K50" s="647">
        <f>SUM(L50:M50)</f>
        <v>1</v>
      </c>
      <c r="L50" s="647">
        <v>0</v>
      </c>
      <c r="M50" s="600">
        <v>1</v>
      </c>
    </row>
    <row r="51" spans="1:13" ht="25.5" customHeight="1" thickBot="1">
      <c r="A51" s="170" t="s">
        <v>26</v>
      </c>
      <c r="B51" s="601">
        <v>3</v>
      </c>
      <c r="C51" s="606">
        <v>0</v>
      </c>
      <c r="D51" s="605">
        <v>3</v>
      </c>
      <c r="E51" s="606">
        <f t="shared" si="23"/>
        <v>0</v>
      </c>
      <c r="F51" s="606">
        <v>0</v>
      </c>
      <c r="G51" s="605">
        <v>0</v>
      </c>
      <c r="H51" s="606">
        <f>SUM(I51:J51)</f>
        <v>2</v>
      </c>
      <c r="I51" s="606">
        <v>2</v>
      </c>
      <c r="J51" s="605">
        <v>0</v>
      </c>
      <c r="K51" s="606">
        <f>SUM(L51:M51)</f>
        <v>0</v>
      </c>
      <c r="L51" s="606">
        <v>0</v>
      </c>
      <c r="M51" s="608">
        <v>0</v>
      </c>
    </row>
    <row r="52" spans="1:13" ht="18.75" customHeight="1">
      <c r="B52" s="211"/>
    </row>
  </sheetData>
  <mergeCells count="16">
    <mergeCell ref="A4:A7"/>
    <mergeCell ref="B4:D6"/>
    <mergeCell ref="E4:J4"/>
    <mergeCell ref="K4:M6"/>
    <mergeCell ref="N4:P6"/>
    <mergeCell ref="E5:G6"/>
    <mergeCell ref="H5:J6"/>
    <mergeCell ref="K29:M31"/>
    <mergeCell ref="A38:A39"/>
    <mergeCell ref="A40:A41"/>
    <mergeCell ref="A13:A14"/>
    <mergeCell ref="A15:A16"/>
    <mergeCell ref="A29:A32"/>
    <mergeCell ref="B29:D31"/>
    <mergeCell ref="E29:G31"/>
    <mergeCell ref="H29:J31"/>
  </mergeCells>
  <phoneticPr fontId="3"/>
  <pageMargins left="0.43307086614173229" right="0.70866141732283472" top="0.70866141732283472" bottom="0.59055118110236227" header="0.51181102362204722" footer="0.51181102362204722"/>
  <pageSetup paperSize="9" scale="76" orientation="portrait" r:id="rId1"/>
  <headerFooter scaleWithDoc="0" alignWithMargins="0">
    <oddHeader>&amp;L高等学校</oddHeader>
  </headerFooter>
  <ignoredErrors>
    <ignoredError sqref="E14:K17 E38:E48 H4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7"/>
  <sheetViews>
    <sheetView showGridLines="0" view="pageBreakPreview" zoomScaleNormal="100" zoomScaleSheetLayoutView="100" workbookViewId="0"/>
  </sheetViews>
  <sheetFormatPr defaultColWidth="8.5703125" defaultRowHeight="17.25" customHeight="1"/>
  <cols>
    <col min="1" max="35" width="3.140625" style="32" customWidth="1"/>
    <col min="36" max="45" width="3.28515625" style="32" customWidth="1"/>
    <col min="46" max="256" width="8.5703125" style="32"/>
    <col min="257" max="266" width="3.140625" style="32" customWidth="1"/>
    <col min="267" max="268" width="6.5703125" style="32" customWidth="1"/>
    <col min="269" max="269" width="3.140625" style="32" customWidth="1"/>
    <col min="270" max="270" width="6.5703125" style="32" customWidth="1"/>
    <col min="271" max="274" width="4.7109375" style="32" customWidth="1"/>
    <col min="275" max="289" width="3.140625" style="32" customWidth="1"/>
    <col min="290" max="301" width="3.28515625" style="32" customWidth="1"/>
    <col min="302" max="512" width="8.5703125" style="32"/>
    <col min="513" max="522" width="3.140625" style="32" customWidth="1"/>
    <col min="523" max="524" width="6.5703125" style="32" customWidth="1"/>
    <col min="525" max="525" width="3.140625" style="32" customWidth="1"/>
    <col min="526" max="526" width="6.5703125" style="32" customWidth="1"/>
    <col min="527" max="530" width="4.7109375" style="32" customWidth="1"/>
    <col min="531" max="545" width="3.140625" style="32" customWidth="1"/>
    <col min="546" max="557" width="3.28515625" style="32" customWidth="1"/>
    <col min="558" max="768" width="8.5703125" style="32"/>
    <col min="769" max="778" width="3.140625" style="32" customWidth="1"/>
    <col min="779" max="780" width="6.5703125" style="32" customWidth="1"/>
    <col min="781" max="781" width="3.140625" style="32" customWidth="1"/>
    <col min="782" max="782" width="6.5703125" style="32" customWidth="1"/>
    <col min="783" max="786" width="4.7109375" style="32" customWidth="1"/>
    <col min="787" max="801" width="3.140625" style="32" customWidth="1"/>
    <col min="802" max="813" width="3.28515625" style="32" customWidth="1"/>
    <col min="814" max="1024" width="8.5703125" style="32"/>
    <col min="1025" max="1034" width="3.140625" style="32" customWidth="1"/>
    <col min="1035" max="1036" width="6.5703125" style="32" customWidth="1"/>
    <col min="1037" max="1037" width="3.140625" style="32" customWidth="1"/>
    <col min="1038" max="1038" width="6.5703125" style="32" customWidth="1"/>
    <col min="1039" max="1042" width="4.7109375" style="32" customWidth="1"/>
    <col min="1043" max="1057" width="3.140625" style="32" customWidth="1"/>
    <col min="1058" max="1069" width="3.28515625" style="32" customWidth="1"/>
    <col min="1070" max="1280" width="8.5703125" style="32"/>
    <col min="1281" max="1290" width="3.140625" style="32" customWidth="1"/>
    <col min="1291" max="1292" width="6.5703125" style="32" customWidth="1"/>
    <col min="1293" max="1293" width="3.140625" style="32" customWidth="1"/>
    <col min="1294" max="1294" width="6.5703125" style="32" customWidth="1"/>
    <col min="1295" max="1298" width="4.7109375" style="32" customWidth="1"/>
    <col min="1299" max="1313" width="3.140625" style="32" customWidth="1"/>
    <col min="1314" max="1325" width="3.28515625" style="32" customWidth="1"/>
    <col min="1326" max="1536" width="8.5703125" style="32"/>
    <col min="1537" max="1546" width="3.140625" style="32" customWidth="1"/>
    <col min="1547" max="1548" width="6.5703125" style="32" customWidth="1"/>
    <col min="1549" max="1549" width="3.140625" style="32" customWidth="1"/>
    <col min="1550" max="1550" width="6.5703125" style="32" customWidth="1"/>
    <col min="1551" max="1554" width="4.7109375" style="32" customWidth="1"/>
    <col min="1555" max="1569" width="3.140625" style="32" customWidth="1"/>
    <col min="1570" max="1581" width="3.28515625" style="32" customWidth="1"/>
    <col min="1582" max="1792" width="8.5703125" style="32"/>
    <col min="1793" max="1802" width="3.140625" style="32" customWidth="1"/>
    <col min="1803" max="1804" width="6.5703125" style="32" customWidth="1"/>
    <col min="1805" max="1805" width="3.140625" style="32" customWidth="1"/>
    <col min="1806" max="1806" width="6.5703125" style="32" customWidth="1"/>
    <col min="1807" max="1810" width="4.7109375" style="32" customWidth="1"/>
    <col min="1811" max="1825" width="3.140625" style="32" customWidth="1"/>
    <col min="1826" max="1837" width="3.28515625" style="32" customWidth="1"/>
    <col min="1838" max="2048" width="8.5703125" style="32"/>
    <col min="2049" max="2058" width="3.140625" style="32" customWidth="1"/>
    <col min="2059" max="2060" width="6.5703125" style="32" customWidth="1"/>
    <col min="2061" max="2061" width="3.140625" style="32" customWidth="1"/>
    <col min="2062" max="2062" width="6.5703125" style="32" customWidth="1"/>
    <col min="2063" max="2066" width="4.7109375" style="32" customWidth="1"/>
    <col min="2067" max="2081" width="3.140625" style="32" customWidth="1"/>
    <col min="2082" max="2093" width="3.28515625" style="32" customWidth="1"/>
    <col min="2094" max="2304" width="8.5703125" style="32"/>
    <col min="2305" max="2314" width="3.140625" style="32" customWidth="1"/>
    <col min="2315" max="2316" width="6.5703125" style="32" customWidth="1"/>
    <col min="2317" max="2317" width="3.140625" style="32" customWidth="1"/>
    <col min="2318" max="2318" width="6.5703125" style="32" customWidth="1"/>
    <col min="2319" max="2322" width="4.7109375" style="32" customWidth="1"/>
    <col min="2323" max="2337" width="3.140625" style="32" customWidth="1"/>
    <col min="2338" max="2349" width="3.28515625" style="32" customWidth="1"/>
    <col min="2350" max="2560" width="8.5703125" style="32"/>
    <col min="2561" max="2570" width="3.140625" style="32" customWidth="1"/>
    <col min="2571" max="2572" width="6.5703125" style="32" customWidth="1"/>
    <col min="2573" max="2573" width="3.140625" style="32" customWidth="1"/>
    <col min="2574" max="2574" width="6.5703125" style="32" customWidth="1"/>
    <col min="2575" max="2578" width="4.7109375" style="32" customWidth="1"/>
    <col min="2579" max="2593" width="3.140625" style="32" customWidth="1"/>
    <col min="2594" max="2605" width="3.28515625" style="32" customWidth="1"/>
    <col min="2606" max="2816" width="8.5703125" style="32"/>
    <col min="2817" max="2826" width="3.140625" style="32" customWidth="1"/>
    <col min="2827" max="2828" width="6.5703125" style="32" customWidth="1"/>
    <col min="2829" max="2829" width="3.140625" style="32" customWidth="1"/>
    <col min="2830" max="2830" width="6.5703125" style="32" customWidth="1"/>
    <col min="2831" max="2834" width="4.7109375" style="32" customWidth="1"/>
    <col min="2835" max="2849" width="3.140625" style="32" customWidth="1"/>
    <col min="2850" max="2861" width="3.28515625" style="32" customWidth="1"/>
    <col min="2862" max="3072" width="8.5703125" style="32"/>
    <col min="3073" max="3082" width="3.140625" style="32" customWidth="1"/>
    <col min="3083" max="3084" width="6.5703125" style="32" customWidth="1"/>
    <col min="3085" max="3085" width="3.140625" style="32" customWidth="1"/>
    <col min="3086" max="3086" width="6.5703125" style="32" customWidth="1"/>
    <col min="3087" max="3090" width="4.7109375" style="32" customWidth="1"/>
    <col min="3091" max="3105" width="3.140625" style="32" customWidth="1"/>
    <col min="3106" max="3117" width="3.28515625" style="32" customWidth="1"/>
    <col min="3118" max="3328" width="8.5703125" style="32"/>
    <col min="3329" max="3338" width="3.140625" style="32" customWidth="1"/>
    <col min="3339" max="3340" width="6.5703125" style="32" customWidth="1"/>
    <col min="3341" max="3341" width="3.140625" style="32" customWidth="1"/>
    <col min="3342" max="3342" width="6.5703125" style="32" customWidth="1"/>
    <col min="3343" max="3346" width="4.7109375" style="32" customWidth="1"/>
    <col min="3347" max="3361" width="3.140625" style="32" customWidth="1"/>
    <col min="3362" max="3373" width="3.28515625" style="32" customWidth="1"/>
    <col min="3374" max="3584" width="8.5703125" style="32"/>
    <col min="3585" max="3594" width="3.140625" style="32" customWidth="1"/>
    <col min="3595" max="3596" width="6.5703125" style="32" customWidth="1"/>
    <col min="3597" max="3597" width="3.140625" style="32" customWidth="1"/>
    <col min="3598" max="3598" width="6.5703125" style="32" customWidth="1"/>
    <col min="3599" max="3602" width="4.7109375" style="32" customWidth="1"/>
    <col min="3603" max="3617" width="3.140625" style="32" customWidth="1"/>
    <col min="3618" max="3629" width="3.28515625" style="32" customWidth="1"/>
    <col min="3630" max="3840" width="8.5703125" style="32"/>
    <col min="3841" max="3850" width="3.140625" style="32" customWidth="1"/>
    <col min="3851" max="3852" width="6.5703125" style="32" customWidth="1"/>
    <col min="3853" max="3853" width="3.140625" style="32" customWidth="1"/>
    <col min="3854" max="3854" width="6.5703125" style="32" customWidth="1"/>
    <col min="3855" max="3858" width="4.7109375" style="32" customWidth="1"/>
    <col min="3859" max="3873" width="3.140625" style="32" customWidth="1"/>
    <col min="3874" max="3885" width="3.28515625" style="32" customWidth="1"/>
    <col min="3886" max="4096" width="8.5703125" style="32"/>
    <col min="4097" max="4106" width="3.140625" style="32" customWidth="1"/>
    <col min="4107" max="4108" width="6.5703125" style="32" customWidth="1"/>
    <col min="4109" max="4109" width="3.140625" style="32" customWidth="1"/>
    <col min="4110" max="4110" width="6.5703125" style="32" customWidth="1"/>
    <col min="4111" max="4114" width="4.7109375" style="32" customWidth="1"/>
    <col min="4115" max="4129" width="3.140625" style="32" customWidth="1"/>
    <col min="4130" max="4141" width="3.28515625" style="32" customWidth="1"/>
    <col min="4142" max="4352" width="8.5703125" style="32"/>
    <col min="4353" max="4362" width="3.140625" style="32" customWidth="1"/>
    <col min="4363" max="4364" width="6.5703125" style="32" customWidth="1"/>
    <col min="4365" max="4365" width="3.140625" style="32" customWidth="1"/>
    <col min="4366" max="4366" width="6.5703125" style="32" customWidth="1"/>
    <col min="4367" max="4370" width="4.7109375" style="32" customWidth="1"/>
    <col min="4371" max="4385" width="3.140625" style="32" customWidth="1"/>
    <col min="4386" max="4397" width="3.28515625" style="32" customWidth="1"/>
    <col min="4398" max="4608" width="8.5703125" style="32"/>
    <col min="4609" max="4618" width="3.140625" style="32" customWidth="1"/>
    <col min="4619" max="4620" width="6.5703125" style="32" customWidth="1"/>
    <col min="4621" max="4621" width="3.140625" style="32" customWidth="1"/>
    <col min="4622" max="4622" width="6.5703125" style="32" customWidth="1"/>
    <col min="4623" max="4626" width="4.7109375" style="32" customWidth="1"/>
    <col min="4627" max="4641" width="3.140625" style="32" customWidth="1"/>
    <col min="4642" max="4653" width="3.28515625" style="32" customWidth="1"/>
    <col min="4654" max="4864" width="8.5703125" style="32"/>
    <col min="4865" max="4874" width="3.140625" style="32" customWidth="1"/>
    <col min="4875" max="4876" width="6.5703125" style="32" customWidth="1"/>
    <col min="4877" max="4877" width="3.140625" style="32" customWidth="1"/>
    <col min="4878" max="4878" width="6.5703125" style="32" customWidth="1"/>
    <col min="4879" max="4882" width="4.7109375" style="32" customWidth="1"/>
    <col min="4883" max="4897" width="3.140625" style="32" customWidth="1"/>
    <col min="4898" max="4909" width="3.28515625" style="32" customWidth="1"/>
    <col min="4910" max="5120" width="8.5703125" style="32"/>
    <col min="5121" max="5130" width="3.140625" style="32" customWidth="1"/>
    <col min="5131" max="5132" width="6.5703125" style="32" customWidth="1"/>
    <col min="5133" max="5133" width="3.140625" style="32" customWidth="1"/>
    <col min="5134" max="5134" width="6.5703125" style="32" customWidth="1"/>
    <col min="5135" max="5138" width="4.7109375" style="32" customWidth="1"/>
    <col min="5139" max="5153" width="3.140625" style="32" customWidth="1"/>
    <col min="5154" max="5165" width="3.28515625" style="32" customWidth="1"/>
    <col min="5166" max="5376" width="8.5703125" style="32"/>
    <col min="5377" max="5386" width="3.140625" style="32" customWidth="1"/>
    <col min="5387" max="5388" width="6.5703125" style="32" customWidth="1"/>
    <col min="5389" max="5389" width="3.140625" style="32" customWidth="1"/>
    <col min="5390" max="5390" width="6.5703125" style="32" customWidth="1"/>
    <col min="5391" max="5394" width="4.7109375" style="32" customWidth="1"/>
    <col min="5395" max="5409" width="3.140625" style="32" customWidth="1"/>
    <col min="5410" max="5421" width="3.28515625" style="32" customWidth="1"/>
    <col min="5422" max="5632" width="8.5703125" style="32"/>
    <col min="5633" max="5642" width="3.140625" style="32" customWidth="1"/>
    <col min="5643" max="5644" width="6.5703125" style="32" customWidth="1"/>
    <col min="5645" max="5645" width="3.140625" style="32" customWidth="1"/>
    <col min="5646" max="5646" width="6.5703125" style="32" customWidth="1"/>
    <col min="5647" max="5650" width="4.7109375" style="32" customWidth="1"/>
    <col min="5651" max="5665" width="3.140625" style="32" customWidth="1"/>
    <col min="5666" max="5677" width="3.28515625" style="32" customWidth="1"/>
    <col min="5678" max="5888" width="8.5703125" style="32"/>
    <col min="5889" max="5898" width="3.140625" style="32" customWidth="1"/>
    <col min="5899" max="5900" width="6.5703125" style="32" customWidth="1"/>
    <col min="5901" max="5901" width="3.140625" style="32" customWidth="1"/>
    <col min="5902" max="5902" width="6.5703125" style="32" customWidth="1"/>
    <col min="5903" max="5906" width="4.7109375" style="32" customWidth="1"/>
    <col min="5907" max="5921" width="3.140625" style="32" customWidth="1"/>
    <col min="5922" max="5933" width="3.28515625" style="32" customWidth="1"/>
    <col min="5934" max="6144" width="8.5703125" style="32"/>
    <col min="6145" max="6154" width="3.140625" style="32" customWidth="1"/>
    <col min="6155" max="6156" width="6.5703125" style="32" customWidth="1"/>
    <col min="6157" max="6157" width="3.140625" style="32" customWidth="1"/>
    <col min="6158" max="6158" width="6.5703125" style="32" customWidth="1"/>
    <col min="6159" max="6162" width="4.7109375" style="32" customWidth="1"/>
    <col min="6163" max="6177" width="3.140625" style="32" customWidth="1"/>
    <col min="6178" max="6189" width="3.28515625" style="32" customWidth="1"/>
    <col min="6190" max="6400" width="8.5703125" style="32"/>
    <col min="6401" max="6410" width="3.140625" style="32" customWidth="1"/>
    <col min="6411" max="6412" width="6.5703125" style="32" customWidth="1"/>
    <col min="6413" max="6413" width="3.140625" style="32" customWidth="1"/>
    <col min="6414" max="6414" width="6.5703125" style="32" customWidth="1"/>
    <col min="6415" max="6418" width="4.7109375" style="32" customWidth="1"/>
    <col min="6419" max="6433" width="3.140625" style="32" customWidth="1"/>
    <col min="6434" max="6445" width="3.28515625" style="32" customWidth="1"/>
    <col min="6446" max="6656" width="8.5703125" style="32"/>
    <col min="6657" max="6666" width="3.140625" style="32" customWidth="1"/>
    <col min="6667" max="6668" width="6.5703125" style="32" customWidth="1"/>
    <col min="6669" max="6669" width="3.140625" style="32" customWidth="1"/>
    <col min="6670" max="6670" width="6.5703125" style="32" customWidth="1"/>
    <col min="6671" max="6674" width="4.7109375" style="32" customWidth="1"/>
    <col min="6675" max="6689" width="3.140625" style="32" customWidth="1"/>
    <col min="6690" max="6701" width="3.28515625" style="32" customWidth="1"/>
    <col min="6702" max="6912" width="8.5703125" style="32"/>
    <col min="6913" max="6922" width="3.140625" style="32" customWidth="1"/>
    <col min="6923" max="6924" width="6.5703125" style="32" customWidth="1"/>
    <col min="6925" max="6925" width="3.140625" style="32" customWidth="1"/>
    <col min="6926" max="6926" width="6.5703125" style="32" customWidth="1"/>
    <col min="6927" max="6930" width="4.7109375" style="32" customWidth="1"/>
    <col min="6931" max="6945" width="3.140625" style="32" customWidth="1"/>
    <col min="6946" max="6957" width="3.28515625" style="32" customWidth="1"/>
    <col min="6958" max="7168" width="8.5703125" style="32"/>
    <col min="7169" max="7178" width="3.140625" style="32" customWidth="1"/>
    <col min="7179" max="7180" width="6.5703125" style="32" customWidth="1"/>
    <col min="7181" max="7181" width="3.140625" style="32" customWidth="1"/>
    <col min="7182" max="7182" width="6.5703125" style="32" customWidth="1"/>
    <col min="7183" max="7186" width="4.7109375" style="32" customWidth="1"/>
    <col min="7187" max="7201" width="3.140625" style="32" customWidth="1"/>
    <col min="7202" max="7213" width="3.28515625" style="32" customWidth="1"/>
    <col min="7214" max="7424" width="8.5703125" style="32"/>
    <col min="7425" max="7434" width="3.140625" style="32" customWidth="1"/>
    <col min="7435" max="7436" width="6.5703125" style="32" customWidth="1"/>
    <col min="7437" max="7437" width="3.140625" style="32" customWidth="1"/>
    <col min="7438" max="7438" width="6.5703125" style="32" customWidth="1"/>
    <col min="7439" max="7442" width="4.7109375" style="32" customWidth="1"/>
    <col min="7443" max="7457" width="3.140625" style="32" customWidth="1"/>
    <col min="7458" max="7469" width="3.28515625" style="32" customWidth="1"/>
    <col min="7470" max="7680" width="8.5703125" style="32"/>
    <col min="7681" max="7690" width="3.140625" style="32" customWidth="1"/>
    <col min="7691" max="7692" width="6.5703125" style="32" customWidth="1"/>
    <col min="7693" max="7693" width="3.140625" style="32" customWidth="1"/>
    <col min="7694" max="7694" width="6.5703125" style="32" customWidth="1"/>
    <col min="7695" max="7698" width="4.7109375" style="32" customWidth="1"/>
    <col min="7699" max="7713" width="3.140625" style="32" customWidth="1"/>
    <col min="7714" max="7725" width="3.28515625" style="32" customWidth="1"/>
    <col min="7726" max="7936" width="8.5703125" style="32"/>
    <col min="7937" max="7946" width="3.140625" style="32" customWidth="1"/>
    <col min="7947" max="7948" width="6.5703125" style="32" customWidth="1"/>
    <col min="7949" max="7949" width="3.140625" style="32" customWidth="1"/>
    <col min="7950" max="7950" width="6.5703125" style="32" customWidth="1"/>
    <col min="7951" max="7954" width="4.7109375" style="32" customWidth="1"/>
    <col min="7955" max="7969" width="3.140625" style="32" customWidth="1"/>
    <col min="7970" max="7981" width="3.28515625" style="32" customWidth="1"/>
    <col min="7982" max="8192" width="8.5703125" style="32"/>
    <col min="8193" max="8202" width="3.140625" style="32" customWidth="1"/>
    <col min="8203" max="8204" width="6.5703125" style="32" customWidth="1"/>
    <col min="8205" max="8205" width="3.140625" style="32" customWidth="1"/>
    <col min="8206" max="8206" width="6.5703125" style="32" customWidth="1"/>
    <col min="8207" max="8210" width="4.7109375" style="32" customWidth="1"/>
    <col min="8211" max="8225" width="3.140625" style="32" customWidth="1"/>
    <col min="8226" max="8237" width="3.28515625" style="32" customWidth="1"/>
    <col min="8238" max="8448" width="8.5703125" style="32"/>
    <col min="8449" max="8458" width="3.140625" style="32" customWidth="1"/>
    <col min="8459" max="8460" width="6.5703125" style="32" customWidth="1"/>
    <col min="8461" max="8461" width="3.140625" style="32" customWidth="1"/>
    <col min="8462" max="8462" width="6.5703125" style="32" customWidth="1"/>
    <col min="8463" max="8466" width="4.7109375" style="32" customWidth="1"/>
    <col min="8467" max="8481" width="3.140625" style="32" customWidth="1"/>
    <col min="8482" max="8493" width="3.28515625" style="32" customWidth="1"/>
    <col min="8494" max="8704" width="8.5703125" style="32"/>
    <col min="8705" max="8714" width="3.140625" style="32" customWidth="1"/>
    <col min="8715" max="8716" width="6.5703125" style="32" customWidth="1"/>
    <col min="8717" max="8717" width="3.140625" style="32" customWidth="1"/>
    <col min="8718" max="8718" width="6.5703125" style="32" customWidth="1"/>
    <col min="8719" max="8722" width="4.7109375" style="32" customWidth="1"/>
    <col min="8723" max="8737" width="3.140625" style="32" customWidth="1"/>
    <col min="8738" max="8749" width="3.28515625" style="32" customWidth="1"/>
    <col min="8750" max="8960" width="8.5703125" style="32"/>
    <col min="8961" max="8970" width="3.140625" style="32" customWidth="1"/>
    <col min="8971" max="8972" width="6.5703125" style="32" customWidth="1"/>
    <col min="8973" max="8973" width="3.140625" style="32" customWidth="1"/>
    <col min="8974" max="8974" width="6.5703125" style="32" customWidth="1"/>
    <col min="8975" max="8978" width="4.7109375" style="32" customWidth="1"/>
    <col min="8979" max="8993" width="3.140625" style="32" customWidth="1"/>
    <col min="8994" max="9005" width="3.28515625" style="32" customWidth="1"/>
    <col min="9006" max="9216" width="8.5703125" style="32"/>
    <col min="9217" max="9226" width="3.140625" style="32" customWidth="1"/>
    <col min="9227" max="9228" width="6.5703125" style="32" customWidth="1"/>
    <col min="9229" max="9229" width="3.140625" style="32" customWidth="1"/>
    <col min="9230" max="9230" width="6.5703125" style="32" customWidth="1"/>
    <col min="9231" max="9234" width="4.7109375" style="32" customWidth="1"/>
    <col min="9235" max="9249" width="3.140625" style="32" customWidth="1"/>
    <col min="9250" max="9261" width="3.28515625" style="32" customWidth="1"/>
    <col min="9262" max="9472" width="8.5703125" style="32"/>
    <col min="9473" max="9482" width="3.140625" style="32" customWidth="1"/>
    <col min="9483" max="9484" width="6.5703125" style="32" customWidth="1"/>
    <col min="9485" max="9485" width="3.140625" style="32" customWidth="1"/>
    <col min="9486" max="9486" width="6.5703125" style="32" customWidth="1"/>
    <col min="9487" max="9490" width="4.7109375" style="32" customWidth="1"/>
    <col min="9491" max="9505" width="3.140625" style="32" customWidth="1"/>
    <col min="9506" max="9517" width="3.28515625" style="32" customWidth="1"/>
    <col min="9518" max="9728" width="8.5703125" style="32"/>
    <col min="9729" max="9738" width="3.140625" style="32" customWidth="1"/>
    <col min="9739" max="9740" width="6.5703125" style="32" customWidth="1"/>
    <col min="9741" max="9741" width="3.140625" style="32" customWidth="1"/>
    <col min="9742" max="9742" width="6.5703125" style="32" customWidth="1"/>
    <col min="9743" max="9746" width="4.7109375" style="32" customWidth="1"/>
    <col min="9747" max="9761" width="3.140625" style="32" customWidth="1"/>
    <col min="9762" max="9773" width="3.28515625" style="32" customWidth="1"/>
    <col min="9774" max="9984" width="8.5703125" style="32"/>
    <col min="9985" max="9994" width="3.140625" style="32" customWidth="1"/>
    <col min="9995" max="9996" width="6.5703125" style="32" customWidth="1"/>
    <col min="9997" max="9997" width="3.140625" style="32" customWidth="1"/>
    <col min="9998" max="9998" width="6.5703125" style="32" customWidth="1"/>
    <col min="9999" max="10002" width="4.7109375" style="32" customWidth="1"/>
    <col min="10003" max="10017" width="3.140625" style="32" customWidth="1"/>
    <col min="10018" max="10029" width="3.28515625" style="32" customWidth="1"/>
    <col min="10030" max="10240" width="8.5703125" style="32"/>
    <col min="10241" max="10250" width="3.140625" style="32" customWidth="1"/>
    <col min="10251" max="10252" width="6.5703125" style="32" customWidth="1"/>
    <col min="10253" max="10253" width="3.140625" style="32" customWidth="1"/>
    <col min="10254" max="10254" width="6.5703125" style="32" customWidth="1"/>
    <col min="10255" max="10258" width="4.7109375" style="32" customWidth="1"/>
    <col min="10259" max="10273" width="3.140625" style="32" customWidth="1"/>
    <col min="10274" max="10285" width="3.28515625" style="32" customWidth="1"/>
    <col min="10286" max="10496" width="8.5703125" style="32"/>
    <col min="10497" max="10506" width="3.140625" style="32" customWidth="1"/>
    <col min="10507" max="10508" width="6.5703125" style="32" customWidth="1"/>
    <col min="10509" max="10509" width="3.140625" style="32" customWidth="1"/>
    <col min="10510" max="10510" width="6.5703125" style="32" customWidth="1"/>
    <col min="10511" max="10514" width="4.7109375" style="32" customWidth="1"/>
    <col min="10515" max="10529" width="3.140625" style="32" customWidth="1"/>
    <col min="10530" max="10541" width="3.28515625" style="32" customWidth="1"/>
    <col min="10542" max="10752" width="8.5703125" style="32"/>
    <col min="10753" max="10762" width="3.140625" style="32" customWidth="1"/>
    <col min="10763" max="10764" width="6.5703125" style="32" customWidth="1"/>
    <col min="10765" max="10765" width="3.140625" style="32" customWidth="1"/>
    <col min="10766" max="10766" width="6.5703125" style="32" customWidth="1"/>
    <col min="10767" max="10770" width="4.7109375" style="32" customWidth="1"/>
    <col min="10771" max="10785" width="3.140625" style="32" customWidth="1"/>
    <col min="10786" max="10797" width="3.28515625" style="32" customWidth="1"/>
    <col min="10798" max="11008" width="8.5703125" style="32"/>
    <col min="11009" max="11018" width="3.140625" style="32" customWidth="1"/>
    <col min="11019" max="11020" width="6.5703125" style="32" customWidth="1"/>
    <col min="11021" max="11021" width="3.140625" style="32" customWidth="1"/>
    <col min="11022" max="11022" width="6.5703125" style="32" customWidth="1"/>
    <col min="11023" max="11026" width="4.7109375" style="32" customWidth="1"/>
    <col min="11027" max="11041" width="3.140625" style="32" customWidth="1"/>
    <col min="11042" max="11053" width="3.28515625" style="32" customWidth="1"/>
    <col min="11054" max="11264" width="8.5703125" style="32"/>
    <col min="11265" max="11274" width="3.140625" style="32" customWidth="1"/>
    <col min="11275" max="11276" width="6.5703125" style="32" customWidth="1"/>
    <col min="11277" max="11277" width="3.140625" style="32" customWidth="1"/>
    <col min="11278" max="11278" width="6.5703125" style="32" customWidth="1"/>
    <col min="11279" max="11282" width="4.7109375" style="32" customWidth="1"/>
    <col min="11283" max="11297" width="3.140625" style="32" customWidth="1"/>
    <col min="11298" max="11309" width="3.28515625" style="32" customWidth="1"/>
    <col min="11310" max="11520" width="8.5703125" style="32"/>
    <col min="11521" max="11530" width="3.140625" style="32" customWidth="1"/>
    <col min="11531" max="11532" width="6.5703125" style="32" customWidth="1"/>
    <col min="11533" max="11533" width="3.140625" style="32" customWidth="1"/>
    <col min="11534" max="11534" width="6.5703125" style="32" customWidth="1"/>
    <col min="11535" max="11538" width="4.7109375" style="32" customWidth="1"/>
    <col min="11539" max="11553" width="3.140625" style="32" customWidth="1"/>
    <col min="11554" max="11565" width="3.28515625" style="32" customWidth="1"/>
    <col min="11566" max="11776" width="8.5703125" style="32"/>
    <col min="11777" max="11786" width="3.140625" style="32" customWidth="1"/>
    <col min="11787" max="11788" width="6.5703125" style="32" customWidth="1"/>
    <col min="11789" max="11789" width="3.140625" style="32" customWidth="1"/>
    <col min="11790" max="11790" width="6.5703125" style="32" customWidth="1"/>
    <col min="11791" max="11794" width="4.7109375" style="32" customWidth="1"/>
    <col min="11795" max="11809" width="3.140625" style="32" customWidth="1"/>
    <col min="11810" max="11821" width="3.28515625" style="32" customWidth="1"/>
    <col min="11822" max="12032" width="8.5703125" style="32"/>
    <col min="12033" max="12042" width="3.140625" style="32" customWidth="1"/>
    <col min="12043" max="12044" width="6.5703125" style="32" customWidth="1"/>
    <col min="12045" max="12045" width="3.140625" style="32" customWidth="1"/>
    <col min="12046" max="12046" width="6.5703125" style="32" customWidth="1"/>
    <col min="12047" max="12050" width="4.7109375" style="32" customWidth="1"/>
    <col min="12051" max="12065" width="3.140625" style="32" customWidth="1"/>
    <col min="12066" max="12077" width="3.28515625" style="32" customWidth="1"/>
    <col min="12078" max="12288" width="8.5703125" style="32"/>
    <col min="12289" max="12298" width="3.140625" style="32" customWidth="1"/>
    <col min="12299" max="12300" width="6.5703125" style="32" customWidth="1"/>
    <col min="12301" max="12301" width="3.140625" style="32" customWidth="1"/>
    <col min="12302" max="12302" width="6.5703125" style="32" customWidth="1"/>
    <col min="12303" max="12306" width="4.7109375" style="32" customWidth="1"/>
    <col min="12307" max="12321" width="3.140625" style="32" customWidth="1"/>
    <col min="12322" max="12333" width="3.28515625" style="32" customWidth="1"/>
    <col min="12334" max="12544" width="8.5703125" style="32"/>
    <col min="12545" max="12554" width="3.140625" style="32" customWidth="1"/>
    <col min="12555" max="12556" width="6.5703125" style="32" customWidth="1"/>
    <col min="12557" max="12557" width="3.140625" style="32" customWidth="1"/>
    <col min="12558" max="12558" width="6.5703125" style="32" customWidth="1"/>
    <col min="12559" max="12562" width="4.7109375" style="32" customWidth="1"/>
    <col min="12563" max="12577" width="3.140625" style="32" customWidth="1"/>
    <col min="12578" max="12589" width="3.28515625" style="32" customWidth="1"/>
    <col min="12590" max="12800" width="8.5703125" style="32"/>
    <col min="12801" max="12810" width="3.140625" style="32" customWidth="1"/>
    <col min="12811" max="12812" width="6.5703125" style="32" customWidth="1"/>
    <col min="12813" max="12813" width="3.140625" style="32" customWidth="1"/>
    <col min="12814" max="12814" width="6.5703125" style="32" customWidth="1"/>
    <col min="12815" max="12818" width="4.7109375" style="32" customWidth="1"/>
    <col min="12819" max="12833" width="3.140625" style="32" customWidth="1"/>
    <col min="12834" max="12845" width="3.28515625" style="32" customWidth="1"/>
    <col min="12846" max="13056" width="8.5703125" style="32"/>
    <col min="13057" max="13066" width="3.140625" style="32" customWidth="1"/>
    <col min="13067" max="13068" width="6.5703125" style="32" customWidth="1"/>
    <col min="13069" max="13069" width="3.140625" style="32" customWidth="1"/>
    <col min="13070" max="13070" width="6.5703125" style="32" customWidth="1"/>
    <col min="13071" max="13074" width="4.7109375" style="32" customWidth="1"/>
    <col min="13075" max="13089" width="3.140625" style="32" customWidth="1"/>
    <col min="13090" max="13101" width="3.28515625" style="32" customWidth="1"/>
    <col min="13102" max="13312" width="8.5703125" style="32"/>
    <col min="13313" max="13322" width="3.140625" style="32" customWidth="1"/>
    <col min="13323" max="13324" width="6.5703125" style="32" customWidth="1"/>
    <col min="13325" max="13325" width="3.140625" style="32" customWidth="1"/>
    <col min="13326" max="13326" width="6.5703125" style="32" customWidth="1"/>
    <col min="13327" max="13330" width="4.7109375" style="32" customWidth="1"/>
    <col min="13331" max="13345" width="3.140625" style="32" customWidth="1"/>
    <col min="13346" max="13357" width="3.28515625" style="32" customWidth="1"/>
    <col min="13358" max="13568" width="8.5703125" style="32"/>
    <col min="13569" max="13578" width="3.140625" style="32" customWidth="1"/>
    <col min="13579" max="13580" width="6.5703125" style="32" customWidth="1"/>
    <col min="13581" max="13581" width="3.140625" style="32" customWidth="1"/>
    <col min="13582" max="13582" width="6.5703125" style="32" customWidth="1"/>
    <col min="13583" max="13586" width="4.7109375" style="32" customWidth="1"/>
    <col min="13587" max="13601" width="3.140625" style="32" customWidth="1"/>
    <col min="13602" max="13613" width="3.28515625" style="32" customWidth="1"/>
    <col min="13614" max="13824" width="8.5703125" style="32"/>
    <col min="13825" max="13834" width="3.140625" style="32" customWidth="1"/>
    <col min="13835" max="13836" width="6.5703125" style="32" customWidth="1"/>
    <col min="13837" max="13837" width="3.140625" style="32" customWidth="1"/>
    <col min="13838" max="13838" width="6.5703125" style="32" customWidth="1"/>
    <col min="13839" max="13842" width="4.7109375" style="32" customWidth="1"/>
    <col min="13843" max="13857" width="3.140625" style="32" customWidth="1"/>
    <col min="13858" max="13869" width="3.28515625" style="32" customWidth="1"/>
    <col min="13870" max="14080" width="8.5703125" style="32"/>
    <col min="14081" max="14090" width="3.140625" style="32" customWidth="1"/>
    <col min="14091" max="14092" width="6.5703125" style="32" customWidth="1"/>
    <col min="14093" max="14093" width="3.140625" style="32" customWidth="1"/>
    <col min="14094" max="14094" width="6.5703125" style="32" customWidth="1"/>
    <col min="14095" max="14098" width="4.7109375" style="32" customWidth="1"/>
    <col min="14099" max="14113" width="3.140625" style="32" customWidth="1"/>
    <col min="14114" max="14125" width="3.28515625" style="32" customWidth="1"/>
    <col min="14126" max="14336" width="8.5703125" style="32"/>
    <col min="14337" max="14346" width="3.140625" style="32" customWidth="1"/>
    <col min="14347" max="14348" width="6.5703125" style="32" customWidth="1"/>
    <col min="14349" max="14349" width="3.140625" style="32" customWidth="1"/>
    <col min="14350" max="14350" width="6.5703125" style="32" customWidth="1"/>
    <col min="14351" max="14354" width="4.7109375" style="32" customWidth="1"/>
    <col min="14355" max="14369" width="3.140625" style="32" customWidth="1"/>
    <col min="14370" max="14381" width="3.28515625" style="32" customWidth="1"/>
    <col min="14382" max="14592" width="8.5703125" style="32"/>
    <col min="14593" max="14602" width="3.140625" style="32" customWidth="1"/>
    <col min="14603" max="14604" width="6.5703125" style="32" customWidth="1"/>
    <col min="14605" max="14605" width="3.140625" style="32" customWidth="1"/>
    <col min="14606" max="14606" width="6.5703125" style="32" customWidth="1"/>
    <col min="14607" max="14610" width="4.7109375" style="32" customWidth="1"/>
    <col min="14611" max="14625" width="3.140625" style="32" customWidth="1"/>
    <col min="14626" max="14637" width="3.28515625" style="32" customWidth="1"/>
    <col min="14638" max="14848" width="8.5703125" style="32"/>
    <col min="14849" max="14858" width="3.140625" style="32" customWidth="1"/>
    <col min="14859" max="14860" width="6.5703125" style="32" customWidth="1"/>
    <col min="14861" max="14861" width="3.140625" style="32" customWidth="1"/>
    <col min="14862" max="14862" width="6.5703125" style="32" customWidth="1"/>
    <col min="14863" max="14866" width="4.7109375" style="32" customWidth="1"/>
    <col min="14867" max="14881" width="3.140625" style="32" customWidth="1"/>
    <col min="14882" max="14893" width="3.28515625" style="32" customWidth="1"/>
    <col min="14894" max="15104" width="8.5703125" style="32"/>
    <col min="15105" max="15114" width="3.140625" style="32" customWidth="1"/>
    <col min="15115" max="15116" width="6.5703125" style="32" customWidth="1"/>
    <col min="15117" max="15117" width="3.140625" style="32" customWidth="1"/>
    <col min="15118" max="15118" width="6.5703125" style="32" customWidth="1"/>
    <col min="15119" max="15122" width="4.7109375" style="32" customWidth="1"/>
    <col min="15123" max="15137" width="3.140625" style="32" customWidth="1"/>
    <col min="15138" max="15149" width="3.28515625" style="32" customWidth="1"/>
    <col min="15150" max="15360" width="8.5703125" style="32"/>
    <col min="15361" max="15370" width="3.140625" style="32" customWidth="1"/>
    <col min="15371" max="15372" width="6.5703125" style="32" customWidth="1"/>
    <col min="15373" max="15373" width="3.140625" style="32" customWidth="1"/>
    <col min="15374" max="15374" width="6.5703125" style="32" customWidth="1"/>
    <col min="15375" max="15378" width="4.7109375" style="32" customWidth="1"/>
    <col min="15379" max="15393" width="3.140625" style="32" customWidth="1"/>
    <col min="15394" max="15405" width="3.28515625" style="32" customWidth="1"/>
    <col min="15406" max="15616" width="8.5703125" style="32"/>
    <col min="15617" max="15626" width="3.140625" style="32" customWidth="1"/>
    <col min="15627" max="15628" width="6.5703125" style="32" customWidth="1"/>
    <col min="15629" max="15629" width="3.140625" style="32" customWidth="1"/>
    <col min="15630" max="15630" width="6.5703125" style="32" customWidth="1"/>
    <col min="15631" max="15634" width="4.7109375" style="32" customWidth="1"/>
    <col min="15635" max="15649" width="3.140625" style="32" customWidth="1"/>
    <col min="15650" max="15661" width="3.28515625" style="32" customWidth="1"/>
    <col min="15662" max="15872" width="8.5703125" style="32"/>
    <col min="15873" max="15882" width="3.140625" style="32" customWidth="1"/>
    <col min="15883" max="15884" width="6.5703125" style="32" customWidth="1"/>
    <col min="15885" max="15885" width="3.140625" style="32" customWidth="1"/>
    <col min="15886" max="15886" width="6.5703125" style="32" customWidth="1"/>
    <col min="15887" max="15890" width="4.7109375" style="32" customWidth="1"/>
    <col min="15891" max="15905" width="3.140625" style="32" customWidth="1"/>
    <col min="15906" max="15917" width="3.28515625" style="32" customWidth="1"/>
    <col min="15918" max="16128" width="8.5703125" style="32"/>
    <col min="16129" max="16138" width="3.140625" style="32" customWidth="1"/>
    <col min="16139" max="16140" width="6.5703125" style="32" customWidth="1"/>
    <col min="16141" max="16141" width="3.140625" style="32" customWidth="1"/>
    <col min="16142" max="16142" width="6.5703125" style="32" customWidth="1"/>
    <col min="16143" max="16146" width="4.7109375" style="32" customWidth="1"/>
    <col min="16147" max="16161" width="3.140625" style="32" customWidth="1"/>
    <col min="16162" max="16173" width="3.28515625" style="32" customWidth="1"/>
    <col min="16174" max="16384" width="8.5703125" style="32"/>
  </cols>
  <sheetData>
    <row r="1" spans="1:45" ht="12" customHeight="1"/>
    <row r="2" spans="1:45" ht="12" customHeight="1"/>
    <row r="3" spans="1:45" s="34" customFormat="1" ht="17.25" customHeight="1" thickBot="1">
      <c r="A3" s="305" t="s">
        <v>229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3"/>
      <c r="AI3" s="33"/>
      <c r="AJ3" s="35"/>
      <c r="AK3" s="35"/>
      <c r="AL3" s="35"/>
      <c r="AM3" s="35"/>
      <c r="AN3" s="35"/>
      <c r="AO3" s="35"/>
      <c r="AP3" s="35"/>
      <c r="AQ3" s="35"/>
    </row>
    <row r="4" spans="1:45" s="34" customFormat="1" ht="18.75" customHeight="1">
      <c r="A4" s="963" t="s">
        <v>230</v>
      </c>
      <c r="B4" s="963"/>
      <c r="C4" s="964"/>
      <c r="D4" s="1249" t="s">
        <v>338</v>
      </c>
      <c r="E4" s="1250"/>
      <c r="F4" s="1250"/>
      <c r="G4" s="1250"/>
      <c r="H4" s="1250"/>
      <c r="I4" s="1250"/>
      <c r="J4" s="1250"/>
      <c r="K4" s="1250"/>
      <c r="L4" s="1250"/>
      <c r="M4" s="1250"/>
      <c r="N4" s="1250"/>
      <c r="O4" s="1250"/>
      <c r="P4" s="1250"/>
      <c r="Q4" s="1250"/>
      <c r="R4" s="1250"/>
      <c r="S4" s="1251"/>
      <c r="T4" s="1252" t="s">
        <v>231</v>
      </c>
      <c r="U4" s="1253"/>
      <c r="V4" s="1253"/>
      <c r="W4" s="1253"/>
      <c r="X4" s="1253"/>
      <c r="Y4" s="1253"/>
      <c r="Z4" s="1253"/>
      <c r="AA4" s="1253"/>
      <c r="AB4" s="1253"/>
      <c r="AC4" s="1253"/>
      <c r="AD4" s="1253"/>
      <c r="AE4" s="1253"/>
      <c r="AF4" s="1253"/>
      <c r="AG4" s="1253"/>
      <c r="AH4" s="1253"/>
      <c r="AI4" s="1253"/>
    </row>
    <row r="5" spans="1:45" s="34" customFormat="1" ht="17.25" customHeight="1">
      <c r="A5" s="753"/>
      <c r="B5" s="753"/>
      <c r="C5" s="1149"/>
      <c r="D5" s="1236" t="s">
        <v>232</v>
      </c>
      <c r="E5" s="1236"/>
      <c r="F5" s="1236"/>
      <c r="G5" s="1236"/>
      <c r="H5" s="1236"/>
      <c r="I5" s="1236"/>
      <c r="J5" s="1236"/>
      <c r="K5" s="1236"/>
      <c r="L5" s="1236"/>
      <c r="M5" s="1236"/>
      <c r="N5" s="1236"/>
      <c r="O5" s="1236"/>
      <c r="P5" s="1237"/>
      <c r="Q5" s="1230" t="s">
        <v>337</v>
      </c>
      <c r="R5" s="1238"/>
      <c r="S5" s="1239"/>
      <c r="T5" s="1236" t="s">
        <v>232</v>
      </c>
      <c r="U5" s="1236"/>
      <c r="V5" s="1236"/>
      <c r="W5" s="1236"/>
      <c r="X5" s="1236"/>
      <c r="Y5" s="1236"/>
      <c r="Z5" s="1236"/>
      <c r="AA5" s="1236"/>
      <c r="AB5" s="1236"/>
      <c r="AC5" s="1236"/>
      <c r="AD5" s="1236"/>
      <c r="AE5" s="1236"/>
      <c r="AF5" s="1237"/>
      <c r="AG5" s="1230" t="s">
        <v>337</v>
      </c>
      <c r="AH5" s="1238"/>
      <c r="AI5" s="1238"/>
    </row>
    <row r="6" spans="1:45" s="34" customFormat="1" ht="17.25" customHeight="1">
      <c r="A6" s="753"/>
      <c r="B6" s="753"/>
      <c r="C6" s="1149"/>
      <c r="D6" s="1225" t="s">
        <v>233</v>
      </c>
      <c r="E6" s="1226"/>
      <c r="F6" s="1226"/>
      <c r="G6" s="1227"/>
      <c r="H6" s="1230" t="s">
        <v>234</v>
      </c>
      <c r="I6" s="1231"/>
      <c r="J6" s="1232"/>
      <c r="K6" s="1233" t="s">
        <v>235</v>
      </c>
      <c r="L6" s="1231"/>
      <c r="M6" s="1232"/>
      <c r="N6" s="1233" t="s">
        <v>101</v>
      </c>
      <c r="O6" s="1231"/>
      <c r="P6" s="1232"/>
      <c r="Q6" s="1240"/>
      <c r="R6" s="1241"/>
      <c r="S6" s="1242"/>
      <c r="T6" s="1225" t="s">
        <v>233</v>
      </c>
      <c r="U6" s="1226"/>
      <c r="V6" s="1226"/>
      <c r="W6" s="1227"/>
      <c r="X6" s="1230" t="s">
        <v>234</v>
      </c>
      <c r="Y6" s="1231"/>
      <c r="Z6" s="1232"/>
      <c r="AA6" s="1233" t="s">
        <v>235</v>
      </c>
      <c r="AB6" s="1231"/>
      <c r="AC6" s="1232"/>
      <c r="AD6" s="1233" t="s">
        <v>101</v>
      </c>
      <c r="AE6" s="1231"/>
      <c r="AF6" s="1232"/>
      <c r="AG6" s="1240"/>
      <c r="AH6" s="1241"/>
      <c r="AI6" s="1241"/>
    </row>
    <row r="7" spans="1:45" s="34" customFormat="1" ht="17.25" customHeight="1">
      <c r="A7" s="1153"/>
      <c r="B7" s="1153"/>
      <c r="C7" s="1154"/>
      <c r="D7" s="1228"/>
      <c r="E7" s="1228"/>
      <c r="F7" s="1228"/>
      <c r="G7" s="1229"/>
      <c r="H7" s="1222"/>
      <c r="I7" s="1223"/>
      <c r="J7" s="1224"/>
      <c r="K7" s="1222"/>
      <c r="L7" s="1223"/>
      <c r="M7" s="1224"/>
      <c r="N7" s="1222"/>
      <c r="O7" s="1223"/>
      <c r="P7" s="1224"/>
      <c r="Q7" s="1243"/>
      <c r="R7" s="1244"/>
      <c r="S7" s="1245"/>
      <c r="T7" s="1228"/>
      <c r="U7" s="1228"/>
      <c r="V7" s="1228"/>
      <c r="W7" s="1229"/>
      <c r="X7" s="1222"/>
      <c r="Y7" s="1223"/>
      <c r="Z7" s="1224"/>
      <c r="AA7" s="1222"/>
      <c r="AB7" s="1223"/>
      <c r="AC7" s="1224"/>
      <c r="AD7" s="1222"/>
      <c r="AE7" s="1223"/>
      <c r="AF7" s="1224"/>
      <c r="AG7" s="1243"/>
      <c r="AH7" s="1244"/>
      <c r="AI7" s="1244"/>
    </row>
    <row r="8" spans="1:45" s="34" customFormat="1" ht="25.5" customHeight="1">
      <c r="A8" s="753" t="s">
        <v>236</v>
      </c>
      <c r="B8" s="753"/>
      <c r="C8" s="1149"/>
      <c r="D8" s="193"/>
      <c r="E8" s="40"/>
      <c r="F8" s="1181">
        <v>1</v>
      </c>
      <c r="G8" s="1218"/>
      <c r="H8" s="212"/>
      <c r="I8" s="1181">
        <v>0</v>
      </c>
      <c r="J8" s="1218"/>
      <c r="K8" s="212"/>
      <c r="L8" s="1181">
        <v>0</v>
      </c>
      <c r="M8" s="1218"/>
      <c r="N8" s="212"/>
      <c r="O8" s="1181">
        <v>6</v>
      </c>
      <c r="P8" s="1218"/>
      <c r="Q8" s="1246">
        <v>30</v>
      </c>
      <c r="R8" s="1140"/>
      <c r="S8" s="1247"/>
      <c r="T8" s="40"/>
      <c r="U8" s="40"/>
      <c r="V8" s="40">
        <v>0</v>
      </c>
      <c r="W8" s="40"/>
      <c r="X8" s="212"/>
      <c r="Y8" s="40">
        <v>0</v>
      </c>
      <c r="Z8" s="40"/>
      <c r="AA8" s="212"/>
      <c r="AB8" s="40">
        <v>0</v>
      </c>
      <c r="AC8" s="40"/>
      <c r="AD8" s="212"/>
      <c r="AE8" s="40">
        <v>0</v>
      </c>
      <c r="AF8" s="40"/>
      <c r="AG8" s="1246">
        <v>1</v>
      </c>
      <c r="AH8" s="1140"/>
      <c r="AI8" s="1140"/>
    </row>
    <row r="9" spans="1:45" s="34" customFormat="1" ht="25.5" customHeight="1">
      <c r="A9" s="753" t="s">
        <v>237</v>
      </c>
      <c r="B9" s="753"/>
      <c r="C9" s="1149"/>
      <c r="D9" s="193"/>
      <c r="E9" s="40"/>
      <c r="F9" s="1214">
        <v>0</v>
      </c>
      <c r="G9" s="1215"/>
      <c r="H9" s="212"/>
      <c r="I9" s="1214">
        <v>1</v>
      </c>
      <c r="J9" s="1215"/>
      <c r="K9" s="212"/>
      <c r="L9" s="1214">
        <v>0</v>
      </c>
      <c r="M9" s="1215"/>
      <c r="N9" s="212"/>
      <c r="O9" s="1214">
        <v>0</v>
      </c>
      <c r="P9" s="1215"/>
      <c r="Q9" s="1248">
        <v>2</v>
      </c>
      <c r="R9" s="1214"/>
      <c r="S9" s="1254"/>
      <c r="T9" s="323"/>
      <c r="U9" s="40"/>
      <c r="V9" s="40">
        <v>0</v>
      </c>
      <c r="W9" s="40"/>
      <c r="X9" s="212"/>
      <c r="Y9" s="40">
        <v>0</v>
      </c>
      <c r="Z9" s="40"/>
      <c r="AA9" s="212"/>
      <c r="AB9" s="40">
        <v>0</v>
      </c>
      <c r="AC9" s="40"/>
      <c r="AD9" s="212"/>
      <c r="AE9" s="40">
        <v>0</v>
      </c>
      <c r="AF9" s="40"/>
      <c r="AG9" s="1248">
        <v>0</v>
      </c>
      <c r="AH9" s="1214"/>
      <c r="AI9" s="1214"/>
    </row>
    <row r="10" spans="1:45" s="34" customFormat="1" ht="25.5" customHeight="1" thickBot="1">
      <c r="A10" s="1187" t="s">
        <v>7</v>
      </c>
      <c r="B10" s="1187"/>
      <c r="C10" s="1188"/>
      <c r="D10" s="194"/>
      <c r="E10" s="50"/>
      <c r="F10" s="1157">
        <f>SUM(F8:F9)</f>
        <v>1</v>
      </c>
      <c r="G10" s="1183"/>
      <c r="H10" s="333"/>
      <c r="I10" s="1157">
        <f>SUM(I8:I9)</f>
        <v>1</v>
      </c>
      <c r="J10" s="1183"/>
      <c r="K10" s="333"/>
      <c r="L10" s="1157">
        <f>SUM(L8:L9)</f>
        <v>0</v>
      </c>
      <c r="M10" s="1183"/>
      <c r="N10" s="333"/>
      <c r="O10" s="1157">
        <f>SUM(O8:O9)</f>
        <v>6</v>
      </c>
      <c r="P10" s="1183"/>
      <c r="Q10" s="1156">
        <f>SUM(Q8:R9)</f>
        <v>32</v>
      </c>
      <c r="R10" s="1157"/>
      <c r="S10" s="1184"/>
      <c r="T10" s="50"/>
      <c r="U10" s="50"/>
      <c r="V10" s="50">
        <f>SUM(V8:V9)</f>
        <v>0</v>
      </c>
      <c r="W10" s="50"/>
      <c r="X10" s="333"/>
      <c r="Y10" s="50">
        <f>SUM(Y8:Y9)</f>
        <v>0</v>
      </c>
      <c r="Z10" s="50"/>
      <c r="AA10" s="333"/>
      <c r="AB10" s="50">
        <f>SUM(AB8:AB9)</f>
        <v>0</v>
      </c>
      <c r="AC10" s="50"/>
      <c r="AD10" s="333"/>
      <c r="AE10" s="50">
        <f>SUM(AE8:AE9)</f>
        <v>0</v>
      </c>
      <c r="AF10" s="50"/>
      <c r="AG10" s="1156">
        <f>SUM(AG8:AH9)</f>
        <v>1</v>
      </c>
      <c r="AH10" s="1157"/>
      <c r="AI10" s="1157"/>
    </row>
    <row r="11" spans="1:45" s="34" customFormat="1" ht="24" customHeight="1">
      <c r="A11" s="240"/>
      <c r="B11" s="256"/>
      <c r="C11" s="256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35"/>
      <c r="AI11" s="119"/>
    </row>
    <row r="12" spans="1:45" s="34" customFormat="1" ht="17.25" customHeight="1" thickBot="1">
      <c r="A12" s="1201" t="s">
        <v>238</v>
      </c>
      <c r="B12" s="1201"/>
      <c r="C12" s="1201"/>
      <c r="D12" s="1201"/>
      <c r="E12" s="1201"/>
      <c r="F12" s="1201"/>
      <c r="G12" s="1201"/>
      <c r="H12" s="1201"/>
      <c r="I12" s="1201"/>
      <c r="J12" s="1201"/>
      <c r="K12" s="1201"/>
      <c r="L12" s="1201"/>
      <c r="M12" s="1201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5" s="34" customFormat="1" ht="17.25" customHeight="1">
      <c r="A13" s="963" t="s">
        <v>230</v>
      </c>
      <c r="B13" s="963"/>
      <c r="C13" s="964"/>
      <c r="D13" s="1220" t="s">
        <v>239</v>
      </c>
      <c r="E13" s="1220"/>
      <c r="F13" s="1220"/>
      <c r="G13" s="1219" t="s">
        <v>240</v>
      </c>
      <c r="H13" s="1220"/>
      <c r="I13" s="1221"/>
      <c r="J13" s="1220" t="s">
        <v>241</v>
      </c>
      <c r="K13" s="1220"/>
      <c r="L13" s="1220"/>
      <c r="M13" s="1234" t="s">
        <v>242</v>
      </c>
      <c r="N13" s="1220"/>
      <c r="O13" s="1221"/>
      <c r="P13" s="1235" t="s">
        <v>243</v>
      </c>
      <c r="Q13" s="1220"/>
      <c r="R13" s="1220"/>
      <c r="S13" s="1219" t="s">
        <v>244</v>
      </c>
      <c r="T13" s="1220"/>
      <c r="U13" s="1221"/>
      <c r="V13" s="1220" t="s">
        <v>245</v>
      </c>
      <c r="W13" s="1220"/>
      <c r="X13" s="1220"/>
      <c r="Y13" s="1219" t="s">
        <v>246</v>
      </c>
      <c r="Z13" s="1220"/>
      <c r="AA13" s="1221"/>
      <c r="AB13" s="1220" t="s">
        <v>247</v>
      </c>
      <c r="AC13" s="1220"/>
      <c r="AD13" s="1220"/>
      <c r="AE13" s="35"/>
    </row>
    <row r="14" spans="1:45" s="34" customFormat="1" ht="14.25" customHeight="1">
      <c r="A14" s="1153"/>
      <c r="B14" s="1153"/>
      <c r="C14" s="1154"/>
      <c r="D14" s="1223"/>
      <c r="E14" s="1223"/>
      <c r="F14" s="1223"/>
      <c r="G14" s="1222"/>
      <c r="H14" s="1223"/>
      <c r="I14" s="1224"/>
      <c r="J14" s="1223"/>
      <c r="K14" s="1223"/>
      <c r="L14" s="1223"/>
      <c r="M14" s="1222" t="s">
        <v>248</v>
      </c>
      <c r="N14" s="1223"/>
      <c r="O14" s="1224"/>
      <c r="P14" s="1223" t="s">
        <v>248</v>
      </c>
      <c r="Q14" s="1223"/>
      <c r="R14" s="1223"/>
      <c r="S14" s="1222"/>
      <c r="T14" s="1223"/>
      <c r="U14" s="1224"/>
      <c r="V14" s="1223"/>
      <c r="W14" s="1223"/>
      <c r="X14" s="1223"/>
      <c r="Y14" s="1222"/>
      <c r="Z14" s="1223"/>
      <c r="AA14" s="1224"/>
      <c r="AB14" s="1223"/>
      <c r="AC14" s="1223"/>
      <c r="AD14" s="1223"/>
      <c r="AE14" s="35"/>
    </row>
    <row r="15" spans="1:45" s="34" customFormat="1" ht="25.5" customHeight="1">
      <c r="A15" s="753" t="s">
        <v>236</v>
      </c>
      <c r="B15" s="1216"/>
      <c r="C15" s="1217"/>
      <c r="D15" s="195"/>
      <c r="E15" s="1181">
        <v>36</v>
      </c>
      <c r="F15" s="1218"/>
      <c r="G15" s="653"/>
      <c r="H15" s="1181">
        <v>87</v>
      </c>
      <c r="I15" s="1218"/>
      <c r="J15" s="94"/>
      <c r="K15" s="1181">
        <v>33</v>
      </c>
      <c r="L15" s="1218"/>
      <c r="M15" s="653"/>
      <c r="N15" s="1140">
        <v>36</v>
      </c>
      <c r="O15" s="1141"/>
      <c r="P15" s="40"/>
      <c r="Q15" s="1140">
        <v>34</v>
      </c>
      <c r="R15" s="1140"/>
      <c r="S15" s="212"/>
      <c r="T15" s="1140">
        <v>59</v>
      </c>
      <c r="U15" s="1141"/>
      <c r="V15" s="40"/>
      <c r="W15" s="1140">
        <v>3</v>
      </c>
      <c r="X15" s="1140"/>
      <c r="Y15" s="212"/>
      <c r="Z15" s="1140">
        <v>24</v>
      </c>
      <c r="AA15" s="1141"/>
      <c r="AB15" s="40"/>
      <c r="AC15" s="1140">
        <v>38</v>
      </c>
      <c r="AD15" s="1140"/>
      <c r="AE15" s="35"/>
      <c r="AK15" s="137"/>
      <c r="AL15" s="137"/>
      <c r="AM15" s="137"/>
      <c r="AN15" s="137"/>
      <c r="AO15" s="137"/>
      <c r="AP15" s="137"/>
      <c r="AQ15" s="137"/>
      <c r="AR15" s="137"/>
      <c r="AS15" s="137"/>
    </row>
    <row r="16" spans="1:45" s="34" customFormat="1" ht="25.5" customHeight="1">
      <c r="A16" s="1185" t="s">
        <v>171</v>
      </c>
      <c r="B16" s="753"/>
      <c r="C16" s="1149"/>
      <c r="D16" s="195"/>
      <c r="E16" s="1140">
        <v>7</v>
      </c>
      <c r="F16" s="1140"/>
      <c r="G16" s="653"/>
      <c r="H16" s="1140">
        <v>18</v>
      </c>
      <c r="I16" s="1141"/>
      <c r="J16" s="94"/>
      <c r="K16" s="1140">
        <v>6</v>
      </c>
      <c r="L16" s="1140"/>
      <c r="M16" s="653"/>
      <c r="N16" s="1140">
        <v>7</v>
      </c>
      <c r="O16" s="1141"/>
      <c r="P16" s="40"/>
      <c r="Q16" s="1140">
        <v>10</v>
      </c>
      <c r="R16" s="1140"/>
      <c r="S16" s="212"/>
      <c r="T16" s="1140">
        <v>12</v>
      </c>
      <c r="U16" s="1141"/>
      <c r="V16" s="40"/>
      <c r="W16" s="1214">
        <v>0</v>
      </c>
      <c r="X16" s="1215"/>
      <c r="Y16" s="212"/>
      <c r="Z16" s="1140">
        <v>3</v>
      </c>
      <c r="AA16" s="1141"/>
      <c r="AB16" s="40"/>
      <c r="AC16" s="1140">
        <v>0</v>
      </c>
      <c r="AD16" s="1140"/>
      <c r="AE16" s="35"/>
      <c r="AK16" s="137"/>
      <c r="AL16" s="137"/>
      <c r="AM16" s="137"/>
      <c r="AN16" s="137"/>
      <c r="AO16" s="137"/>
      <c r="AP16" s="137"/>
      <c r="AQ16" s="137"/>
      <c r="AR16" s="137"/>
      <c r="AS16" s="137"/>
    </row>
    <row r="17" spans="1:43" s="34" customFormat="1" ht="25.5" customHeight="1" thickBot="1">
      <c r="A17" s="1186" t="s">
        <v>7</v>
      </c>
      <c r="B17" s="957"/>
      <c r="C17" s="958"/>
      <c r="D17" s="196"/>
      <c r="E17" s="1157">
        <f>SUM(E15:F16)</f>
        <v>43</v>
      </c>
      <c r="F17" s="1157"/>
      <c r="G17" s="654"/>
      <c r="H17" s="1157">
        <f>SUM(H15:I16)</f>
        <v>105</v>
      </c>
      <c r="I17" s="1213"/>
      <c r="J17" s="655"/>
      <c r="K17" s="1157">
        <f>SUM(K15:L16)</f>
        <v>39</v>
      </c>
      <c r="L17" s="1157"/>
      <c r="M17" s="654"/>
      <c r="N17" s="1157">
        <f>SUM(N15:O16)</f>
        <v>43</v>
      </c>
      <c r="O17" s="1183"/>
      <c r="P17" s="50"/>
      <c r="Q17" s="1157">
        <f>SUM(Q15:R16)</f>
        <v>44</v>
      </c>
      <c r="R17" s="1157"/>
      <c r="S17" s="333"/>
      <c r="T17" s="1157">
        <f>SUM(T15:U16)</f>
        <v>71</v>
      </c>
      <c r="U17" s="1183"/>
      <c r="V17" s="50"/>
      <c r="W17" s="1157">
        <f>SUM(W15:X16)</f>
        <v>3</v>
      </c>
      <c r="X17" s="1157"/>
      <c r="Y17" s="333"/>
      <c r="Z17" s="1157">
        <f>SUM(Z15:AA16)</f>
        <v>27</v>
      </c>
      <c r="AA17" s="1183"/>
      <c r="AB17" s="50"/>
      <c r="AC17" s="1157">
        <f>SUM(AC15:AD16)</f>
        <v>38</v>
      </c>
      <c r="AD17" s="1157"/>
      <c r="AE17" s="35"/>
    </row>
    <row r="18" spans="1:43" s="34" customFormat="1" ht="24" customHeight="1">
      <c r="A18" s="258"/>
      <c r="B18" s="35"/>
      <c r="C18" s="35"/>
      <c r="D18" s="195"/>
      <c r="E18" s="197"/>
      <c r="F18" s="197"/>
      <c r="G18" s="193"/>
      <c r="H18" s="197"/>
      <c r="I18" s="656"/>
      <c r="J18" s="193"/>
      <c r="K18" s="197"/>
      <c r="L18" s="197"/>
      <c r="M18" s="193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35"/>
    </row>
    <row r="19" spans="1:43" s="34" customFormat="1" ht="17.25" customHeight="1" thickBot="1">
      <c r="A19" s="1201" t="s">
        <v>249</v>
      </c>
      <c r="B19" s="1201"/>
      <c r="C19" s="1201"/>
      <c r="D19" s="1201"/>
      <c r="E19" s="1201"/>
      <c r="F19" s="1201"/>
      <c r="G19" s="1201"/>
      <c r="H19" s="1201"/>
      <c r="I19" s="1201"/>
      <c r="J19" s="1201"/>
      <c r="K19" s="1201"/>
      <c r="L19" s="1201"/>
      <c r="M19" s="1201"/>
      <c r="N19" s="1201"/>
      <c r="O19" s="35"/>
      <c r="P19" s="35"/>
      <c r="Q19" s="35"/>
      <c r="R19" s="35"/>
      <c r="S19" s="35"/>
      <c r="T19" s="35"/>
      <c r="U19" s="305" t="s">
        <v>250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3" s="34" customFormat="1" ht="19.5" customHeight="1">
      <c r="A20" s="1202" t="s">
        <v>251</v>
      </c>
      <c r="B20" s="963"/>
      <c r="C20" s="1204" t="s">
        <v>252</v>
      </c>
      <c r="D20" s="1205"/>
      <c r="E20" s="1205"/>
      <c r="F20" s="1206"/>
      <c r="G20" s="1192" t="s">
        <v>253</v>
      </c>
      <c r="H20" s="1171"/>
      <c r="I20" s="1171"/>
      <c r="J20" s="1193"/>
      <c r="K20" s="1192" t="s">
        <v>221</v>
      </c>
      <c r="L20" s="1171"/>
      <c r="M20" s="1171"/>
      <c r="N20" s="1193"/>
      <c r="O20" s="1192" t="s">
        <v>254</v>
      </c>
      <c r="P20" s="1171"/>
      <c r="Q20" s="1171"/>
      <c r="R20" s="1171"/>
      <c r="S20" s="35"/>
      <c r="U20" s="963" t="s">
        <v>251</v>
      </c>
      <c r="V20" s="964"/>
      <c r="W20" s="1204" t="s">
        <v>252</v>
      </c>
      <c r="X20" s="1205"/>
      <c r="Y20" s="1205"/>
      <c r="Z20" s="1206"/>
      <c r="AA20" s="1192" t="s">
        <v>253</v>
      </c>
      <c r="AB20" s="1171"/>
      <c r="AC20" s="1171"/>
      <c r="AD20" s="1193"/>
      <c r="AE20" s="1192" t="s">
        <v>254</v>
      </c>
      <c r="AF20" s="1171"/>
      <c r="AG20" s="1171"/>
      <c r="AH20" s="1171"/>
      <c r="AI20" s="35"/>
    </row>
    <row r="21" spans="1:43" s="34" customFormat="1" ht="19.5" customHeight="1">
      <c r="A21" s="1185"/>
      <c r="B21" s="753"/>
      <c r="C21" s="1207"/>
      <c r="D21" s="1208"/>
      <c r="E21" s="1208"/>
      <c r="F21" s="1209"/>
      <c r="G21" s="1194"/>
      <c r="H21" s="1195"/>
      <c r="I21" s="1195"/>
      <c r="J21" s="1196"/>
      <c r="K21" s="1194"/>
      <c r="L21" s="1195"/>
      <c r="M21" s="1195"/>
      <c r="N21" s="1196"/>
      <c r="O21" s="1194"/>
      <c r="P21" s="1195"/>
      <c r="Q21" s="1195"/>
      <c r="R21" s="1195"/>
      <c r="S21" s="35"/>
      <c r="U21" s="753"/>
      <c r="V21" s="1149"/>
      <c r="W21" s="1207"/>
      <c r="X21" s="1208"/>
      <c r="Y21" s="1208"/>
      <c r="Z21" s="1209"/>
      <c r="AA21" s="1194"/>
      <c r="AB21" s="1195"/>
      <c r="AC21" s="1195"/>
      <c r="AD21" s="1196"/>
      <c r="AE21" s="1194"/>
      <c r="AF21" s="1195"/>
      <c r="AG21" s="1195"/>
      <c r="AH21" s="1195"/>
      <c r="AI21" s="35"/>
    </row>
    <row r="22" spans="1:43" s="34" customFormat="1" ht="19.5" customHeight="1">
      <c r="A22" s="1185"/>
      <c r="B22" s="753"/>
      <c r="C22" s="1210"/>
      <c r="D22" s="1211"/>
      <c r="E22" s="1211"/>
      <c r="F22" s="1212"/>
      <c r="G22" s="1197"/>
      <c r="H22" s="1198"/>
      <c r="I22" s="1198"/>
      <c r="J22" s="1199"/>
      <c r="K22" s="1197"/>
      <c r="L22" s="1198"/>
      <c r="M22" s="1198"/>
      <c r="N22" s="1199"/>
      <c r="O22" s="1197"/>
      <c r="P22" s="1198"/>
      <c r="Q22" s="1198"/>
      <c r="R22" s="1198"/>
      <c r="S22" s="35"/>
      <c r="U22" s="753"/>
      <c r="V22" s="1149"/>
      <c r="W22" s="1210"/>
      <c r="X22" s="1211"/>
      <c r="Y22" s="1211"/>
      <c r="Z22" s="1212"/>
      <c r="AA22" s="1197"/>
      <c r="AB22" s="1198"/>
      <c r="AC22" s="1198"/>
      <c r="AD22" s="1199"/>
      <c r="AE22" s="1197"/>
      <c r="AF22" s="1198"/>
      <c r="AG22" s="1198"/>
      <c r="AH22" s="1198"/>
      <c r="AI22" s="35"/>
    </row>
    <row r="23" spans="1:43" s="34" customFormat="1" ht="17.25" customHeight="1">
      <c r="A23" s="1203"/>
      <c r="B23" s="1153"/>
      <c r="C23" s="1189" t="s">
        <v>8</v>
      </c>
      <c r="D23" s="1190"/>
      <c r="E23" s="1190" t="s">
        <v>9</v>
      </c>
      <c r="F23" s="1200"/>
      <c r="G23" s="1189" t="s">
        <v>8</v>
      </c>
      <c r="H23" s="1190"/>
      <c r="I23" s="1190" t="s">
        <v>9</v>
      </c>
      <c r="J23" s="1200"/>
      <c r="K23" s="1189" t="s">
        <v>8</v>
      </c>
      <c r="L23" s="1190"/>
      <c r="M23" s="1190" t="s">
        <v>9</v>
      </c>
      <c r="N23" s="1200"/>
      <c r="O23" s="1189" t="s">
        <v>8</v>
      </c>
      <c r="P23" s="1190"/>
      <c r="Q23" s="1190" t="s">
        <v>9</v>
      </c>
      <c r="R23" s="1191"/>
      <c r="S23" s="35"/>
      <c r="U23" s="1153"/>
      <c r="V23" s="1154"/>
      <c r="W23" s="1189" t="s">
        <v>8</v>
      </c>
      <c r="X23" s="1190"/>
      <c r="Y23" s="1190" t="s">
        <v>9</v>
      </c>
      <c r="Z23" s="1200"/>
      <c r="AA23" s="1189" t="s">
        <v>8</v>
      </c>
      <c r="AB23" s="1190"/>
      <c r="AC23" s="1190" t="s">
        <v>9</v>
      </c>
      <c r="AD23" s="1200"/>
      <c r="AE23" s="1189" t="s">
        <v>8</v>
      </c>
      <c r="AF23" s="1190"/>
      <c r="AG23" s="1190" t="s">
        <v>9</v>
      </c>
      <c r="AH23" s="1191"/>
      <c r="AI23" s="35"/>
    </row>
    <row r="24" spans="1:43" s="34" customFormat="1" ht="25.5" customHeight="1">
      <c r="A24" s="1185" t="s">
        <v>84</v>
      </c>
      <c r="B24" s="753"/>
      <c r="C24" s="198"/>
      <c r="D24" s="94">
        <v>2</v>
      </c>
      <c r="E24" s="653"/>
      <c r="F24" s="94">
        <v>0</v>
      </c>
      <c r="G24" s="198" t="s">
        <v>255</v>
      </c>
      <c r="H24" s="94">
        <v>0</v>
      </c>
      <c r="I24" s="653" t="s">
        <v>255</v>
      </c>
      <c r="J24" s="657">
        <v>0</v>
      </c>
      <c r="K24" s="94"/>
      <c r="L24" s="658">
        <v>0</v>
      </c>
      <c r="M24" s="653" t="s">
        <v>255</v>
      </c>
      <c r="N24" s="94">
        <v>0</v>
      </c>
      <c r="O24" s="198"/>
      <c r="P24" s="94">
        <v>1</v>
      </c>
      <c r="Q24" s="653"/>
      <c r="R24" s="94">
        <v>0</v>
      </c>
      <c r="S24" s="35"/>
      <c r="U24" s="753" t="s">
        <v>84</v>
      </c>
      <c r="V24" s="1149"/>
      <c r="W24" s="1140">
        <v>28</v>
      </c>
      <c r="X24" s="1141"/>
      <c r="Y24" s="653"/>
      <c r="Z24" s="94">
        <v>0</v>
      </c>
      <c r="AA24" s="198"/>
      <c r="AB24" s="94">
        <v>1</v>
      </c>
      <c r="AC24" s="653"/>
      <c r="AD24" s="657">
        <v>0</v>
      </c>
      <c r="AE24" s="94"/>
      <c r="AF24" s="94">
        <v>4</v>
      </c>
      <c r="AG24" s="653" t="s">
        <v>255</v>
      </c>
      <c r="AH24" s="94">
        <v>0</v>
      </c>
      <c r="AI24" s="35"/>
    </row>
    <row r="25" spans="1:43" s="34" customFormat="1" ht="25.5" customHeight="1">
      <c r="A25" s="1185" t="s">
        <v>85</v>
      </c>
      <c r="B25" s="753"/>
      <c r="C25" s="198"/>
      <c r="D25" s="94">
        <v>0</v>
      </c>
      <c r="E25" s="653" t="s">
        <v>255</v>
      </c>
      <c r="F25" s="94">
        <v>0</v>
      </c>
      <c r="G25" s="198"/>
      <c r="H25" s="94">
        <v>0</v>
      </c>
      <c r="I25" s="653" t="s">
        <v>255</v>
      </c>
      <c r="J25" s="657">
        <v>0</v>
      </c>
      <c r="K25" s="94"/>
      <c r="L25" s="94">
        <v>0</v>
      </c>
      <c r="M25" s="653" t="s">
        <v>255</v>
      </c>
      <c r="N25" s="94">
        <v>0</v>
      </c>
      <c r="O25" s="198"/>
      <c r="P25" s="94">
        <v>0</v>
      </c>
      <c r="Q25" s="653"/>
      <c r="R25" s="94">
        <v>0</v>
      </c>
      <c r="S25" s="35"/>
      <c r="U25" s="753" t="s">
        <v>85</v>
      </c>
      <c r="V25" s="1149"/>
      <c r="W25" s="94"/>
      <c r="X25" s="94">
        <v>0</v>
      </c>
      <c r="Y25" s="653"/>
      <c r="Z25" s="94">
        <v>0</v>
      </c>
      <c r="AA25" s="198"/>
      <c r="AB25" s="94">
        <v>0</v>
      </c>
      <c r="AC25" s="653"/>
      <c r="AD25" s="657">
        <v>0</v>
      </c>
      <c r="AE25" s="94"/>
      <c r="AF25" s="94">
        <v>0</v>
      </c>
      <c r="AG25" s="653" t="s">
        <v>255</v>
      </c>
      <c r="AH25" s="94">
        <v>0</v>
      </c>
      <c r="AI25" s="35"/>
    </row>
    <row r="26" spans="1:43" s="34" customFormat="1" ht="25.5" customHeight="1" thickBot="1">
      <c r="A26" s="1186" t="s">
        <v>7</v>
      </c>
      <c r="B26" s="1187"/>
      <c r="C26" s="199"/>
      <c r="D26" s="659">
        <f>SUM(D24:D25)</f>
        <v>2</v>
      </c>
      <c r="E26" s="654"/>
      <c r="F26" s="655">
        <f>SUM(F24:F25)</f>
        <v>0</v>
      </c>
      <c r="G26" s="199"/>
      <c r="H26" s="659">
        <f>SUM(H24:H25)</f>
        <v>0</v>
      </c>
      <c r="I26" s="654"/>
      <c r="J26" s="655">
        <f>SUM(J24:J25)</f>
        <v>0</v>
      </c>
      <c r="K26" s="199"/>
      <c r="L26" s="659">
        <f>SUM(L24:L25)</f>
        <v>0</v>
      </c>
      <c r="M26" s="654"/>
      <c r="N26" s="655">
        <f>SUM(N24:N25)</f>
        <v>0</v>
      </c>
      <c r="O26" s="199"/>
      <c r="P26" s="659">
        <f>SUM(P24:P25)</f>
        <v>1</v>
      </c>
      <c r="Q26" s="654"/>
      <c r="R26" s="655">
        <f>SUM(R24:R25)</f>
        <v>0</v>
      </c>
      <c r="S26" s="35"/>
      <c r="U26" s="1187" t="s">
        <v>7</v>
      </c>
      <c r="V26" s="1188"/>
      <c r="W26" s="1157">
        <f>SUM(W24:X25)</f>
        <v>28</v>
      </c>
      <c r="X26" s="1157"/>
      <c r="Y26" s="1156">
        <f>SUM(Y24:Z25)</f>
        <v>0</v>
      </c>
      <c r="Z26" s="1157"/>
      <c r="AA26" s="1182">
        <f>SUM(AA24:AB25)</f>
        <v>1</v>
      </c>
      <c r="AB26" s="1157"/>
      <c r="AC26" s="1156">
        <f>SUM(AC24:AD25)</f>
        <v>0</v>
      </c>
      <c r="AD26" s="1184"/>
      <c r="AE26" s="1157">
        <f>SUM(AE24:AF25)</f>
        <v>4</v>
      </c>
      <c r="AF26" s="1157"/>
      <c r="AG26" s="1156">
        <f>SUM(AG24:AH25)</f>
        <v>0</v>
      </c>
      <c r="AH26" s="1157"/>
      <c r="AI26" s="35"/>
    </row>
    <row r="27" spans="1:43" s="34" customFormat="1" ht="24" customHeight="1">
      <c r="A27" s="258"/>
      <c r="B27" s="35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35"/>
      <c r="U27" s="35"/>
      <c r="V27" s="35"/>
      <c r="W27" s="197"/>
      <c r="X27" s="197"/>
      <c r="Y27" s="197"/>
      <c r="Z27" s="197"/>
      <c r="AA27" s="193"/>
      <c r="AB27" s="193"/>
      <c r="AC27" s="193"/>
      <c r="AD27" s="193"/>
      <c r="AE27" s="193"/>
      <c r="AF27" s="193"/>
      <c r="AG27" s="193"/>
      <c r="AH27" s="193"/>
      <c r="AI27" s="35"/>
    </row>
    <row r="28" spans="1:43" s="34" customFormat="1" ht="17.25" customHeight="1">
      <c r="A28" s="660" t="s">
        <v>256</v>
      </c>
      <c r="AH28" s="35"/>
      <c r="AI28" s="35"/>
      <c r="AJ28" s="35"/>
      <c r="AK28" s="35"/>
      <c r="AL28" s="35"/>
      <c r="AM28" s="35"/>
      <c r="AN28" s="35"/>
      <c r="AO28" s="35"/>
      <c r="AP28" s="35"/>
    </row>
    <row r="29" spans="1:43" s="34" customFormat="1" ht="17.25" customHeight="1" thickBot="1">
      <c r="A29" s="305" t="s">
        <v>257</v>
      </c>
      <c r="B29" s="35"/>
      <c r="C29" s="35"/>
      <c r="D29" s="35"/>
      <c r="E29" s="35"/>
      <c r="F29" s="35"/>
      <c r="G29" s="35"/>
      <c r="H29" s="35"/>
      <c r="I29" s="35"/>
      <c r="M29" s="305" t="s">
        <v>258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</row>
    <row r="30" spans="1:43" s="34" customFormat="1" ht="19.5" customHeight="1">
      <c r="A30" s="1053" t="s">
        <v>259</v>
      </c>
      <c r="B30" s="1158"/>
      <c r="C30" s="1159"/>
      <c r="D30" s="1163" t="s">
        <v>260</v>
      </c>
      <c r="E30" s="1164"/>
      <c r="F30" s="1164"/>
      <c r="G30" s="1164"/>
      <c r="H30" s="1165"/>
      <c r="I30" s="35"/>
      <c r="M30" s="963" t="s">
        <v>261</v>
      </c>
      <c r="N30" s="963"/>
      <c r="O30" s="963"/>
      <c r="P30" s="964"/>
      <c r="Q30" s="962" t="s">
        <v>262</v>
      </c>
      <c r="R30" s="962"/>
      <c r="S30" s="962"/>
      <c r="T30" s="962"/>
      <c r="U30" s="962"/>
      <c r="V30" s="1170" t="s">
        <v>263</v>
      </c>
      <c r="W30" s="1171"/>
      <c r="X30" s="1171"/>
      <c r="Y30" s="1171"/>
      <c r="Z30" s="1172"/>
      <c r="AA30" s="1170" t="s">
        <v>264</v>
      </c>
      <c r="AB30" s="1171"/>
      <c r="AC30" s="1171"/>
      <c r="AD30" s="1171"/>
      <c r="AE30" s="1171"/>
      <c r="AF30" s="213"/>
      <c r="AG30" s="213"/>
      <c r="AH30" s="35"/>
    </row>
    <row r="31" spans="1:43" s="34" customFormat="1" ht="19.5" customHeight="1">
      <c r="A31" s="1160"/>
      <c r="B31" s="1161"/>
      <c r="C31" s="1162"/>
      <c r="D31" s="1166"/>
      <c r="E31" s="1167"/>
      <c r="F31" s="1167"/>
      <c r="G31" s="1167"/>
      <c r="H31" s="1168"/>
      <c r="I31" s="35"/>
      <c r="M31" s="1153"/>
      <c r="N31" s="1153"/>
      <c r="O31" s="1153"/>
      <c r="P31" s="1154"/>
      <c r="Q31" s="1169"/>
      <c r="R31" s="1169"/>
      <c r="S31" s="1169"/>
      <c r="T31" s="1169"/>
      <c r="U31" s="1169"/>
      <c r="V31" s="1173"/>
      <c r="W31" s="1174"/>
      <c r="X31" s="1174"/>
      <c r="Y31" s="1174"/>
      <c r="Z31" s="1175"/>
      <c r="AA31" s="1173"/>
      <c r="AB31" s="1174"/>
      <c r="AC31" s="1174"/>
      <c r="AD31" s="1174"/>
      <c r="AE31" s="1174"/>
      <c r="AF31" s="213"/>
      <c r="AG31" s="213"/>
      <c r="AH31" s="35"/>
    </row>
    <row r="32" spans="1:43" s="34" customFormat="1" ht="25.5" customHeight="1" thickBot="1">
      <c r="A32" s="1177" t="s">
        <v>265</v>
      </c>
      <c r="B32" s="1178"/>
      <c r="C32" s="1179"/>
      <c r="D32" s="1180">
        <v>8</v>
      </c>
      <c r="E32" s="1181"/>
      <c r="F32" s="1181"/>
      <c r="G32" s="1181"/>
      <c r="H32" s="200"/>
      <c r="I32" s="35"/>
      <c r="M32" s="971" t="s">
        <v>266</v>
      </c>
      <c r="N32" s="971"/>
      <c r="O32" s="971"/>
      <c r="P32" s="972"/>
      <c r="Q32" s="1182">
        <v>0</v>
      </c>
      <c r="R32" s="1157"/>
      <c r="S32" s="1157"/>
      <c r="T32" s="1157"/>
      <c r="U32" s="659"/>
      <c r="V32" s="1156">
        <v>4</v>
      </c>
      <c r="W32" s="1157"/>
      <c r="X32" s="1157"/>
      <c r="Y32" s="1157"/>
      <c r="Z32" s="1183"/>
      <c r="AA32" s="1156">
        <v>4</v>
      </c>
      <c r="AB32" s="1157"/>
      <c r="AC32" s="1157"/>
      <c r="AD32" s="1157"/>
      <c r="AE32" s="1157"/>
      <c r="AF32" s="94"/>
      <c r="AG32" s="94"/>
      <c r="AH32" s="35"/>
    </row>
    <row r="33" spans="1:42" s="34" customFormat="1" ht="25.5" customHeight="1">
      <c r="A33" s="754" t="s">
        <v>237</v>
      </c>
      <c r="B33" s="754"/>
      <c r="C33" s="1142"/>
      <c r="D33" s="1176">
        <f>SUM(G33:R33)</f>
        <v>0</v>
      </c>
      <c r="E33" s="1143"/>
      <c r="F33" s="1143"/>
      <c r="G33" s="1143"/>
      <c r="H33" s="201"/>
      <c r="I33" s="35"/>
      <c r="M33" s="256"/>
      <c r="N33" s="256"/>
      <c r="O33" s="256"/>
      <c r="P33" s="256"/>
      <c r="Q33" s="35"/>
      <c r="R33" s="193"/>
      <c r="S33" s="193"/>
      <c r="T33" s="202"/>
      <c r="U33" s="202"/>
      <c r="V33" s="193"/>
      <c r="W33" s="193"/>
      <c r="X33" s="193"/>
      <c r="Y33" s="193"/>
      <c r="Z33" s="202"/>
      <c r="AA33" s="202"/>
      <c r="AB33" s="193"/>
      <c r="AC33" s="193"/>
      <c r="AD33" s="193"/>
      <c r="AE33" s="193"/>
      <c r="AF33" s="202"/>
      <c r="AG33" s="202"/>
      <c r="AH33" s="35"/>
    </row>
    <row r="34" spans="1:42" s="34" customFormat="1" ht="25.5" customHeight="1" thickBot="1">
      <c r="A34" s="1137" t="s">
        <v>7</v>
      </c>
      <c r="B34" s="1137"/>
      <c r="C34" s="1138"/>
      <c r="D34" s="1152">
        <f>SUM(D32:H33)</f>
        <v>8</v>
      </c>
      <c r="E34" s="1139"/>
      <c r="F34" s="1139"/>
      <c r="G34" s="1139"/>
      <c r="H34" s="203"/>
      <c r="I34" s="35"/>
      <c r="M34" s="256"/>
      <c r="N34" s="256"/>
      <c r="O34" s="256"/>
      <c r="P34" s="256"/>
      <c r="Q34" s="35"/>
      <c r="R34" s="193"/>
      <c r="S34" s="193"/>
      <c r="T34" s="202"/>
      <c r="U34" s="202"/>
      <c r="V34" s="193"/>
      <c r="W34" s="193"/>
      <c r="X34" s="193"/>
      <c r="Y34" s="193"/>
      <c r="Z34" s="202"/>
      <c r="AA34" s="202"/>
      <c r="AB34" s="193"/>
      <c r="AC34" s="193"/>
      <c r="AD34" s="193"/>
      <c r="AE34" s="193"/>
      <c r="AF34" s="202"/>
      <c r="AG34" s="202"/>
      <c r="AH34" s="35"/>
    </row>
    <row r="35" spans="1:42" s="34" customFormat="1" ht="24" customHeight="1">
      <c r="A35" s="256"/>
      <c r="B35" s="256"/>
      <c r="C35" s="256"/>
      <c r="D35" s="35"/>
      <c r="E35" s="35"/>
      <c r="F35" s="193"/>
      <c r="G35" s="193"/>
      <c r="H35" s="193"/>
      <c r="I35" s="35"/>
      <c r="M35" s="256"/>
      <c r="N35" s="256"/>
      <c r="O35" s="256"/>
      <c r="P35" s="256"/>
      <c r="Q35" s="35"/>
      <c r="R35" s="193"/>
      <c r="S35" s="193"/>
      <c r="T35" s="202"/>
      <c r="U35" s="202"/>
      <c r="V35" s="193"/>
      <c r="W35" s="193"/>
      <c r="X35" s="193"/>
      <c r="Y35" s="193"/>
      <c r="Z35" s="202"/>
      <c r="AA35" s="202"/>
      <c r="AB35" s="193"/>
      <c r="AC35" s="193"/>
      <c r="AD35" s="193"/>
      <c r="AE35" s="193"/>
      <c r="AF35" s="202"/>
      <c r="AG35" s="202"/>
      <c r="AH35" s="35"/>
    </row>
    <row r="36" spans="1:42" s="34" customFormat="1" ht="17.25" customHeight="1" thickBot="1">
      <c r="A36" s="305" t="s">
        <v>267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Q36" s="305" t="s">
        <v>268</v>
      </c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2" s="34" customFormat="1" ht="10.5" customHeight="1">
      <c r="A37" s="963" t="s">
        <v>269</v>
      </c>
      <c r="B37" s="963"/>
      <c r="C37" s="963"/>
      <c r="D37" s="964"/>
      <c r="E37" s="119"/>
      <c r="F37" s="119"/>
      <c r="G37" s="119"/>
      <c r="H37" s="204"/>
      <c r="I37" s="204"/>
      <c r="J37" s="204"/>
      <c r="K37" s="204"/>
      <c r="L37" s="204"/>
      <c r="M37" s="204"/>
      <c r="N37" s="35"/>
      <c r="Q37" s="963" t="s">
        <v>270</v>
      </c>
      <c r="R37" s="963"/>
      <c r="S37" s="964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35"/>
    </row>
    <row r="38" spans="1:42" s="34" customFormat="1" ht="17.25" customHeight="1">
      <c r="A38" s="753"/>
      <c r="B38" s="753"/>
      <c r="C38" s="753"/>
      <c r="D38" s="1149"/>
      <c r="E38" s="1125" t="s">
        <v>7</v>
      </c>
      <c r="F38" s="1125"/>
      <c r="G38" s="1125"/>
      <c r="H38" s="1145" t="s">
        <v>84</v>
      </c>
      <c r="I38" s="1146"/>
      <c r="J38" s="1147"/>
      <c r="K38" s="1155" t="s">
        <v>85</v>
      </c>
      <c r="L38" s="1125"/>
      <c r="M38" s="1125"/>
      <c r="N38" s="35"/>
      <c r="Q38" s="753"/>
      <c r="R38" s="753"/>
      <c r="S38" s="1149"/>
      <c r="T38" s="1125" t="s">
        <v>7</v>
      </c>
      <c r="U38" s="1125"/>
      <c r="V38" s="1125"/>
      <c r="W38" s="1145" t="s">
        <v>271</v>
      </c>
      <c r="X38" s="1146"/>
      <c r="Y38" s="1147"/>
      <c r="Z38" s="1145" t="s">
        <v>272</v>
      </c>
      <c r="AA38" s="1146"/>
      <c r="AB38" s="1147"/>
      <c r="AC38" s="1145" t="s">
        <v>273</v>
      </c>
      <c r="AD38" s="1146"/>
      <c r="AE38" s="1147"/>
      <c r="AF38" s="1145" t="s">
        <v>274</v>
      </c>
      <c r="AG38" s="1146"/>
      <c r="AH38" s="1146"/>
      <c r="AI38" s="35"/>
    </row>
    <row r="39" spans="1:42" s="34" customFormat="1" ht="2.25" customHeight="1">
      <c r="A39" s="1153"/>
      <c r="B39" s="1153"/>
      <c r="C39" s="1153"/>
      <c r="D39" s="1154"/>
      <c r="E39" s="126"/>
      <c r="F39" s="126"/>
      <c r="G39" s="126"/>
      <c r="H39" s="205"/>
      <c r="I39" s="126"/>
      <c r="J39" s="206"/>
      <c r="K39" s="205"/>
      <c r="L39" s="126"/>
      <c r="M39" s="126"/>
      <c r="N39" s="35"/>
      <c r="Q39" s="1153"/>
      <c r="R39" s="1153"/>
      <c r="S39" s="1154"/>
      <c r="T39" s="126"/>
      <c r="U39" s="126"/>
      <c r="V39" s="126"/>
      <c r="W39" s="205"/>
      <c r="X39" s="126"/>
      <c r="Y39" s="126"/>
      <c r="Z39" s="205"/>
      <c r="AA39" s="126"/>
      <c r="AB39" s="126"/>
      <c r="AC39" s="205"/>
      <c r="AD39" s="126"/>
      <c r="AE39" s="126"/>
      <c r="AF39" s="205"/>
      <c r="AG39" s="126"/>
      <c r="AH39" s="126"/>
      <c r="AI39" s="35"/>
    </row>
    <row r="40" spans="1:42" s="34" customFormat="1" ht="25.5" customHeight="1">
      <c r="A40" s="1148" t="s">
        <v>275</v>
      </c>
      <c r="B40" s="753"/>
      <c r="C40" s="753"/>
      <c r="D40" s="1149"/>
      <c r="E40" s="94"/>
      <c r="F40" s="1140">
        <f>SUM(H40:M41)</f>
        <v>86</v>
      </c>
      <c r="G40" s="1140"/>
      <c r="H40" s="212"/>
      <c r="I40" s="1140">
        <v>79</v>
      </c>
      <c r="J40" s="1141"/>
      <c r="K40" s="212"/>
      <c r="L40" s="1140">
        <v>7</v>
      </c>
      <c r="M40" s="1140"/>
      <c r="N40" s="35"/>
      <c r="Q40" s="753" t="s">
        <v>236</v>
      </c>
      <c r="R40" s="753"/>
      <c r="S40" s="1149"/>
      <c r="T40" s="193"/>
      <c r="U40" s="1140">
        <v>1</v>
      </c>
      <c r="V40" s="1140"/>
      <c r="W40" s="212"/>
      <c r="X40" s="1140">
        <v>1</v>
      </c>
      <c r="Y40" s="1141"/>
      <c r="Z40" s="212"/>
      <c r="AA40" s="1140">
        <v>0</v>
      </c>
      <c r="AB40" s="1141"/>
      <c r="AC40" s="212"/>
      <c r="AD40" s="1140">
        <v>0</v>
      </c>
      <c r="AE40" s="1141"/>
      <c r="AF40" s="212"/>
      <c r="AG40" s="1140">
        <v>0</v>
      </c>
      <c r="AH40" s="1140"/>
      <c r="AI40" s="35"/>
    </row>
    <row r="41" spans="1:42" s="34" customFormat="1" ht="25.5" customHeight="1" thickBot="1">
      <c r="A41" s="971"/>
      <c r="B41" s="971"/>
      <c r="C41" s="971"/>
      <c r="D41" s="972"/>
      <c r="E41" s="95"/>
      <c r="F41" s="1150"/>
      <c r="G41" s="1150"/>
      <c r="H41" s="55"/>
      <c r="I41" s="1150"/>
      <c r="J41" s="1151"/>
      <c r="K41" s="55"/>
      <c r="L41" s="1150"/>
      <c r="M41" s="1150"/>
      <c r="N41" s="35"/>
      <c r="Q41" s="754" t="s">
        <v>237</v>
      </c>
      <c r="R41" s="754"/>
      <c r="S41" s="1142"/>
      <c r="T41" s="207"/>
      <c r="U41" s="1143">
        <v>1</v>
      </c>
      <c r="V41" s="1143"/>
      <c r="W41" s="319"/>
      <c r="X41" s="1143">
        <v>0</v>
      </c>
      <c r="Y41" s="1144"/>
      <c r="Z41" s="319"/>
      <c r="AA41" s="1143">
        <v>0</v>
      </c>
      <c r="AB41" s="1144"/>
      <c r="AC41" s="319"/>
      <c r="AD41" s="1143">
        <v>1</v>
      </c>
      <c r="AE41" s="1144"/>
      <c r="AF41" s="319"/>
      <c r="AG41" s="1143">
        <v>0</v>
      </c>
      <c r="AH41" s="1143"/>
      <c r="AI41" s="35"/>
    </row>
    <row r="42" spans="1:42" s="34" customFormat="1" ht="25.5" customHeight="1" thickBot="1">
      <c r="N42" s="35"/>
      <c r="Q42" s="1137" t="s">
        <v>7</v>
      </c>
      <c r="R42" s="1137"/>
      <c r="S42" s="1138"/>
      <c r="T42" s="208"/>
      <c r="U42" s="1139">
        <f>SUM(U40:V41)</f>
        <v>2</v>
      </c>
      <c r="V42" s="1139"/>
      <c r="W42" s="55"/>
      <c r="X42" s="1139">
        <f>SUM(X40:Y41)</f>
        <v>1</v>
      </c>
      <c r="Y42" s="1139"/>
      <c r="Z42" s="55"/>
      <c r="AA42" s="1139">
        <f>SUM(AA40:AB41)</f>
        <v>0</v>
      </c>
      <c r="AB42" s="1139"/>
      <c r="AC42" s="55"/>
      <c r="AD42" s="1139">
        <f>SUM(AD40:AE41)</f>
        <v>1</v>
      </c>
      <c r="AE42" s="1139"/>
      <c r="AF42" s="55"/>
      <c r="AG42" s="1139">
        <f>SUM(AG40:AH41)</f>
        <v>0</v>
      </c>
      <c r="AH42" s="1139"/>
      <c r="AI42" s="35"/>
    </row>
    <row r="43" spans="1:42" ht="17.25" customHeight="1">
      <c r="AP43" s="144"/>
    </row>
    <row r="44" spans="1:42" ht="17.25" customHeight="1">
      <c r="V44" s="137"/>
      <c r="W44" s="137"/>
      <c r="X44" s="137"/>
      <c r="Y44" s="137"/>
      <c r="Z44" s="137"/>
    </row>
    <row r="46" spans="1:42" ht="17.25" customHeight="1">
      <c r="U46" s="137"/>
      <c r="V46" s="137"/>
      <c r="W46" s="137"/>
      <c r="X46" s="137"/>
      <c r="Y46" s="137"/>
    </row>
    <row r="47" spans="1:42" ht="17.25" customHeight="1">
      <c r="B47" s="137"/>
      <c r="C47" s="137"/>
      <c r="D47" s="137"/>
      <c r="E47" s="137"/>
      <c r="V47" s="137"/>
      <c r="W47" s="137"/>
      <c r="X47" s="137"/>
    </row>
  </sheetData>
  <mergeCells count="162">
    <mergeCell ref="Q10:S10"/>
    <mergeCell ref="AG5:AI7"/>
    <mergeCell ref="AG8:AI8"/>
    <mergeCell ref="AG9:AI9"/>
    <mergeCell ref="AG10:AI10"/>
    <mergeCell ref="D4:S4"/>
    <mergeCell ref="T4:AI4"/>
    <mergeCell ref="O9:P9"/>
    <mergeCell ref="T6:W7"/>
    <mergeCell ref="X6:Z7"/>
    <mergeCell ref="AA6:AC7"/>
    <mergeCell ref="AD6:AF7"/>
    <mergeCell ref="Q9:S9"/>
    <mergeCell ref="A8:C8"/>
    <mergeCell ref="F8:G8"/>
    <mergeCell ref="I8:J8"/>
    <mergeCell ref="L8:M8"/>
    <mergeCell ref="O8:P8"/>
    <mergeCell ref="A4:C7"/>
    <mergeCell ref="D5:P5"/>
    <mergeCell ref="T5:AF5"/>
    <mergeCell ref="Q5:S7"/>
    <mergeCell ref="Q8:S8"/>
    <mergeCell ref="A10:C10"/>
    <mergeCell ref="F10:G10"/>
    <mergeCell ref="I10:J10"/>
    <mergeCell ref="L10:M10"/>
    <mergeCell ref="O10:P10"/>
    <mergeCell ref="Y13:AA14"/>
    <mergeCell ref="AB13:AD14"/>
    <mergeCell ref="D6:G7"/>
    <mergeCell ref="H6:J7"/>
    <mergeCell ref="K6:M7"/>
    <mergeCell ref="N6:P7"/>
    <mergeCell ref="A12:M12"/>
    <mergeCell ref="A13:C14"/>
    <mergeCell ref="D13:F14"/>
    <mergeCell ref="G13:I14"/>
    <mergeCell ref="J13:L14"/>
    <mergeCell ref="M13:O14"/>
    <mergeCell ref="P13:R14"/>
    <mergeCell ref="S13:U14"/>
    <mergeCell ref="V13:X14"/>
    <mergeCell ref="A9:C9"/>
    <mergeCell ref="F9:G9"/>
    <mergeCell ref="I9:J9"/>
    <mergeCell ref="L9:M9"/>
    <mergeCell ref="AC15:AD15"/>
    <mergeCell ref="A16:C16"/>
    <mergeCell ref="E16:F16"/>
    <mergeCell ref="H16:I16"/>
    <mergeCell ref="K16:L16"/>
    <mergeCell ref="N16:O16"/>
    <mergeCell ref="Q16:R16"/>
    <mergeCell ref="T16:U16"/>
    <mergeCell ref="W16:X16"/>
    <mergeCell ref="Z16:AA16"/>
    <mergeCell ref="AC16:AD16"/>
    <mergeCell ref="A15:C15"/>
    <mergeCell ref="E15:F15"/>
    <mergeCell ref="H15:I15"/>
    <mergeCell ref="K15:L15"/>
    <mergeCell ref="N15:O15"/>
    <mergeCell ref="Q15:R15"/>
    <mergeCell ref="T15:U15"/>
    <mergeCell ref="W15:X15"/>
    <mergeCell ref="Z15:AA15"/>
    <mergeCell ref="AC17:AD17"/>
    <mergeCell ref="A19:N19"/>
    <mergeCell ref="A20:B23"/>
    <mergeCell ref="C20:F22"/>
    <mergeCell ref="G20:J22"/>
    <mergeCell ref="K20:N22"/>
    <mergeCell ref="O20:R22"/>
    <mergeCell ref="U20:V23"/>
    <mergeCell ref="W20:Z22"/>
    <mergeCell ref="Y23:Z23"/>
    <mergeCell ref="AA23:AB23"/>
    <mergeCell ref="AC23:AD23"/>
    <mergeCell ref="A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E23:AF23"/>
    <mergeCell ref="AG23:AH23"/>
    <mergeCell ref="AA20:AD22"/>
    <mergeCell ref="AE20:AH22"/>
    <mergeCell ref="C23:D23"/>
    <mergeCell ref="E23:F23"/>
    <mergeCell ref="G23:H23"/>
    <mergeCell ref="I23:J23"/>
    <mergeCell ref="K23:L23"/>
    <mergeCell ref="M23:N23"/>
    <mergeCell ref="O23:P23"/>
    <mergeCell ref="Q23:R23"/>
    <mergeCell ref="A24:B24"/>
    <mergeCell ref="U24:V24"/>
    <mergeCell ref="W24:X24"/>
    <mergeCell ref="A25:B25"/>
    <mergeCell ref="U25:V25"/>
    <mergeCell ref="A26:B26"/>
    <mergeCell ref="U26:V26"/>
    <mergeCell ref="W26:X26"/>
    <mergeCell ref="W23:X23"/>
    <mergeCell ref="AG26:AH26"/>
    <mergeCell ref="A30:C31"/>
    <mergeCell ref="D30:H31"/>
    <mergeCell ref="M30:P31"/>
    <mergeCell ref="Q30:U31"/>
    <mergeCell ref="V30:Z31"/>
    <mergeCell ref="AA30:AE31"/>
    <mergeCell ref="AA32:AE32"/>
    <mergeCell ref="A33:C33"/>
    <mergeCell ref="D33:G33"/>
    <mergeCell ref="A32:C32"/>
    <mergeCell ref="D32:G32"/>
    <mergeCell ref="M32:P32"/>
    <mergeCell ref="Q32:T32"/>
    <mergeCell ref="V32:Z32"/>
    <mergeCell ref="Y26:Z26"/>
    <mergeCell ref="AA26:AB26"/>
    <mergeCell ref="AC26:AD26"/>
    <mergeCell ref="AE26:AF26"/>
    <mergeCell ref="A34:C34"/>
    <mergeCell ref="D34:G34"/>
    <mergeCell ref="A37:D39"/>
    <mergeCell ref="Q37:S39"/>
    <mergeCell ref="E38:G38"/>
    <mergeCell ref="H38:J38"/>
    <mergeCell ref="K38:M38"/>
    <mergeCell ref="T38:V38"/>
    <mergeCell ref="W38:Y38"/>
    <mergeCell ref="Z38:AB38"/>
    <mergeCell ref="AC38:AE38"/>
    <mergeCell ref="AF38:AH38"/>
    <mergeCell ref="A40:D41"/>
    <mergeCell ref="F40:G41"/>
    <mergeCell ref="I40:J41"/>
    <mergeCell ref="L40:M41"/>
    <mergeCell ref="Q40:S40"/>
    <mergeCell ref="AG41:AH41"/>
    <mergeCell ref="Q42:S42"/>
    <mergeCell ref="U42:V42"/>
    <mergeCell ref="X42:Y42"/>
    <mergeCell ref="AA42:AB42"/>
    <mergeCell ref="AD42:AE42"/>
    <mergeCell ref="AG42:AH42"/>
    <mergeCell ref="U40:V40"/>
    <mergeCell ref="X40:Y40"/>
    <mergeCell ref="AA40:AB40"/>
    <mergeCell ref="AD40:AE40"/>
    <mergeCell ref="AG40:AH40"/>
    <mergeCell ref="Q41:S41"/>
    <mergeCell ref="U41:V41"/>
    <mergeCell ref="X41:Y41"/>
    <mergeCell ref="AA41:AB41"/>
    <mergeCell ref="AD41:AE41"/>
  </mergeCells>
  <phoneticPr fontId="3"/>
  <printOptions horizontalCentered="1"/>
  <pageMargins left="0.78740157480314965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&amp;R&amp;11高等学校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AB45"/>
  <sheetViews>
    <sheetView view="pageBreakPreview" zoomScaleNormal="100" zoomScaleSheetLayoutView="100" workbookViewId="0"/>
  </sheetViews>
  <sheetFormatPr defaultRowHeight="19.5" customHeight="1"/>
  <cols>
    <col min="1" max="1" width="7" style="661" customWidth="1"/>
    <col min="2" max="2" width="3.5703125" style="661" customWidth="1"/>
    <col min="3" max="14" width="8" style="661" customWidth="1"/>
    <col min="15" max="18" width="4.7109375" style="661" customWidth="1"/>
    <col min="19" max="256" width="9.140625" style="661"/>
    <col min="257" max="258" width="4.5703125" style="661" customWidth="1"/>
    <col min="259" max="266" width="8.5703125" style="661" customWidth="1"/>
    <col min="267" max="268" width="6.5703125" style="661" customWidth="1"/>
    <col min="269" max="269" width="8.5703125" style="661" customWidth="1"/>
    <col min="270" max="270" width="6.5703125" style="661" customWidth="1"/>
    <col min="271" max="274" width="4.7109375" style="661" customWidth="1"/>
    <col min="275" max="512" width="9.140625" style="661"/>
    <col min="513" max="514" width="4.5703125" style="661" customWidth="1"/>
    <col min="515" max="522" width="8.5703125" style="661" customWidth="1"/>
    <col min="523" max="524" width="6.5703125" style="661" customWidth="1"/>
    <col min="525" max="525" width="8.5703125" style="661" customWidth="1"/>
    <col min="526" max="526" width="6.5703125" style="661" customWidth="1"/>
    <col min="527" max="530" width="4.7109375" style="661" customWidth="1"/>
    <col min="531" max="768" width="9.140625" style="661"/>
    <col min="769" max="770" width="4.5703125" style="661" customWidth="1"/>
    <col min="771" max="778" width="8.5703125" style="661" customWidth="1"/>
    <col min="779" max="780" width="6.5703125" style="661" customWidth="1"/>
    <col min="781" max="781" width="8.5703125" style="661" customWidth="1"/>
    <col min="782" max="782" width="6.5703125" style="661" customWidth="1"/>
    <col min="783" max="786" width="4.7109375" style="661" customWidth="1"/>
    <col min="787" max="1024" width="9.140625" style="661"/>
    <col min="1025" max="1026" width="4.5703125" style="661" customWidth="1"/>
    <col min="1027" max="1034" width="8.5703125" style="661" customWidth="1"/>
    <col min="1035" max="1036" width="6.5703125" style="661" customWidth="1"/>
    <col min="1037" max="1037" width="8.5703125" style="661" customWidth="1"/>
    <col min="1038" max="1038" width="6.5703125" style="661" customWidth="1"/>
    <col min="1039" max="1042" width="4.7109375" style="661" customWidth="1"/>
    <col min="1043" max="1280" width="9.140625" style="661"/>
    <col min="1281" max="1282" width="4.5703125" style="661" customWidth="1"/>
    <col min="1283" max="1290" width="8.5703125" style="661" customWidth="1"/>
    <col min="1291" max="1292" width="6.5703125" style="661" customWidth="1"/>
    <col min="1293" max="1293" width="8.5703125" style="661" customWidth="1"/>
    <col min="1294" max="1294" width="6.5703125" style="661" customWidth="1"/>
    <col min="1295" max="1298" width="4.7109375" style="661" customWidth="1"/>
    <col min="1299" max="1536" width="9.140625" style="661"/>
    <col min="1537" max="1538" width="4.5703125" style="661" customWidth="1"/>
    <col min="1539" max="1546" width="8.5703125" style="661" customWidth="1"/>
    <col min="1547" max="1548" width="6.5703125" style="661" customWidth="1"/>
    <col min="1549" max="1549" width="8.5703125" style="661" customWidth="1"/>
    <col min="1550" max="1550" width="6.5703125" style="661" customWidth="1"/>
    <col min="1551" max="1554" width="4.7109375" style="661" customWidth="1"/>
    <col min="1555" max="1792" width="9.140625" style="661"/>
    <col min="1793" max="1794" width="4.5703125" style="661" customWidth="1"/>
    <col min="1795" max="1802" width="8.5703125" style="661" customWidth="1"/>
    <col min="1803" max="1804" width="6.5703125" style="661" customWidth="1"/>
    <col min="1805" max="1805" width="8.5703125" style="661" customWidth="1"/>
    <col min="1806" max="1806" width="6.5703125" style="661" customWidth="1"/>
    <col min="1807" max="1810" width="4.7109375" style="661" customWidth="1"/>
    <col min="1811" max="2048" width="9.140625" style="661"/>
    <col min="2049" max="2050" width="4.5703125" style="661" customWidth="1"/>
    <col min="2051" max="2058" width="8.5703125" style="661" customWidth="1"/>
    <col min="2059" max="2060" width="6.5703125" style="661" customWidth="1"/>
    <col min="2061" max="2061" width="8.5703125" style="661" customWidth="1"/>
    <col min="2062" max="2062" width="6.5703125" style="661" customWidth="1"/>
    <col min="2063" max="2066" width="4.7109375" style="661" customWidth="1"/>
    <col min="2067" max="2304" width="9.140625" style="661"/>
    <col min="2305" max="2306" width="4.5703125" style="661" customWidth="1"/>
    <col min="2307" max="2314" width="8.5703125" style="661" customWidth="1"/>
    <col min="2315" max="2316" width="6.5703125" style="661" customWidth="1"/>
    <col min="2317" max="2317" width="8.5703125" style="661" customWidth="1"/>
    <col min="2318" max="2318" width="6.5703125" style="661" customWidth="1"/>
    <col min="2319" max="2322" width="4.7109375" style="661" customWidth="1"/>
    <col min="2323" max="2560" width="9.140625" style="661"/>
    <col min="2561" max="2562" width="4.5703125" style="661" customWidth="1"/>
    <col min="2563" max="2570" width="8.5703125" style="661" customWidth="1"/>
    <col min="2571" max="2572" width="6.5703125" style="661" customWidth="1"/>
    <col min="2573" max="2573" width="8.5703125" style="661" customWidth="1"/>
    <col min="2574" max="2574" width="6.5703125" style="661" customWidth="1"/>
    <col min="2575" max="2578" width="4.7109375" style="661" customWidth="1"/>
    <col min="2579" max="2816" width="9.140625" style="661"/>
    <col min="2817" max="2818" width="4.5703125" style="661" customWidth="1"/>
    <col min="2819" max="2826" width="8.5703125" style="661" customWidth="1"/>
    <col min="2827" max="2828" width="6.5703125" style="661" customWidth="1"/>
    <col min="2829" max="2829" width="8.5703125" style="661" customWidth="1"/>
    <col min="2830" max="2830" width="6.5703125" style="661" customWidth="1"/>
    <col min="2831" max="2834" width="4.7109375" style="661" customWidth="1"/>
    <col min="2835" max="3072" width="9.140625" style="661"/>
    <col min="3073" max="3074" width="4.5703125" style="661" customWidth="1"/>
    <col min="3075" max="3082" width="8.5703125" style="661" customWidth="1"/>
    <col min="3083" max="3084" width="6.5703125" style="661" customWidth="1"/>
    <col min="3085" max="3085" width="8.5703125" style="661" customWidth="1"/>
    <col min="3086" max="3086" width="6.5703125" style="661" customWidth="1"/>
    <col min="3087" max="3090" width="4.7109375" style="661" customWidth="1"/>
    <col min="3091" max="3328" width="9.140625" style="661"/>
    <col min="3329" max="3330" width="4.5703125" style="661" customWidth="1"/>
    <col min="3331" max="3338" width="8.5703125" style="661" customWidth="1"/>
    <col min="3339" max="3340" width="6.5703125" style="661" customWidth="1"/>
    <col min="3341" max="3341" width="8.5703125" style="661" customWidth="1"/>
    <col min="3342" max="3342" width="6.5703125" style="661" customWidth="1"/>
    <col min="3343" max="3346" width="4.7109375" style="661" customWidth="1"/>
    <col min="3347" max="3584" width="9.140625" style="661"/>
    <col min="3585" max="3586" width="4.5703125" style="661" customWidth="1"/>
    <col min="3587" max="3594" width="8.5703125" style="661" customWidth="1"/>
    <col min="3595" max="3596" width="6.5703125" style="661" customWidth="1"/>
    <col min="3597" max="3597" width="8.5703125" style="661" customWidth="1"/>
    <col min="3598" max="3598" width="6.5703125" style="661" customWidth="1"/>
    <col min="3599" max="3602" width="4.7109375" style="661" customWidth="1"/>
    <col min="3603" max="3840" width="9.140625" style="661"/>
    <col min="3841" max="3842" width="4.5703125" style="661" customWidth="1"/>
    <col min="3843" max="3850" width="8.5703125" style="661" customWidth="1"/>
    <col min="3851" max="3852" width="6.5703125" style="661" customWidth="1"/>
    <col min="3853" max="3853" width="8.5703125" style="661" customWidth="1"/>
    <col min="3854" max="3854" width="6.5703125" style="661" customWidth="1"/>
    <col min="3855" max="3858" width="4.7109375" style="661" customWidth="1"/>
    <col min="3859" max="4096" width="9.140625" style="661"/>
    <col min="4097" max="4098" width="4.5703125" style="661" customWidth="1"/>
    <col min="4099" max="4106" width="8.5703125" style="661" customWidth="1"/>
    <col min="4107" max="4108" width="6.5703125" style="661" customWidth="1"/>
    <col min="4109" max="4109" width="8.5703125" style="661" customWidth="1"/>
    <col min="4110" max="4110" width="6.5703125" style="661" customWidth="1"/>
    <col min="4111" max="4114" width="4.7109375" style="661" customWidth="1"/>
    <col min="4115" max="4352" width="9.140625" style="661"/>
    <col min="4353" max="4354" width="4.5703125" style="661" customWidth="1"/>
    <col min="4355" max="4362" width="8.5703125" style="661" customWidth="1"/>
    <col min="4363" max="4364" width="6.5703125" style="661" customWidth="1"/>
    <col min="4365" max="4365" width="8.5703125" style="661" customWidth="1"/>
    <col min="4366" max="4366" width="6.5703125" style="661" customWidth="1"/>
    <col min="4367" max="4370" width="4.7109375" style="661" customWidth="1"/>
    <col min="4371" max="4608" width="9.140625" style="661"/>
    <col min="4609" max="4610" width="4.5703125" style="661" customWidth="1"/>
    <col min="4611" max="4618" width="8.5703125" style="661" customWidth="1"/>
    <col min="4619" max="4620" width="6.5703125" style="661" customWidth="1"/>
    <col min="4621" max="4621" width="8.5703125" style="661" customWidth="1"/>
    <col min="4622" max="4622" width="6.5703125" style="661" customWidth="1"/>
    <col min="4623" max="4626" width="4.7109375" style="661" customWidth="1"/>
    <col min="4627" max="4864" width="9.140625" style="661"/>
    <col min="4865" max="4866" width="4.5703125" style="661" customWidth="1"/>
    <col min="4867" max="4874" width="8.5703125" style="661" customWidth="1"/>
    <col min="4875" max="4876" width="6.5703125" style="661" customWidth="1"/>
    <col min="4877" max="4877" width="8.5703125" style="661" customWidth="1"/>
    <col min="4878" max="4878" width="6.5703125" style="661" customWidth="1"/>
    <col min="4879" max="4882" width="4.7109375" style="661" customWidth="1"/>
    <col min="4883" max="5120" width="9.140625" style="661"/>
    <col min="5121" max="5122" width="4.5703125" style="661" customWidth="1"/>
    <col min="5123" max="5130" width="8.5703125" style="661" customWidth="1"/>
    <col min="5131" max="5132" width="6.5703125" style="661" customWidth="1"/>
    <col min="5133" max="5133" width="8.5703125" style="661" customWidth="1"/>
    <col min="5134" max="5134" width="6.5703125" style="661" customWidth="1"/>
    <col min="5135" max="5138" width="4.7109375" style="661" customWidth="1"/>
    <col min="5139" max="5376" width="9.140625" style="661"/>
    <col min="5377" max="5378" width="4.5703125" style="661" customWidth="1"/>
    <col min="5379" max="5386" width="8.5703125" style="661" customWidth="1"/>
    <col min="5387" max="5388" width="6.5703125" style="661" customWidth="1"/>
    <col min="5389" max="5389" width="8.5703125" style="661" customWidth="1"/>
    <col min="5390" max="5390" width="6.5703125" style="661" customWidth="1"/>
    <col min="5391" max="5394" width="4.7109375" style="661" customWidth="1"/>
    <col min="5395" max="5632" width="9.140625" style="661"/>
    <col min="5633" max="5634" width="4.5703125" style="661" customWidth="1"/>
    <col min="5635" max="5642" width="8.5703125" style="661" customWidth="1"/>
    <col min="5643" max="5644" width="6.5703125" style="661" customWidth="1"/>
    <col min="5645" max="5645" width="8.5703125" style="661" customWidth="1"/>
    <col min="5646" max="5646" width="6.5703125" style="661" customWidth="1"/>
    <col min="5647" max="5650" width="4.7109375" style="661" customWidth="1"/>
    <col min="5651" max="5888" width="9.140625" style="661"/>
    <col min="5889" max="5890" width="4.5703125" style="661" customWidth="1"/>
    <col min="5891" max="5898" width="8.5703125" style="661" customWidth="1"/>
    <col min="5899" max="5900" width="6.5703125" style="661" customWidth="1"/>
    <col min="5901" max="5901" width="8.5703125" style="661" customWidth="1"/>
    <col min="5902" max="5902" width="6.5703125" style="661" customWidth="1"/>
    <col min="5903" max="5906" width="4.7109375" style="661" customWidth="1"/>
    <col min="5907" max="6144" width="9.140625" style="661"/>
    <col min="6145" max="6146" width="4.5703125" style="661" customWidth="1"/>
    <col min="6147" max="6154" width="8.5703125" style="661" customWidth="1"/>
    <col min="6155" max="6156" width="6.5703125" style="661" customWidth="1"/>
    <col min="6157" max="6157" width="8.5703125" style="661" customWidth="1"/>
    <col min="6158" max="6158" width="6.5703125" style="661" customWidth="1"/>
    <col min="6159" max="6162" width="4.7109375" style="661" customWidth="1"/>
    <col min="6163" max="6400" width="9.140625" style="661"/>
    <col min="6401" max="6402" width="4.5703125" style="661" customWidth="1"/>
    <col min="6403" max="6410" width="8.5703125" style="661" customWidth="1"/>
    <col min="6411" max="6412" width="6.5703125" style="661" customWidth="1"/>
    <col min="6413" max="6413" width="8.5703125" style="661" customWidth="1"/>
    <col min="6414" max="6414" width="6.5703125" style="661" customWidth="1"/>
    <col min="6415" max="6418" width="4.7109375" style="661" customWidth="1"/>
    <col min="6419" max="6656" width="9.140625" style="661"/>
    <col min="6657" max="6658" width="4.5703125" style="661" customWidth="1"/>
    <col min="6659" max="6666" width="8.5703125" style="661" customWidth="1"/>
    <col min="6667" max="6668" width="6.5703125" style="661" customWidth="1"/>
    <col min="6669" max="6669" width="8.5703125" style="661" customWidth="1"/>
    <col min="6670" max="6670" width="6.5703125" style="661" customWidth="1"/>
    <col min="6671" max="6674" width="4.7109375" style="661" customWidth="1"/>
    <col min="6675" max="6912" width="9.140625" style="661"/>
    <col min="6913" max="6914" width="4.5703125" style="661" customWidth="1"/>
    <col min="6915" max="6922" width="8.5703125" style="661" customWidth="1"/>
    <col min="6923" max="6924" width="6.5703125" style="661" customWidth="1"/>
    <col min="6925" max="6925" width="8.5703125" style="661" customWidth="1"/>
    <col min="6926" max="6926" width="6.5703125" style="661" customWidth="1"/>
    <col min="6927" max="6930" width="4.7109375" style="661" customWidth="1"/>
    <col min="6931" max="7168" width="9.140625" style="661"/>
    <col min="7169" max="7170" width="4.5703125" style="661" customWidth="1"/>
    <col min="7171" max="7178" width="8.5703125" style="661" customWidth="1"/>
    <col min="7179" max="7180" width="6.5703125" style="661" customWidth="1"/>
    <col min="7181" max="7181" width="8.5703125" style="661" customWidth="1"/>
    <col min="7182" max="7182" width="6.5703125" style="661" customWidth="1"/>
    <col min="7183" max="7186" width="4.7109375" style="661" customWidth="1"/>
    <col min="7187" max="7424" width="9.140625" style="661"/>
    <col min="7425" max="7426" width="4.5703125" style="661" customWidth="1"/>
    <col min="7427" max="7434" width="8.5703125" style="661" customWidth="1"/>
    <col min="7435" max="7436" width="6.5703125" style="661" customWidth="1"/>
    <col min="7437" max="7437" width="8.5703125" style="661" customWidth="1"/>
    <col min="7438" max="7438" width="6.5703125" style="661" customWidth="1"/>
    <col min="7439" max="7442" width="4.7109375" style="661" customWidth="1"/>
    <col min="7443" max="7680" width="9.140625" style="661"/>
    <col min="7681" max="7682" width="4.5703125" style="661" customWidth="1"/>
    <col min="7683" max="7690" width="8.5703125" style="661" customWidth="1"/>
    <col min="7691" max="7692" width="6.5703125" style="661" customWidth="1"/>
    <col min="7693" max="7693" width="8.5703125" style="661" customWidth="1"/>
    <col min="7694" max="7694" width="6.5703125" style="661" customWidth="1"/>
    <col min="7695" max="7698" width="4.7109375" style="661" customWidth="1"/>
    <col min="7699" max="7936" width="9.140625" style="661"/>
    <col min="7937" max="7938" width="4.5703125" style="661" customWidth="1"/>
    <col min="7939" max="7946" width="8.5703125" style="661" customWidth="1"/>
    <col min="7947" max="7948" width="6.5703125" style="661" customWidth="1"/>
    <col min="7949" max="7949" width="8.5703125" style="661" customWidth="1"/>
    <col min="7950" max="7950" width="6.5703125" style="661" customWidth="1"/>
    <col min="7951" max="7954" width="4.7109375" style="661" customWidth="1"/>
    <col min="7955" max="8192" width="9.140625" style="661"/>
    <col min="8193" max="8194" width="4.5703125" style="661" customWidth="1"/>
    <col min="8195" max="8202" width="8.5703125" style="661" customWidth="1"/>
    <col min="8203" max="8204" width="6.5703125" style="661" customWidth="1"/>
    <col min="8205" max="8205" width="8.5703125" style="661" customWidth="1"/>
    <col min="8206" max="8206" width="6.5703125" style="661" customWidth="1"/>
    <col min="8207" max="8210" width="4.7109375" style="661" customWidth="1"/>
    <col min="8211" max="8448" width="9.140625" style="661"/>
    <col min="8449" max="8450" width="4.5703125" style="661" customWidth="1"/>
    <col min="8451" max="8458" width="8.5703125" style="661" customWidth="1"/>
    <col min="8459" max="8460" width="6.5703125" style="661" customWidth="1"/>
    <col min="8461" max="8461" width="8.5703125" style="661" customWidth="1"/>
    <col min="8462" max="8462" width="6.5703125" style="661" customWidth="1"/>
    <col min="8463" max="8466" width="4.7109375" style="661" customWidth="1"/>
    <col min="8467" max="8704" width="9.140625" style="661"/>
    <col min="8705" max="8706" width="4.5703125" style="661" customWidth="1"/>
    <col min="8707" max="8714" width="8.5703125" style="661" customWidth="1"/>
    <col min="8715" max="8716" width="6.5703125" style="661" customWidth="1"/>
    <col min="8717" max="8717" width="8.5703125" style="661" customWidth="1"/>
    <col min="8718" max="8718" width="6.5703125" style="661" customWidth="1"/>
    <col min="8719" max="8722" width="4.7109375" style="661" customWidth="1"/>
    <col min="8723" max="8960" width="9.140625" style="661"/>
    <col min="8961" max="8962" width="4.5703125" style="661" customWidth="1"/>
    <col min="8963" max="8970" width="8.5703125" style="661" customWidth="1"/>
    <col min="8971" max="8972" width="6.5703125" style="661" customWidth="1"/>
    <col min="8973" max="8973" width="8.5703125" style="661" customWidth="1"/>
    <col min="8974" max="8974" width="6.5703125" style="661" customWidth="1"/>
    <col min="8975" max="8978" width="4.7109375" style="661" customWidth="1"/>
    <col min="8979" max="9216" width="9.140625" style="661"/>
    <col min="9217" max="9218" width="4.5703125" style="661" customWidth="1"/>
    <col min="9219" max="9226" width="8.5703125" style="661" customWidth="1"/>
    <col min="9227" max="9228" width="6.5703125" style="661" customWidth="1"/>
    <col min="9229" max="9229" width="8.5703125" style="661" customWidth="1"/>
    <col min="9230" max="9230" width="6.5703125" style="661" customWidth="1"/>
    <col min="9231" max="9234" width="4.7109375" style="661" customWidth="1"/>
    <col min="9235" max="9472" width="9.140625" style="661"/>
    <col min="9473" max="9474" width="4.5703125" style="661" customWidth="1"/>
    <col min="9475" max="9482" width="8.5703125" style="661" customWidth="1"/>
    <col min="9483" max="9484" width="6.5703125" style="661" customWidth="1"/>
    <col min="9485" max="9485" width="8.5703125" style="661" customWidth="1"/>
    <col min="9486" max="9486" width="6.5703125" style="661" customWidth="1"/>
    <col min="9487" max="9490" width="4.7109375" style="661" customWidth="1"/>
    <col min="9491" max="9728" width="9.140625" style="661"/>
    <col min="9729" max="9730" width="4.5703125" style="661" customWidth="1"/>
    <col min="9731" max="9738" width="8.5703125" style="661" customWidth="1"/>
    <col min="9739" max="9740" width="6.5703125" style="661" customWidth="1"/>
    <col min="9741" max="9741" width="8.5703125" style="661" customWidth="1"/>
    <col min="9742" max="9742" width="6.5703125" style="661" customWidth="1"/>
    <col min="9743" max="9746" width="4.7109375" style="661" customWidth="1"/>
    <col min="9747" max="9984" width="9.140625" style="661"/>
    <col min="9985" max="9986" width="4.5703125" style="661" customWidth="1"/>
    <col min="9987" max="9994" width="8.5703125" style="661" customWidth="1"/>
    <col min="9995" max="9996" width="6.5703125" style="661" customWidth="1"/>
    <col min="9997" max="9997" width="8.5703125" style="661" customWidth="1"/>
    <col min="9998" max="9998" width="6.5703125" style="661" customWidth="1"/>
    <col min="9999" max="10002" width="4.7109375" style="661" customWidth="1"/>
    <col min="10003" max="10240" width="9.140625" style="661"/>
    <col min="10241" max="10242" width="4.5703125" style="661" customWidth="1"/>
    <col min="10243" max="10250" width="8.5703125" style="661" customWidth="1"/>
    <col min="10251" max="10252" width="6.5703125" style="661" customWidth="1"/>
    <col min="10253" max="10253" width="8.5703125" style="661" customWidth="1"/>
    <col min="10254" max="10254" width="6.5703125" style="661" customWidth="1"/>
    <col min="10255" max="10258" width="4.7109375" style="661" customWidth="1"/>
    <col min="10259" max="10496" width="9.140625" style="661"/>
    <col min="10497" max="10498" width="4.5703125" style="661" customWidth="1"/>
    <col min="10499" max="10506" width="8.5703125" style="661" customWidth="1"/>
    <col min="10507" max="10508" width="6.5703125" style="661" customWidth="1"/>
    <col min="10509" max="10509" width="8.5703125" style="661" customWidth="1"/>
    <col min="10510" max="10510" width="6.5703125" style="661" customWidth="1"/>
    <col min="10511" max="10514" width="4.7109375" style="661" customWidth="1"/>
    <col min="10515" max="10752" width="9.140625" style="661"/>
    <col min="10753" max="10754" width="4.5703125" style="661" customWidth="1"/>
    <col min="10755" max="10762" width="8.5703125" style="661" customWidth="1"/>
    <col min="10763" max="10764" width="6.5703125" style="661" customWidth="1"/>
    <col min="10765" max="10765" width="8.5703125" style="661" customWidth="1"/>
    <col min="10766" max="10766" width="6.5703125" style="661" customWidth="1"/>
    <col min="10767" max="10770" width="4.7109375" style="661" customWidth="1"/>
    <col min="10771" max="11008" width="9.140625" style="661"/>
    <col min="11009" max="11010" width="4.5703125" style="661" customWidth="1"/>
    <col min="11011" max="11018" width="8.5703125" style="661" customWidth="1"/>
    <col min="11019" max="11020" width="6.5703125" style="661" customWidth="1"/>
    <col min="11021" max="11021" width="8.5703125" style="661" customWidth="1"/>
    <col min="11022" max="11022" width="6.5703125" style="661" customWidth="1"/>
    <col min="11023" max="11026" width="4.7109375" style="661" customWidth="1"/>
    <col min="11027" max="11264" width="9.140625" style="661"/>
    <col min="11265" max="11266" width="4.5703125" style="661" customWidth="1"/>
    <col min="11267" max="11274" width="8.5703125" style="661" customWidth="1"/>
    <col min="11275" max="11276" width="6.5703125" style="661" customWidth="1"/>
    <col min="11277" max="11277" width="8.5703125" style="661" customWidth="1"/>
    <col min="11278" max="11278" width="6.5703125" style="661" customWidth="1"/>
    <col min="11279" max="11282" width="4.7109375" style="661" customWidth="1"/>
    <col min="11283" max="11520" width="9.140625" style="661"/>
    <col min="11521" max="11522" width="4.5703125" style="661" customWidth="1"/>
    <col min="11523" max="11530" width="8.5703125" style="661" customWidth="1"/>
    <col min="11531" max="11532" width="6.5703125" style="661" customWidth="1"/>
    <col min="11533" max="11533" width="8.5703125" style="661" customWidth="1"/>
    <col min="11534" max="11534" width="6.5703125" style="661" customWidth="1"/>
    <col min="11535" max="11538" width="4.7109375" style="661" customWidth="1"/>
    <col min="11539" max="11776" width="9.140625" style="661"/>
    <col min="11777" max="11778" width="4.5703125" style="661" customWidth="1"/>
    <col min="11779" max="11786" width="8.5703125" style="661" customWidth="1"/>
    <col min="11787" max="11788" width="6.5703125" style="661" customWidth="1"/>
    <col min="11789" max="11789" width="8.5703125" style="661" customWidth="1"/>
    <col min="11790" max="11790" width="6.5703125" style="661" customWidth="1"/>
    <col min="11791" max="11794" width="4.7109375" style="661" customWidth="1"/>
    <col min="11795" max="12032" width="9.140625" style="661"/>
    <col min="12033" max="12034" width="4.5703125" style="661" customWidth="1"/>
    <col min="12035" max="12042" width="8.5703125" style="661" customWidth="1"/>
    <col min="12043" max="12044" width="6.5703125" style="661" customWidth="1"/>
    <col min="12045" max="12045" width="8.5703125" style="661" customWidth="1"/>
    <col min="12046" max="12046" width="6.5703125" style="661" customWidth="1"/>
    <col min="12047" max="12050" width="4.7109375" style="661" customWidth="1"/>
    <col min="12051" max="12288" width="9.140625" style="661"/>
    <col min="12289" max="12290" width="4.5703125" style="661" customWidth="1"/>
    <col min="12291" max="12298" width="8.5703125" style="661" customWidth="1"/>
    <col min="12299" max="12300" width="6.5703125" style="661" customWidth="1"/>
    <col min="12301" max="12301" width="8.5703125" style="661" customWidth="1"/>
    <col min="12302" max="12302" width="6.5703125" style="661" customWidth="1"/>
    <col min="12303" max="12306" width="4.7109375" style="661" customWidth="1"/>
    <col min="12307" max="12544" width="9.140625" style="661"/>
    <col min="12545" max="12546" width="4.5703125" style="661" customWidth="1"/>
    <col min="12547" max="12554" width="8.5703125" style="661" customWidth="1"/>
    <col min="12555" max="12556" width="6.5703125" style="661" customWidth="1"/>
    <col min="12557" max="12557" width="8.5703125" style="661" customWidth="1"/>
    <col min="12558" max="12558" width="6.5703125" style="661" customWidth="1"/>
    <col min="12559" max="12562" width="4.7109375" style="661" customWidth="1"/>
    <col min="12563" max="12800" width="9.140625" style="661"/>
    <col min="12801" max="12802" width="4.5703125" style="661" customWidth="1"/>
    <col min="12803" max="12810" width="8.5703125" style="661" customWidth="1"/>
    <col min="12811" max="12812" width="6.5703125" style="661" customWidth="1"/>
    <col min="12813" max="12813" width="8.5703125" style="661" customWidth="1"/>
    <col min="12814" max="12814" width="6.5703125" style="661" customWidth="1"/>
    <col min="12815" max="12818" width="4.7109375" style="661" customWidth="1"/>
    <col min="12819" max="13056" width="9.140625" style="661"/>
    <col min="13057" max="13058" width="4.5703125" style="661" customWidth="1"/>
    <col min="13059" max="13066" width="8.5703125" style="661" customWidth="1"/>
    <col min="13067" max="13068" width="6.5703125" style="661" customWidth="1"/>
    <col min="13069" max="13069" width="8.5703125" style="661" customWidth="1"/>
    <col min="13070" max="13070" width="6.5703125" style="661" customWidth="1"/>
    <col min="13071" max="13074" width="4.7109375" style="661" customWidth="1"/>
    <col min="13075" max="13312" width="9.140625" style="661"/>
    <col min="13313" max="13314" width="4.5703125" style="661" customWidth="1"/>
    <col min="13315" max="13322" width="8.5703125" style="661" customWidth="1"/>
    <col min="13323" max="13324" width="6.5703125" style="661" customWidth="1"/>
    <col min="13325" max="13325" width="8.5703125" style="661" customWidth="1"/>
    <col min="13326" max="13326" width="6.5703125" style="661" customWidth="1"/>
    <col min="13327" max="13330" width="4.7109375" style="661" customWidth="1"/>
    <col min="13331" max="13568" width="9.140625" style="661"/>
    <col min="13569" max="13570" width="4.5703125" style="661" customWidth="1"/>
    <col min="13571" max="13578" width="8.5703125" style="661" customWidth="1"/>
    <col min="13579" max="13580" width="6.5703125" style="661" customWidth="1"/>
    <col min="13581" max="13581" width="8.5703125" style="661" customWidth="1"/>
    <col min="13582" max="13582" width="6.5703125" style="661" customWidth="1"/>
    <col min="13583" max="13586" width="4.7109375" style="661" customWidth="1"/>
    <col min="13587" max="13824" width="9.140625" style="661"/>
    <col min="13825" max="13826" width="4.5703125" style="661" customWidth="1"/>
    <col min="13827" max="13834" width="8.5703125" style="661" customWidth="1"/>
    <col min="13835" max="13836" width="6.5703125" style="661" customWidth="1"/>
    <col min="13837" max="13837" width="8.5703125" style="661" customWidth="1"/>
    <col min="13838" max="13838" width="6.5703125" style="661" customWidth="1"/>
    <col min="13839" max="13842" width="4.7109375" style="661" customWidth="1"/>
    <col min="13843" max="14080" width="9.140625" style="661"/>
    <col min="14081" max="14082" width="4.5703125" style="661" customWidth="1"/>
    <col min="14083" max="14090" width="8.5703125" style="661" customWidth="1"/>
    <col min="14091" max="14092" width="6.5703125" style="661" customWidth="1"/>
    <col min="14093" max="14093" width="8.5703125" style="661" customWidth="1"/>
    <col min="14094" max="14094" width="6.5703125" style="661" customWidth="1"/>
    <col min="14095" max="14098" width="4.7109375" style="661" customWidth="1"/>
    <col min="14099" max="14336" width="9.140625" style="661"/>
    <col min="14337" max="14338" width="4.5703125" style="661" customWidth="1"/>
    <col min="14339" max="14346" width="8.5703125" style="661" customWidth="1"/>
    <col min="14347" max="14348" width="6.5703125" style="661" customWidth="1"/>
    <col min="14349" max="14349" width="8.5703125" style="661" customWidth="1"/>
    <col min="14350" max="14350" width="6.5703125" style="661" customWidth="1"/>
    <col min="14351" max="14354" width="4.7109375" style="661" customWidth="1"/>
    <col min="14355" max="14592" width="9.140625" style="661"/>
    <col min="14593" max="14594" width="4.5703125" style="661" customWidth="1"/>
    <col min="14595" max="14602" width="8.5703125" style="661" customWidth="1"/>
    <col min="14603" max="14604" width="6.5703125" style="661" customWidth="1"/>
    <col min="14605" max="14605" width="8.5703125" style="661" customWidth="1"/>
    <col min="14606" max="14606" width="6.5703125" style="661" customWidth="1"/>
    <col min="14607" max="14610" width="4.7109375" style="661" customWidth="1"/>
    <col min="14611" max="14848" width="9.140625" style="661"/>
    <col min="14849" max="14850" width="4.5703125" style="661" customWidth="1"/>
    <col min="14851" max="14858" width="8.5703125" style="661" customWidth="1"/>
    <col min="14859" max="14860" width="6.5703125" style="661" customWidth="1"/>
    <col min="14861" max="14861" width="8.5703125" style="661" customWidth="1"/>
    <col min="14862" max="14862" width="6.5703125" style="661" customWidth="1"/>
    <col min="14863" max="14866" width="4.7109375" style="661" customWidth="1"/>
    <col min="14867" max="15104" width="9.140625" style="661"/>
    <col min="15105" max="15106" width="4.5703125" style="661" customWidth="1"/>
    <col min="15107" max="15114" width="8.5703125" style="661" customWidth="1"/>
    <col min="15115" max="15116" width="6.5703125" style="661" customWidth="1"/>
    <col min="15117" max="15117" width="8.5703125" style="661" customWidth="1"/>
    <col min="15118" max="15118" width="6.5703125" style="661" customWidth="1"/>
    <col min="15119" max="15122" width="4.7109375" style="661" customWidth="1"/>
    <col min="15123" max="15360" width="9.140625" style="661"/>
    <col min="15361" max="15362" width="4.5703125" style="661" customWidth="1"/>
    <col min="15363" max="15370" width="8.5703125" style="661" customWidth="1"/>
    <col min="15371" max="15372" width="6.5703125" style="661" customWidth="1"/>
    <col min="15373" max="15373" width="8.5703125" style="661" customWidth="1"/>
    <col min="15374" max="15374" width="6.5703125" style="661" customWidth="1"/>
    <col min="15375" max="15378" width="4.7109375" style="661" customWidth="1"/>
    <col min="15379" max="15616" width="9.140625" style="661"/>
    <col min="15617" max="15618" width="4.5703125" style="661" customWidth="1"/>
    <col min="15619" max="15626" width="8.5703125" style="661" customWidth="1"/>
    <col min="15627" max="15628" width="6.5703125" style="661" customWidth="1"/>
    <col min="15629" max="15629" width="8.5703125" style="661" customWidth="1"/>
    <col min="15630" max="15630" width="6.5703125" style="661" customWidth="1"/>
    <col min="15631" max="15634" width="4.7109375" style="661" customWidth="1"/>
    <col min="15635" max="15872" width="9.140625" style="661"/>
    <col min="15873" max="15874" width="4.5703125" style="661" customWidth="1"/>
    <col min="15875" max="15882" width="8.5703125" style="661" customWidth="1"/>
    <col min="15883" max="15884" width="6.5703125" style="661" customWidth="1"/>
    <col min="15885" max="15885" width="8.5703125" style="661" customWidth="1"/>
    <col min="15886" max="15886" width="6.5703125" style="661" customWidth="1"/>
    <col min="15887" max="15890" width="4.7109375" style="661" customWidth="1"/>
    <col min="15891" max="16128" width="9.140625" style="661"/>
    <col min="16129" max="16130" width="4.5703125" style="661" customWidth="1"/>
    <col min="16131" max="16138" width="8.5703125" style="661" customWidth="1"/>
    <col min="16139" max="16140" width="6.5703125" style="661" customWidth="1"/>
    <col min="16141" max="16141" width="8.5703125" style="661" customWidth="1"/>
    <col min="16142" max="16142" width="6.5703125" style="661" customWidth="1"/>
    <col min="16143" max="16146" width="4.7109375" style="661" customWidth="1"/>
    <col min="16147" max="16384" width="9.140625" style="661"/>
  </cols>
  <sheetData>
    <row r="1" spans="1:16" ht="13.5" customHeight="1"/>
    <row r="2" spans="1:16" ht="25.5">
      <c r="A2" s="662" t="s">
        <v>276</v>
      </c>
      <c r="B2" s="662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</row>
    <row r="3" spans="1:16" ht="13.5" customHeight="1"/>
    <row r="4" spans="1:16" s="664" customFormat="1" ht="13.5" customHeight="1"/>
    <row r="5" spans="1:16" ht="19.5" customHeight="1" thickBot="1">
      <c r="A5" s="665" t="s">
        <v>368</v>
      </c>
      <c r="B5" s="665"/>
      <c r="I5" s="666"/>
      <c r="J5" s="667"/>
      <c r="K5" s="667"/>
      <c r="L5" s="667"/>
      <c r="M5" s="667"/>
      <c r="N5" s="667"/>
    </row>
    <row r="6" spans="1:16" ht="15.75" customHeight="1">
      <c r="A6" s="1260" t="s">
        <v>277</v>
      </c>
      <c r="B6" s="1261"/>
      <c r="C6" s="1302" t="s">
        <v>278</v>
      </c>
      <c r="D6" s="1311"/>
      <c r="E6" s="1312" t="s">
        <v>279</v>
      </c>
      <c r="F6" s="1302" t="s">
        <v>280</v>
      </c>
      <c r="G6" s="1302"/>
      <c r="H6" s="1302"/>
      <c r="I6" s="1302"/>
      <c r="K6" s="668"/>
      <c r="L6" s="669"/>
      <c r="M6" s="669"/>
      <c r="N6" s="669"/>
      <c r="O6" s="670"/>
      <c r="P6" s="670"/>
    </row>
    <row r="7" spans="1:16" ht="15.75" customHeight="1">
      <c r="A7" s="1264"/>
      <c r="B7" s="1265"/>
      <c r="C7" s="671" t="s">
        <v>281</v>
      </c>
      <c r="D7" s="672" t="s">
        <v>282</v>
      </c>
      <c r="E7" s="1313"/>
      <c r="F7" s="673" t="s">
        <v>283</v>
      </c>
      <c r="G7" s="674" t="s">
        <v>284</v>
      </c>
      <c r="H7" s="674" t="s">
        <v>285</v>
      </c>
      <c r="I7" s="675" t="s">
        <v>286</v>
      </c>
      <c r="K7" s="668"/>
      <c r="L7" s="669"/>
      <c r="M7" s="669"/>
      <c r="N7" s="669"/>
      <c r="O7" s="670"/>
      <c r="P7" s="670"/>
    </row>
    <row r="8" spans="1:16" ht="26.25" customHeight="1" thickBot="1">
      <c r="A8" s="1286" t="s">
        <v>332</v>
      </c>
      <c r="B8" s="1287"/>
      <c r="C8" s="676">
        <v>0</v>
      </c>
      <c r="D8" s="677">
        <v>2</v>
      </c>
      <c r="E8" s="678" t="s">
        <v>323</v>
      </c>
      <c r="F8" s="679">
        <v>2</v>
      </c>
      <c r="G8" s="680">
        <v>2</v>
      </c>
      <c r="H8" s="680">
        <v>0</v>
      </c>
      <c r="I8" s="681">
        <v>0</v>
      </c>
      <c r="O8" s="669"/>
    </row>
    <row r="9" spans="1:16" ht="24" customHeight="1">
      <c r="A9" s="668"/>
      <c r="B9" s="668"/>
      <c r="C9" s="682"/>
      <c r="D9" s="682"/>
      <c r="E9" s="682"/>
      <c r="F9" s="682"/>
      <c r="G9" s="682"/>
      <c r="H9" s="682"/>
      <c r="I9" s="682"/>
      <c r="O9" s="669"/>
    </row>
    <row r="10" spans="1:16" ht="19.5" customHeight="1" thickBot="1">
      <c r="A10" s="1288" t="s">
        <v>369</v>
      </c>
      <c r="B10" s="1288"/>
      <c r="C10" s="1288"/>
      <c r="D10" s="1288"/>
      <c r="E10" s="1288"/>
      <c r="F10" s="1288"/>
      <c r="G10" s="1288"/>
    </row>
    <row r="11" spans="1:16" ht="15" customHeight="1">
      <c r="A11" s="1301" t="s">
        <v>277</v>
      </c>
      <c r="B11" s="1261"/>
      <c r="C11" s="1302" t="s">
        <v>287</v>
      </c>
      <c r="D11" s="1302"/>
      <c r="E11" s="1302"/>
      <c r="F11" s="1302"/>
      <c r="G11" s="1302"/>
      <c r="H11" s="1272" t="s">
        <v>288</v>
      </c>
      <c r="I11" s="1273"/>
    </row>
    <row r="12" spans="1:16" ht="15" customHeight="1">
      <c r="A12" s="1262"/>
      <c r="B12" s="1263"/>
      <c r="C12" s="1305" t="s">
        <v>283</v>
      </c>
      <c r="D12" s="1278" t="s">
        <v>289</v>
      </c>
      <c r="E12" s="1278" t="s">
        <v>290</v>
      </c>
      <c r="F12" s="1309" t="s">
        <v>291</v>
      </c>
      <c r="G12" s="1310"/>
      <c r="H12" s="1303"/>
      <c r="I12" s="1304"/>
    </row>
    <row r="13" spans="1:16" ht="15" customHeight="1">
      <c r="A13" s="1264"/>
      <c r="B13" s="1265"/>
      <c r="C13" s="1306"/>
      <c r="D13" s="1307"/>
      <c r="E13" s="1308"/>
      <c r="F13" s="674" t="s">
        <v>289</v>
      </c>
      <c r="G13" s="672" t="s">
        <v>290</v>
      </c>
      <c r="H13" s="683" t="s">
        <v>289</v>
      </c>
      <c r="I13" s="675" t="s">
        <v>290</v>
      </c>
    </row>
    <row r="14" spans="1:16" ht="26.25" customHeight="1" thickBot="1">
      <c r="A14" s="1286" t="s">
        <v>332</v>
      </c>
      <c r="B14" s="1287"/>
      <c r="C14" s="684">
        <v>673</v>
      </c>
      <c r="D14" s="685">
        <v>363</v>
      </c>
      <c r="E14" s="685">
        <v>310</v>
      </c>
      <c r="F14" s="685">
        <v>0</v>
      </c>
      <c r="G14" s="686">
        <v>0</v>
      </c>
      <c r="H14" s="687">
        <v>3</v>
      </c>
      <c r="I14" s="688">
        <v>3</v>
      </c>
    </row>
    <row r="15" spans="1:16" ht="24" customHeight="1">
      <c r="A15" s="689"/>
    </row>
    <row r="16" spans="1:16" ht="21.75" customHeight="1" thickBot="1">
      <c r="A16" s="1288" t="s">
        <v>292</v>
      </c>
      <c r="B16" s="1288"/>
      <c r="C16" s="1288"/>
      <c r="D16" s="1288"/>
      <c r="E16" s="1288"/>
      <c r="F16" s="1288"/>
      <c r="G16" s="1288"/>
      <c r="H16" s="690"/>
      <c r="I16" s="690"/>
      <c r="J16" s="690"/>
      <c r="K16" s="690"/>
      <c r="L16" s="690"/>
      <c r="M16" s="690"/>
      <c r="N16" s="690"/>
    </row>
    <row r="17" spans="1:28" ht="13.5" customHeight="1">
      <c r="A17" s="1294" t="s">
        <v>277</v>
      </c>
      <c r="B17" s="1295"/>
      <c r="C17" s="1298" t="s">
        <v>327</v>
      </c>
      <c r="D17" s="1299"/>
      <c r="E17" s="1299"/>
      <c r="F17" s="1299"/>
      <c r="G17" s="1299"/>
      <c r="H17" s="1300"/>
      <c r="I17" s="1298" t="s">
        <v>328</v>
      </c>
      <c r="J17" s="1299"/>
      <c r="K17" s="1299"/>
      <c r="L17" s="1299"/>
      <c r="M17" s="1299"/>
      <c r="N17" s="1299"/>
    </row>
    <row r="18" spans="1:28" ht="25.5" customHeight="1">
      <c r="A18" s="1296"/>
      <c r="B18" s="1297"/>
      <c r="C18" s="1289" t="s">
        <v>293</v>
      </c>
      <c r="D18" s="1290"/>
      <c r="E18" s="1291" t="s">
        <v>294</v>
      </c>
      <c r="F18" s="1290"/>
      <c r="G18" s="1292" t="s">
        <v>295</v>
      </c>
      <c r="H18" s="1293"/>
      <c r="I18" s="1289" t="s">
        <v>293</v>
      </c>
      <c r="J18" s="1290"/>
      <c r="K18" s="1291" t="s">
        <v>294</v>
      </c>
      <c r="L18" s="1290"/>
      <c r="M18" s="1292" t="s">
        <v>295</v>
      </c>
      <c r="N18" s="1292"/>
    </row>
    <row r="19" spans="1:28" ht="25.5" customHeight="1">
      <c r="A19" s="1321" t="s">
        <v>329</v>
      </c>
      <c r="B19" s="1322"/>
      <c r="C19" s="1314">
        <v>0</v>
      </c>
      <c r="D19" s="1315"/>
      <c r="E19" s="1316">
        <v>0</v>
      </c>
      <c r="F19" s="1315">
        <v>764</v>
      </c>
      <c r="G19" s="1317">
        <v>0</v>
      </c>
      <c r="H19" s="1317"/>
      <c r="I19" s="1314">
        <v>19</v>
      </c>
      <c r="J19" s="1315"/>
      <c r="K19" s="1316">
        <v>26</v>
      </c>
      <c r="L19" s="1315">
        <v>764</v>
      </c>
      <c r="M19" s="1317">
        <v>0</v>
      </c>
      <c r="N19" s="1317"/>
    </row>
    <row r="20" spans="1:28" ht="25.5" customHeight="1">
      <c r="A20" s="1323" t="s">
        <v>296</v>
      </c>
      <c r="B20" s="1324"/>
      <c r="C20" s="1325">
        <v>43</v>
      </c>
      <c r="D20" s="1319"/>
      <c r="E20" s="1326">
        <v>653</v>
      </c>
      <c r="F20" s="1327">
        <v>764</v>
      </c>
      <c r="G20" s="1320">
        <v>1867</v>
      </c>
      <c r="H20" s="1320"/>
      <c r="I20" s="1328">
        <v>0</v>
      </c>
      <c r="J20" s="1327"/>
      <c r="K20" s="1318">
        <v>0</v>
      </c>
      <c r="L20" s="1319">
        <v>764</v>
      </c>
      <c r="M20" s="1320">
        <v>0</v>
      </c>
      <c r="N20" s="1320"/>
    </row>
    <row r="21" spans="1:28" ht="23.25" customHeight="1" thickBot="1">
      <c r="A21" s="1334" t="s">
        <v>283</v>
      </c>
      <c r="B21" s="1335"/>
      <c r="C21" s="1336">
        <f>SUM(C19:D20)</f>
        <v>43</v>
      </c>
      <c r="D21" s="1332"/>
      <c r="E21" s="1331">
        <v>653</v>
      </c>
      <c r="F21" s="1332"/>
      <c r="G21" s="1333">
        <f t="shared" ref="G21" si="0">SUM(G19:H20)</f>
        <v>1867</v>
      </c>
      <c r="H21" s="1337"/>
      <c r="I21" s="1336">
        <f t="shared" ref="I21" si="1">SUM(I19:J20)</f>
        <v>19</v>
      </c>
      <c r="J21" s="1332"/>
      <c r="K21" s="1331">
        <v>26</v>
      </c>
      <c r="L21" s="1332"/>
      <c r="M21" s="1333">
        <f t="shared" ref="M21" si="2">SUM(M19:N20)</f>
        <v>0</v>
      </c>
      <c r="N21" s="1333"/>
      <c r="O21" s="667"/>
      <c r="R21" s="667"/>
    </row>
    <row r="22" spans="1:28" ht="24" customHeight="1">
      <c r="A22" s="691"/>
      <c r="B22" s="670"/>
      <c r="C22" s="692"/>
      <c r="D22" s="692"/>
      <c r="E22" s="692"/>
      <c r="F22" s="692"/>
      <c r="G22" s="693"/>
      <c r="H22" s="693"/>
      <c r="I22" s="694"/>
      <c r="J22" s="694"/>
      <c r="K22" s="694"/>
      <c r="L22" s="694"/>
      <c r="M22" s="694"/>
      <c r="N22" s="694"/>
    </row>
    <row r="23" spans="1:28" ht="19.5" customHeight="1" thickBot="1">
      <c r="A23" s="1288" t="s">
        <v>370</v>
      </c>
      <c r="B23" s="1288"/>
      <c r="C23" s="1288"/>
      <c r="D23" s="1288"/>
      <c r="E23" s="1288"/>
      <c r="F23" s="1288"/>
      <c r="G23" s="1288"/>
      <c r="Q23" s="695"/>
      <c r="R23" s="695"/>
      <c r="S23" s="695"/>
      <c r="T23" s="695"/>
      <c r="U23" s="695"/>
    </row>
    <row r="24" spans="1:28" ht="9" customHeight="1">
      <c r="A24" s="1338" t="s">
        <v>277</v>
      </c>
      <c r="B24" s="1339"/>
      <c r="C24" s="1283" t="s">
        <v>283</v>
      </c>
      <c r="D24" s="696"/>
      <c r="E24" s="696"/>
      <c r="F24" s="696"/>
      <c r="G24" s="696"/>
      <c r="H24" s="696"/>
      <c r="I24" s="696"/>
      <c r="J24" s="696"/>
      <c r="K24" s="696"/>
      <c r="L24" s="696"/>
      <c r="M24" s="696"/>
      <c r="N24" s="696"/>
      <c r="Q24" s="695"/>
      <c r="R24" s="695"/>
      <c r="S24" s="695"/>
      <c r="T24" s="695"/>
      <c r="U24" s="695"/>
    </row>
    <row r="25" spans="1:28" ht="18.75" customHeight="1">
      <c r="A25" s="1340"/>
      <c r="B25" s="1341"/>
      <c r="C25" s="1342"/>
      <c r="D25" s="674" t="s">
        <v>297</v>
      </c>
      <c r="E25" s="674" t="s">
        <v>298</v>
      </c>
      <c r="F25" s="674" t="s">
        <v>299</v>
      </c>
      <c r="G25" s="674" t="s">
        <v>300</v>
      </c>
      <c r="H25" s="674" t="s">
        <v>301</v>
      </c>
      <c r="I25" s="674" t="s">
        <v>302</v>
      </c>
      <c r="J25" s="674" t="s">
        <v>303</v>
      </c>
      <c r="K25" s="674" t="s">
        <v>304</v>
      </c>
      <c r="L25" s="674" t="s">
        <v>305</v>
      </c>
      <c r="M25" s="674" t="s">
        <v>306</v>
      </c>
      <c r="N25" s="675" t="s">
        <v>307</v>
      </c>
      <c r="P25" s="668"/>
      <c r="Q25" s="669"/>
      <c r="R25" s="669"/>
      <c r="S25" s="669"/>
      <c r="T25" s="669"/>
      <c r="U25" s="669"/>
      <c r="V25" s="669"/>
      <c r="W25" s="669"/>
      <c r="X25" s="669"/>
      <c r="Y25" s="669"/>
      <c r="Z25" s="669"/>
      <c r="AA25" s="669"/>
      <c r="AB25" s="669"/>
    </row>
    <row r="26" spans="1:28" ht="15.75" customHeight="1">
      <c r="A26" s="1343" t="s">
        <v>283</v>
      </c>
      <c r="B26" s="697" t="s">
        <v>283</v>
      </c>
      <c r="C26" s="698">
        <f>SUM(D26:N26)</f>
        <v>673</v>
      </c>
      <c r="D26" s="699">
        <f>SUM(D27:D28)</f>
        <v>17</v>
      </c>
      <c r="E26" s="699">
        <f t="shared" ref="E26:N26" si="3">SUM(E27:E28)</f>
        <v>36</v>
      </c>
      <c r="F26" s="699">
        <f t="shared" si="3"/>
        <v>54</v>
      </c>
      <c r="G26" s="699">
        <f t="shared" si="3"/>
        <v>56</v>
      </c>
      <c r="H26" s="699">
        <f t="shared" si="3"/>
        <v>49</v>
      </c>
      <c r="I26" s="699">
        <f t="shared" si="3"/>
        <v>123</v>
      </c>
      <c r="J26" s="699">
        <f t="shared" si="3"/>
        <v>232</v>
      </c>
      <c r="K26" s="699">
        <f t="shared" si="3"/>
        <v>87</v>
      </c>
      <c r="L26" s="699">
        <f t="shared" si="3"/>
        <v>11</v>
      </c>
      <c r="M26" s="699">
        <f t="shared" si="3"/>
        <v>3</v>
      </c>
      <c r="N26" s="700">
        <f t="shared" si="3"/>
        <v>5</v>
      </c>
      <c r="O26" s="667"/>
      <c r="P26" s="668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</row>
    <row r="27" spans="1:28" ht="15.75" customHeight="1">
      <c r="A27" s="1344"/>
      <c r="B27" s="701" t="s">
        <v>289</v>
      </c>
      <c r="C27" s="702">
        <f>SUM(C29,C31)</f>
        <v>363</v>
      </c>
      <c r="D27" s="703">
        <f t="shared" ref="D27:N27" si="4">SUM(D29,D31)</f>
        <v>6</v>
      </c>
      <c r="E27" s="703">
        <f t="shared" si="4"/>
        <v>19</v>
      </c>
      <c r="F27" s="703">
        <f t="shared" si="4"/>
        <v>23</v>
      </c>
      <c r="G27" s="703">
        <f t="shared" si="4"/>
        <v>33</v>
      </c>
      <c r="H27" s="703">
        <f t="shared" si="4"/>
        <v>25</v>
      </c>
      <c r="I27" s="703">
        <f t="shared" si="4"/>
        <v>65</v>
      </c>
      <c r="J27" s="703">
        <f t="shared" si="4"/>
        <v>120</v>
      </c>
      <c r="K27" s="703">
        <f t="shared" si="4"/>
        <v>63</v>
      </c>
      <c r="L27" s="703">
        <f t="shared" si="4"/>
        <v>4</v>
      </c>
      <c r="M27" s="703">
        <f t="shared" si="4"/>
        <v>2</v>
      </c>
      <c r="N27" s="704">
        <f t="shared" si="4"/>
        <v>3</v>
      </c>
      <c r="P27" s="705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</row>
    <row r="28" spans="1:28" ht="15.75" customHeight="1">
      <c r="A28" s="1305"/>
      <c r="B28" s="706" t="s">
        <v>290</v>
      </c>
      <c r="C28" s="707">
        <f>SUM(C30,C32)</f>
        <v>310</v>
      </c>
      <c r="D28" s="703">
        <f t="shared" ref="D28:N28" si="5">SUM(D30,D32)</f>
        <v>11</v>
      </c>
      <c r="E28" s="703">
        <f t="shared" si="5"/>
        <v>17</v>
      </c>
      <c r="F28" s="703">
        <f t="shared" si="5"/>
        <v>31</v>
      </c>
      <c r="G28" s="708">
        <f t="shared" si="5"/>
        <v>23</v>
      </c>
      <c r="H28" s="703">
        <f t="shared" si="5"/>
        <v>24</v>
      </c>
      <c r="I28" s="708">
        <f t="shared" si="5"/>
        <v>58</v>
      </c>
      <c r="J28" s="708">
        <f t="shared" si="5"/>
        <v>112</v>
      </c>
      <c r="K28" s="703">
        <f t="shared" si="5"/>
        <v>24</v>
      </c>
      <c r="L28" s="703">
        <f t="shared" si="5"/>
        <v>7</v>
      </c>
      <c r="M28" s="703">
        <f t="shared" si="5"/>
        <v>1</v>
      </c>
      <c r="N28" s="704">
        <f t="shared" si="5"/>
        <v>2</v>
      </c>
      <c r="P28" s="705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</row>
    <row r="29" spans="1:28" ht="15.75" customHeight="1">
      <c r="A29" s="1257" t="s">
        <v>330</v>
      </c>
      <c r="B29" s="709" t="s">
        <v>289</v>
      </c>
      <c r="C29" s="698">
        <f>SUM(D29:N29)</f>
        <v>355</v>
      </c>
      <c r="D29" s="699">
        <v>6</v>
      </c>
      <c r="E29" s="699">
        <v>17</v>
      </c>
      <c r="F29" s="699">
        <v>20</v>
      </c>
      <c r="G29" s="710">
        <v>31</v>
      </c>
      <c r="H29" s="699">
        <v>24</v>
      </c>
      <c r="I29" s="710">
        <v>65</v>
      </c>
      <c r="J29" s="699">
        <v>120</v>
      </c>
      <c r="K29" s="699">
        <v>63</v>
      </c>
      <c r="L29" s="699">
        <v>4</v>
      </c>
      <c r="M29" s="699">
        <v>2</v>
      </c>
      <c r="N29" s="711">
        <v>3</v>
      </c>
      <c r="P29" s="705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</row>
    <row r="30" spans="1:28" ht="15.75" customHeight="1">
      <c r="A30" s="1258"/>
      <c r="B30" s="706" t="s">
        <v>290</v>
      </c>
      <c r="C30" s="712">
        <f>SUM(D30:N30)</f>
        <v>292</v>
      </c>
      <c r="D30" s="713">
        <v>9</v>
      </c>
      <c r="E30" s="713">
        <v>13</v>
      </c>
      <c r="F30" s="713">
        <v>24</v>
      </c>
      <c r="G30" s="713">
        <v>20</v>
      </c>
      <c r="H30" s="713">
        <v>23</v>
      </c>
      <c r="I30" s="713">
        <v>57</v>
      </c>
      <c r="J30" s="713">
        <v>112</v>
      </c>
      <c r="K30" s="713">
        <v>24</v>
      </c>
      <c r="L30" s="713">
        <v>7</v>
      </c>
      <c r="M30" s="713">
        <v>1</v>
      </c>
      <c r="N30" s="714">
        <v>2</v>
      </c>
      <c r="P30" s="705"/>
      <c r="Q30" s="667"/>
      <c r="R30" s="667"/>
      <c r="S30" s="667"/>
      <c r="T30" s="667"/>
      <c r="U30" s="667"/>
      <c r="V30" s="667"/>
      <c r="W30" s="667"/>
      <c r="X30" s="667"/>
      <c r="Y30" s="667"/>
      <c r="Z30" s="667"/>
      <c r="AA30" s="667"/>
      <c r="AB30" s="667"/>
    </row>
    <row r="31" spans="1:28" ht="15.75" customHeight="1">
      <c r="A31" s="1257" t="s">
        <v>331</v>
      </c>
      <c r="B31" s="715" t="s">
        <v>289</v>
      </c>
      <c r="C31" s="716">
        <f>SUM(D31:N31)</f>
        <v>8</v>
      </c>
      <c r="D31" s="717">
        <v>0</v>
      </c>
      <c r="E31" s="717">
        <v>2</v>
      </c>
      <c r="F31" s="717">
        <v>3</v>
      </c>
      <c r="G31" s="717">
        <v>2</v>
      </c>
      <c r="H31" s="717">
        <v>1</v>
      </c>
      <c r="I31" s="717">
        <v>0</v>
      </c>
      <c r="J31" s="717">
        <v>0</v>
      </c>
      <c r="K31" s="717">
        <v>0</v>
      </c>
      <c r="L31" s="717">
        <v>0</v>
      </c>
      <c r="M31" s="717">
        <v>0</v>
      </c>
      <c r="N31" s="718">
        <v>0</v>
      </c>
      <c r="P31" s="705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</row>
    <row r="32" spans="1:28" ht="15.75" customHeight="1" thickBot="1">
      <c r="A32" s="1259"/>
      <c r="B32" s="719" t="s">
        <v>290</v>
      </c>
      <c r="C32" s="720">
        <f>SUM(D32:N32)</f>
        <v>18</v>
      </c>
      <c r="D32" s="721">
        <v>2</v>
      </c>
      <c r="E32" s="721">
        <v>4</v>
      </c>
      <c r="F32" s="721">
        <v>7</v>
      </c>
      <c r="G32" s="721">
        <v>3</v>
      </c>
      <c r="H32" s="721">
        <v>1</v>
      </c>
      <c r="I32" s="721">
        <v>1</v>
      </c>
      <c r="J32" s="721">
        <v>0</v>
      </c>
      <c r="K32" s="721">
        <v>0</v>
      </c>
      <c r="L32" s="721">
        <v>0</v>
      </c>
      <c r="M32" s="721">
        <v>0</v>
      </c>
      <c r="N32" s="722">
        <v>0</v>
      </c>
      <c r="P32" s="705"/>
      <c r="Q32" s="667"/>
      <c r="R32" s="667"/>
      <c r="S32" s="667"/>
      <c r="T32" s="667"/>
      <c r="U32" s="667"/>
      <c r="V32" s="667"/>
      <c r="W32" s="667"/>
      <c r="X32" s="667"/>
      <c r="Y32" s="667"/>
      <c r="Z32" s="667"/>
      <c r="AA32" s="667"/>
      <c r="AB32" s="667"/>
    </row>
    <row r="33" spans="1:28" ht="24" customHeight="1">
      <c r="A33" s="669"/>
      <c r="B33" s="669"/>
      <c r="C33" s="723"/>
      <c r="D33" s="682"/>
      <c r="E33" s="682"/>
      <c r="F33" s="682"/>
      <c r="G33" s="682"/>
      <c r="H33" s="682"/>
      <c r="I33" s="723"/>
      <c r="J33" s="682"/>
      <c r="K33" s="723"/>
      <c r="L33" s="682"/>
      <c r="M33" s="682"/>
      <c r="N33" s="682"/>
      <c r="P33" s="705"/>
      <c r="Q33" s="667"/>
      <c r="R33" s="667"/>
      <c r="S33" s="667"/>
      <c r="T33" s="667"/>
      <c r="U33" s="667"/>
      <c r="V33" s="667"/>
      <c r="W33" s="667"/>
      <c r="X33" s="667"/>
      <c r="Y33" s="667"/>
      <c r="Z33" s="667"/>
      <c r="AA33" s="667"/>
      <c r="AB33" s="667"/>
    </row>
    <row r="34" spans="1:28" ht="19.5" customHeight="1" thickBot="1">
      <c r="A34" s="665" t="s">
        <v>371</v>
      </c>
      <c r="B34" s="665"/>
    </row>
    <row r="35" spans="1:28" ht="15.75" customHeight="1">
      <c r="A35" s="1260" t="s">
        <v>277</v>
      </c>
      <c r="B35" s="1261"/>
      <c r="C35" s="1284" t="s">
        <v>335</v>
      </c>
      <c r="D35" s="1284"/>
      <c r="E35" s="1284"/>
      <c r="F35" s="1284"/>
      <c r="G35" s="1284"/>
      <c r="H35" s="1346"/>
      <c r="I35" s="1283" t="s">
        <v>336</v>
      </c>
      <c r="J35" s="1284"/>
      <c r="K35" s="1284"/>
      <c r="L35" s="1284"/>
      <c r="M35" s="1284"/>
      <c r="N35" s="1284"/>
    </row>
    <row r="36" spans="1:28" ht="15.75" customHeight="1">
      <c r="A36" s="1262"/>
      <c r="B36" s="1263"/>
      <c r="C36" s="1276" t="s">
        <v>308</v>
      </c>
      <c r="D36" s="1277"/>
      <c r="E36" s="1277"/>
      <c r="F36" s="1278" t="s">
        <v>309</v>
      </c>
      <c r="G36" s="1277"/>
      <c r="H36" s="1279"/>
      <c r="I36" s="1276" t="s">
        <v>308</v>
      </c>
      <c r="J36" s="1277"/>
      <c r="K36" s="1277"/>
      <c r="L36" s="1278" t="s">
        <v>309</v>
      </c>
      <c r="M36" s="1277"/>
      <c r="N36" s="1285"/>
    </row>
    <row r="37" spans="1:28" ht="15.75" customHeight="1">
      <c r="A37" s="1264"/>
      <c r="B37" s="1265"/>
      <c r="C37" s="724" t="s">
        <v>283</v>
      </c>
      <c r="D37" s="674" t="s">
        <v>289</v>
      </c>
      <c r="E37" s="674" t="s">
        <v>290</v>
      </c>
      <c r="F37" s="725" t="s">
        <v>283</v>
      </c>
      <c r="G37" s="674" t="s">
        <v>289</v>
      </c>
      <c r="H37" s="672" t="s">
        <v>290</v>
      </c>
      <c r="I37" s="726" t="s">
        <v>283</v>
      </c>
      <c r="J37" s="674" t="s">
        <v>289</v>
      </c>
      <c r="K37" s="675" t="s">
        <v>290</v>
      </c>
      <c r="L37" s="725" t="s">
        <v>283</v>
      </c>
      <c r="M37" s="674" t="s">
        <v>289</v>
      </c>
      <c r="N37" s="675" t="s">
        <v>290</v>
      </c>
    </row>
    <row r="38" spans="1:28" ht="26.25" customHeight="1" thickBot="1">
      <c r="A38" s="1255" t="s">
        <v>332</v>
      </c>
      <c r="B38" s="1256"/>
      <c r="C38" s="688">
        <f>SUM(D38:E38)</f>
        <v>0</v>
      </c>
      <c r="D38" s="721">
        <v>0</v>
      </c>
      <c r="E38" s="721">
        <v>0</v>
      </c>
      <c r="F38" s="721">
        <v>26</v>
      </c>
      <c r="G38" s="721">
        <v>8</v>
      </c>
      <c r="H38" s="721">
        <v>18</v>
      </c>
      <c r="I38" s="720">
        <v>85</v>
      </c>
      <c r="J38" s="727">
        <v>51</v>
      </c>
      <c r="K38" s="688">
        <v>34</v>
      </c>
      <c r="L38" s="728">
        <v>647</v>
      </c>
      <c r="M38" s="728">
        <v>355</v>
      </c>
      <c r="N38" s="728">
        <v>292</v>
      </c>
    </row>
    <row r="39" spans="1:28" ht="24" customHeight="1"/>
    <row r="40" spans="1:28" ht="19.5" customHeight="1" thickBot="1">
      <c r="A40" s="665" t="s">
        <v>372</v>
      </c>
      <c r="B40" s="665"/>
      <c r="Q40" s="667"/>
    </row>
    <row r="41" spans="1:28" ht="15.75" customHeight="1">
      <c r="A41" s="1260" t="s">
        <v>277</v>
      </c>
      <c r="B41" s="1261"/>
      <c r="C41" s="1266" t="s">
        <v>310</v>
      </c>
      <c r="D41" s="1267"/>
      <c r="E41" s="1267"/>
      <c r="F41" s="1267"/>
      <c r="G41" s="1267"/>
      <c r="H41" s="1268"/>
      <c r="I41" s="1269" t="s">
        <v>311</v>
      </c>
      <c r="J41" s="1270"/>
      <c r="K41" s="1271"/>
      <c r="L41" s="1272" t="s">
        <v>312</v>
      </c>
      <c r="M41" s="1273"/>
    </row>
    <row r="42" spans="1:28" ht="15.75" customHeight="1">
      <c r="A42" s="1262"/>
      <c r="B42" s="1263"/>
      <c r="C42" s="1276" t="s">
        <v>313</v>
      </c>
      <c r="D42" s="1277"/>
      <c r="E42" s="1277"/>
      <c r="F42" s="1278" t="s">
        <v>314</v>
      </c>
      <c r="G42" s="1277"/>
      <c r="H42" s="1279"/>
      <c r="I42" s="1280" t="s">
        <v>315</v>
      </c>
      <c r="J42" s="1281"/>
      <c r="K42" s="1282"/>
      <c r="L42" s="1274"/>
      <c r="M42" s="1275"/>
    </row>
    <row r="43" spans="1:28" ht="15.75" customHeight="1">
      <c r="A43" s="1264"/>
      <c r="B43" s="1265"/>
      <c r="C43" s="724" t="s">
        <v>283</v>
      </c>
      <c r="D43" s="674" t="s">
        <v>289</v>
      </c>
      <c r="E43" s="674" t="s">
        <v>290</v>
      </c>
      <c r="F43" s="725" t="s">
        <v>283</v>
      </c>
      <c r="G43" s="674" t="s">
        <v>289</v>
      </c>
      <c r="H43" s="672" t="s">
        <v>290</v>
      </c>
      <c r="I43" s="726" t="s">
        <v>283</v>
      </c>
      <c r="J43" s="674" t="s">
        <v>289</v>
      </c>
      <c r="K43" s="672" t="s">
        <v>290</v>
      </c>
      <c r="L43" s="1345" t="s">
        <v>316</v>
      </c>
      <c r="M43" s="1306"/>
      <c r="Q43" s="667"/>
    </row>
    <row r="44" spans="1:28" ht="26.25" customHeight="1" thickBot="1">
      <c r="A44" s="1255" t="s">
        <v>332</v>
      </c>
      <c r="B44" s="1256"/>
      <c r="C44" s="688">
        <v>90</v>
      </c>
      <c r="D44" s="721">
        <v>39</v>
      </c>
      <c r="E44" s="721">
        <v>51</v>
      </c>
      <c r="F44" s="721">
        <v>85</v>
      </c>
      <c r="G44" s="721">
        <v>51</v>
      </c>
      <c r="H44" s="721">
        <v>34</v>
      </c>
      <c r="I44" s="721">
        <v>13</v>
      </c>
      <c r="J44" s="721">
        <v>5</v>
      </c>
      <c r="K44" s="721">
        <v>8</v>
      </c>
      <c r="L44" s="1329">
        <v>219</v>
      </c>
      <c r="M44" s="1330"/>
      <c r="Q44" s="667"/>
    </row>
    <row r="45" spans="1:28" ht="12.75">
      <c r="Q45" s="667"/>
    </row>
  </sheetData>
  <mergeCells count="69">
    <mergeCell ref="A44:B44"/>
    <mergeCell ref="L44:M44"/>
    <mergeCell ref="K21:L21"/>
    <mergeCell ref="M21:N21"/>
    <mergeCell ref="A21:B21"/>
    <mergeCell ref="C21:D21"/>
    <mergeCell ref="E21:F21"/>
    <mergeCell ref="G21:H21"/>
    <mergeCell ref="I21:J21"/>
    <mergeCell ref="A24:B25"/>
    <mergeCell ref="C24:C25"/>
    <mergeCell ref="A23:G23"/>
    <mergeCell ref="A26:A28"/>
    <mergeCell ref="A35:B37"/>
    <mergeCell ref="L43:M43"/>
    <mergeCell ref="C35:H35"/>
    <mergeCell ref="K20:L20"/>
    <mergeCell ref="M20:N20"/>
    <mergeCell ref="A19:B19"/>
    <mergeCell ref="C19:D19"/>
    <mergeCell ref="E19:F19"/>
    <mergeCell ref="G19:H19"/>
    <mergeCell ref="A20:B20"/>
    <mergeCell ref="C20:D20"/>
    <mergeCell ref="E20:F20"/>
    <mergeCell ref="G20:H20"/>
    <mergeCell ref="I20:J20"/>
    <mergeCell ref="I17:N17"/>
    <mergeCell ref="I18:J18"/>
    <mergeCell ref="K18:L18"/>
    <mergeCell ref="M18:N18"/>
    <mergeCell ref="I19:J19"/>
    <mergeCell ref="K19:L19"/>
    <mergeCell ref="M19:N19"/>
    <mergeCell ref="A10:G10"/>
    <mergeCell ref="A6:B7"/>
    <mergeCell ref="C6:D6"/>
    <mergeCell ref="E6:E7"/>
    <mergeCell ref="F6:I6"/>
    <mergeCell ref="A8:B8"/>
    <mergeCell ref="A11:B13"/>
    <mergeCell ref="C11:G11"/>
    <mergeCell ref="H11:I12"/>
    <mergeCell ref="C12:C13"/>
    <mergeCell ref="D12:D13"/>
    <mergeCell ref="E12:E13"/>
    <mergeCell ref="F12:G12"/>
    <mergeCell ref="A14:B14"/>
    <mergeCell ref="A16:G16"/>
    <mergeCell ref="C18:D18"/>
    <mergeCell ref="E18:F18"/>
    <mergeCell ref="G18:H18"/>
    <mergeCell ref="A17:B18"/>
    <mergeCell ref="C17:H17"/>
    <mergeCell ref="I35:N35"/>
    <mergeCell ref="C36:E36"/>
    <mergeCell ref="F36:H36"/>
    <mergeCell ref="I36:K36"/>
    <mergeCell ref="L36:N36"/>
    <mergeCell ref="I41:K41"/>
    <mergeCell ref="L41:M42"/>
    <mergeCell ref="C42:E42"/>
    <mergeCell ref="F42:H42"/>
    <mergeCell ref="I42:K42"/>
    <mergeCell ref="A38:B38"/>
    <mergeCell ref="A29:A30"/>
    <mergeCell ref="A31:A32"/>
    <mergeCell ref="A41:B43"/>
    <mergeCell ref="C41:H41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&amp;L高等学校（通信制）</oddHeader>
  </headerFooter>
  <ignoredErrors>
    <ignoredError sqref="C3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AP44"/>
  <sheetViews>
    <sheetView view="pageBreakPreview" zoomScaleNormal="100" zoomScaleSheetLayoutView="100" workbookViewId="0"/>
  </sheetViews>
  <sheetFormatPr defaultRowHeight="19.5" customHeight="1"/>
  <cols>
    <col min="1" max="2" width="4.5703125" style="661" customWidth="1"/>
    <col min="3" max="11" width="9" style="661" customWidth="1"/>
    <col min="12" max="12" width="6.5703125" style="661" customWidth="1"/>
    <col min="13" max="13" width="8.85546875" style="661" customWidth="1"/>
    <col min="14" max="14" width="6.5703125" style="661" customWidth="1"/>
    <col min="15" max="18" width="4.7109375" style="661" customWidth="1"/>
    <col min="19" max="256" width="9.140625" style="661"/>
    <col min="257" max="258" width="4.5703125" style="661" customWidth="1"/>
    <col min="259" max="267" width="9" style="661" customWidth="1"/>
    <col min="268" max="268" width="6.5703125" style="661" customWidth="1"/>
    <col min="269" max="269" width="8.85546875" style="661" customWidth="1"/>
    <col min="270" max="270" width="6.5703125" style="661" customWidth="1"/>
    <col min="271" max="274" width="4.7109375" style="661" customWidth="1"/>
    <col min="275" max="512" width="9.140625" style="661"/>
    <col min="513" max="514" width="4.5703125" style="661" customWidth="1"/>
    <col min="515" max="523" width="9" style="661" customWidth="1"/>
    <col min="524" max="524" width="6.5703125" style="661" customWidth="1"/>
    <col min="525" max="525" width="8.85546875" style="661" customWidth="1"/>
    <col min="526" max="526" width="6.5703125" style="661" customWidth="1"/>
    <col min="527" max="530" width="4.7109375" style="661" customWidth="1"/>
    <col min="531" max="768" width="9.140625" style="661"/>
    <col min="769" max="770" width="4.5703125" style="661" customWidth="1"/>
    <col min="771" max="779" width="9" style="661" customWidth="1"/>
    <col min="780" max="780" width="6.5703125" style="661" customWidth="1"/>
    <col min="781" max="781" width="8.85546875" style="661" customWidth="1"/>
    <col min="782" max="782" width="6.5703125" style="661" customWidth="1"/>
    <col min="783" max="786" width="4.7109375" style="661" customWidth="1"/>
    <col min="787" max="1024" width="9.140625" style="661"/>
    <col min="1025" max="1026" width="4.5703125" style="661" customWidth="1"/>
    <col min="1027" max="1035" width="9" style="661" customWidth="1"/>
    <col min="1036" max="1036" width="6.5703125" style="661" customWidth="1"/>
    <col min="1037" max="1037" width="8.85546875" style="661" customWidth="1"/>
    <col min="1038" max="1038" width="6.5703125" style="661" customWidth="1"/>
    <col min="1039" max="1042" width="4.7109375" style="661" customWidth="1"/>
    <col min="1043" max="1280" width="9.140625" style="661"/>
    <col min="1281" max="1282" width="4.5703125" style="661" customWidth="1"/>
    <col min="1283" max="1291" width="9" style="661" customWidth="1"/>
    <col min="1292" max="1292" width="6.5703125" style="661" customWidth="1"/>
    <col min="1293" max="1293" width="8.85546875" style="661" customWidth="1"/>
    <col min="1294" max="1294" width="6.5703125" style="661" customWidth="1"/>
    <col min="1295" max="1298" width="4.7109375" style="661" customWidth="1"/>
    <col min="1299" max="1536" width="9.140625" style="661"/>
    <col min="1537" max="1538" width="4.5703125" style="661" customWidth="1"/>
    <col min="1539" max="1547" width="9" style="661" customWidth="1"/>
    <col min="1548" max="1548" width="6.5703125" style="661" customWidth="1"/>
    <col min="1549" max="1549" width="8.85546875" style="661" customWidth="1"/>
    <col min="1550" max="1550" width="6.5703125" style="661" customWidth="1"/>
    <col min="1551" max="1554" width="4.7109375" style="661" customWidth="1"/>
    <col min="1555" max="1792" width="9.140625" style="661"/>
    <col min="1793" max="1794" width="4.5703125" style="661" customWidth="1"/>
    <col min="1795" max="1803" width="9" style="661" customWidth="1"/>
    <col min="1804" max="1804" width="6.5703125" style="661" customWidth="1"/>
    <col min="1805" max="1805" width="8.85546875" style="661" customWidth="1"/>
    <col min="1806" max="1806" width="6.5703125" style="661" customWidth="1"/>
    <col min="1807" max="1810" width="4.7109375" style="661" customWidth="1"/>
    <col min="1811" max="2048" width="9.140625" style="661"/>
    <col min="2049" max="2050" width="4.5703125" style="661" customWidth="1"/>
    <col min="2051" max="2059" width="9" style="661" customWidth="1"/>
    <col min="2060" max="2060" width="6.5703125" style="661" customWidth="1"/>
    <col min="2061" max="2061" width="8.85546875" style="661" customWidth="1"/>
    <col min="2062" max="2062" width="6.5703125" style="661" customWidth="1"/>
    <col min="2063" max="2066" width="4.7109375" style="661" customWidth="1"/>
    <col min="2067" max="2304" width="9.140625" style="661"/>
    <col min="2305" max="2306" width="4.5703125" style="661" customWidth="1"/>
    <col min="2307" max="2315" width="9" style="661" customWidth="1"/>
    <col min="2316" max="2316" width="6.5703125" style="661" customWidth="1"/>
    <col min="2317" max="2317" width="8.85546875" style="661" customWidth="1"/>
    <col min="2318" max="2318" width="6.5703125" style="661" customWidth="1"/>
    <col min="2319" max="2322" width="4.7109375" style="661" customWidth="1"/>
    <col min="2323" max="2560" width="9.140625" style="661"/>
    <col min="2561" max="2562" width="4.5703125" style="661" customWidth="1"/>
    <col min="2563" max="2571" width="9" style="661" customWidth="1"/>
    <col min="2572" max="2572" width="6.5703125" style="661" customWidth="1"/>
    <col min="2573" max="2573" width="8.85546875" style="661" customWidth="1"/>
    <col min="2574" max="2574" width="6.5703125" style="661" customWidth="1"/>
    <col min="2575" max="2578" width="4.7109375" style="661" customWidth="1"/>
    <col min="2579" max="2816" width="9.140625" style="661"/>
    <col min="2817" max="2818" width="4.5703125" style="661" customWidth="1"/>
    <col min="2819" max="2827" width="9" style="661" customWidth="1"/>
    <col min="2828" max="2828" width="6.5703125" style="661" customWidth="1"/>
    <col min="2829" max="2829" width="8.85546875" style="661" customWidth="1"/>
    <col min="2830" max="2830" width="6.5703125" style="661" customWidth="1"/>
    <col min="2831" max="2834" width="4.7109375" style="661" customWidth="1"/>
    <col min="2835" max="3072" width="9.140625" style="661"/>
    <col min="3073" max="3074" width="4.5703125" style="661" customWidth="1"/>
    <col min="3075" max="3083" width="9" style="661" customWidth="1"/>
    <col min="3084" max="3084" width="6.5703125" style="661" customWidth="1"/>
    <col min="3085" max="3085" width="8.85546875" style="661" customWidth="1"/>
    <col min="3086" max="3086" width="6.5703125" style="661" customWidth="1"/>
    <col min="3087" max="3090" width="4.7109375" style="661" customWidth="1"/>
    <col min="3091" max="3328" width="9.140625" style="661"/>
    <col min="3329" max="3330" width="4.5703125" style="661" customWidth="1"/>
    <col min="3331" max="3339" width="9" style="661" customWidth="1"/>
    <col min="3340" max="3340" width="6.5703125" style="661" customWidth="1"/>
    <col min="3341" max="3341" width="8.85546875" style="661" customWidth="1"/>
    <col min="3342" max="3342" width="6.5703125" style="661" customWidth="1"/>
    <col min="3343" max="3346" width="4.7109375" style="661" customWidth="1"/>
    <col min="3347" max="3584" width="9.140625" style="661"/>
    <col min="3585" max="3586" width="4.5703125" style="661" customWidth="1"/>
    <col min="3587" max="3595" width="9" style="661" customWidth="1"/>
    <col min="3596" max="3596" width="6.5703125" style="661" customWidth="1"/>
    <col min="3597" max="3597" width="8.85546875" style="661" customWidth="1"/>
    <col min="3598" max="3598" width="6.5703125" style="661" customWidth="1"/>
    <col min="3599" max="3602" width="4.7109375" style="661" customWidth="1"/>
    <col min="3603" max="3840" width="9.140625" style="661"/>
    <col min="3841" max="3842" width="4.5703125" style="661" customWidth="1"/>
    <col min="3843" max="3851" width="9" style="661" customWidth="1"/>
    <col min="3852" max="3852" width="6.5703125" style="661" customWidth="1"/>
    <col min="3853" max="3853" width="8.85546875" style="661" customWidth="1"/>
    <col min="3854" max="3854" width="6.5703125" style="661" customWidth="1"/>
    <col min="3855" max="3858" width="4.7109375" style="661" customWidth="1"/>
    <col min="3859" max="4096" width="9.140625" style="661"/>
    <col min="4097" max="4098" width="4.5703125" style="661" customWidth="1"/>
    <col min="4099" max="4107" width="9" style="661" customWidth="1"/>
    <col min="4108" max="4108" width="6.5703125" style="661" customWidth="1"/>
    <col min="4109" max="4109" width="8.85546875" style="661" customWidth="1"/>
    <col min="4110" max="4110" width="6.5703125" style="661" customWidth="1"/>
    <col min="4111" max="4114" width="4.7109375" style="661" customWidth="1"/>
    <col min="4115" max="4352" width="9.140625" style="661"/>
    <col min="4353" max="4354" width="4.5703125" style="661" customWidth="1"/>
    <col min="4355" max="4363" width="9" style="661" customWidth="1"/>
    <col min="4364" max="4364" width="6.5703125" style="661" customWidth="1"/>
    <col min="4365" max="4365" width="8.85546875" style="661" customWidth="1"/>
    <col min="4366" max="4366" width="6.5703125" style="661" customWidth="1"/>
    <col min="4367" max="4370" width="4.7109375" style="661" customWidth="1"/>
    <col min="4371" max="4608" width="9.140625" style="661"/>
    <col min="4609" max="4610" width="4.5703125" style="661" customWidth="1"/>
    <col min="4611" max="4619" width="9" style="661" customWidth="1"/>
    <col min="4620" max="4620" width="6.5703125" style="661" customWidth="1"/>
    <col min="4621" max="4621" width="8.85546875" style="661" customWidth="1"/>
    <col min="4622" max="4622" width="6.5703125" style="661" customWidth="1"/>
    <col min="4623" max="4626" width="4.7109375" style="661" customWidth="1"/>
    <col min="4627" max="4864" width="9.140625" style="661"/>
    <col min="4865" max="4866" width="4.5703125" style="661" customWidth="1"/>
    <col min="4867" max="4875" width="9" style="661" customWidth="1"/>
    <col min="4876" max="4876" width="6.5703125" style="661" customWidth="1"/>
    <col min="4877" max="4877" width="8.85546875" style="661" customWidth="1"/>
    <col min="4878" max="4878" width="6.5703125" style="661" customWidth="1"/>
    <col min="4879" max="4882" width="4.7109375" style="661" customWidth="1"/>
    <col min="4883" max="5120" width="9.140625" style="661"/>
    <col min="5121" max="5122" width="4.5703125" style="661" customWidth="1"/>
    <col min="5123" max="5131" width="9" style="661" customWidth="1"/>
    <col min="5132" max="5132" width="6.5703125" style="661" customWidth="1"/>
    <col min="5133" max="5133" width="8.85546875" style="661" customWidth="1"/>
    <col min="5134" max="5134" width="6.5703125" style="661" customWidth="1"/>
    <col min="5135" max="5138" width="4.7109375" style="661" customWidth="1"/>
    <col min="5139" max="5376" width="9.140625" style="661"/>
    <col min="5377" max="5378" width="4.5703125" style="661" customWidth="1"/>
    <col min="5379" max="5387" width="9" style="661" customWidth="1"/>
    <col min="5388" max="5388" width="6.5703125" style="661" customWidth="1"/>
    <col min="5389" max="5389" width="8.85546875" style="661" customWidth="1"/>
    <col min="5390" max="5390" width="6.5703125" style="661" customWidth="1"/>
    <col min="5391" max="5394" width="4.7109375" style="661" customWidth="1"/>
    <col min="5395" max="5632" width="9.140625" style="661"/>
    <col min="5633" max="5634" width="4.5703125" style="661" customWidth="1"/>
    <col min="5635" max="5643" width="9" style="661" customWidth="1"/>
    <col min="5644" max="5644" width="6.5703125" style="661" customWidth="1"/>
    <col min="5645" max="5645" width="8.85546875" style="661" customWidth="1"/>
    <col min="5646" max="5646" width="6.5703125" style="661" customWidth="1"/>
    <col min="5647" max="5650" width="4.7109375" style="661" customWidth="1"/>
    <col min="5651" max="5888" width="9.140625" style="661"/>
    <col min="5889" max="5890" width="4.5703125" style="661" customWidth="1"/>
    <col min="5891" max="5899" width="9" style="661" customWidth="1"/>
    <col min="5900" max="5900" width="6.5703125" style="661" customWidth="1"/>
    <col min="5901" max="5901" width="8.85546875" style="661" customWidth="1"/>
    <col min="5902" max="5902" width="6.5703125" style="661" customWidth="1"/>
    <col min="5903" max="5906" width="4.7109375" style="661" customWidth="1"/>
    <col min="5907" max="6144" width="9.140625" style="661"/>
    <col min="6145" max="6146" width="4.5703125" style="661" customWidth="1"/>
    <col min="6147" max="6155" width="9" style="661" customWidth="1"/>
    <col min="6156" max="6156" width="6.5703125" style="661" customWidth="1"/>
    <col min="6157" max="6157" width="8.85546875" style="661" customWidth="1"/>
    <col min="6158" max="6158" width="6.5703125" style="661" customWidth="1"/>
    <col min="6159" max="6162" width="4.7109375" style="661" customWidth="1"/>
    <col min="6163" max="6400" width="9.140625" style="661"/>
    <col min="6401" max="6402" width="4.5703125" style="661" customWidth="1"/>
    <col min="6403" max="6411" width="9" style="661" customWidth="1"/>
    <col min="6412" max="6412" width="6.5703125" style="661" customWidth="1"/>
    <col min="6413" max="6413" width="8.85546875" style="661" customWidth="1"/>
    <col min="6414" max="6414" width="6.5703125" style="661" customWidth="1"/>
    <col min="6415" max="6418" width="4.7109375" style="661" customWidth="1"/>
    <col min="6419" max="6656" width="9.140625" style="661"/>
    <col min="6657" max="6658" width="4.5703125" style="661" customWidth="1"/>
    <col min="6659" max="6667" width="9" style="661" customWidth="1"/>
    <col min="6668" max="6668" width="6.5703125" style="661" customWidth="1"/>
    <col min="6669" max="6669" width="8.85546875" style="661" customWidth="1"/>
    <col min="6670" max="6670" width="6.5703125" style="661" customWidth="1"/>
    <col min="6671" max="6674" width="4.7109375" style="661" customWidth="1"/>
    <col min="6675" max="6912" width="9.140625" style="661"/>
    <col min="6913" max="6914" width="4.5703125" style="661" customWidth="1"/>
    <col min="6915" max="6923" width="9" style="661" customWidth="1"/>
    <col min="6924" max="6924" width="6.5703125" style="661" customWidth="1"/>
    <col min="6925" max="6925" width="8.85546875" style="661" customWidth="1"/>
    <col min="6926" max="6926" width="6.5703125" style="661" customWidth="1"/>
    <col min="6927" max="6930" width="4.7109375" style="661" customWidth="1"/>
    <col min="6931" max="7168" width="9.140625" style="661"/>
    <col min="7169" max="7170" width="4.5703125" style="661" customWidth="1"/>
    <col min="7171" max="7179" width="9" style="661" customWidth="1"/>
    <col min="7180" max="7180" width="6.5703125" style="661" customWidth="1"/>
    <col min="7181" max="7181" width="8.85546875" style="661" customWidth="1"/>
    <col min="7182" max="7182" width="6.5703125" style="661" customWidth="1"/>
    <col min="7183" max="7186" width="4.7109375" style="661" customWidth="1"/>
    <col min="7187" max="7424" width="9.140625" style="661"/>
    <col min="7425" max="7426" width="4.5703125" style="661" customWidth="1"/>
    <col min="7427" max="7435" width="9" style="661" customWidth="1"/>
    <col min="7436" max="7436" width="6.5703125" style="661" customWidth="1"/>
    <col min="7437" max="7437" width="8.85546875" style="661" customWidth="1"/>
    <col min="7438" max="7438" width="6.5703125" style="661" customWidth="1"/>
    <col min="7439" max="7442" width="4.7109375" style="661" customWidth="1"/>
    <col min="7443" max="7680" width="9.140625" style="661"/>
    <col min="7681" max="7682" width="4.5703125" style="661" customWidth="1"/>
    <col min="7683" max="7691" width="9" style="661" customWidth="1"/>
    <col min="7692" max="7692" width="6.5703125" style="661" customWidth="1"/>
    <col min="7693" max="7693" width="8.85546875" style="661" customWidth="1"/>
    <col min="7694" max="7694" width="6.5703125" style="661" customWidth="1"/>
    <col min="7695" max="7698" width="4.7109375" style="661" customWidth="1"/>
    <col min="7699" max="7936" width="9.140625" style="661"/>
    <col min="7937" max="7938" width="4.5703125" style="661" customWidth="1"/>
    <col min="7939" max="7947" width="9" style="661" customWidth="1"/>
    <col min="7948" max="7948" width="6.5703125" style="661" customWidth="1"/>
    <col min="7949" max="7949" width="8.85546875" style="661" customWidth="1"/>
    <col min="7950" max="7950" width="6.5703125" style="661" customWidth="1"/>
    <col min="7951" max="7954" width="4.7109375" style="661" customWidth="1"/>
    <col min="7955" max="8192" width="9.140625" style="661"/>
    <col min="8193" max="8194" width="4.5703125" style="661" customWidth="1"/>
    <col min="8195" max="8203" width="9" style="661" customWidth="1"/>
    <col min="8204" max="8204" width="6.5703125" style="661" customWidth="1"/>
    <col min="8205" max="8205" width="8.85546875" style="661" customWidth="1"/>
    <col min="8206" max="8206" width="6.5703125" style="661" customWidth="1"/>
    <col min="8207" max="8210" width="4.7109375" style="661" customWidth="1"/>
    <col min="8211" max="8448" width="9.140625" style="661"/>
    <col min="8449" max="8450" width="4.5703125" style="661" customWidth="1"/>
    <col min="8451" max="8459" width="9" style="661" customWidth="1"/>
    <col min="8460" max="8460" width="6.5703125" style="661" customWidth="1"/>
    <col min="8461" max="8461" width="8.85546875" style="661" customWidth="1"/>
    <col min="8462" max="8462" width="6.5703125" style="661" customWidth="1"/>
    <col min="8463" max="8466" width="4.7109375" style="661" customWidth="1"/>
    <col min="8467" max="8704" width="9.140625" style="661"/>
    <col min="8705" max="8706" width="4.5703125" style="661" customWidth="1"/>
    <col min="8707" max="8715" width="9" style="661" customWidth="1"/>
    <col min="8716" max="8716" width="6.5703125" style="661" customWidth="1"/>
    <col min="8717" max="8717" width="8.85546875" style="661" customWidth="1"/>
    <col min="8718" max="8718" width="6.5703125" style="661" customWidth="1"/>
    <col min="8719" max="8722" width="4.7109375" style="661" customWidth="1"/>
    <col min="8723" max="8960" width="9.140625" style="661"/>
    <col min="8961" max="8962" width="4.5703125" style="661" customWidth="1"/>
    <col min="8963" max="8971" width="9" style="661" customWidth="1"/>
    <col min="8972" max="8972" width="6.5703125" style="661" customWidth="1"/>
    <col min="8973" max="8973" width="8.85546875" style="661" customWidth="1"/>
    <col min="8974" max="8974" width="6.5703125" style="661" customWidth="1"/>
    <col min="8975" max="8978" width="4.7109375" style="661" customWidth="1"/>
    <col min="8979" max="9216" width="9.140625" style="661"/>
    <col min="9217" max="9218" width="4.5703125" style="661" customWidth="1"/>
    <col min="9219" max="9227" width="9" style="661" customWidth="1"/>
    <col min="9228" max="9228" width="6.5703125" style="661" customWidth="1"/>
    <col min="9229" max="9229" width="8.85546875" style="661" customWidth="1"/>
    <col min="9230" max="9230" width="6.5703125" style="661" customWidth="1"/>
    <col min="9231" max="9234" width="4.7109375" style="661" customWidth="1"/>
    <col min="9235" max="9472" width="9.140625" style="661"/>
    <col min="9473" max="9474" width="4.5703125" style="661" customWidth="1"/>
    <col min="9475" max="9483" width="9" style="661" customWidth="1"/>
    <col min="9484" max="9484" width="6.5703125" style="661" customWidth="1"/>
    <col min="9485" max="9485" width="8.85546875" style="661" customWidth="1"/>
    <col min="9486" max="9486" width="6.5703125" style="661" customWidth="1"/>
    <col min="9487" max="9490" width="4.7109375" style="661" customWidth="1"/>
    <col min="9491" max="9728" width="9.140625" style="661"/>
    <col min="9729" max="9730" width="4.5703125" style="661" customWidth="1"/>
    <col min="9731" max="9739" width="9" style="661" customWidth="1"/>
    <col min="9740" max="9740" width="6.5703125" style="661" customWidth="1"/>
    <col min="9741" max="9741" width="8.85546875" style="661" customWidth="1"/>
    <col min="9742" max="9742" width="6.5703125" style="661" customWidth="1"/>
    <col min="9743" max="9746" width="4.7109375" style="661" customWidth="1"/>
    <col min="9747" max="9984" width="9.140625" style="661"/>
    <col min="9985" max="9986" width="4.5703125" style="661" customWidth="1"/>
    <col min="9987" max="9995" width="9" style="661" customWidth="1"/>
    <col min="9996" max="9996" width="6.5703125" style="661" customWidth="1"/>
    <col min="9997" max="9997" width="8.85546875" style="661" customWidth="1"/>
    <col min="9998" max="9998" width="6.5703125" style="661" customWidth="1"/>
    <col min="9999" max="10002" width="4.7109375" style="661" customWidth="1"/>
    <col min="10003" max="10240" width="9.140625" style="661"/>
    <col min="10241" max="10242" width="4.5703125" style="661" customWidth="1"/>
    <col min="10243" max="10251" width="9" style="661" customWidth="1"/>
    <col min="10252" max="10252" width="6.5703125" style="661" customWidth="1"/>
    <col min="10253" max="10253" width="8.85546875" style="661" customWidth="1"/>
    <col min="10254" max="10254" width="6.5703125" style="661" customWidth="1"/>
    <col min="10255" max="10258" width="4.7109375" style="661" customWidth="1"/>
    <col min="10259" max="10496" width="9.140625" style="661"/>
    <col min="10497" max="10498" width="4.5703125" style="661" customWidth="1"/>
    <col min="10499" max="10507" width="9" style="661" customWidth="1"/>
    <col min="10508" max="10508" width="6.5703125" style="661" customWidth="1"/>
    <col min="10509" max="10509" width="8.85546875" style="661" customWidth="1"/>
    <col min="10510" max="10510" width="6.5703125" style="661" customWidth="1"/>
    <col min="10511" max="10514" width="4.7109375" style="661" customWidth="1"/>
    <col min="10515" max="10752" width="9.140625" style="661"/>
    <col min="10753" max="10754" width="4.5703125" style="661" customWidth="1"/>
    <col min="10755" max="10763" width="9" style="661" customWidth="1"/>
    <col min="10764" max="10764" width="6.5703125" style="661" customWidth="1"/>
    <col min="10765" max="10765" width="8.85546875" style="661" customWidth="1"/>
    <col min="10766" max="10766" width="6.5703125" style="661" customWidth="1"/>
    <col min="10767" max="10770" width="4.7109375" style="661" customWidth="1"/>
    <col min="10771" max="11008" width="9.140625" style="661"/>
    <col min="11009" max="11010" width="4.5703125" style="661" customWidth="1"/>
    <col min="11011" max="11019" width="9" style="661" customWidth="1"/>
    <col min="11020" max="11020" width="6.5703125" style="661" customWidth="1"/>
    <col min="11021" max="11021" width="8.85546875" style="661" customWidth="1"/>
    <col min="11022" max="11022" width="6.5703125" style="661" customWidth="1"/>
    <col min="11023" max="11026" width="4.7109375" style="661" customWidth="1"/>
    <col min="11027" max="11264" width="9.140625" style="661"/>
    <col min="11265" max="11266" width="4.5703125" style="661" customWidth="1"/>
    <col min="11267" max="11275" width="9" style="661" customWidth="1"/>
    <col min="11276" max="11276" width="6.5703125" style="661" customWidth="1"/>
    <col min="11277" max="11277" width="8.85546875" style="661" customWidth="1"/>
    <col min="11278" max="11278" width="6.5703125" style="661" customWidth="1"/>
    <col min="11279" max="11282" width="4.7109375" style="661" customWidth="1"/>
    <col min="11283" max="11520" width="9.140625" style="661"/>
    <col min="11521" max="11522" width="4.5703125" style="661" customWidth="1"/>
    <col min="11523" max="11531" width="9" style="661" customWidth="1"/>
    <col min="11532" max="11532" width="6.5703125" style="661" customWidth="1"/>
    <col min="11533" max="11533" width="8.85546875" style="661" customWidth="1"/>
    <col min="11534" max="11534" width="6.5703125" style="661" customWidth="1"/>
    <col min="11535" max="11538" width="4.7109375" style="661" customWidth="1"/>
    <col min="11539" max="11776" width="9.140625" style="661"/>
    <col min="11777" max="11778" width="4.5703125" style="661" customWidth="1"/>
    <col min="11779" max="11787" width="9" style="661" customWidth="1"/>
    <col min="11788" max="11788" width="6.5703125" style="661" customWidth="1"/>
    <col min="11789" max="11789" width="8.85546875" style="661" customWidth="1"/>
    <col min="11790" max="11790" width="6.5703125" style="661" customWidth="1"/>
    <col min="11791" max="11794" width="4.7109375" style="661" customWidth="1"/>
    <col min="11795" max="12032" width="9.140625" style="661"/>
    <col min="12033" max="12034" width="4.5703125" style="661" customWidth="1"/>
    <col min="12035" max="12043" width="9" style="661" customWidth="1"/>
    <col min="12044" max="12044" width="6.5703125" style="661" customWidth="1"/>
    <col min="12045" max="12045" width="8.85546875" style="661" customWidth="1"/>
    <col min="12046" max="12046" width="6.5703125" style="661" customWidth="1"/>
    <col min="12047" max="12050" width="4.7109375" style="661" customWidth="1"/>
    <col min="12051" max="12288" width="9.140625" style="661"/>
    <col min="12289" max="12290" width="4.5703125" style="661" customWidth="1"/>
    <col min="12291" max="12299" width="9" style="661" customWidth="1"/>
    <col min="12300" max="12300" width="6.5703125" style="661" customWidth="1"/>
    <col min="12301" max="12301" width="8.85546875" style="661" customWidth="1"/>
    <col min="12302" max="12302" width="6.5703125" style="661" customWidth="1"/>
    <col min="12303" max="12306" width="4.7109375" style="661" customWidth="1"/>
    <col min="12307" max="12544" width="9.140625" style="661"/>
    <col min="12545" max="12546" width="4.5703125" style="661" customWidth="1"/>
    <col min="12547" max="12555" width="9" style="661" customWidth="1"/>
    <col min="12556" max="12556" width="6.5703125" style="661" customWidth="1"/>
    <col min="12557" max="12557" width="8.85546875" style="661" customWidth="1"/>
    <col min="12558" max="12558" width="6.5703125" style="661" customWidth="1"/>
    <col min="12559" max="12562" width="4.7109375" style="661" customWidth="1"/>
    <col min="12563" max="12800" width="9.140625" style="661"/>
    <col min="12801" max="12802" width="4.5703125" style="661" customWidth="1"/>
    <col min="12803" max="12811" width="9" style="661" customWidth="1"/>
    <col min="12812" max="12812" width="6.5703125" style="661" customWidth="1"/>
    <col min="12813" max="12813" width="8.85546875" style="661" customWidth="1"/>
    <col min="12814" max="12814" width="6.5703125" style="661" customWidth="1"/>
    <col min="12815" max="12818" width="4.7109375" style="661" customWidth="1"/>
    <col min="12819" max="13056" width="9.140625" style="661"/>
    <col min="13057" max="13058" width="4.5703125" style="661" customWidth="1"/>
    <col min="13059" max="13067" width="9" style="661" customWidth="1"/>
    <col min="13068" max="13068" width="6.5703125" style="661" customWidth="1"/>
    <col min="13069" max="13069" width="8.85546875" style="661" customWidth="1"/>
    <col min="13070" max="13070" width="6.5703125" style="661" customWidth="1"/>
    <col min="13071" max="13074" width="4.7109375" style="661" customWidth="1"/>
    <col min="13075" max="13312" width="9.140625" style="661"/>
    <col min="13313" max="13314" width="4.5703125" style="661" customWidth="1"/>
    <col min="13315" max="13323" width="9" style="661" customWidth="1"/>
    <col min="13324" max="13324" width="6.5703125" style="661" customWidth="1"/>
    <col min="13325" max="13325" width="8.85546875" style="661" customWidth="1"/>
    <col min="13326" max="13326" width="6.5703125" style="661" customWidth="1"/>
    <col min="13327" max="13330" width="4.7109375" style="661" customWidth="1"/>
    <col min="13331" max="13568" width="9.140625" style="661"/>
    <col min="13569" max="13570" width="4.5703125" style="661" customWidth="1"/>
    <col min="13571" max="13579" width="9" style="661" customWidth="1"/>
    <col min="13580" max="13580" width="6.5703125" style="661" customWidth="1"/>
    <col min="13581" max="13581" width="8.85546875" style="661" customWidth="1"/>
    <col min="13582" max="13582" width="6.5703125" style="661" customWidth="1"/>
    <col min="13583" max="13586" width="4.7109375" style="661" customWidth="1"/>
    <col min="13587" max="13824" width="9.140625" style="661"/>
    <col min="13825" max="13826" width="4.5703125" style="661" customWidth="1"/>
    <col min="13827" max="13835" width="9" style="661" customWidth="1"/>
    <col min="13836" max="13836" width="6.5703125" style="661" customWidth="1"/>
    <col min="13837" max="13837" width="8.85546875" style="661" customWidth="1"/>
    <col min="13838" max="13838" width="6.5703125" style="661" customWidth="1"/>
    <col min="13839" max="13842" width="4.7109375" style="661" customWidth="1"/>
    <col min="13843" max="14080" width="9.140625" style="661"/>
    <col min="14081" max="14082" width="4.5703125" style="661" customWidth="1"/>
    <col min="14083" max="14091" width="9" style="661" customWidth="1"/>
    <col min="14092" max="14092" width="6.5703125" style="661" customWidth="1"/>
    <col min="14093" max="14093" width="8.85546875" style="661" customWidth="1"/>
    <col min="14094" max="14094" width="6.5703125" style="661" customWidth="1"/>
    <col min="14095" max="14098" width="4.7109375" style="661" customWidth="1"/>
    <col min="14099" max="14336" width="9.140625" style="661"/>
    <col min="14337" max="14338" width="4.5703125" style="661" customWidth="1"/>
    <col min="14339" max="14347" width="9" style="661" customWidth="1"/>
    <col min="14348" max="14348" width="6.5703125" style="661" customWidth="1"/>
    <col min="14349" max="14349" width="8.85546875" style="661" customWidth="1"/>
    <col min="14350" max="14350" width="6.5703125" style="661" customWidth="1"/>
    <col min="14351" max="14354" width="4.7109375" style="661" customWidth="1"/>
    <col min="14355" max="14592" width="9.140625" style="661"/>
    <col min="14593" max="14594" width="4.5703125" style="661" customWidth="1"/>
    <col min="14595" max="14603" width="9" style="661" customWidth="1"/>
    <col min="14604" max="14604" width="6.5703125" style="661" customWidth="1"/>
    <col min="14605" max="14605" width="8.85546875" style="661" customWidth="1"/>
    <col min="14606" max="14606" width="6.5703125" style="661" customWidth="1"/>
    <col min="14607" max="14610" width="4.7109375" style="661" customWidth="1"/>
    <col min="14611" max="14848" width="9.140625" style="661"/>
    <col min="14849" max="14850" width="4.5703125" style="661" customWidth="1"/>
    <col min="14851" max="14859" width="9" style="661" customWidth="1"/>
    <col min="14860" max="14860" width="6.5703125" style="661" customWidth="1"/>
    <col min="14861" max="14861" width="8.85546875" style="661" customWidth="1"/>
    <col min="14862" max="14862" width="6.5703125" style="661" customWidth="1"/>
    <col min="14863" max="14866" width="4.7109375" style="661" customWidth="1"/>
    <col min="14867" max="15104" width="9.140625" style="661"/>
    <col min="15105" max="15106" width="4.5703125" style="661" customWidth="1"/>
    <col min="15107" max="15115" width="9" style="661" customWidth="1"/>
    <col min="15116" max="15116" width="6.5703125" style="661" customWidth="1"/>
    <col min="15117" max="15117" width="8.85546875" style="661" customWidth="1"/>
    <col min="15118" max="15118" width="6.5703125" style="661" customWidth="1"/>
    <col min="15119" max="15122" width="4.7109375" style="661" customWidth="1"/>
    <col min="15123" max="15360" width="9.140625" style="661"/>
    <col min="15361" max="15362" width="4.5703125" style="661" customWidth="1"/>
    <col min="15363" max="15371" width="9" style="661" customWidth="1"/>
    <col min="15372" max="15372" width="6.5703125" style="661" customWidth="1"/>
    <col min="15373" max="15373" width="8.85546875" style="661" customWidth="1"/>
    <col min="15374" max="15374" width="6.5703125" style="661" customWidth="1"/>
    <col min="15375" max="15378" width="4.7109375" style="661" customWidth="1"/>
    <col min="15379" max="15616" width="9.140625" style="661"/>
    <col min="15617" max="15618" width="4.5703125" style="661" customWidth="1"/>
    <col min="15619" max="15627" width="9" style="661" customWidth="1"/>
    <col min="15628" max="15628" width="6.5703125" style="661" customWidth="1"/>
    <col min="15629" max="15629" width="8.85546875" style="661" customWidth="1"/>
    <col min="15630" max="15630" width="6.5703125" style="661" customWidth="1"/>
    <col min="15631" max="15634" width="4.7109375" style="661" customWidth="1"/>
    <col min="15635" max="15872" width="9.140625" style="661"/>
    <col min="15873" max="15874" width="4.5703125" style="661" customWidth="1"/>
    <col min="15875" max="15883" width="9" style="661" customWidth="1"/>
    <col min="15884" max="15884" width="6.5703125" style="661" customWidth="1"/>
    <col min="15885" max="15885" width="8.85546875" style="661" customWidth="1"/>
    <col min="15886" max="15886" width="6.5703125" style="661" customWidth="1"/>
    <col min="15887" max="15890" width="4.7109375" style="661" customWidth="1"/>
    <col min="15891" max="16128" width="9.140625" style="661"/>
    <col min="16129" max="16130" width="4.5703125" style="661" customWidth="1"/>
    <col min="16131" max="16139" width="9" style="661" customWidth="1"/>
    <col min="16140" max="16140" width="6.5703125" style="661" customWidth="1"/>
    <col min="16141" max="16141" width="8.85546875" style="661" customWidth="1"/>
    <col min="16142" max="16142" width="6.5703125" style="661" customWidth="1"/>
    <col min="16143" max="16146" width="4.7109375" style="661" customWidth="1"/>
    <col min="16147" max="16384" width="9.140625" style="661"/>
  </cols>
  <sheetData>
    <row r="1" spans="1:42" s="664" customFormat="1" ht="13.5" customHeight="1"/>
    <row r="2" spans="1:42" s="664" customFormat="1" ht="25.5" customHeight="1"/>
    <row r="3" spans="1:42" s="664" customFormat="1" ht="20.100000000000001" customHeight="1"/>
    <row r="4" spans="1:42" ht="17.100000000000001" customHeight="1" thickBot="1">
      <c r="A4" s="665" t="s">
        <v>373</v>
      </c>
      <c r="B4" s="665"/>
      <c r="C4" s="690"/>
      <c r="D4" s="690"/>
      <c r="K4" s="667"/>
      <c r="L4" s="667"/>
      <c r="M4" s="667"/>
      <c r="N4" s="667"/>
      <c r="O4" s="667"/>
      <c r="Q4" s="668"/>
    </row>
    <row r="5" spans="1:42" ht="17.100000000000001" customHeight="1">
      <c r="A5" s="1260" t="s">
        <v>205</v>
      </c>
      <c r="B5" s="1261"/>
      <c r="C5" s="1359" t="s">
        <v>7</v>
      </c>
      <c r="D5" s="1302"/>
      <c r="E5" s="1311"/>
      <c r="F5" s="1283" t="s">
        <v>334</v>
      </c>
      <c r="G5" s="1346"/>
      <c r="H5" s="1283" t="s">
        <v>333</v>
      </c>
      <c r="I5" s="1284"/>
      <c r="J5" s="1283" t="s">
        <v>317</v>
      </c>
      <c r="K5" s="1284"/>
      <c r="L5" s="667"/>
      <c r="M5" s="667"/>
      <c r="N5" s="667"/>
      <c r="O5" s="667"/>
    </row>
    <row r="6" spans="1:42" ht="17.100000000000001" customHeight="1">
      <c r="A6" s="1264"/>
      <c r="B6" s="1265"/>
      <c r="C6" s="726" t="s">
        <v>156</v>
      </c>
      <c r="D6" s="674" t="s">
        <v>157</v>
      </c>
      <c r="E6" s="672" t="s">
        <v>158</v>
      </c>
      <c r="F6" s="671" t="s">
        <v>157</v>
      </c>
      <c r="G6" s="675" t="s">
        <v>158</v>
      </c>
      <c r="H6" s="683" t="s">
        <v>157</v>
      </c>
      <c r="I6" s="675" t="s">
        <v>158</v>
      </c>
      <c r="J6" s="683" t="s">
        <v>157</v>
      </c>
      <c r="K6" s="675" t="s">
        <v>158</v>
      </c>
      <c r="L6" s="667"/>
      <c r="M6" s="667"/>
      <c r="N6" s="667"/>
      <c r="O6" s="667"/>
    </row>
    <row r="7" spans="1:42" ht="26.25" customHeight="1" thickBot="1">
      <c r="A7" s="1286" t="s">
        <v>332</v>
      </c>
      <c r="B7" s="1287"/>
      <c r="C7" s="729">
        <v>17</v>
      </c>
      <c r="D7" s="730">
        <v>12</v>
      </c>
      <c r="E7" s="731">
        <v>5</v>
      </c>
      <c r="F7" s="729">
        <v>2</v>
      </c>
      <c r="G7" s="731">
        <v>0</v>
      </c>
      <c r="H7" s="729">
        <v>10</v>
      </c>
      <c r="I7" s="731">
        <v>4</v>
      </c>
      <c r="J7" s="729">
        <v>0</v>
      </c>
      <c r="K7" s="731">
        <v>1</v>
      </c>
      <c r="L7" s="667"/>
      <c r="M7" s="667"/>
      <c r="N7" s="667"/>
      <c r="O7" s="667"/>
    </row>
    <row r="8" spans="1:42" ht="24" customHeight="1">
      <c r="K8" s="667"/>
      <c r="L8" s="667"/>
      <c r="M8" s="667"/>
      <c r="N8" s="667"/>
      <c r="O8" s="667"/>
    </row>
    <row r="9" spans="1:42" s="664" customFormat="1" ht="20.100000000000001" customHeight="1" thickBot="1">
      <c r="A9" s="665" t="s">
        <v>213</v>
      </c>
    </row>
    <row r="10" spans="1:42" ht="15.75" customHeight="1">
      <c r="A10" s="1260" t="s">
        <v>205</v>
      </c>
      <c r="B10" s="1261"/>
      <c r="C10" s="1302" t="s">
        <v>317</v>
      </c>
      <c r="D10" s="1302"/>
      <c r="E10" s="1302"/>
      <c r="F10" s="1305"/>
      <c r="G10" s="1305"/>
      <c r="H10" s="1305"/>
      <c r="I10" s="1305"/>
      <c r="K10" s="667"/>
      <c r="L10" s="667"/>
      <c r="M10" s="667"/>
      <c r="N10" s="667"/>
      <c r="O10" s="667"/>
    </row>
    <row r="11" spans="1:42" ht="17.100000000000001" customHeight="1">
      <c r="A11" s="1264"/>
      <c r="B11" s="1265"/>
      <c r="C11" s="724" t="s">
        <v>156</v>
      </c>
      <c r="D11" s="674" t="s">
        <v>157</v>
      </c>
      <c r="E11" s="675" t="s">
        <v>158</v>
      </c>
      <c r="F11" s="669"/>
      <c r="G11" s="669"/>
      <c r="H11" s="669"/>
      <c r="I11" s="669"/>
      <c r="K11" s="667"/>
      <c r="L11" s="667"/>
      <c r="M11" s="667"/>
      <c r="N11" s="667"/>
      <c r="O11" s="667"/>
    </row>
    <row r="12" spans="1:42" ht="26.25" customHeight="1" thickBot="1">
      <c r="A12" s="1286" t="s">
        <v>332</v>
      </c>
      <c r="B12" s="1287"/>
      <c r="C12" s="732">
        <v>14</v>
      </c>
      <c r="D12" s="732">
        <v>6</v>
      </c>
      <c r="E12" s="733">
        <v>8</v>
      </c>
      <c r="F12" s="682"/>
      <c r="G12" s="682"/>
      <c r="H12" s="682"/>
      <c r="I12" s="682"/>
      <c r="K12" s="667"/>
      <c r="L12" s="667"/>
      <c r="M12" s="667"/>
      <c r="N12" s="667"/>
      <c r="O12" s="667"/>
    </row>
    <row r="13" spans="1:42" ht="24" customHeight="1"/>
    <row r="14" spans="1:42" ht="17.100000000000001" customHeight="1" thickBot="1">
      <c r="A14" s="665" t="s">
        <v>374</v>
      </c>
      <c r="C14" s="667"/>
      <c r="D14" s="667"/>
      <c r="E14" s="667"/>
      <c r="F14" s="667"/>
      <c r="G14" s="667"/>
      <c r="H14" s="667"/>
      <c r="I14" s="667"/>
      <c r="J14" s="667"/>
      <c r="K14" s="667"/>
      <c r="L14" s="667"/>
      <c r="M14" s="667"/>
      <c r="N14" s="667"/>
      <c r="O14" s="667"/>
      <c r="P14" s="667"/>
      <c r="Q14" s="667"/>
      <c r="R14" s="667"/>
      <c r="S14" s="667"/>
      <c r="T14" s="667"/>
      <c r="U14" s="667"/>
      <c r="V14" s="667"/>
      <c r="W14" s="667"/>
      <c r="X14" s="667"/>
      <c r="Y14" s="667"/>
      <c r="Z14" s="667"/>
      <c r="AA14" s="667"/>
      <c r="AB14" s="667"/>
      <c r="AC14" s="667"/>
      <c r="AD14" s="667"/>
      <c r="AE14" s="667"/>
      <c r="AF14" s="667"/>
      <c r="AG14" s="667"/>
      <c r="AH14" s="667"/>
      <c r="AI14" s="667"/>
      <c r="AJ14" s="667"/>
      <c r="AK14" s="667"/>
      <c r="AL14" s="667"/>
      <c r="AM14" s="667"/>
      <c r="AN14" s="667"/>
      <c r="AO14" s="667"/>
      <c r="AP14" s="667"/>
    </row>
    <row r="15" spans="1:42" ht="17.100000000000001" customHeight="1">
      <c r="A15" s="1260" t="s">
        <v>205</v>
      </c>
      <c r="B15" s="1261"/>
      <c r="C15" s="1357" t="s">
        <v>239</v>
      </c>
      <c r="D15" s="1351" t="s">
        <v>240</v>
      </c>
      <c r="E15" s="1351" t="s">
        <v>241</v>
      </c>
      <c r="F15" s="1349" t="s">
        <v>318</v>
      </c>
      <c r="G15" s="1349" t="s">
        <v>319</v>
      </c>
      <c r="H15" s="1351" t="s">
        <v>244</v>
      </c>
      <c r="I15" s="1353" t="s">
        <v>246</v>
      </c>
      <c r="J15" s="667"/>
    </row>
    <row r="16" spans="1:42" ht="15.75" customHeight="1">
      <c r="A16" s="1264"/>
      <c r="B16" s="1265"/>
      <c r="C16" s="1358"/>
      <c r="D16" s="1352"/>
      <c r="E16" s="1352"/>
      <c r="F16" s="1350"/>
      <c r="G16" s="1350"/>
      <c r="H16" s="1352"/>
      <c r="I16" s="1354"/>
    </row>
    <row r="17" spans="1:19" ht="26.25" customHeight="1" thickBot="1">
      <c r="A17" s="1286" t="s">
        <v>332</v>
      </c>
      <c r="B17" s="1287"/>
      <c r="C17" s="734">
        <v>1</v>
      </c>
      <c r="D17" s="679">
        <v>4</v>
      </c>
      <c r="E17" s="735">
        <v>1</v>
      </c>
      <c r="F17" s="735">
        <v>1</v>
      </c>
      <c r="G17" s="679">
        <v>1</v>
      </c>
      <c r="H17" s="736">
        <v>1</v>
      </c>
      <c r="I17" s="736">
        <v>1</v>
      </c>
      <c r="J17" s="667"/>
    </row>
    <row r="18" spans="1:19" ht="15.95" customHeight="1">
      <c r="A18" s="668"/>
      <c r="B18" s="668"/>
      <c r="C18" s="682"/>
      <c r="D18" s="682"/>
      <c r="E18" s="682"/>
      <c r="F18" s="682"/>
      <c r="G18" s="682"/>
      <c r="H18" s="682"/>
      <c r="I18" s="682"/>
    </row>
    <row r="19" spans="1:19" ht="15.95" customHeight="1">
      <c r="A19" s="668"/>
      <c r="B19" s="668"/>
      <c r="C19" s="737"/>
      <c r="D19" s="737"/>
      <c r="E19" s="738"/>
    </row>
    <row r="20" spans="1:19" ht="17.100000000000001" customHeight="1" thickBot="1">
      <c r="A20" s="665" t="s">
        <v>375</v>
      </c>
      <c r="B20" s="665"/>
      <c r="C20" s="690"/>
      <c r="D20" s="690"/>
      <c r="E20" s="690"/>
      <c r="F20" s="690"/>
      <c r="G20" s="690"/>
      <c r="H20" s="690"/>
      <c r="I20" s="690"/>
      <c r="J20" s="690"/>
      <c r="K20" s="690"/>
      <c r="L20" s="667"/>
      <c r="M20" s="667"/>
      <c r="N20" s="667"/>
      <c r="O20" s="667"/>
      <c r="P20" s="667"/>
      <c r="Q20" s="667"/>
      <c r="R20" s="667"/>
      <c r="S20" s="667"/>
    </row>
    <row r="21" spans="1:19" ht="17.100000000000001" customHeight="1">
      <c r="A21" s="1260" t="s">
        <v>205</v>
      </c>
      <c r="B21" s="1261"/>
      <c r="C21" s="1302" t="s">
        <v>7</v>
      </c>
      <c r="D21" s="1302"/>
      <c r="E21" s="1311"/>
      <c r="F21" s="1266" t="s">
        <v>221</v>
      </c>
      <c r="G21" s="1268"/>
      <c r="H21" s="1355" t="s">
        <v>320</v>
      </c>
      <c r="I21" s="1356"/>
      <c r="J21" s="1347" t="s">
        <v>227</v>
      </c>
      <c r="K21" s="1348"/>
    </row>
    <row r="22" spans="1:19" ht="17.100000000000001" customHeight="1">
      <c r="A22" s="1264"/>
      <c r="B22" s="1265"/>
      <c r="C22" s="724" t="s">
        <v>156</v>
      </c>
      <c r="D22" s="675" t="s">
        <v>157</v>
      </c>
      <c r="E22" s="672" t="s">
        <v>158</v>
      </c>
      <c r="F22" s="724" t="s">
        <v>157</v>
      </c>
      <c r="G22" s="739" t="s">
        <v>158</v>
      </c>
      <c r="H22" s="671" t="s">
        <v>157</v>
      </c>
      <c r="I22" s="672" t="s">
        <v>158</v>
      </c>
      <c r="J22" s="671" t="s">
        <v>157</v>
      </c>
      <c r="K22" s="675" t="s">
        <v>158</v>
      </c>
    </row>
    <row r="23" spans="1:19" ht="26.25" customHeight="1" thickBot="1">
      <c r="A23" s="1286" t="s">
        <v>332</v>
      </c>
      <c r="B23" s="1287"/>
      <c r="C23" s="740">
        <v>5</v>
      </c>
      <c r="D23" s="741">
        <v>3</v>
      </c>
      <c r="E23" s="742">
        <v>2</v>
      </c>
      <c r="F23" s="743">
        <v>2</v>
      </c>
      <c r="G23" s="742">
        <v>1</v>
      </c>
      <c r="H23" s="743">
        <v>0</v>
      </c>
      <c r="I23" s="742">
        <v>1</v>
      </c>
      <c r="J23" s="740">
        <v>1</v>
      </c>
      <c r="K23" s="679">
        <v>0</v>
      </c>
      <c r="L23" s="667"/>
    </row>
    <row r="24" spans="1:19" ht="17.100000000000001" customHeight="1"/>
    <row r="25" spans="1:19" ht="17.100000000000001" customHeight="1"/>
    <row r="26" spans="1:19" ht="15.75" customHeight="1">
      <c r="F26" s="667"/>
    </row>
    <row r="27" spans="1:19" ht="15.75" customHeight="1">
      <c r="F27" s="667"/>
    </row>
    <row r="28" spans="1:19" ht="15.75" customHeight="1"/>
    <row r="29" spans="1:19" ht="15.75" customHeight="1"/>
    <row r="30" spans="1:19" ht="17.100000000000001" customHeight="1"/>
    <row r="31" spans="1:19" ht="17.100000000000001" customHeight="1"/>
    <row r="32" spans="1:19" ht="17.100000000000001" customHeight="1"/>
    <row r="33" s="664" customFormat="1" ht="20.100000000000001" customHeight="1"/>
    <row r="34" ht="17.100000000000001" customHeight="1"/>
    <row r="35" ht="15.95" customHeight="1"/>
    <row r="36" ht="15.95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</sheetData>
  <mergeCells count="26">
    <mergeCell ref="J5:K5"/>
    <mergeCell ref="A10:B11"/>
    <mergeCell ref="C10:E10"/>
    <mergeCell ref="F10:G10"/>
    <mergeCell ref="H10:I10"/>
    <mergeCell ref="A7:B7"/>
    <mergeCell ref="A5:B6"/>
    <mergeCell ref="C5:E5"/>
    <mergeCell ref="F5:G5"/>
    <mergeCell ref="H5:I5"/>
    <mergeCell ref="A23:B23"/>
    <mergeCell ref="A12:B12"/>
    <mergeCell ref="A17:B17"/>
    <mergeCell ref="J21:K21"/>
    <mergeCell ref="G15:G16"/>
    <mergeCell ref="H15:H16"/>
    <mergeCell ref="I15:I16"/>
    <mergeCell ref="A21:B22"/>
    <mergeCell ref="C21:E21"/>
    <mergeCell ref="F21:G21"/>
    <mergeCell ref="H21:I21"/>
    <mergeCell ref="A15:B16"/>
    <mergeCell ref="C15:C16"/>
    <mergeCell ref="D15:D16"/>
    <mergeCell ref="E15:E16"/>
    <mergeCell ref="F15:F16"/>
  </mergeCells>
  <phoneticPr fontId="3"/>
  <printOptions horizontalCentered="1"/>
  <pageMargins left="0.86614173228346458" right="0.39370078740157483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&amp;R&amp;11高等学校（通信制）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51"/>
  <sheetViews>
    <sheetView showGridLines="0" view="pageBreakPreview" zoomScaleNormal="100" zoomScaleSheetLayoutView="100" workbookViewId="0">
      <selection sqref="A1:Z1"/>
    </sheetView>
  </sheetViews>
  <sheetFormatPr defaultColWidth="10.28515625" defaultRowHeight="12.75"/>
  <cols>
    <col min="1" max="1" width="5.140625" style="31" customWidth="1"/>
    <col min="2" max="4" width="5.140625" style="26" customWidth="1"/>
    <col min="5" max="6" width="3.42578125" style="26" customWidth="1"/>
    <col min="7" max="7" width="3.5703125" style="26" customWidth="1"/>
    <col min="8" max="22" width="3.42578125" style="26" customWidth="1"/>
    <col min="23" max="23" width="3.28515625" style="26" customWidth="1"/>
    <col min="24" max="33" width="3.42578125" style="26" customWidth="1"/>
    <col min="34" max="35" width="3.7109375" style="26" customWidth="1"/>
    <col min="36" max="44" width="3" style="26" customWidth="1"/>
    <col min="45" max="256" width="10.28515625" style="26"/>
    <col min="257" max="260" width="5.140625" style="26" customWidth="1"/>
    <col min="261" max="262" width="3.42578125" style="26" customWidth="1"/>
    <col min="263" max="263" width="3.5703125" style="26" customWidth="1"/>
    <col min="264" max="278" width="3.42578125" style="26" customWidth="1"/>
    <col min="279" max="279" width="3.28515625" style="26" customWidth="1"/>
    <col min="280" max="289" width="3.42578125" style="26" customWidth="1"/>
    <col min="290" max="291" width="3.7109375" style="26" customWidth="1"/>
    <col min="292" max="300" width="3" style="26" customWidth="1"/>
    <col min="301" max="512" width="10.28515625" style="26"/>
    <col min="513" max="516" width="5.140625" style="26" customWidth="1"/>
    <col min="517" max="518" width="3.42578125" style="26" customWidth="1"/>
    <col min="519" max="519" width="3.5703125" style="26" customWidth="1"/>
    <col min="520" max="534" width="3.42578125" style="26" customWidth="1"/>
    <col min="535" max="535" width="3.28515625" style="26" customWidth="1"/>
    <col min="536" max="545" width="3.42578125" style="26" customWidth="1"/>
    <col min="546" max="547" width="3.7109375" style="26" customWidth="1"/>
    <col min="548" max="556" width="3" style="26" customWidth="1"/>
    <col min="557" max="768" width="10.28515625" style="26"/>
    <col min="769" max="772" width="5.140625" style="26" customWidth="1"/>
    <col min="773" max="774" width="3.42578125" style="26" customWidth="1"/>
    <col min="775" max="775" width="3.5703125" style="26" customWidth="1"/>
    <col min="776" max="790" width="3.42578125" style="26" customWidth="1"/>
    <col min="791" max="791" width="3.28515625" style="26" customWidth="1"/>
    <col min="792" max="801" width="3.42578125" style="26" customWidth="1"/>
    <col min="802" max="803" width="3.7109375" style="26" customWidth="1"/>
    <col min="804" max="812" width="3" style="26" customWidth="1"/>
    <col min="813" max="1024" width="10.28515625" style="26"/>
    <col min="1025" max="1028" width="5.140625" style="26" customWidth="1"/>
    <col min="1029" max="1030" width="3.42578125" style="26" customWidth="1"/>
    <col min="1031" max="1031" width="3.5703125" style="26" customWidth="1"/>
    <col min="1032" max="1046" width="3.42578125" style="26" customWidth="1"/>
    <col min="1047" max="1047" width="3.28515625" style="26" customWidth="1"/>
    <col min="1048" max="1057" width="3.42578125" style="26" customWidth="1"/>
    <col min="1058" max="1059" width="3.7109375" style="26" customWidth="1"/>
    <col min="1060" max="1068" width="3" style="26" customWidth="1"/>
    <col min="1069" max="1280" width="10.28515625" style="26"/>
    <col min="1281" max="1284" width="5.140625" style="26" customWidth="1"/>
    <col min="1285" max="1286" width="3.42578125" style="26" customWidth="1"/>
    <col min="1287" max="1287" width="3.5703125" style="26" customWidth="1"/>
    <col min="1288" max="1302" width="3.42578125" style="26" customWidth="1"/>
    <col min="1303" max="1303" width="3.28515625" style="26" customWidth="1"/>
    <col min="1304" max="1313" width="3.42578125" style="26" customWidth="1"/>
    <col min="1314" max="1315" width="3.7109375" style="26" customWidth="1"/>
    <col min="1316" max="1324" width="3" style="26" customWidth="1"/>
    <col min="1325" max="1536" width="10.28515625" style="26"/>
    <col min="1537" max="1540" width="5.140625" style="26" customWidth="1"/>
    <col min="1541" max="1542" width="3.42578125" style="26" customWidth="1"/>
    <col min="1543" max="1543" width="3.5703125" style="26" customWidth="1"/>
    <col min="1544" max="1558" width="3.42578125" style="26" customWidth="1"/>
    <col min="1559" max="1559" width="3.28515625" style="26" customWidth="1"/>
    <col min="1560" max="1569" width="3.42578125" style="26" customWidth="1"/>
    <col min="1570" max="1571" width="3.7109375" style="26" customWidth="1"/>
    <col min="1572" max="1580" width="3" style="26" customWidth="1"/>
    <col min="1581" max="1792" width="10.28515625" style="26"/>
    <col min="1793" max="1796" width="5.140625" style="26" customWidth="1"/>
    <col min="1797" max="1798" width="3.42578125" style="26" customWidth="1"/>
    <col min="1799" max="1799" width="3.5703125" style="26" customWidth="1"/>
    <col min="1800" max="1814" width="3.42578125" style="26" customWidth="1"/>
    <col min="1815" max="1815" width="3.28515625" style="26" customWidth="1"/>
    <col min="1816" max="1825" width="3.42578125" style="26" customWidth="1"/>
    <col min="1826" max="1827" width="3.7109375" style="26" customWidth="1"/>
    <col min="1828" max="1836" width="3" style="26" customWidth="1"/>
    <col min="1837" max="2048" width="10.28515625" style="26"/>
    <col min="2049" max="2052" width="5.140625" style="26" customWidth="1"/>
    <col min="2053" max="2054" width="3.42578125" style="26" customWidth="1"/>
    <col min="2055" max="2055" width="3.5703125" style="26" customWidth="1"/>
    <col min="2056" max="2070" width="3.42578125" style="26" customWidth="1"/>
    <col min="2071" max="2071" width="3.28515625" style="26" customWidth="1"/>
    <col min="2072" max="2081" width="3.42578125" style="26" customWidth="1"/>
    <col min="2082" max="2083" width="3.7109375" style="26" customWidth="1"/>
    <col min="2084" max="2092" width="3" style="26" customWidth="1"/>
    <col min="2093" max="2304" width="10.28515625" style="26"/>
    <col min="2305" max="2308" width="5.140625" style="26" customWidth="1"/>
    <col min="2309" max="2310" width="3.42578125" style="26" customWidth="1"/>
    <col min="2311" max="2311" width="3.5703125" style="26" customWidth="1"/>
    <col min="2312" max="2326" width="3.42578125" style="26" customWidth="1"/>
    <col min="2327" max="2327" width="3.28515625" style="26" customWidth="1"/>
    <col min="2328" max="2337" width="3.42578125" style="26" customWidth="1"/>
    <col min="2338" max="2339" width="3.7109375" style="26" customWidth="1"/>
    <col min="2340" max="2348" width="3" style="26" customWidth="1"/>
    <col min="2349" max="2560" width="10.28515625" style="26"/>
    <col min="2561" max="2564" width="5.140625" style="26" customWidth="1"/>
    <col min="2565" max="2566" width="3.42578125" style="26" customWidth="1"/>
    <col min="2567" max="2567" width="3.5703125" style="26" customWidth="1"/>
    <col min="2568" max="2582" width="3.42578125" style="26" customWidth="1"/>
    <col min="2583" max="2583" width="3.28515625" style="26" customWidth="1"/>
    <col min="2584" max="2593" width="3.42578125" style="26" customWidth="1"/>
    <col min="2594" max="2595" width="3.7109375" style="26" customWidth="1"/>
    <col min="2596" max="2604" width="3" style="26" customWidth="1"/>
    <col min="2605" max="2816" width="10.28515625" style="26"/>
    <col min="2817" max="2820" width="5.140625" style="26" customWidth="1"/>
    <col min="2821" max="2822" width="3.42578125" style="26" customWidth="1"/>
    <col min="2823" max="2823" width="3.5703125" style="26" customWidth="1"/>
    <col min="2824" max="2838" width="3.42578125" style="26" customWidth="1"/>
    <col min="2839" max="2839" width="3.28515625" style="26" customWidth="1"/>
    <col min="2840" max="2849" width="3.42578125" style="26" customWidth="1"/>
    <col min="2850" max="2851" width="3.7109375" style="26" customWidth="1"/>
    <col min="2852" max="2860" width="3" style="26" customWidth="1"/>
    <col min="2861" max="3072" width="10.28515625" style="26"/>
    <col min="3073" max="3076" width="5.140625" style="26" customWidth="1"/>
    <col min="3077" max="3078" width="3.42578125" style="26" customWidth="1"/>
    <col min="3079" max="3079" width="3.5703125" style="26" customWidth="1"/>
    <col min="3080" max="3094" width="3.42578125" style="26" customWidth="1"/>
    <col min="3095" max="3095" width="3.28515625" style="26" customWidth="1"/>
    <col min="3096" max="3105" width="3.42578125" style="26" customWidth="1"/>
    <col min="3106" max="3107" width="3.7109375" style="26" customWidth="1"/>
    <col min="3108" max="3116" width="3" style="26" customWidth="1"/>
    <col min="3117" max="3328" width="10.28515625" style="26"/>
    <col min="3329" max="3332" width="5.140625" style="26" customWidth="1"/>
    <col min="3333" max="3334" width="3.42578125" style="26" customWidth="1"/>
    <col min="3335" max="3335" width="3.5703125" style="26" customWidth="1"/>
    <col min="3336" max="3350" width="3.42578125" style="26" customWidth="1"/>
    <col min="3351" max="3351" width="3.28515625" style="26" customWidth="1"/>
    <col min="3352" max="3361" width="3.42578125" style="26" customWidth="1"/>
    <col min="3362" max="3363" width="3.7109375" style="26" customWidth="1"/>
    <col min="3364" max="3372" width="3" style="26" customWidth="1"/>
    <col min="3373" max="3584" width="10.28515625" style="26"/>
    <col min="3585" max="3588" width="5.140625" style="26" customWidth="1"/>
    <col min="3589" max="3590" width="3.42578125" style="26" customWidth="1"/>
    <col min="3591" max="3591" width="3.5703125" style="26" customWidth="1"/>
    <col min="3592" max="3606" width="3.42578125" style="26" customWidth="1"/>
    <col min="3607" max="3607" width="3.28515625" style="26" customWidth="1"/>
    <col min="3608" max="3617" width="3.42578125" style="26" customWidth="1"/>
    <col min="3618" max="3619" width="3.7109375" style="26" customWidth="1"/>
    <col min="3620" max="3628" width="3" style="26" customWidth="1"/>
    <col min="3629" max="3840" width="10.28515625" style="26"/>
    <col min="3841" max="3844" width="5.140625" style="26" customWidth="1"/>
    <col min="3845" max="3846" width="3.42578125" style="26" customWidth="1"/>
    <col min="3847" max="3847" width="3.5703125" style="26" customWidth="1"/>
    <col min="3848" max="3862" width="3.42578125" style="26" customWidth="1"/>
    <col min="3863" max="3863" width="3.28515625" style="26" customWidth="1"/>
    <col min="3864" max="3873" width="3.42578125" style="26" customWidth="1"/>
    <col min="3874" max="3875" width="3.7109375" style="26" customWidth="1"/>
    <col min="3876" max="3884" width="3" style="26" customWidth="1"/>
    <col min="3885" max="4096" width="10.28515625" style="26"/>
    <col min="4097" max="4100" width="5.140625" style="26" customWidth="1"/>
    <col min="4101" max="4102" width="3.42578125" style="26" customWidth="1"/>
    <col min="4103" max="4103" width="3.5703125" style="26" customWidth="1"/>
    <col min="4104" max="4118" width="3.42578125" style="26" customWidth="1"/>
    <col min="4119" max="4119" width="3.28515625" style="26" customWidth="1"/>
    <col min="4120" max="4129" width="3.42578125" style="26" customWidth="1"/>
    <col min="4130" max="4131" width="3.7109375" style="26" customWidth="1"/>
    <col min="4132" max="4140" width="3" style="26" customWidth="1"/>
    <col min="4141" max="4352" width="10.28515625" style="26"/>
    <col min="4353" max="4356" width="5.140625" style="26" customWidth="1"/>
    <col min="4357" max="4358" width="3.42578125" style="26" customWidth="1"/>
    <col min="4359" max="4359" width="3.5703125" style="26" customWidth="1"/>
    <col min="4360" max="4374" width="3.42578125" style="26" customWidth="1"/>
    <col min="4375" max="4375" width="3.28515625" style="26" customWidth="1"/>
    <col min="4376" max="4385" width="3.42578125" style="26" customWidth="1"/>
    <col min="4386" max="4387" width="3.7109375" style="26" customWidth="1"/>
    <col min="4388" max="4396" width="3" style="26" customWidth="1"/>
    <col min="4397" max="4608" width="10.28515625" style="26"/>
    <col min="4609" max="4612" width="5.140625" style="26" customWidth="1"/>
    <col min="4613" max="4614" width="3.42578125" style="26" customWidth="1"/>
    <col min="4615" max="4615" width="3.5703125" style="26" customWidth="1"/>
    <col min="4616" max="4630" width="3.42578125" style="26" customWidth="1"/>
    <col min="4631" max="4631" width="3.28515625" style="26" customWidth="1"/>
    <col min="4632" max="4641" width="3.42578125" style="26" customWidth="1"/>
    <col min="4642" max="4643" width="3.7109375" style="26" customWidth="1"/>
    <col min="4644" max="4652" width="3" style="26" customWidth="1"/>
    <col min="4653" max="4864" width="10.28515625" style="26"/>
    <col min="4865" max="4868" width="5.140625" style="26" customWidth="1"/>
    <col min="4869" max="4870" width="3.42578125" style="26" customWidth="1"/>
    <col min="4871" max="4871" width="3.5703125" style="26" customWidth="1"/>
    <col min="4872" max="4886" width="3.42578125" style="26" customWidth="1"/>
    <col min="4887" max="4887" width="3.28515625" style="26" customWidth="1"/>
    <col min="4888" max="4897" width="3.42578125" style="26" customWidth="1"/>
    <col min="4898" max="4899" width="3.7109375" style="26" customWidth="1"/>
    <col min="4900" max="4908" width="3" style="26" customWidth="1"/>
    <col min="4909" max="5120" width="10.28515625" style="26"/>
    <col min="5121" max="5124" width="5.140625" style="26" customWidth="1"/>
    <col min="5125" max="5126" width="3.42578125" style="26" customWidth="1"/>
    <col min="5127" max="5127" width="3.5703125" style="26" customWidth="1"/>
    <col min="5128" max="5142" width="3.42578125" style="26" customWidth="1"/>
    <col min="5143" max="5143" width="3.28515625" style="26" customWidth="1"/>
    <col min="5144" max="5153" width="3.42578125" style="26" customWidth="1"/>
    <col min="5154" max="5155" width="3.7109375" style="26" customWidth="1"/>
    <col min="5156" max="5164" width="3" style="26" customWidth="1"/>
    <col min="5165" max="5376" width="10.28515625" style="26"/>
    <col min="5377" max="5380" width="5.140625" style="26" customWidth="1"/>
    <col min="5381" max="5382" width="3.42578125" style="26" customWidth="1"/>
    <col min="5383" max="5383" width="3.5703125" style="26" customWidth="1"/>
    <col min="5384" max="5398" width="3.42578125" style="26" customWidth="1"/>
    <col min="5399" max="5399" width="3.28515625" style="26" customWidth="1"/>
    <col min="5400" max="5409" width="3.42578125" style="26" customWidth="1"/>
    <col min="5410" max="5411" width="3.7109375" style="26" customWidth="1"/>
    <col min="5412" max="5420" width="3" style="26" customWidth="1"/>
    <col min="5421" max="5632" width="10.28515625" style="26"/>
    <col min="5633" max="5636" width="5.140625" style="26" customWidth="1"/>
    <col min="5637" max="5638" width="3.42578125" style="26" customWidth="1"/>
    <col min="5639" max="5639" width="3.5703125" style="26" customWidth="1"/>
    <col min="5640" max="5654" width="3.42578125" style="26" customWidth="1"/>
    <col min="5655" max="5655" width="3.28515625" style="26" customWidth="1"/>
    <col min="5656" max="5665" width="3.42578125" style="26" customWidth="1"/>
    <col min="5666" max="5667" width="3.7109375" style="26" customWidth="1"/>
    <col min="5668" max="5676" width="3" style="26" customWidth="1"/>
    <col min="5677" max="5888" width="10.28515625" style="26"/>
    <col min="5889" max="5892" width="5.140625" style="26" customWidth="1"/>
    <col min="5893" max="5894" width="3.42578125" style="26" customWidth="1"/>
    <col min="5895" max="5895" width="3.5703125" style="26" customWidth="1"/>
    <col min="5896" max="5910" width="3.42578125" style="26" customWidth="1"/>
    <col min="5911" max="5911" width="3.28515625" style="26" customWidth="1"/>
    <col min="5912" max="5921" width="3.42578125" style="26" customWidth="1"/>
    <col min="5922" max="5923" width="3.7109375" style="26" customWidth="1"/>
    <col min="5924" max="5932" width="3" style="26" customWidth="1"/>
    <col min="5933" max="6144" width="10.28515625" style="26"/>
    <col min="6145" max="6148" width="5.140625" style="26" customWidth="1"/>
    <col min="6149" max="6150" width="3.42578125" style="26" customWidth="1"/>
    <col min="6151" max="6151" width="3.5703125" style="26" customWidth="1"/>
    <col min="6152" max="6166" width="3.42578125" style="26" customWidth="1"/>
    <col min="6167" max="6167" width="3.28515625" style="26" customWidth="1"/>
    <col min="6168" max="6177" width="3.42578125" style="26" customWidth="1"/>
    <col min="6178" max="6179" width="3.7109375" style="26" customWidth="1"/>
    <col min="6180" max="6188" width="3" style="26" customWidth="1"/>
    <col min="6189" max="6400" width="10.28515625" style="26"/>
    <col min="6401" max="6404" width="5.140625" style="26" customWidth="1"/>
    <col min="6405" max="6406" width="3.42578125" style="26" customWidth="1"/>
    <col min="6407" max="6407" width="3.5703125" style="26" customWidth="1"/>
    <col min="6408" max="6422" width="3.42578125" style="26" customWidth="1"/>
    <col min="6423" max="6423" width="3.28515625" style="26" customWidth="1"/>
    <col min="6424" max="6433" width="3.42578125" style="26" customWidth="1"/>
    <col min="6434" max="6435" width="3.7109375" style="26" customWidth="1"/>
    <col min="6436" max="6444" width="3" style="26" customWidth="1"/>
    <col min="6445" max="6656" width="10.28515625" style="26"/>
    <col min="6657" max="6660" width="5.140625" style="26" customWidth="1"/>
    <col min="6661" max="6662" width="3.42578125" style="26" customWidth="1"/>
    <col min="6663" max="6663" width="3.5703125" style="26" customWidth="1"/>
    <col min="6664" max="6678" width="3.42578125" style="26" customWidth="1"/>
    <col min="6679" max="6679" width="3.28515625" style="26" customWidth="1"/>
    <col min="6680" max="6689" width="3.42578125" style="26" customWidth="1"/>
    <col min="6690" max="6691" width="3.7109375" style="26" customWidth="1"/>
    <col min="6692" max="6700" width="3" style="26" customWidth="1"/>
    <col min="6701" max="6912" width="10.28515625" style="26"/>
    <col min="6913" max="6916" width="5.140625" style="26" customWidth="1"/>
    <col min="6917" max="6918" width="3.42578125" style="26" customWidth="1"/>
    <col min="6919" max="6919" width="3.5703125" style="26" customWidth="1"/>
    <col min="6920" max="6934" width="3.42578125" style="26" customWidth="1"/>
    <col min="6935" max="6935" width="3.28515625" style="26" customWidth="1"/>
    <col min="6936" max="6945" width="3.42578125" style="26" customWidth="1"/>
    <col min="6946" max="6947" width="3.7109375" style="26" customWidth="1"/>
    <col min="6948" max="6956" width="3" style="26" customWidth="1"/>
    <col min="6957" max="7168" width="10.28515625" style="26"/>
    <col min="7169" max="7172" width="5.140625" style="26" customWidth="1"/>
    <col min="7173" max="7174" width="3.42578125" style="26" customWidth="1"/>
    <col min="7175" max="7175" width="3.5703125" style="26" customWidth="1"/>
    <col min="7176" max="7190" width="3.42578125" style="26" customWidth="1"/>
    <col min="7191" max="7191" width="3.28515625" style="26" customWidth="1"/>
    <col min="7192" max="7201" width="3.42578125" style="26" customWidth="1"/>
    <col min="7202" max="7203" width="3.7109375" style="26" customWidth="1"/>
    <col min="7204" max="7212" width="3" style="26" customWidth="1"/>
    <col min="7213" max="7424" width="10.28515625" style="26"/>
    <col min="7425" max="7428" width="5.140625" style="26" customWidth="1"/>
    <col min="7429" max="7430" width="3.42578125" style="26" customWidth="1"/>
    <col min="7431" max="7431" width="3.5703125" style="26" customWidth="1"/>
    <col min="7432" max="7446" width="3.42578125" style="26" customWidth="1"/>
    <col min="7447" max="7447" width="3.28515625" style="26" customWidth="1"/>
    <col min="7448" max="7457" width="3.42578125" style="26" customWidth="1"/>
    <col min="7458" max="7459" width="3.7109375" style="26" customWidth="1"/>
    <col min="7460" max="7468" width="3" style="26" customWidth="1"/>
    <col min="7469" max="7680" width="10.28515625" style="26"/>
    <col min="7681" max="7684" width="5.140625" style="26" customWidth="1"/>
    <col min="7685" max="7686" width="3.42578125" style="26" customWidth="1"/>
    <col min="7687" max="7687" width="3.5703125" style="26" customWidth="1"/>
    <col min="7688" max="7702" width="3.42578125" style="26" customWidth="1"/>
    <col min="7703" max="7703" width="3.28515625" style="26" customWidth="1"/>
    <col min="7704" max="7713" width="3.42578125" style="26" customWidth="1"/>
    <col min="7714" max="7715" width="3.7109375" style="26" customWidth="1"/>
    <col min="7716" max="7724" width="3" style="26" customWidth="1"/>
    <col min="7725" max="7936" width="10.28515625" style="26"/>
    <col min="7937" max="7940" width="5.140625" style="26" customWidth="1"/>
    <col min="7941" max="7942" width="3.42578125" style="26" customWidth="1"/>
    <col min="7943" max="7943" width="3.5703125" style="26" customWidth="1"/>
    <col min="7944" max="7958" width="3.42578125" style="26" customWidth="1"/>
    <col min="7959" max="7959" width="3.28515625" style="26" customWidth="1"/>
    <col min="7960" max="7969" width="3.42578125" style="26" customWidth="1"/>
    <col min="7970" max="7971" width="3.7109375" style="26" customWidth="1"/>
    <col min="7972" max="7980" width="3" style="26" customWidth="1"/>
    <col min="7981" max="8192" width="10.28515625" style="26"/>
    <col min="8193" max="8196" width="5.140625" style="26" customWidth="1"/>
    <col min="8197" max="8198" width="3.42578125" style="26" customWidth="1"/>
    <col min="8199" max="8199" width="3.5703125" style="26" customWidth="1"/>
    <col min="8200" max="8214" width="3.42578125" style="26" customWidth="1"/>
    <col min="8215" max="8215" width="3.28515625" style="26" customWidth="1"/>
    <col min="8216" max="8225" width="3.42578125" style="26" customWidth="1"/>
    <col min="8226" max="8227" width="3.7109375" style="26" customWidth="1"/>
    <col min="8228" max="8236" width="3" style="26" customWidth="1"/>
    <col min="8237" max="8448" width="10.28515625" style="26"/>
    <col min="8449" max="8452" width="5.140625" style="26" customWidth="1"/>
    <col min="8453" max="8454" width="3.42578125" style="26" customWidth="1"/>
    <col min="8455" max="8455" width="3.5703125" style="26" customWidth="1"/>
    <col min="8456" max="8470" width="3.42578125" style="26" customWidth="1"/>
    <col min="8471" max="8471" width="3.28515625" style="26" customWidth="1"/>
    <col min="8472" max="8481" width="3.42578125" style="26" customWidth="1"/>
    <col min="8482" max="8483" width="3.7109375" style="26" customWidth="1"/>
    <col min="8484" max="8492" width="3" style="26" customWidth="1"/>
    <col min="8493" max="8704" width="10.28515625" style="26"/>
    <col min="8705" max="8708" width="5.140625" style="26" customWidth="1"/>
    <col min="8709" max="8710" width="3.42578125" style="26" customWidth="1"/>
    <col min="8711" max="8711" width="3.5703125" style="26" customWidth="1"/>
    <col min="8712" max="8726" width="3.42578125" style="26" customWidth="1"/>
    <col min="8727" max="8727" width="3.28515625" style="26" customWidth="1"/>
    <col min="8728" max="8737" width="3.42578125" style="26" customWidth="1"/>
    <col min="8738" max="8739" width="3.7109375" style="26" customWidth="1"/>
    <col min="8740" max="8748" width="3" style="26" customWidth="1"/>
    <col min="8749" max="8960" width="10.28515625" style="26"/>
    <col min="8961" max="8964" width="5.140625" style="26" customWidth="1"/>
    <col min="8965" max="8966" width="3.42578125" style="26" customWidth="1"/>
    <col min="8967" max="8967" width="3.5703125" style="26" customWidth="1"/>
    <col min="8968" max="8982" width="3.42578125" style="26" customWidth="1"/>
    <col min="8983" max="8983" width="3.28515625" style="26" customWidth="1"/>
    <col min="8984" max="8993" width="3.42578125" style="26" customWidth="1"/>
    <col min="8994" max="8995" width="3.7109375" style="26" customWidth="1"/>
    <col min="8996" max="9004" width="3" style="26" customWidth="1"/>
    <col min="9005" max="9216" width="10.28515625" style="26"/>
    <col min="9217" max="9220" width="5.140625" style="26" customWidth="1"/>
    <col min="9221" max="9222" width="3.42578125" style="26" customWidth="1"/>
    <col min="9223" max="9223" width="3.5703125" style="26" customWidth="1"/>
    <col min="9224" max="9238" width="3.42578125" style="26" customWidth="1"/>
    <col min="9239" max="9239" width="3.28515625" style="26" customWidth="1"/>
    <col min="9240" max="9249" width="3.42578125" style="26" customWidth="1"/>
    <col min="9250" max="9251" width="3.7109375" style="26" customWidth="1"/>
    <col min="9252" max="9260" width="3" style="26" customWidth="1"/>
    <col min="9261" max="9472" width="10.28515625" style="26"/>
    <col min="9473" max="9476" width="5.140625" style="26" customWidth="1"/>
    <col min="9477" max="9478" width="3.42578125" style="26" customWidth="1"/>
    <col min="9479" max="9479" width="3.5703125" style="26" customWidth="1"/>
    <col min="9480" max="9494" width="3.42578125" style="26" customWidth="1"/>
    <col min="9495" max="9495" width="3.28515625" style="26" customWidth="1"/>
    <col min="9496" max="9505" width="3.42578125" style="26" customWidth="1"/>
    <col min="9506" max="9507" width="3.7109375" style="26" customWidth="1"/>
    <col min="9508" max="9516" width="3" style="26" customWidth="1"/>
    <col min="9517" max="9728" width="10.28515625" style="26"/>
    <col min="9729" max="9732" width="5.140625" style="26" customWidth="1"/>
    <col min="9733" max="9734" width="3.42578125" style="26" customWidth="1"/>
    <col min="9735" max="9735" width="3.5703125" style="26" customWidth="1"/>
    <col min="9736" max="9750" width="3.42578125" style="26" customWidth="1"/>
    <col min="9751" max="9751" width="3.28515625" style="26" customWidth="1"/>
    <col min="9752" max="9761" width="3.42578125" style="26" customWidth="1"/>
    <col min="9762" max="9763" width="3.7109375" style="26" customWidth="1"/>
    <col min="9764" max="9772" width="3" style="26" customWidth="1"/>
    <col min="9773" max="9984" width="10.28515625" style="26"/>
    <col min="9985" max="9988" width="5.140625" style="26" customWidth="1"/>
    <col min="9989" max="9990" width="3.42578125" style="26" customWidth="1"/>
    <col min="9991" max="9991" width="3.5703125" style="26" customWidth="1"/>
    <col min="9992" max="10006" width="3.42578125" style="26" customWidth="1"/>
    <col min="10007" max="10007" width="3.28515625" style="26" customWidth="1"/>
    <col min="10008" max="10017" width="3.42578125" style="26" customWidth="1"/>
    <col min="10018" max="10019" width="3.7109375" style="26" customWidth="1"/>
    <col min="10020" max="10028" width="3" style="26" customWidth="1"/>
    <col min="10029" max="10240" width="10.28515625" style="26"/>
    <col min="10241" max="10244" width="5.140625" style="26" customWidth="1"/>
    <col min="10245" max="10246" width="3.42578125" style="26" customWidth="1"/>
    <col min="10247" max="10247" width="3.5703125" style="26" customWidth="1"/>
    <col min="10248" max="10262" width="3.42578125" style="26" customWidth="1"/>
    <col min="10263" max="10263" width="3.28515625" style="26" customWidth="1"/>
    <col min="10264" max="10273" width="3.42578125" style="26" customWidth="1"/>
    <col min="10274" max="10275" width="3.7109375" style="26" customWidth="1"/>
    <col min="10276" max="10284" width="3" style="26" customWidth="1"/>
    <col min="10285" max="10496" width="10.28515625" style="26"/>
    <col min="10497" max="10500" width="5.140625" style="26" customWidth="1"/>
    <col min="10501" max="10502" width="3.42578125" style="26" customWidth="1"/>
    <col min="10503" max="10503" width="3.5703125" style="26" customWidth="1"/>
    <col min="10504" max="10518" width="3.42578125" style="26" customWidth="1"/>
    <col min="10519" max="10519" width="3.28515625" style="26" customWidth="1"/>
    <col min="10520" max="10529" width="3.42578125" style="26" customWidth="1"/>
    <col min="10530" max="10531" width="3.7109375" style="26" customWidth="1"/>
    <col min="10532" max="10540" width="3" style="26" customWidth="1"/>
    <col min="10541" max="10752" width="10.28515625" style="26"/>
    <col min="10753" max="10756" width="5.140625" style="26" customWidth="1"/>
    <col min="10757" max="10758" width="3.42578125" style="26" customWidth="1"/>
    <col min="10759" max="10759" width="3.5703125" style="26" customWidth="1"/>
    <col min="10760" max="10774" width="3.42578125" style="26" customWidth="1"/>
    <col min="10775" max="10775" width="3.28515625" style="26" customWidth="1"/>
    <col min="10776" max="10785" width="3.42578125" style="26" customWidth="1"/>
    <col min="10786" max="10787" width="3.7109375" style="26" customWidth="1"/>
    <col min="10788" max="10796" width="3" style="26" customWidth="1"/>
    <col min="10797" max="11008" width="10.28515625" style="26"/>
    <col min="11009" max="11012" width="5.140625" style="26" customWidth="1"/>
    <col min="11013" max="11014" width="3.42578125" style="26" customWidth="1"/>
    <col min="11015" max="11015" width="3.5703125" style="26" customWidth="1"/>
    <col min="11016" max="11030" width="3.42578125" style="26" customWidth="1"/>
    <col min="11031" max="11031" width="3.28515625" style="26" customWidth="1"/>
    <col min="11032" max="11041" width="3.42578125" style="26" customWidth="1"/>
    <col min="11042" max="11043" width="3.7109375" style="26" customWidth="1"/>
    <col min="11044" max="11052" width="3" style="26" customWidth="1"/>
    <col min="11053" max="11264" width="10.28515625" style="26"/>
    <col min="11265" max="11268" width="5.140625" style="26" customWidth="1"/>
    <col min="11269" max="11270" width="3.42578125" style="26" customWidth="1"/>
    <col min="11271" max="11271" width="3.5703125" style="26" customWidth="1"/>
    <col min="11272" max="11286" width="3.42578125" style="26" customWidth="1"/>
    <col min="11287" max="11287" width="3.28515625" style="26" customWidth="1"/>
    <col min="11288" max="11297" width="3.42578125" style="26" customWidth="1"/>
    <col min="11298" max="11299" width="3.7109375" style="26" customWidth="1"/>
    <col min="11300" max="11308" width="3" style="26" customWidth="1"/>
    <col min="11309" max="11520" width="10.28515625" style="26"/>
    <col min="11521" max="11524" width="5.140625" style="26" customWidth="1"/>
    <col min="11525" max="11526" width="3.42578125" style="26" customWidth="1"/>
    <col min="11527" max="11527" width="3.5703125" style="26" customWidth="1"/>
    <col min="11528" max="11542" width="3.42578125" style="26" customWidth="1"/>
    <col min="11543" max="11543" width="3.28515625" style="26" customWidth="1"/>
    <col min="11544" max="11553" width="3.42578125" style="26" customWidth="1"/>
    <col min="11554" max="11555" width="3.7109375" style="26" customWidth="1"/>
    <col min="11556" max="11564" width="3" style="26" customWidth="1"/>
    <col min="11565" max="11776" width="10.28515625" style="26"/>
    <col min="11777" max="11780" width="5.140625" style="26" customWidth="1"/>
    <col min="11781" max="11782" width="3.42578125" style="26" customWidth="1"/>
    <col min="11783" max="11783" width="3.5703125" style="26" customWidth="1"/>
    <col min="11784" max="11798" width="3.42578125" style="26" customWidth="1"/>
    <col min="11799" max="11799" width="3.28515625" style="26" customWidth="1"/>
    <col min="11800" max="11809" width="3.42578125" style="26" customWidth="1"/>
    <col min="11810" max="11811" width="3.7109375" style="26" customWidth="1"/>
    <col min="11812" max="11820" width="3" style="26" customWidth="1"/>
    <col min="11821" max="12032" width="10.28515625" style="26"/>
    <col min="12033" max="12036" width="5.140625" style="26" customWidth="1"/>
    <col min="12037" max="12038" width="3.42578125" style="26" customWidth="1"/>
    <col min="12039" max="12039" width="3.5703125" style="26" customWidth="1"/>
    <col min="12040" max="12054" width="3.42578125" style="26" customWidth="1"/>
    <col min="12055" max="12055" width="3.28515625" style="26" customWidth="1"/>
    <col min="12056" max="12065" width="3.42578125" style="26" customWidth="1"/>
    <col min="12066" max="12067" width="3.7109375" style="26" customWidth="1"/>
    <col min="12068" max="12076" width="3" style="26" customWidth="1"/>
    <col min="12077" max="12288" width="10.28515625" style="26"/>
    <col min="12289" max="12292" width="5.140625" style="26" customWidth="1"/>
    <col min="12293" max="12294" width="3.42578125" style="26" customWidth="1"/>
    <col min="12295" max="12295" width="3.5703125" style="26" customWidth="1"/>
    <col min="12296" max="12310" width="3.42578125" style="26" customWidth="1"/>
    <col min="12311" max="12311" width="3.28515625" style="26" customWidth="1"/>
    <col min="12312" max="12321" width="3.42578125" style="26" customWidth="1"/>
    <col min="12322" max="12323" width="3.7109375" style="26" customWidth="1"/>
    <col min="12324" max="12332" width="3" style="26" customWidth="1"/>
    <col min="12333" max="12544" width="10.28515625" style="26"/>
    <col min="12545" max="12548" width="5.140625" style="26" customWidth="1"/>
    <col min="12549" max="12550" width="3.42578125" style="26" customWidth="1"/>
    <col min="12551" max="12551" width="3.5703125" style="26" customWidth="1"/>
    <col min="12552" max="12566" width="3.42578125" style="26" customWidth="1"/>
    <col min="12567" max="12567" width="3.28515625" style="26" customWidth="1"/>
    <col min="12568" max="12577" width="3.42578125" style="26" customWidth="1"/>
    <col min="12578" max="12579" width="3.7109375" style="26" customWidth="1"/>
    <col min="12580" max="12588" width="3" style="26" customWidth="1"/>
    <col min="12589" max="12800" width="10.28515625" style="26"/>
    <col min="12801" max="12804" width="5.140625" style="26" customWidth="1"/>
    <col min="12805" max="12806" width="3.42578125" style="26" customWidth="1"/>
    <col min="12807" max="12807" width="3.5703125" style="26" customWidth="1"/>
    <col min="12808" max="12822" width="3.42578125" style="26" customWidth="1"/>
    <col min="12823" max="12823" width="3.28515625" style="26" customWidth="1"/>
    <col min="12824" max="12833" width="3.42578125" style="26" customWidth="1"/>
    <col min="12834" max="12835" width="3.7109375" style="26" customWidth="1"/>
    <col min="12836" max="12844" width="3" style="26" customWidth="1"/>
    <col min="12845" max="13056" width="10.28515625" style="26"/>
    <col min="13057" max="13060" width="5.140625" style="26" customWidth="1"/>
    <col min="13061" max="13062" width="3.42578125" style="26" customWidth="1"/>
    <col min="13063" max="13063" width="3.5703125" style="26" customWidth="1"/>
    <col min="13064" max="13078" width="3.42578125" style="26" customWidth="1"/>
    <col min="13079" max="13079" width="3.28515625" style="26" customWidth="1"/>
    <col min="13080" max="13089" width="3.42578125" style="26" customWidth="1"/>
    <col min="13090" max="13091" width="3.7109375" style="26" customWidth="1"/>
    <col min="13092" max="13100" width="3" style="26" customWidth="1"/>
    <col min="13101" max="13312" width="10.28515625" style="26"/>
    <col min="13313" max="13316" width="5.140625" style="26" customWidth="1"/>
    <col min="13317" max="13318" width="3.42578125" style="26" customWidth="1"/>
    <col min="13319" max="13319" width="3.5703125" style="26" customWidth="1"/>
    <col min="13320" max="13334" width="3.42578125" style="26" customWidth="1"/>
    <col min="13335" max="13335" width="3.28515625" style="26" customWidth="1"/>
    <col min="13336" max="13345" width="3.42578125" style="26" customWidth="1"/>
    <col min="13346" max="13347" width="3.7109375" style="26" customWidth="1"/>
    <col min="13348" max="13356" width="3" style="26" customWidth="1"/>
    <col min="13357" max="13568" width="10.28515625" style="26"/>
    <col min="13569" max="13572" width="5.140625" style="26" customWidth="1"/>
    <col min="13573" max="13574" width="3.42578125" style="26" customWidth="1"/>
    <col min="13575" max="13575" width="3.5703125" style="26" customWidth="1"/>
    <col min="13576" max="13590" width="3.42578125" style="26" customWidth="1"/>
    <col min="13591" max="13591" width="3.28515625" style="26" customWidth="1"/>
    <col min="13592" max="13601" width="3.42578125" style="26" customWidth="1"/>
    <col min="13602" max="13603" width="3.7109375" style="26" customWidth="1"/>
    <col min="13604" max="13612" width="3" style="26" customWidth="1"/>
    <col min="13613" max="13824" width="10.28515625" style="26"/>
    <col min="13825" max="13828" width="5.140625" style="26" customWidth="1"/>
    <col min="13829" max="13830" width="3.42578125" style="26" customWidth="1"/>
    <col min="13831" max="13831" width="3.5703125" style="26" customWidth="1"/>
    <col min="13832" max="13846" width="3.42578125" style="26" customWidth="1"/>
    <col min="13847" max="13847" width="3.28515625" style="26" customWidth="1"/>
    <col min="13848" max="13857" width="3.42578125" style="26" customWidth="1"/>
    <col min="13858" max="13859" width="3.7109375" style="26" customWidth="1"/>
    <col min="13860" max="13868" width="3" style="26" customWidth="1"/>
    <col min="13869" max="14080" width="10.28515625" style="26"/>
    <col min="14081" max="14084" width="5.140625" style="26" customWidth="1"/>
    <col min="14085" max="14086" width="3.42578125" style="26" customWidth="1"/>
    <col min="14087" max="14087" width="3.5703125" style="26" customWidth="1"/>
    <col min="14088" max="14102" width="3.42578125" style="26" customWidth="1"/>
    <col min="14103" max="14103" width="3.28515625" style="26" customWidth="1"/>
    <col min="14104" max="14113" width="3.42578125" style="26" customWidth="1"/>
    <col min="14114" max="14115" width="3.7109375" style="26" customWidth="1"/>
    <col min="14116" max="14124" width="3" style="26" customWidth="1"/>
    <col min="14125" max="14336" width="10.28515625" style="26"/>
    <col min="14337" max="14340" width="5.140625" style="26" customWidth="1"/>
    <col min="14341" max="14342" width="3.42578125" style="26" customWidth="1"/>
    <col min="14343" max="14343" width="3.5703125" style="26" customWidth="1"/>
    <col min="14344" max="14358" width="3.42578125" style="26" customWidth="1"/>
    <col min="14359" max="14359" width="3.28515625" style="26" customWidth="1"/>
    <col min="14360" max="14369" width="3.42578125" style="26" customWidth="1"/>
    <col min="14370" max="14371" width="3.7109375" style="26" customWidth="1"/>
    <col min="14372" max="14380" width="3" style="26" customWidth="1"/>
    <col min="14381" max="14592" width="10.28515625" style="26"/>
    <col min="14593" max="14596" width="5.140625" style="26" customWidth="1"/>
    <col min="14597" max="14598" width="3.42578125" style="26" customWidth="1"/>
    <col min="14599" max="14599" width="3.5703125" style="26" customWidth="1"/>
    <col min="14600" max="14614" width="3.42578125" style="26" customWidth="1"/>
    <col min="14615" max="14615" width="3.28515625" style="26" customWidth="1"/>
    <col min="14616" max="14625" width="3.42578125" style="26" customWidth="1"/>
    <col min="14626" max="14627" width="3.7109375" style="26" customWidth="1"/>
    <col min="14628" max="14636" width="3" style="26" customWidth="1"/>
    <col min="14637" max="14848" width="10.28515625" style="26"/>
    <col min="14849" max="14852" width="5.140625" style="26" customWidth="1"/>
    <col min="14853" max="14854" width="3.42578125" style="26" customWidth="1"/>
    <col min="14855" max="14855" width="3.5703125" style="26" customWidth="1"/>
    <col min="14856" max="14870" width="3.42578125" style="26" customWidth="1"/>
    <col min="14871" max="14871" width="3.28515625" style="26" customWidth="1"/>
    <col min="14872" max="14881" width="3.42578125" style="26" customWidth="1"/>
    <col min="14882" max="14883" width="3.7109375" style="26" customWidth="1"/>
    <col min="14884" max="14892" width="3" style="26" customWidth="1"/>
    <col min="14893" max="15104" width="10.28515625" style="26"/>
    <col min="15105" max="15108" width="5.140625" style="26" customWidth="1"/>
    <col min="15109" max="15110" width="3.42578125" style="26" customWidth="1"/>
    <col min="15111" max="15111" width="3.5703125" style="26" customWidth="1"/>
    <col min="15112" max="15126" width="3.42578125" style="26" customWidth="1"/>
    <col min="15127" max="15127" width="3.28515625" style="26" customWidth="1"/>
    <col min="15128" max="15137" width="3.42578125" style="26" customWidth="1"/>
    <col min="15138" max="15139" width="3.7109375" style="26" customWidth="1"/>
    <col min="15140" max="15148" width="3" style="26" customWidth="1"/>
    <col min="15149" max="15360" width="10.28515625" style="26"/>
    <col min="15361" max="15364" width="5.140625" style="26" customWidth="1"/>
    <col min="15365" max="15366" width="3.42578125" style="26" customWidth="1"/>
    <col min="15367" max="15367" width="3.5703125" style="26" customWidth="1"/>
    <col min="15368" max="15382" width="3.42578125" style="26" customWidth="1"/>
    <col min="15383" max="15383" width="3.28515625" style="26" customWidth="1"/>
    <col min="15384" max="15393" width="3.42578125" style="26" customWidth="1"/>
    <col min="15394" max="15395" width="3.7109375" style="26" customWidth="1"/>
    <col min="15396" max="15404" width="3" style="26" customWidth="1"/>
    <col min="15405" max="15616" width="10.28515625" style="26"/>
    <col min="15617" max="15620" width="5.140625" style="26" customWidth="1"/>
    <col min="15621" max="15622" width="3.42578125" style="26" customWidth="1"/>
    <col min="15623" max="15623" width="3.5703125" style="26" customWidth="1"/>
    <col min="15624" max="15638" width="3.42578125" style="26" customWidth="1"/>
    <col min="15639" max="15639" width="3.28515625" style="26" customWidth="1"/>
    <col min="15640" max="15649" width="3.42578125" style="26" customWidth="1"/>
    <col min="15650" max="15651" width="3.7109375" style="26" customWidth="1"/>
    <col min="15652" max="15660" width="3" style="26" customWidth="1"/>
    <col min="15661" max="15872" width="10.28515625" style="26"/>
    <col min="15873" max="15876" width="5.140625" style="26" customWidth="1"/>
    <col min="15877" max="15878" width="3.42578125" style="26" customWidth="1"/>
    <col min="15879" max="15879" width="3.5703125" style="26" customWidth="1"/>
    <col min="15880" max="15894" width="3.42578125" style="26" customWidth="1"/>
    <col min="15895" max="15895" width="3.28515625" style="26" customWidth="1"/>
    <col min="15896" max="15905" width="3.42578125" style="26" customWidth="1"/>
    <col min="15906" max="15907" width="3.7109375" style="26" customWidth="1"/>
    <col min="15908" max="15916" width="3" style="26" customWidth="1"/>
    <col min="15917" max="16128" width="10.28515625" style="26"/>
    <col min="16129" max="16132" width="5.140625" style="26" customWidth="1"/>
    <col min="16133" max="16134" width="3.42578125" style="26" customWidth="1"/>
    <col min="16135" max="16135" width="3.5703125" style="26" customWidth="1"/>
    <col min="16136" max="16150" width="3.42578125" style="26" customWidth="1"/>
    <col min="16151" max="16151" width="3.28515625" style="26" customWidth="1"/>
    <col min="16152" max="16161" width="3.42578125" style="26" customWidth="1"/>
    <col min="16162" max="16163" width="3.7109375" style="26" customWidth="1"/>
    <col min="16164" max="16172" width="3" style="26" customWidth="1"/>
    <col min="16173" max="16384" width="10.28515625" style="26"/>
  </cols>
  <sheetData>
    <row r="1" spans="1:33" ht="24.95" customHeight="1" thickBot="1">
      <c r="A1" s="919" t="s">
        <v>353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  <c r="V1" s="919"/>
      <c r="W1" s="919"/>
      <c r="X1" s="919"/>
      <c r="Y1" s="919"/>
      <c r="Z1" s="919"/>
    </row>
    <row r="2" spans="1:33" ht="21.75" customHeight="1">
      <c r="A2" s="829" t="s">
        <v>28</v>
      </c>
      <c r="B2" s="845"/>
      <c r="C2" s="823" t="s">
        <v>29</v>
      </c>
      <c r="D2" s="824"/>
      <c r="E2" s="824" t="s">
        <v>30</v>
      </c>
      <c r="F2" s="920"/>
      <c r="G2" s="920"/>
      <c r="H2" s="920"/>
      <c r="I2" s="920"/>
      <c r="J2" s="920"/>
      <c r="K2" s="920"/>
      <c r="L2" s="920"/>
      <c r="M2" s="828" t="s">
        <v>31</v>
      </c>
      <c r="N2" s="829"/>
      <c r="O2" s="829"/>
      <c r="P2" s="829"/>
      <c r="Q2" s="829"/>
      <c r="R2" s="829"/>
      <c r="S2" s="829"/>
      <c r="T2" s="824"/>
      <c r="U2" s="920" t="s">
        <v>32</v>
      </c>
      <c r="V2" s="920"/>
      <c r="W2" s="920"/>
      <c r="X2" s="920"/>
      <c r="Y2" s="920"/>
      <c r="Z2" s="828"/>
      <c r="AA2" s="27"/>
      <c r="AB2" s="27"/>
    </row>
    <row r="3" spans="1:33" ht="21.75" customHeight="1">
      <c r="A3" s="798"/>
      <c r="B3" s="841"/>
      <c r="C3" s="805"/>
      <c r="D3" s="800"/>
      <c r="E3" s="796" t="s">
        <v>29</v>
      </c>
      <c r="F3" s="921"/>
      <c r="G3" s="924" t="s">
        <v>33</v>
      </c>
      <c r="H3" s="925"/>
      <c r="I3" s="924" t="s">
        <v>34</v>
      </c>
      <c r="J3" s="928"/>
      <c r="K3" s="930" t="s">
        <v>35</v>
      </c>
      <c r="L3" s="931"/>
      <c r="M3" s="801" t="s">
        <v>29</v>
      </c>
      <c r="N3" s="799"/>
      <c r="O3" s="936" t="s">
        <v>33</v>
      </c>
      <c r="P3" s="937"/>
      <c r="Q3" s="936" t="s">
        <v>34</v>
      </c>
      <c r="R3" s="937"/>
      <c r="S3" s="939" t="s">
        <v>35</v>
      </c>
      <c r="T3" s="940"/>
      <c r="U3" s="943" t="s">
        <v>29</v>
      </c>
      <c r="V3" s="921"/>
      <c r="W3" s="945" t="s">
        <v>33</v>
      </c>
      <c r="X3" s="946"/>
      <c r="Y3" s="930" t="s">
        <v>34</v>
      </c>
      <c r="Z3" s="934"/>
    </row>
    <row r="4" spans="1:33" ht="21.75" customHeight="1">
      <c r="A4" s="793"/>
      <c r="B4" s="836"/>
      <c r="C4" s="805"/>
      <c r="D4" s="800"/>
      <c r="E4" s="922"/>
      <c r="F4" s="923"/>
      <c r="G4" s="926"/>
      <c r="H4" s="927"/>
      <c r="I4" s="929"/>
      <c r="J4" s="929"/>
      <c r="K4" s="932"/>
      <c r="L4" s="933"/>
      <c r="M4" s="792"/>
      <c r="N4" s="795"/>
      <c r="O4" s="938"/>
      <c r="P4" s="938"/>
      <c r="Q4" s="938"/>
      <c r="R4" s="938"/>
      <c r="S4" s="941"/>
      <c r="T4" s="942"/>
      <c r="U4" s="944"/>
      <c r="V4" s="923"/>
      <c r="W4" s="947"/>
      <c r="X4" s="948"/>
      <c r="Y4" s="932"/>
      <c r="Z4" s="935"/>
    </row>
    <row r="5" spans="1:33">
      <c r="A5" s="807" t="s">
        <v>36</v>
      </c>
      <c r="B5" s="842"/>
      <c r="C5" s="814">
        <f>E5+M5</f>
        <v>31</v>
      </c>
      <c r="D5" s="808"/>
      <c r="E5" s="807">
        <v>29</v>
      </c>
      <c r="F5" s="807"/>
      <c r="G5" s="917">
        <v>23</v>
      </c>
      <c r="H5" s="917"/>
      <c r="I5" s="917">
        <v>1</v>
      </c>
      <c r="J5" s="917"/>
      <c r="K5" s="807">
        <v>5</v>
      </c>
      <c r="L5" s="808"/>
      <c r="M5" s="807">
        <f>SUM(O5:T6)</f>
        <v>2</v>
      </c>
      <c r="N5" s="807"/>
      <c r="O5" s="917">
        <v>1</v>
      </c>
      <c r="P5" s="917"/>
      <c r="Q5" s="917">
        <v>1</v>
      </c>
      <c r="R5" s="917"/>
      <c r="S5" s="807">
        <v>0</v>
      </c>
      <c r="T5" s="808"/>
      <c r="U5" s="903">
        <f>W5+Y5</f>
        <v>5955</v>
      </c>
      <c r="V5" s="904"/>
      <c r="W5" s="907">
        <v>5475</v>
      </c>
      <c r="X5" s="907">
        <v>5755</v>
      </c>
      <c r="Y5" s="899">
        <v>480</v>
      </c>
      <c r="Z5" s="899"/>
    </row>
    <row r="6" spans="1:33">
      <c r="A6" s="798"/>
      <c r="B6" s="841"/>
      <c r="C6" s="805"/>
      <c r="D6" s="800"/>
      <c r="E6" s="798"/>
      <c r="F6" s="798"/>
      <c r="G6" s="918"/>
      <c r="H6" s="918"/>
      <c r="I6" s="918"/>
      <c r="J6" s="918"/>
      <c r="K6" s="798"/>
      <c r="L6" s="800"/>
      <c r="M6" s="798"/>
      <c r="N6" s="798"/>
      <c r="O6" s="918"/>
      <c r="P6" s="918"/>
      <c r="Q6" s="918"/>
      <c r="R6" s="918"/>
      <c r="S6" s="798"/>
      <c r="T6" s="800"/>
      <c r="U6" s="905"/>
      <c r="V6" s="906"/>
      <c r="W6" s="908">
        <v>5755</v>
      </c>
      <c r="X6" s="908">
        <v>5755</v>
      </c>
      <c r="Y6" s="911"/>
      <c r="Z6" s="911"/>
    </row>
    <row r="7" spans="1:33">
      <c r="A7" s="798" t="s">
        <v>37</v>
      </c>
      <c r="B7" s="841"/>
      <c r="C7" s="805">
        <f>E7+M7</f>
        <v>7</v>
      </c>
      <c r="D7" s="800"/>
      <c r="E7" s="801">
        <f>SUM(G7:L8)</f>
        <v>7</v>
      </c>
      <c r="F7" s="799"/>
      <c r="G7" s="797">
        <v>6</v>
      </c>
      <c r="H7" s="799"/>
      <c r="I7" s="797">
        <v>1</v>
      </c>
      <c r="J7" s="799"/>
      <c r="K7" s="797">
        <v>0</v>
      </c>
      <c r="L7" s="800"/>
      <c r="M7" s="801">
        <f>SUM(O7:T8)</f>
        <v>0</v>
      </c>
      <c r="N7" s="799"/>
      <c r="O7" s="797">
        <v>0</v>
      </c>
      <c r="P7" s="799"/>
      <c r="Q7" s="797">
        <v>0</v>
      </c>
      <c r="R7" s="799"/>
      <c r="S7" s="797">
        <v>0</v>
      </c>
      <c r="T7" s="800"/>
      <c r="U7" s="905">
        <f>SUM(W7:Z8)</f>
        <v>2110</v>
      </c>
      <c r="V7" s="906"/>
      <c r="W7" s="912">
        <v>2030</v>
      </c>
      <c r="X7" s="906"/>
      <c r="Y7" s="912">
        <v>80</v>
      </c>
      <c r="Z7" s="911"/>
    </row>
    <row r="8" spans="1:33">
      <c r="A8" s="793"/>
      <c r="B8" s="836"/>
      <c r="C8" s="803"/>
      <c r="D8" s="796"/>
      <c r="E8" s="792"/>
      <c r="F8" s="795"/>
      <c r="G8" s="794"/>
      <c r="H8" s="795"/>
      <c r="I8" s="794"/>
      <c r="J8" s="795"/>
      <c r="K8" s="794"/>
      <c r="L8" s="796"/>
      <c r="M8" s="792"/>
      <c r="N8" s="795"/>
      <c r="O8" s="794"/>
      <c r="P8" s="795"/>
      <c r="Q8" s="794"/>
      <c r="R8" s="795"/>
      <c r="S8" s="794"/>
      <c r="T8" s="796"/>
      <c r="U8" s="915"/>
      <c r="V8" s="916"/>
      <c r="W8" s="913"/>
      <c r="X8" s="916"/>
      <c r="Y8" s="913"/>
      <c r="Z8" s="914"/>
    </row>
    <row r="9" spans="1:33">
      <c r="A9" s="807" t="s">
        <v>29</v>
      </c>
      <c r="B9" s="842"/>
      <c r="C9" s="814">
        <f>SUM(C5:D8)</f>
        <v>38</v>
      </c>
      <c r="D9" s="808"/>
      <c r="E9" s="809">
        <f>SUM(E5:F8)</f>
        <v>36</v>
      </c>
      <c r="F9" s="810"/>
      <c r="G9" s="806">
        <f>SUM(G5:H8)</f>
        <v>29</v>
      </c>
      <c r="H9" s="810"/>
      <c r="I9" s="806">
        <f>SUM(I5:J8)</f>
        <v>2</v>
      </c>
      <c r="J9" s="810"/>
      <c r="K9" s="806">
        <f>SUM(K5:L8)</f>
        <v>5</v>
      </c>
      <c r="L9" s="808"/>
      <c r="M9" s="809">
        <f>SUM(M5:N8)</f>
        <v>2</v>
      </c>
      <c r="N9" s="810"/>
      <c r="O9" s="806">
        <f>SUM(O5:P8)</f>
        <v>1</v>
      </c>
      <c r="P9" s="810"/>
      <c r="Q9" s="806">
        <f>SUM(Q5:R8)</f>
        <v>1</v>
      </c>
      <c r="R9" s="810"/>
      <c r="S9" s="806">
        <f>SUM(S5:T8)</f>
        <v>0</v>
      </c>
      <c r="T9" s="808"/>
      <c r="U9" s="903">
        <f>SUM(U5:V8)</f>
        <v>8065</v>
      </c>
      <c r="V9" s="904"/>
      <c r="W9" s="898">
        <f>W7+W5</f>
        <v>7505</v>
      </c>
      <c r="X9" s="904"/>
      <c r="Y9" s="898">
        <f>SUM(Y5:Z8)</f>
        <v>560</v>
      </c>
      <c r="Z9" s="899"/>
    </row>
    <row r="10" spans="1:33" ht="13.5" thickBot="1">
      <c r="A10" s="785"/>
      <c r="B10" s="902"/>
      <c r="C10" s="790"/>
      <c r="D10" s="787"/>
      <c r="E10" s="791"/>
      <c r="F10" s="786"/>
      <c r="G10" s="784"/>
      <c r="H10" s="786"/>
      <c r="I10" s="784"/>
      <c r="J10" s="786"/>
      <c r="K10" s="784"/>
      <c r="L10" s="787"/>
      <c r="M10" s="791"/>
      <c r="N10" s="786"/>
      <c r="O10" s="784"/>
      <c r="P10" s="786"/>
      <c r="Q10" s="784"/>
      <c r="R10" s="786"/>
      <c r="S10" s="784"/>
      <c r="T10" s="787"/>
      <c r="U10" s="909"/>
      <c r="V10" s="910"/>
      <c r="W10" s="900"/>
      <c r="X10" s="910"/>
      <c r="Y10" s="900"/>
      <c r="Z10" s="901"/>
    </row>
    <row r="11" spans="1:33" ht="24.95" customHeight="1">
      <c r="A11" s="242"/>
    </row>
    <row r="12" spans="1:33" ht="24.95" customHeight="1" thickBot="1">
      <c r="A12" s="821" t="s">
        <v>38</v>
      </c>
      <c r="B12" s="821"/>
      <c r="C12" s="821"/>
      <c r="D12" s="821"/>
      <c r="E12" s="821"/>
      <c r="F12" s="821"/>
      <c r="G12" s="821"/>
      <c r="H12" s="821"/>
      <c r="I12" s="821"/>
      <c r="J12" s="821"/>
      <c r="K12" s="821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</row>
    <row r="13" spans="1:33" ht="17.25" customHeight="1">
      <c r="A13" s="829" t="s">
        <v>39</v>
      </c>
      <c r="B13" s="829"/>
      <c r="C13" s="829"/>
      <c r="D13" s="845"/>
      <c r="E13" s="823" t="s">
        <v>29</v>
      </c>
      <c r="F13" s="824"/>
      <c r="G13" s="825" t="s">
        <v>40</v>
      </c>
      <c r="H13" s="826"/>
      <c r="I13" s="826"/>
      <c r="J13" s="826"/>
      <c r="K13" s="826"/>
      <c r="L13" s="826"/>
      <c r="M13" s="826"/>
      <c r="N13" s="826"/>
      <c r="O13" s="826"/>
      <c r="P13" s="826"/>
      <c r="Q13" s="826"/>
      <c r="R13" s="826"/>
      <c r="S13" s="826"/>
      <c r="T13" s="826"/>
      <c r="U13" s="826"/>
      <c r="V13" s="826"/>
      <c r="W13" s="826"/>
      <c r="X13" s="827"/>
      <c r="Y13" s="828" t="s">
        <v>41</v>
      </c>
      <c r="Z13" s="829"/>
      <c r="AA13" s="829"/>
      <c r="AB13" s="829"/>
      <c r="AC13" s="829"/>
      <c r="AD13" s="829"/>
      <c r="AE13" s="829"/>
      <c r="AF13" s="829"/>
      <c r="AG13" s="829"/>
    </row>
    <row r="14" spans="1:33" ht="17.25" customHeight="1">
      <c r="A14" s="839"/>
      <c r="B14" s="798"/>
      <c r="C14" s="798"/>
      <c r="D14" s="841"/>
      <c r="E14" s="805"/>
      <c r="F14" s="800"/>
      <c r="G14" s="830" t="s">
        <v>42</v>
      </c>
      <c r="H14" s="831"/>
      <c r="I14" s="831"/>
      <c r="J14" s="831"/>
      <c r="K14" s="831"/>
      <c r="L14" s="831"/>
      <c r="M14" s="831"/>
      <c r="N14" s="831"/>
      <c r="O14" s="832"/>
      <c r="P14" s="830" t="s">
        <v>43</v>
      </c>
      <c r="Q14" s="831"/>
      <c r="R14" s="831"/>
      <c r="S14" s="831"/>
      <c r="T14" s="831"/>
      <c r="U14" s="831"/>
      <c r="V14" s="831"/>
      <c r="W14" s="831"/>
      <c r="X14" s="832"/>
      <c r="Y14" s="28"/>
      <c r="Z14" s="833" t="s">
        <v>44</v>
      </c>
      <c r="AA14" s="833"/>
      <c r="AB14" s="833"/>
      <c r="AC14" s="833"/>
      <c r="AD14" s="833"/>
      <c r="AE14" s="833"/>
      <c r="AF14" s="833"/>
      <c r="AG14" s="29"/>
    </row>
    <row r="15" spans="1:33" ht="17.25" customHeight="1">
      <c r="A15" s="837"/>
      <c r="B15" s="793"/>
      <c r="C15" s="793"/>
      <c r="D15" s="836"/>
      <c r="E15" s="803"/>
      <c r="F15" s="796"/>
      <c r="G15" s="815" t="s">
        <v>45</v>
      </c>
      <c r="H15" s="812"/>
      <c r="I15" s="816"/>
      <c r="J15" s="811" t="s">
        <v>46</v>
      </c>
      <c r="K15" s="812"/>
      <c r="L15" s="816"/>
      <c r="M15" s="811" t="s">
        <v>47</v>
      </c>
      <c r="N15" s="812"/>
      <c r="O15" s="817"/>
      <c r="P15" s="815" t="s">
        <v>45</v>
      </c>
      <c r="Q15" s="812"/>
      <c r="R15" s="816"/>
      <c r="S15" s="811" t="s">
        <v>46</v>
      </c>
      <c r="T15" s="812"/>
      <c r="U15" s="816"/>
      <c r="V15" s="811" t="s">
        <v>48</v>
      </c>
      <c r="W15" s="812"/>
      <c r="X15" s="817"/>
      <c r="Y15" s="815" t="s">
        <v>45</v>
      </c>
      <c r="Z15" s="812"/>
      <c r="AA15" s="816"/>
      <c r="AB15" s="811" t="s">
        <v>46</v>
      </c>
      <c r="AC15" s="812"/>
      <c r="AD15" s="816"/>
      <c r="AE15" s="811" t="s">
        <v>47</v>
      </c>
      <c r="AF15" s="812"/>
      <c r="AG15" s="812"/>
    </row>
    <row r="16" spans="1:33" ht="17.25" customHeight="1">
      <c r="A16" s="895" t="s">
        <v>49</v>
      </c>
      <c r="B16" s="896" t="s">
        <v>50</v>
      </c>
      <c r="C16" s="813"/>
      <c r="D16" s="897"/>
      <c r="E16" s="814">
        <f>SUM(G16:AG16)</f>
        <v>11</v>
      </c>
      <c r="F16" s="808"/>
      <c r="G16" s="864">
        <v>5</v>
      </c>
      <c r="H16" s="865"/>
      <c r="I16" s="866"/>
      <c r="J16" s="867">
        <v>0</v>
      </c>
      <c r="K16" s="865"/>
      <c r="L16" s="866"/>
      <c r="M16" s="867">
        <v>2</v>
      </c>
      <c r="N16" s="865"/>
      <c r="O16" s="863"/>
      <c r="P16" s="864">
        <v>1</v>
      </c>
      <c r="Q16" s="865"/>
      <c r="R16" s="866"/>
      <c r="S16" s="867">
        <v>1</v>
      </c>
      <c r="T16" s="865"/>
      <c r="U16" s="866"/>
      <c r="V16" s="867">
        <v>0</v>
      </c>
      <c r="W16" s="865"/>
      <c r="X16" s="863"/>
      <c r="Y16" s="864">
        <v>2</v>
      </c>
      <c r="Z16" s="865"/>
      <c r="AA16" s="866"/>
      <c r="AB16" s="867">
        <v>0</v>
      </c>
      <c r="AC16" s="865"/>
      <c r="AD16" s="866"/>
      <c r="AE16" s="867">
        <v>0</v>
      </c>
      <c r="AF16" s="865"/>
      <c r="AG16" s="865"/>
    </row>
    <row r="17" spans="1:34" ht="17.25" customHeight="1">
      <c r="A17" s="804"/>
      <c r="B17" s="888" t="s">
        <v>51</v>
      </c>
      <c r="C17" s="804"/>
      <c r="D17" s="889"/>
      <c r="E17" s="805">
        <f t="shared" ref="E17:E23" si="0">SUM(G17:AG17)</f>
        <v>2</v>
      </c>
      <c r="F17" s="800"/>
      <c r="G17" s="879">
        <v>2</v>
      </c>
      <c r="H17" s="873"/>
      <c r="I17" s="880"/>
      <c r="J17" s="872">
        <v>0</v>
      </c>
      <c r="K17" s="873"/>
      <c r="L17" s="880"/>
      <c r="M17" s="872">
        <v>0</v>
      </c>
      <c r="N17" s="873"/>
      <c r="O17" s="878"/>
      <c r="P17" s="879">
        <v>0</v>
      </c>
      <c r="Q17" s="873"/>
      <c r="R17" s="880"/>
      <c r="S17" s="872">
        <v>0</v>
      </c>
      <c r="T17" s="873"/>
      <c r="U17" s="880"/>
      <c r="V17" s="872">
        <v>0</v>
      </c>
      <c r="W17" s="873"/>
      <c r="X17" s="878"/>
      <c r="Y17" s="879">
        <v>0</v>
      </c>
      <c r="Z17" s="873"/>
      <c r="AA17" s="880"/>
      <c r="AB17" s="872">
        <v>0</v>
      </c>
      <c r="AC17" s="873"/>
      <c r="AD17" s="880"/>
      <c r="AE17" s="872">
        <v>0</v>
      </c>
      <c r="AF17" s="873"/>
      <c r="AG17" s="873"/>
    </row>
    <row r="18" spans="1:34" ht="17.25" customHeight="1">
      <c r="A18" s="804"/>
      <c r="B18" s="888" t="s">
        <v>52</v>
      </c>
      <c r="C18" s="804"/>
      <c r="D18" s="889"/>
      <c r="E18" s="805">
        <f t="shared" si="0"/>
        <v>4</v>
      </c>
      <c r="F18" s="800"/>
      <c r="G18" s="879">
        <v>4</v>
      </c>
      <c r="H18" s="873"/>
      <c r="I18" s="880"/>
      <c r="J18" s="872">
        <v>0</v>
      </c>
      <c r="K18" s="873"/>
      <c r="L18" s="880"/>
      <c r="M18" s="872">
        <v>0</v>
      </c>
      <c r="N18" s="873"/>
      <c r="O18" s="878"/>
      <c r="P18" s="879">
        <v>0</v>
      </c>
      <c r="Q18" s="873"/>
      <c r="R18" s="880"/>
      <c r="S18" s="872">
        <v>0</v>
      </c>
      <c r="T18" s="873"/>
      <c r="U18" s="880"/>
      <c r="V18" s="872">
        <v>0</v>
      </c>
      <c r="W18" s="873"/>
      <c r="X18" s="878"/>
      <c r="Y18" s="879">
        <v>0</v>
      </c>
      <c r="Z18" s="873"/>
      <c r="AA18" s="880"/>
      <c r="AB18" s="872">
        <v>0</v>
      </c>
      <c r="AC18" s="873"/>
      <c r="AD18" s="880"/>
      <c r="AE18" s="872">
        <v>0</v>
      </c>
      <c r="AF18" s="873"/>
      <c r="AG18" s="873"/>
    </row>
    <row r="19" spans="1:34" ht="17.25" customHeight="1">
      <c r="A19" s="804"/>
      <c r="B19" s="888" t="s">
        <v>53</v>
      </c>
      <c r="C19" s="804"/>
      <c r="D19" s="889"/>
      <c r="E19" s="805">
        <f t="shared" si="0"/>
        <v>2</v>
      </c>
      <c r="F19" s="800"/>
      <c r="G19" s="879">
        <v>2</v>
      </c>
      <c r="H19" s="873"/>
      <c r="I19" s="880"/>
      <c r="J19" s="872">
        <v>0</v>
      </c>
      <c r="K19" s="873"/>
      <c r="L19" s="880"/>
      <c r="M19" s="872">
        <v>0</v>
      </c>
      <c r="N19" s="873"/>
      <c r="O19" s="878"/>
      <c r="P19" s="879">
        <v>0</v>
      </c>
      <c r="Q19" s="873"/>
      <c r="R19" s="880"/>
      <c r="S19" s="872">
        <v>0</v>
      </c>
      <c r="T19" s="873"/>
      <c r="U19" s="880"/>
      <c r="V19" s="872">
        <v>0</v>
      </c>
      <c r="W19" s="873"/>
      <c r="X19" s="878"/>
      <c r="Y19" s="879">
        <v>0</v>
      </c>
      <c r="Z19" s="873"/>
      <c r="AA19" s="880"/>
      <c r="AB19" s="872">
        <v>0</v>
      </c>
      <c r="AC19" s="873"/>
      <c r="AD19" s="880"/>
      <c r="AE19" s="872">
        <v>0</v>
      </c>
      <c r="AF19" s="873"/>
      <c r="AG19" s="873"/>
    </row>
    <row r="20" spans="1:34" ht="17.25" customHeight="1">
      <c r="A20" s="804"/>
      <c r="B20" s="888" t="s">
        <v>54</v>
      </c>
      <c r="C20" s="804"/>
      <c r="D20" s="889"/>
      <c r="E20" s="805">
        <f t="shared" si="0"/>
        <v>1</v>
      </c>
      <c r="F20" s="800"/>
      <c r="G20" s="890">
        <v>1</v>
      </c>
      <c r="H20" s="891"/>
      <c r="I20" s="892"/>
      <c r="J20" s="893">
        <v>0</v>
      </c>
      <c r="K20" s="891"/>
      <c r="L20" s="892"/>
      <c r="M20" s="893">
        <v>0</v>
      </c>
      <c r="N20" s="891"/>
      <c r="O20" s="894"/>
      <c r="P20" s="879">
        <v>0</v>
      </c>
      <c r="Q20" s="873"/>
      <c r="R20" s="880"/>
      <c r="S20" s="872">
        <v>0</v>
      </c>
      <c r="T20" s="873"/>
      <c r="U20" s="880"/>
      <c r="V20" s="872">
        <v>0</v>
      </c>
      <c r="W20" s="873"/>
      <c r="X20" s="878"/>
      <c r="Y20" s="879">
        <v>0</v>
      </c>
      <c r="Z20" s="873"/>
      <c r="AA20" s="880"/>
      <c r="AB20" s="872">
        <v>0</v>
      </c>
      <c r="AC20" s="873"/>
      <c r="AD20" s="880"/>
      <c r="AE20" s="872">
        <v>0</v>
      </c>
      <c r="AF20" s="873"/>
      <c r="AG20" s="873"/>
    </row>
    <row r="21" spans="1:34" ht="17.25" customHeight="1">
      <c r="A21" s="802"/>
      <c r="B21" s="881" t="s">
        <v>55</v>
      </c>
      <c r="C21" s="802"/>
      <c r="D21" s="882"/>
      <c r="E21" s="803">
        <f>SUM(G21:AG21)</f>
        <v>2</v>
      </c>
      <c r="F21" s="796"/>
      <c r="G21" s="883">
        <v>1</v>
      </c>
      <c r="H21" s="884"/>
      <c r="I21" s="885"/>
      <c r="J21" s="886">
        <v>0</v>
      </c>
      <c r="K21" s="884"/>
      <c r="L21" s="885"/>
      <c r="M21" s="886">
        <v>0</v>
      </c>
      <c r="N21" s="884"/>
      <c r="O21" s="887"/>
      <c r="P21" s="852">
        <v>0</v>
      </c>
      <c r="Q21" s="853"/>
      <c r="R21" s="854"/>
      <c r="S21" s="855">
        <v>0</v>
      </c>
      <c r="T21" s="853"/>
      <c r="U21" s="854"/>
      <c r="V21" s="855">
        <v>0</v>
      </c>
      <c r="W21" s="853"/>
      <c r="X21" s="856"/>
      <c r="Y21" s="852">
        <v>0</v>
      </c>
      <c r="Z21" s="853"/>
      <c r="AA21" s="854"/>
      <c r="AB21" s="855">
        <v>1</v>
      </c>
      <c r="AC21" s="853"/>
      <c r="AD21" s="854"/>
      <c r="AE21" s="855">
        <v>0</v>
      </c>
      <c r="AF21" s="853"/>
      <c r="AG21" s="853"/>
    </row>
    <row r="22" spans="1:34" ht="17.25" customHeight="1">
      <c r="A22" s="858" t="s">
        <v>56</v>
      </c>
      <c r="B22" s="859" t="s">
        <v>57</v>
      </c>
      <c r="C22" s="860"/>
      <c r="D22" s="861"/>
      <c r="E22" s="862">
        <f t="shared" si="0"/>
        <v>12</v>
      </c>
      <c r="F22" s="863"/>
      <c r="G22" s="864">
        <v>6</v>
      </c>
      <c r="H22" s="865"/>
      <c r="I22" s="866"/>
      <c r="J22" s="867">
        <v>1</v>
      </c>
      <c r="K22" s="865"/>
      <c r="L22" s="866"/>
      <c r="M22" s="867">
        <v>2</v>
      </c>
      <c r="N22" s="865"/>
      <c r="O22" s="863"/>
      <c r="P22" s="864">
        <v>0</v>
      </c>
      <c r="Q22" s="865"/>
      <c r="R22" s="866"/>
      <c r="S22" s="867">
        <v>0</v>
      </c>
      <c r="T22" s="865"/>
      <c r="U22" s="866"/>
      <c r="V22" s="867">
        <v>0</v>
      </c>
      <c r="W22" s="865"/>
      <c r="X22" s="863"/>
      <c r="Y22" s="864">
        <v>3</v>
      </c>
      <c r="Z22" s="865"/>
      <c r="AA22" s="866"/>
      <c r="AB22" s="867">
        <v>0</v>
      </c>
      <c r="AC22" s="865"/>
      <c r="AD22" s="866"/>
      <c r="AE22" s="867">
        <v>0</v>
      </c>
      <c r="AF22" s="865"/>
      <c r="AG22" s="865"/>
    </row>
    <row r="23" spans="1:34" ht="17.25" customHeight="1">
      <c r="A23" s="858"/>
      <c r="B23" s="874" t="s">
        <v>58</v>
      </c>
      <c r="C23" s="875"/>
      <c r="D23" s="876"/>
      <c r="E23" s="877">
        <f t="shared" si="0"/>
        <v>3</v>
      </c>
      <c r="F23" s="878"/>
      <c r="G23" s="879">
        <v>1</v>
      </c>
      <c r="H23" s="873"/>
      <c r="I23" s="880"/>
      <c r="J23" s="872">
        <v>0</v>
      </c>
      <c r="K23" s="873"/>
      <c r="L23" s="880"/>
      <c r="M23" s="872">
        <v>1</v>
      </c>
      <c r="N23" s="873"/>
      <c r="O23" s="878"/>
      <c r="P23" s="879">
        <v>0</v>
      </c>
      <c r="Q23" s="873"/>
      <c r="R23" s="880"/>
      <c r="S23" s="872">
        <v>0</v>
      </c>
      <c r="T23" s="873"/>
      <c r="U23" s="880"/>
      <c r="V23" s="872">
        <v>0</v>
      </c>
      <c r="W23" s="873"/>
      <c r="X23" s="878"/>
      <c r="Y23" s="879">
        <v>1</v>
      </c>
      <c r="Z23" s="873"/>
      <c r="AA23" s="880"/>
      <c r="AB23" s="872">
        <v>0</v>
      </c>
      <c r="AC23" s="873"/>
      <c r="AD23" s="880"/>
      <c r="AE23" s="872">
        <v>0</v>
      </c>
      <c r="AF23" s="873"/>
      <c r="AG23" s="873"/>
    </row>
    <row r="24" spans="1:34" ht="17.25" customHeight="1">
      <c r="A24" s="858"/>
      <c r="B24" s="874" t="s">
        <v>59</v>
      </c>
      <c r="C24" s="875"/>
      <c r="D24" s="876"/>
      <c r="E24" s="877">
        <f>SUM(G24:AG24)</f>
        <v>1</v>
      </c>
      <c r="F24" s="878"/>
      <c r="G24" s="879">
        <v>1</v>
      </c>
      <c r="H24" s="873"/>
      <c r="I24" s="880"/>
      <c r="J24" s="872">
        <v>0</v>
      </c>
      <c r="K24" s="873"/>
      <c r="L24" s="880"/>
      <c r="M24" s="872">
        <v>0</v>
      </c>
      <c r="N24" s="873"/>
      <c r="O24" s="878"/>
      <c r="P24" s="879">
        <v>0</v>
      </c>
      <c r="Q24" s="873"/>
      <c r="R24" s="880"/>
      <c r="S24" s="872">
        <v>0</v>
      </c>
      <c r="T24" s="873"/>
      <c r="U24" s="880"/>
      <c r="V24" s="872">
        <v>0</v>
      </c>
      <c r="W24" s="873"/>
      <c r="X24" s="878"/>
      <c r="Y24" s="879">
        <v>0</v>
      </c>
      <c r="Z24" s="873"/>
      <c r="AA24" s="880"/>
      <c r="AB24" s="872">
        <v>0</v>
      </c>
      <c r="AC24" s="873"/>
      <c r="AD24" s="880"/>
      <c r="AE24" s="872">
        <v>0</v>
      </c>
      <c r="AF24" s="873"/>
      <c r="AG24" s="873"/>
    </row>
    <row r="25" spans="1:34" ht="17.25" customHeight="1">
      <c r="A25" s="858"/>
      <c r="B25" s="868" t="s">
        <v>60</v>
      </c>
      <c r="C25" s="869"/>
      <c r="D25" s="870"/>
      <c r="E25" s="871">
        <v>0</v>
      </c>
      <c r="F25" s="856"/>
      <c r="G25" s="852">
        <v>0</v>
      </c>
      <c r="H25" s="853"/>
      <c r="I25" s="854"/>
      <c r="J25" s="855">
        <v>0</v>
      </c>
      <c r="K25" s="853"/>
      <c r="L25" s="854"/>
      <c r="M25" s="855">
        <v>0</v>
      </c>
      <c r="N25" s="853"/>
      <c r="O25" s="856"/>
      <c r="P25" s="852">
        <v>0</v>
      </c>
      <c r="Q25" s="853"/>
      <c r="R25" s="854"/>
      <c r="S25" s="855">
        <v>0</v>
      </c>
      <c r="T25" s="853"/>
      <c r="U25" s="854"/>
      <c r="V25" s="855">
        <v>0</v>
      </c>
      <c r="W25" s="853"/>
      <c r="X25" s="856"/>
      <c r="Y25" s="852">
        <v>0</v>
      </c>
      <c r="Z25" s="853"/>
      <c r="AA25" s="854"/>
      <c r="AB25" s="855">
        <v>0</v>
      </c>
      <c r="AC25" s="853"/>
      <c r="AD25" s="854"/>
      <c r="AE25" s="855">
        <v>0</v>
      </c>
      <c r="AF25" s="853"/>
      <c r="AG25" s="853"/>
    </row>
    <row r="26" spans="1:34" ht="17.25" customHeight="1" thickBot="1">
      <c r="A26" s="857" t="s">
        <v>29</v>
      </c>
      <c r="B26" s="788"/>
      <c r="C26" s="788"/>
      <c r="D26" s="789"/>
      <c r="E26" s="834">
        <f>SUM(E16:F25)</f>
        <v>38</v>
      </c>
      <c r="F26" s="819"/>
      <c r="G26" s="820">
        <f>SUM(G16:I25)</f>
        <v>23</v>
      </c>
      <c r="H26" s="788"/>
      <c r="I26" s="835"/>
      <c r="J26" s="818">
        <f>SUM(J16:L25)</f>
        <v>1</v>
      </c>
      <c r="K26" s="788"/>
      <c r="L26" s="835"/>
      <c r="M26" s="818">
        <f>SUM(M16:O25)</f>
        <v>5</v>
      </c>
      <c r="N26" s="788"/>
      <c r="O26" s="819"/>
      <c r="P26" s="820">
        <f>SUM(P16:R25)</f>
        <v>1</v>
      </c>
      <c r="Q26" s="788"/>
      <c r="R26" s="835"/>
      <c r="S26" s="818">
        <f>SUM(S16:U25)</f>
        <v>1</v>
      </c>
      <c r="T26" s="788"/>
      <c r="U26" s="835"/>
      <c r="V26" s="818">
        <f>SUM(V16:X25)</f>
        <v>0</v>
      </c>
      <c r="W26" s="788"/>
      <c r="X26" s="819"/>
      <c r="Y26" s="820">
        <f>SUM(Y16:AA25)</f>
        <v>6</v>
      </c>
      <c r="Z26" s="788"/>
      <c r="AA26" s="835"/>
      <c r="AB26" s="818">
        <f>SUM(AB16:AD25)</f>
        <v>1</v>
      </c>
      <c r="AC26" s="788"/>
      <c r="AD26" s="835"/>
      <c r="AE26" s="818">
        <f>SUM(AE16:AG25)</f>
        <v>0</v>
      </c>
      <c r="AF26" s="788"/>
      <c r="AG26" s="788"/>
    </row>
    <row r="27" spans="1:34" ht="24.95" customHeight="1">
      <c r="A27" s="30"/>
    </row>
    <row r="28" spans="1:34" ht="24.95" customHeight="1" thickBot="1">
      <c r="A28" s="821" t="s">
        <v>354</v>
      </c>
      <c r="B28" s="821"/>
      <c r="C28" s="821"/>
      <c r="D28" s="821"/>
      <c r="E28" s="821"/>
      <c r="F28" s="821"/>
      <c r="G28" s="821"/>
      <c r="H28" s="821"/>
      <c r="I28" s="821"/>
      <c r="J28" s="821"/>
      <c r="K28" s="821"/>
      <c r="L28" s="821"/>
      <c r="N28" s="821" t="s">
        <v>355</v>
      </c>
      <c r="O28" s="821"/>
      <c r="P28" s="821"/>
      <c r="Q28" s="821"/>
      <c r="R28" s="821"/>
      <c r="S28" s="821"/>
      <c r="T28" s="821"/>
      <c r="U28" s="821"/>
      <c r="V28" s="821"/>
      <c r="W28" s="821"/>
      <c r="X28" s="821"/>
      <c r="Y28" s="821"/>
      <c r="Z28" s="821"/>
      <c r="AA28" s="821"/>
      <c r="AB28" s="821"/>
      <c r="AC28" s="821"/>
      <c r="AD28" s="821"/>
      <c r="AE28" s="821"/>
      <c r="AF28" s="821"/>
      <c r="AG28" s="821"/>
      <c r="AH28" s="821"/>
    </row>
    <row r="29" spans="1:34" ht="18.75" customHeight="1">
      <c r="A29" s="829" t="s">
        <v>61</v>
      </c>
      <c r="B29" s="845"/>
      <c r="C29" s="823" t="s">
        <v>29</v>
      </c>
      <c r="D29" s="824"/>
      <c r="E29" s="828" t="s">
        <v>62</v>
      </c>
      <c r="F29" s="829"/>
      <c r="G29" s="846"/>
      <c r="H29" s="846"/>
      <c r="I29" s="846"/>
      <c r="J29" s="847"/>
      <c r="K29" s="848" t="s">
        <v>63</v>
      </c>
      <c r="L29" s="849"/>
      <c r="M29" s="244"/>
      <c r="N29" s="829" t="s">
        <v>64</v>
      </c>
      <c r="O29" s="829"/>
      <c r="P29" s="829"/>
      <c r="Q29" s="829"/>
      <c r="R29" s="829"/>
      <c r="S29" s="829"/>
      <c r="T29" s="845"/>
      <c r="U29" s="823" t="s">
        <v>29</v>
      </c>
      <c r="V29" s="829"/>
      <c r="W29" s="846"/>
      <c r="X29" s="846"/>
      <c r="Y29" s="846"/>
      <c r="Z29" s="847"/>
      <c r="AA29" s="828" t="s">
        <v>65</v>
      </c>
      <c r="AB29" s="829"/>
      <c r="AC29" s="846"/>
      <c r="AD29" s="846"/>
      <c r="AE29" s="846"/>
      <c r="AF29" s="847"/>
      <c r="AG29" s="828" t="s">
        <v>66</v>
      </c>
      <c r="AH29" s="829"/>
    </row>
    <row r="30" spans="1:34" ht="18.75" customHeight="1">
      <c r="A30" s="793"/>
      <c r="B30" s="836"/>
      <c r="C30" s="803"/>
      <c r="D30" s="796"/>
      <c r="E30" s="792" t="s">
        <v>29</v>
      </c>
      <c r="F30" s="795"/>
      <c r="G30" s="811" t="s">
        <v>67</v>
      </c>
      <c r="H30" s="816"/>
      <c r="I30" s="811" t="s">
        <v>68</v>
      </c>
      <c r="J30" s="817"/>
      <c r="K30" s="850"/>
      <c r="L30" s="851"/>
      <c r="M30" s="244"/>
      <c r="N30" s="793"/>
      <c r="O30" s="793"/>
      <c r="P30" s="793"/>
      <c r="Q30" s="793"/>
      <c r="R30" s="793"/>
      <c r="S30" s="793"/>
      <c r="T30" s="836"/>
      <c r="U30" s="803" t="s">
        <v>29</v>
      </c>
      <c r="V30" s="795"/>
      <c r="W30" s="811" t="s">
        <v>69</v>
      </c>
      <c r="X30" s="816"/>
      <c r="Y30" s="811" t="s">
        <v>70</v>
      </c>
      <c r="Z30" s="817"/>
      <c r="AA30" s="792" t="s">
        <v>29</v>
      </c>
      <c r="AB30" s="795"/>
      <c r="AC30" s="811" t="s">
        <v>69</v>
      </c>
      <c r="AD30" s="816"/>
      <c r="AE30" s="811" t="s">
        <v>70</v>
      </c>
      <c r="AF30" s="817"/>
      <c r="AG30" s="792" t="s">
        <v>69</v>
      </c>
      <c r="AH30" s="793"/>
    </row>
    <row r="31" spans="1:34" ht="18.75" customHeight="1">
      <c r="A31" s="807" t="s">
        <v>71</v>
      </c>
      <c r="B31" s="842"/>
      <c r="C31" s="814">
        <f>E31+K31</f>
        <v>3</v>
      </c>
      <c r="D31" s="808"/>
      <c r="E31" s="809">
        <f>SUM(G31:J31)</f>
        <v>2</v>
      </c>
      <c r="F31" s="810"/>
      <c r="G31" s="806">
        <v>1</v>
      </c>
      <c r="H31" s="810"/>
      <c r="I31" s="806">
        <v>1</v>
      </c>
      <c r="J31" s="808"/>
      <c r="K31" s="809">
        <v>1</v>
      </c>
      <c r="L31" s="807"/>
      <c r="M31" s="18"/>
      <c r="N31" s="843" t="s">
        <v>72</v>
      </c>
      <c r="O31" s="843"/>
      <c r="P31" s="843"/>
      <c r="Q31" s="843"/>
      <c r="R31" s="843"/>
      <c r="S31" s="843"/>
      <c r="T31" s="844"/>
      <c r="U31" s="814">
        <v>37</v>
      </c>
      <c r="V31" s="810"/>
      <c r="W31" s="806">
        <v>35</v>
      </c>
      <c r="X31" s="810"/>
      <c r="Y31" s="806">
        <f>AE31</f>
        <v>2</v>
      </c>
      <c r="Z31" s="808"/>
      <c r="AA31" s="809">
        <v>31</v>
      </c>
      <c r="AB31" s="810"/>
      <c r="AC31" s="806">
        <v>29</v>
      </c>
      <c r="AD31" s="810"/>
      <c r="AE31" s="806">
        <v>2</v>
      </c>
      <c r="AF31" s="808"/>
      <c r="AG31" s="809">
        <v>6</v>
      </c>
      <c r="AH31" s="807"/>
    </row>
    <row r="32" spans="1:34" ht="18.75" customHeight="1">
      <c r="A32" s="798" t="s">
        <v>73</v>
      </c>
      <c r="B32" s="841"/>
      <c r="C32" s="805">
        <f>E32+K32</f>
        <v>3</v>
      </c>
      <c r="D32" s="800"/>
      <c r="E32" s="801">
        <f>SUM(G32:J32)</f>
        <v>3</v>
      </c>
      <c r="F32" s="799"/>
      <c r="G32" s="797">
        <v>0</v>
      </c>
      <c r="H32" s="799"/>
      <c r="I32" s="797">
        <v>3</v>
      </c>
      <c r="J32" s="800"/>
      <c r="K32" s="801">
        <v>0</v>
      </c>
      <c r="L32" s="798"/>
      <c r="M32" s="18"/>
      <c r="N32" s="839" t="s">
        <v>74</v>
      </c>
      <c r="O32" s="839"/>
      <c r="P32" s="839"/>
      <c r="Q32" s="839"/>
      <c r="R32" s="839"/>
      <c r="S32" s="839"/>
      <c r="T32" s="840"/>
      <c r="U32" s="805">
        <v>0</v>
      </c>
      <c r="V32" s="799"/>
      <c r="W32" s="797">
        <f>AC32+AG32</f>
        <v>0</v>
      </c>
      <c r="X32" s="799"/>
      <c r="Y32" s="797">
        <f>AE32</f>
        <v>0</v>
      </c>
      <c r="Z32" s="800"/>
      <c r="AA32" s="801">
        <f>SUM(AC32:AF32)</f>
        <v>0</v>
      </c>
      <c r="AB32" s="799"/>
      <c r="AC32" s="797">
        <v>0</v>
      </c>
      <c r="AD32" s="799"/>
      <c r="AE32" s="797">
        <v>0</v>
      </c>
      <c r="AF32" s="800"/>
      <c r="AG32" s="801">
        <v>0</v>
      </c>
      <c r="AH32" s="798"/>
    </row>
    <row r="33" spans="1:34" ht="18.75" customHeight="1">
      <c r="A33" s="793" t="s">
        <v>75</v>
      </c>
      <c r="B33" s="836"/>
      <c r="C33" s="803">
        <f>E33+K33</f>
        <v>2</v>
      </c>
      <c r="D33" s="796"/>
      <c r="E33" s="792">
        <f>SUM(G33:J33)</f>
        <v>2</v>
      </c>
      <c r="F33" s="795"/>
      <c r="G33" s="794">
        <v>1</v>
      </c>
      <c r="H33" s="795"/>
      <c r="I33" s="794">
        <v>1</v>
      </c>
      <c r="J33" s="796"/>
      <c r="K33" s="792">
        <v>0</v>
      </c>
      <c r="L33" s="793"/>
      <c r="M33" s="18"/>
      <c r="N33" s="837" t="s">
        <v>76</v>
      </c>
      <c r="O33" s="837"/>
      <c r="P33" s="837"/>
      <c r="Q33" s="837"/>
      <c r="R33" s="837"/>
      <c r="S33" s="837"/>
      <c r="T33" s="838"/>
      <c r="U33" s="803">
        <v>1</v>
      </c>
      <c r="V33" s="795"/>
      <c r="W33" s="794">
        <f>AC33+AG33</f>
        <v>1</v>
      </c>
      <c r="X33" s="795"/>
      <c r="Y33" s="794">
        <f>AE33</f>
        <v>0</v>
      </c>
      <c r="Z33" s="796"/>
      <c r="AA33" s="792">
        <f>SUM(AC33:AF33)</f>
        <v>0</v>
      </c>
      <c r="AB33" s="795"/>
      <c r="AC33" s="794">
        <v>0</v>
      </c>
      <c r="AD33" s="795"/>
      <c r="AE33" s="794">
        <v>0</v>
      </c>
      <c r="AF33" s="796"/>
      <c r="AG33" s="792">
        <v>1</v>
      </c>
      <c r="AH33" s="793"/>
    </row>
    <row r="34" spans="1:34" ht="18.75" customHeight="1" thickBot="1">
      <c r="A34" s="788" t="s">
        <v>29</v>
      </c>
      <c r="B34" s="789"/>
      <c r="C34" s="834">
        <f>SUM(C31:D33)</f>
        <v>8</v>
      </c>
      <c r="D34" s="819"/>
      <c r="E34" s="820">
        <f>SUM(E31:F33)</f>
        <v>7</v>
      </c>
      <c r="F34" s="835"/>
      <c r="G34" s="818">
        <f>SUM(G31:H33)</f>
        <v>2</v>
      </c>
      <c r="H34" s="835"/>
      <c r="I34" s="818">
        <f>SUM(I31:J33)</f>
        <v>5</v>
      </c>
      <c r="J34" s="819"/>
      <c r="K34" s="820">
        <f>SUM(K31:L33)</f>
        <v>1</v>
      </c>
      <c r="L34" s="788"/>
      <c r="M34" s="18"/>
      <c r="N34" s="788" t="s">
        <v>29</v>
      </c>
      <c r="O34" s="788"/>
      <c r="P34" s="788"/>
      <c r="Q34" s="788"/>
      <c r="R34" s="788"/>
      <c r="S34" s="788"/>
      <c r="T34" s="789"/>
      <c r="U34" s="834">
        <f>SUM(U31:V33)</f>
        <v>38</v>
      </c>
      <c r="V34" s="835"/>
      <c r="W34" s="818">
        <f>SUM(W31:X33)</f>
        <v>36</v>
      </c>
      <c r="X34" s="835"/>
      <c r="Y34" s="818">
        <f>SUM(Y31:Z33)</f>
        <v>2</v>
      </c>
      <c r="Z34" s="819"/>
      <c r="AA34" s="820">
        <f>SUM(AA31:AB33)</f>
        <v>31</v>
      </c>
      <c r="AB34" s="835"/>
      <c r="AC34" s="818">
        <f>SUM(AC31:AD33)</f>
        <v>29</v>
      </c>
      <c r="AD34" s="835"/>
      <c r="AE34" s="818">
        <f>SUM(AE31:AF33)</f>
        <v>2</v>
      </c>
      <c r="AF34" s="819"/>
      <c r="AG34" s="820">
        <f>SUM(AG31:AH33)</f>
        <v>7</v>
      </c>
      <c r="AH34" s="788"/>
    </row>
    <row r="35" spans="1:34" ht="24.95" customHeight="1">
      <c r="AB35" s="223"/>
    </row>
    <row r="36" spans="1:34" ht="24.95" customHeight="1" thickBot="1">
      <c r="A36" s="821" t="s">
        <v>356</v>
      </c>
      <c r="B36" s="821"/>
      <c r="C36" s="821"/>
      <c r="D36" s="821"/>
      <c r="E36" s="821"/>
      <c r="F36" s="821"/>
      <c r="G36" s="821"/>
      <c r="H36" s="821"/>
      <c r="I36" s="821"/>
      <c r="J36" s="821"/>
      <c r="K36" s="821"/>
      <c r="L36" s="821"/>
      <c r="M36" s="821"/>
      <c r="N36" s="821"/>
      <c r="O36" s="821"/>
      <c r="P36" s="821"/>
      <c r="Q36" s="821"/>
      <c r="R36" s="821"/>
      <c r="S36" s="821"/>
      <c r="T36" s="821"/>
      <c r="U36" s="821"/>
      <c r="V36" s="821"/>
      <c r="W36" s="821"/>
      <c r="X36" s="821"/>
      <c r="Y36" s="821"/>
      <c r="Z36" s="821"/>
      <c r="AA36" s="821"/>
      <c r="AB36" s="821"/>
      <c r="AC36" s="821"/>
      <c r="AD36" s="821"/>
      <c r="AE36" s="821"/>
      <c r="AF36" s="821"/>
    </row>
    <row r="37" spans="1:34" ht="18" customHeight="1">
      <c r="A37" s="822" t="s">
        <v>39</v>
      </c>
      <c r="B37" s="822"/>
      <c r="C37" s="822"/>
      <c r="D37" s="823" t="s">
        <v>29</v>
      </c>
      <c r="E37" s="824"/>
      <c r="F37" s="825" t="s">
        <v>40</v>
      </c>
      <c r="G37" s="826"/>
      <c r="H37" s="826"/>
      <c r="I37" s="826"/>
      <c r="J37" s="826"/>
      <c r="K37" s="826"/>
      <c r="L37" s="826"/>
      <c r="M37" s="826"/>
      <c r="N37" s="826"/>
      <c r="O37" s="826"/>
      <c r="P37" s="826"/>
      <c r="Q37" s="826"/>
      <c r="R37" s="826"/>
      <c r="S37" s="826"/>
      <c r="T37" s="826"/>
      <c r="U37" s="826"/>
      <c r="V37" s="826"/>
      <c r="W37" s="827"/>
      <c r="X37" s="828" t="s">
        <v>41</v>
      </c>
      <c r="Y37" s="829"/>
      <c r="Z37" s="829"/>
      <c r="AA37" s="829"/>
      <c r="AB37" s="829"/>
      <c r="AC37" s="829"/>
      <c r="AD37" s="829"/>
      <c r="AE37" s="829"/>
      <c r="AF37" s="829"/>
    </row>
    <row r="38" spans="1:34" ht="18" customHeight="1">
      <c r="A38" s="804"/>
      <c r="B38" s="804"/>
      <c r="C38" s="804"/>
      <c r="D38" s="805"/>
      <c r="E38" s="800"/>
      <c r="F38" s="830" t="s">
        <v>42</v>
      </c>
      <c r="G38" s="831"/>
      <c r="H38" s="831"/>
      <c r="I38" s="831"/>
      <c r="J38" s="831"/>
      <c r="K38" s="831"/>
      <c r="L38" s="831"/>
      <c r="M38" s="831"/>
      <c r="N38" s="832"/>
      <c r="O38" s="830" t="s">
        <v>43</v>
      </c>
      <c r="P38" s="831"/>
      <c r="Q38" s="831"/>
      <c r="R38" s="831"/>
      <c r="S38" s="831"/>
      <c r="T38" s="831"/>
      <c r="U38" s="831"/>
      <c r="V38" s="831"/>
      <c r="W38" s="832"/>
      <c r="X38" s="29"/>
      <c r="Y38" s="833" t="s">
        <v>44</v>
      </c>
      <c r="Z38" s="833"/>
      <c r="AA38" s="833"/>
      <c r="AB38" s="833"/>
      <c r="AC38" s="833"/>
      <c r="AD38" s="833"/>
      <c r="AE38" s="833"/>
      <c r="AF38" s="29"/>
    </row>
    <row r="39" spans="1:34" ht="18" customHeight="1">
      <c r="A39" s="804"/>
      <c r="B39" s="804"/>
      <c r="C39" s="804"/>
      <c r="D39" s="803"/>
      <c r="E39" s="796"/>
      <c r="F39" s="815" t="s">
        <v>45</v>
      </c>
      <c r="G39" s="812"/>
      <c r="H39" s="816"/>
      <c r="I39" s="811" t="s">
        <v>46</v>
      </c>
      <c r="J39" s="812"/>
      <c r="K39" s="816"/>
      <c r="L39" s="811" t="s">
        <v>47</v>
      </c>
      <c r="M39" s="812"/>
      <c r="N39" s="817"/>
      <c r="O39" s="815" t="s">
        <v>45</v>
      </c>
      <c r="P39" s="812"/>
      <c r="Q39" s="816"/>
      <c r="R39" s="811" t="s">
        <v>46</v>
      </c>
      <c r="S39" s="812"/>
      <c r="T39" s="816"/>
      <c r="U39" s="811" t="s">
        <v>47</v>
      </c>
      <c r="V39" s="812"/>
      <c r="W39" s="817"/>
      <c r="X39" s="815" t="s">
        <v>45</v>
      </c>
      <c r="Y39" s="812"/>
      <c r="Z39" s="816"/>
      <c r="AA39" s="811" t="s">
        <v>46</v>
      </c>
      <c r="AB39" s="812"/>
      <c r="AC39" s="816"/>
      <c r="AD39" s="811" t="s">
        <v>47</v>
      </c>
      <c r="AE39" s="812"/>
      <c r="AF39" s="812"/>
    </row>
    <row r="40" spans="1:34" ht="19.5" customHeight="1">
      <c r="A40" s="813" t="s">
        <v>50</v>
      </c>
      <c r="B40" s="813"/>
      <c r="C40" s="813"/>
      <c r="D40" s="814">
        <f>SUM(F40:AF40)</f>
        <v>26</v>
      </c>
      <c r="E40" s="808"/>
      <c r="F40" s="809">
        <v>12</v>
      </c>
      <c r="G40" s="807"/>
      <c r="H40" s="810"/>
      <c r="I40" s="806">
        <v>1</v>
      </c>
      <c r="J40" s="807"/>
      <c r="K40" s="810"/>
      <c r="L40" s="806">
        <v>5</v>
      </c>
      <c r="M40" s="807"/>
      <c r="N40" s="808"/>
      <c r="O40" s="809">
        <v>1</v>
      </c>
      <c r="P40" s="807"/>
      <c r="Q40" s="810"/>
      <c r="R40" s="806">
        <v>1</v>
      </c>
      <c r="S40" s="807"/>
      <c r="T40" s="810"/>
      <c r="U40" s="806">
        <v>0</v>
      </c>
      <c r="V40" s="807"/>
      <c r="W40" s="808"/>
      <c r="X40" s="809">
        <v>6</v>
      </c>
      <c r="Y40" s="807"/>
      <c r="Z40" s="810"/>
      <c r="AA40" s="806">
        <v>0</v>
      </c>
      <c r="AB40" s="807"/>
      <c r="AC40" s="810"/>
      <c r="AD40" s="806">
        <v>0</v>
      </c>
      <c r="AE40" s="807"/>
      <c r="AF40" s="807"/>
    </row>
    <row r="41" spans="1:34" ht="19.5" customHeight="1">
      <c r="A41" s="804" t="s">
        <v>51</v>
      </c>
      <c r="B41" s="804"/>
      <c r="C41" s="804"/>
      <c r="D41" s="805">
        <f>SUM(F41:AF41)</f>
        <v>3</v>
      </c>
      <c r="E41" s="800"/>
      <c r="F41" s="801">
        <v>3</v>
      </c>
      <c r="G41" s="798"/>
      <c r="H41" s="799"/>
      <c r="I41" s="797">
        <v>0</v>
      </c>
      <c r="J41" s="798"/>
      <c r="K41" s="799"/>
      <c r="L41" s="797">
        <v>0</v>
      </c>
      <c r="M41" s="798"/>
      <c r="N41" s="800"/>
      <c r="O41" s="801">
        <v>0</v>
      </c>
      <c r="P41" s="798"/>
      <c r="Q41" s="799"/>
      <c r="R41" s="797">
        <v>0</v>
      </c>
      <c r="S41" s="798"/>
      <c r="T41" s="799"/>
      <c r="U41" s="797">
        <v>0</v>
      </c>
      <c r="V41" s="798"/>
      <c r="W41" s="800"/>
      <c r="X41" s="801">
        <v>0</v>
      </c>
      <c r="Y41" s="798"/>
      <c r="Z41" s="799"/>
      <c r="AA41" s="797">
        <v>0</v>
      </c>
      <c r="AB41" s="798"/>
      <c r="AC41" s="799"/>
      <c r="AD41" s="797">
        <v>0</v>
      </c>
      <c r="AE41" s="798"/>
      <c r="AF41" s="798"/>
    </row>
    <row r="42" spans="1:34" ht="19.5" customHeight="1">
      <c r="A42" s="804" t="s">
        <v>52</v>
      </c>
      <c r="B42" s="804"/>
      <c r="C42" s="804"/>
      <c r="D42" s="805">
        <f t="shared" ref="D42:D49" si="1">SUM(F42:AF42)</f>
        <v>6</v>
      </c>
      <c r="E42" s="800"/>
      <c r="F42" s="801">
        <v>6</v>
      </c>
      <c r="G42" s="798"/>
      <c r="H42" s="799"/>
      <c r="I42" s="797">
        <v>0</v>
      </c>
      <c r="J42" s="798"/>
      <c r="K42" s="799"/>
      <c r="L42" s="797">
        <v>0</v>
      </c>
      <c r="M42" s="798"/>
      <c r="N42" s="800"/>
      <c r="O42" s="801">
        <v>0</v>
      </c>
      <c r="P42" s="798"/>
      <c r="Q42" s="799"/>
      <c r="R42" s="797">
        <v>0</v>
      </c>
      <c r="S42" s="798"/>
      <c r="T42" s="799"/>
      <c r="U42" s="797">
        <v>0</v>
      </c>
      <c r="V42" s="798"/>
      <c r="W42" s="800"/>
      <c r="X42" s="801">
        <v>0</v>
      </c>
      <c r="Y42" s="798"/>
      <c r="Z42" s="799"/>
      <c r="AA42" s="797">
        <v>0</v>
      </c>
      <c r="AB42" s="798"/>
      <c r="AC42" s="799"/>
      <c r="AD42" s="797">
        <v>0</v>
      </c>
      <c r="AE42" s="798"/>
      <c r="AF42" s="798"/>
    </row>
    <row r="43" spans="1:34" ht="19.5" customHeight="1">
      <c r="A43" s="804" t="s">
        <v>53</v>
      </c>
      <c r="B43" s="804"/>
      <c r="C43" s="804"/>
      <c r="D43" s="805">
        <f t="shared" si="1"/>
        <v>10</v>
      </c>
      <c r="E43" s="800"/>
      <c r="F43" s="801">
        <v>7</v>
      </c>
      <c r="G43" s="798"/>
      <c r="H43" s="799"/>
      <c r="I43" s="797">
        <v>1</v>
      </c>
      <c r="J43" s="798"/>
      <c r="K43" s="799"/>
      <c r="L43" s="797">
        <v>0</v>
      </c>
      <c r="M43" s="798"/>
      <c r="N43" s="800"/>
      <c r="O43" s="801">
        <v>0</v>
      </c>
      <c r="P43" s="798"/>
      <c r="Q43" s="799"/>
      <c r="R43" s="797">
        <v>0</v>
      </c>
      <c r="S43" s="798"/>
      <c r="T43" s="799"/>
      <c r="U43" s="797">
        <v>0</v>
      </c>
      <c r="V43" s="798"/>
      <c r="W43" s="800"/>
      <c r="X43" s="801">
        <v>2</v>
      </c>
      <c r="Y43" s="798"/>
      <c r="Z43" s="799"/>
      <c r="AA43" s="797">
        <v>0</v>
      </c>
      <c r="AB43" s="798"/>
      <c r="AC43" s="799"/>
      <c r="AD43" s="797">
        <v>0</v>
      </c>
      <c r="AE43" s="798"/>
      <c r="AF43" s="798"/>
    </row>
    <row r="44" spans="1:34" ht="19.5" customHeight="1">
      <c r="A44" s="804" t="s">
        <v>54</v>
      </c>
      <c r="B44" s="804"/>
      <c r="C44" s="804"/>
      <c r="D44" s="805">
        <f t="shared" si="1"/>
        <v>2</v>
      </c>
      <c r="E44" s="800"/>
      <c r="F44" s="801">
        <v>2</v>
      </c>
      <c r="G44" s="798"/>
      <c r="H44" s="799"/>
      <c r="I44" s="797">
        <v>0</v>
      </c>
      <c r="J44" s="798"/>
      <c r="K44" s="799"/>
      <c r="L44" s="797">
        <v>0</v>
      </c>
      <c r="M44" s="798"/>
      <c r="N44" s="800"/>
      <c r="O44" s="801">
        <v>0</v>
      </c>
      <c r="P44" s="798"/>
      <c r="Q44" s="799"/>
      <c r="R44" s="797">
        <v>0</v>
      </c>
      <c r="S44" s="798"/>
      <c r="T44" s="799"/>
      <c r="U44" s="797">
        <v>0</v>
      </c>
      <c r="V44" s="798"/>
      <c r="W44" s="800"/>
      <c r="X44" s="801">
        <v>0</v>
      </c>
      <c r="Y44" s="798"/>
      <c r="Z44" s="799"/>
      <c r="AA44" s="797">
        <v>0</v>
      </c>
      <c r="AB44" s="798"/>
      <c r="AC44" s="799"/>
      <c r="AD44" s="797">
        <v>0</v>
      </c>
      <c r="AE44" s="798"/>
      <c r="AF44" s="798"/>
    </row>
    <row r="45" spans="1:34" ht="19.5" customHeight="1">
      <c r="A45" s="804" t="s">
        <v>77</v>
      </c>
      <c r="B45" s="804"/>
      <c r="C45" s="804"/>
      <c r="D45" s="805">
        <f t="shared" si="1"/>
        <v>4</v>
      </c>
      <c r="E45" s="800"/>
      <c r="F45" s="801">
        <v>3</v>
      </c>
      <c r="G45" s="798"/>
      <c r="H45" s="799"/>
      <c r="I45" s="797">
        <v>0</v>
      </c>
      <c r="J45" s="798"/>
      <c r="K45" s="799"/>
      <c r="L45" s="797">
        <v>0</v>
      </c>
      <c r="M45" s="798"/>
      <c r="N45" s="800"/>
      <c r="O45" s="801">
        <v>0</v>
      </c>
      <c r="P45" s="798"/>
      <c r="Q45" s="799"/>
      <c r="R45" s="797">
        <v>0</v>
      </c>
      <c r="S45" s="798"/>
      <c r="T45" s="799"/>
      <c r="U45" s="797">
        <v>0</v>
      </c>
      <c r="V45" s="798"/>
      <c r="W45" s="800"/>
      <c r="X45" s="801">
        <v>1</v>
      </c>
      <c r="Y45" s="798"/>
      <c r="Z45" s="799"/>
      <c r="AA45" s="797">
        <v>0</v>
      </c>
      <c r="AB45" s="798"/>
      <c r="AC45" s="799"/>
      <c r="AD45" s="797">
        <v>0</v>
      </c>
      <c r="AE45" s="798"/>
      <c r="AF45" s="798"/>
    </row>
    <row r="46" spans="1:34" ht="19.5" customHeight="1">
      <c r="A46" s="804" t="s">
        <v>78</v>
      </c>
      <c r="B46" s="804"/>
      <c r="C46" s="804"/>
      <c r="D46" s="805">
        <f t="shared" si="1"/>
        <v>1</v>
      </c>
      <c r="E46" s="800"/>
      <c r="F46" s="801">
        <v>0</v>
      </c>
      <c r="G46" s="798"/>
      <c r="H46" s="799"/>
      <c r="I46" s="797">
        <v>0</v>
      </c>
      <c r="J46" s="798"/>
      <c r="K46" s="799"/>
      <c r="L46" s="797">
        <v>0</v>
      </c>
      <c r="M46" s="798"/>
      <c r="N46" s="800"/>
      <c r="O46" s="801">
        <v>0</v>
      </c>
      <c r="P46" s="798"/>
      <c r="Q46" s="799"/>
      <c r="R46" s="797">
        <v>0</v>
      </c>
      <c r="S46" s="798"/>
      <c r="T46" s="799"/>
      <c r="U46" s="797">
        <v>0</v>
      </c>
      <c r="V46" s="798"/>
      <c r="W46" s="800"/>
      <c r="X46" s="801">
        <v>1</v>
      </c>
      <c r="Y46" s="798"/>
      <c r="Z46" s="799"/>
      <c r="AA46" s="797">
        <v>0</v>
      </c>
      <c r="AB46" s="798"/>
      <c r="AC46" s="799"/>
      <c r="AD46" s="797">
        <v>0</v>
      </c>
      <c r="AE46" s="798"/>
      <c r="AF46" s="798"/>
    </row>
    <row r="47" spans="1:34" ht="19.5" customHeight="1">
      <c r="A47" s="804" t="s">
        <v>79</v>
      </c>
      <c r="B47" s="804"/>
      <c r="C47" s="804"/>
      <c r="D47" s="805">
        <f>SUM(F47:AF47)</f>
        <v>0</v>
      </c>
      <c r="E47" s="798"/>
      <c r="F47" s="801">
        <v>0</v>
      </c>
      <c r="G47" s="798"/>
      <c r="H47" s="798"/>
      <c r="I47" s="797">
        <v>0</v>
      </c>
      <c r="J47" s="798"/>
      <c r="K47" s="799"/>
      <c r="L47" s="798">
        <v>0</v>
      </c>
      <c r="M47" s="798"/>
      <c r="N47" s="798"/>
      <c r="O47" s="801">
        <v>0</v>
      </c>
      <c r="P47" s="798"/>
      <c r="Q47" s="798"/>
      <c r="R47" s="797">
        <v>0</v>
      </c>
      <c r="S47" s="798"/>
      <c r="T47" s="799"/>
      <c r="U47" s="798">
        <v>0</v>
      </c>
      <c r="V47" s="798"/>
      <c r="W47" s="800"/>
      <c r="X47" s="798">
        <v>0</v>
      </c>
      <c r="Y47" s="798"/>
      <c r="Z47" s="798"/>
      <c r="AA47" s="797">
        <v>0</v>
      </c>
      <c r="AB47" s="798"/>
      <c r="AC47" s="799"/>
      <c r="AD47" s="798">
        <v>0</v>
      </c>
      <c r="AE47" s="798"/>
      <c r="AF47" s="798"/>
    </row>
    <row r="48" spans="1:34" ht="19.5" customHeight="1">
      <c r="A48" s="804" t="s">
        <v>80</v>
      </c>
      <c r="B48" s="804"/>
      <c r="C48" s="804"/>
      <c r="D48" s="805">
        <f>SUM(F48:AF48)</f>
        <v>1</v>
      </c>
      <c r="E48" s="798"/>
      <c r="F48" s="801">
        <v>1</v>
      </c>
      <c r="G48" s="798"/>
      <c r="H48" s="798"/>
      <c r="I48" s="797">
        <v>0</v>
      </c>
      <c r="J48" s="798"/>
      <c r="K48" s="799"/>
      <c r="L48" s="798">
        <v>0</v>
      </c>
      <c r="M48" s="798"/>
      <c r="N48" s="798"/>
      <c r="O48" s="801">
        <v>0</v>
      </c>
      <c r="P48" s="798"/>
      <c r="Q48" s="798"/>
      <c r="R48" s="797">
        <v>0</v>
      </c>
      <c r="S48" s="798"/>
      <c r="T48" s="799"/>
      <c r="U48" s="798">
        <v>0</v>
      </c>
      <c r="V48" s="798"/>
      <c r="W48" s="800"/>
      <c r="X48" s="798">
        <v>0</v>
      </c>
      <c r="Y48" s="798"/>
      <c r="Z48" s="798"/>
      <c r="AA48" s="797">
        <v>0</v>
      </c>
      <c r="AB48" s="798"/>
      <c r="AC48" s="799"/>
      <c r="AD48" s="798">
        <v>0</v>
      </c>
      <c r="AE48" s="798"/>
      <c r="AF48" s="798"/>
    </row>
    <row r="49" spans="1:32" ht="19.5" customHeight="1">
      <c r="A49" s="804" t="s">
        <v>81</v>
      </c>
      <c r="B49" s="804"/>
      <c r="C49" s="804"/>
      <c r="D49" s="805">
        <f t="shared" si="1"/>
        <v>6</v>
      </c>
      <c r="E49" s="798"/>
      <c r="F49" s="801">
        <v>5</v>
      </c>
      <c r="G49" s="798"/>
      <c r="H49" s="798"/>
      <c r="I49" s="797">
        <v>0</v>
      </c>
      <c r="J49" s="798"/>
      <c r="K49" s="799"/>
      <c r="L49" s="798">
        <v>0</v>
      </c>
      <c r="M49" s="798"/>
      <c r="N49" s="798"/>
      <c r="O49" s="801">
        <v>0</v>
      </c>
      <c r="P49" s="798"/>
      <c r="Q49" s="798"/>
      <c r="R49" s="797">
        <v>0</v>
      </c>
      <c r="S49" s="798"/>
      <c r="T49" s="799"/>
      <c r="U49" s="798">
        <v>0</v>
      </c>
      <c r="V49" s="798"/>
      <c r="W49" s="800"/>
      <c r="X49" s="798">
        <v>1</v>
      </c>
      <c r="Y49" s="798"/>
      <c r="Z49" s="798"/>
      <c r="AA49" s="797">
        <v>0</v>
      </c>
      <c r="AB49" s="798"/>
      <c r="AC49" s="799"/>
      <c r="AD49" s="798">
        <v>0</v>
      </c>
      <c r="AE49" s="798"/>
      <c r="AF49" s="798"/>
    </row>
    <row r="50" spans="1:32" ht="19.5" customHeight="1">
      <c r="A50" s="802" t="s">
        <v>55</v>
      </c>
      <c r="B50" s="802"/>
      <c r="C50" s="802"/>
      <c r="D50" s="803">
        <f>SUM(F50:AF50)</f>
        <v>2</v>
      </c>
      <c r="E50" s="793"/>
      <c r="F50" s="792">
        <v>1</v>
      </c>
      <c r="G50" s="793"/>
      <c r="H50" s="793"/>
      <c r="I50" s="794">
        <v>0</v>
      </c>
      <c r="J50" s="793"/>
      <c r="K50" s="795"/>
      <c r="L50" s="793">
        <v>0</v>
      </c>
      <c r="M50" s="793"/>
      <c r="N50" s="793"/>
      <c r="O50" s="792">
        <v>0</v>
      </c>
      <c r="P50" s="793"/>
      <c r="Q50" s="793"/>
      <c r="R50" s="794">
        <v>0</v>
      </c>
      <c r="S50" s="793"/>
      <c r="T50" s="795"/>
      <c r="U50" s="793">
        <v>0</v>
      </c>
      <c r="V50" s="793"/>
      <c r="W50" s="796"/>
      <c r="X50" s="793">
        <v>0</v>
      </c>
      <c r="Y50" s="793"/>
      <c r="Z50" s="793"/>
      <c r="AA50" s="794">
        <v>1</v>
      </c>
      <c r="AB50" s="793"/>
      <c r="AC50" s="795"/>
      <c r="AD50" s="793">
        <v>0</v>
      </c>
      <c r="AE50" s="793"/>
      <c r="AF50" s="793"/>
    </row>
    <row r="51" spans="1:32" ht="19.5" customHeight="1" thickBot="1">
      <c r="A51" s="788" t="s">
        <v>29</v>
      </c>
      <c r="B51" s="788"/>
      <c r="C51" s="789"/>
      <c r="D51" s="790">
        <f>SUM(D40:E50)</f>
        <v>61</v>
      </c>
      <c r="E51" s="785"/>
      <c r="F51" s="791">
        <f>SUM(F40:H50)</f>
        <v>40</v>
      </c>
      <c r="G51" s="785"/>
      <c r="H51" s="785"/>
      <c r="I51" s="784">
        <f>SUM(I40:K50)</f>
        <v>2</v>
      </c>
      <c r="J51" s="785"/>
      <c r="K51" s="786"/>
      <c r="L51" s="785">
        <f>SUM(L40:N50)</f>
        <v>5</v>
      </c>
      <c r="M51" s="785"/>
      <c r="N51" s="785"/>
      <c r="O51" s="791">
        <f>SUM(O40:Q50)</f>
        <v>1</v>
      </c>
      <c r="P51" s="785"/>
      <c r="Q51" s="785"/>
      <c r="R51" s="784">
        <f>SUM(R40:T50)</f>
        <v>1</v>
      </c>
      <c r="S51" s="785"/>
      <c r="T51" s="786"/>
      <c r="U51" s="785">
        <f>SUM(U40:W50)</f>
        <v>0</v>
      </c>
      <c r="V51" s="785"/>
      <c r="W51" s="787"/>
      <c r="X51" s="785">
        <f>SUM(X40:Z50)</f>
        <v>11</v>
      </c>
      <c r="Y51" s="785"/>
      <c r="Z51" s="785"/>
      <c r="AA51" s="784">
        <f>SUM(AA40:AC50)</f>
        <v>1</v>
      </c>
      <c r="AB51" s="785"/>
      <c r="AC51" s="786"/>
      <c r="AD51" s="785">
        <f>SUM(AD40:AF50)</f>
        <v>0</v>
      </c>
      <c r="AE51" s="785"/>
      <c r="AF51" s="785"/>
    </row>
  </sheetData>
  <mergeCells count="421">
    <mergeCell ref="A1:Z1"/>
    <mergeCell ref="A2:B4"/>
    <mergeCell ref="C2:D4"/>
    <mergeCell ref="E2:L2"/>
    <mergeCell ref="M2:T2"/>
    <mergeCell ref="U2:Z2"/>
    <mergeCell ref="E3:F4"/>
    <mergeCell ref="G3:H4"/>
    <mergeCell ref="I3:J4"/>
    <mergeCell ref="K3:L4"/>
    <mergeCell ref="Y3:Z4"/>
    <mergeCell ref="M3:N4"/>
    <mergeCell ref="O3:P4"/>
    <mergeCell ref="Q3:R4"/>
    <mergeCell ref="S3:T4"/>
    <mergeCell ref="U3:V4"/>
    <mergeCell ref="W3:X4"/>
    <mergeCell ref="Y5:Z6"/>
    <mergeCell ref="A7:B8"/>
    <mergeCell ref="C7:D8"/>
    <mergeCell ref="E7:F8"/>
    <mergeCell ref="G7:H8"/>
    <mergeCell ref="I7:J8"/>
    <mergeCell ref="K7:L8"/>
    <mergeCell ref="Y7:Z8"/>
    <mergeCell ref="M7:N8"/>
    <mergeCell ref="O7:P8"/>
    <mergeCell ref="Q7:R8"/>
    <mergeCell ref="S7:T8"/>
    <mergeCell ref="U7:V8"/>
    <mergeCell ref="W7:X8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M9:N10"/>
    <mergeCell ref="O9:P10"/>
    <mergeCell ref="Q9:R10"/>
    <mergeCell ref="S5:T6"/>
    <mergeCell ref="U5:V6"/>
    <mergeCell ref="W5:X6"/>
    <mergeCell ref="S9:T10"/>
    <mergeCell ref="U9:V10"/>
    <mergeCell ref="W9:X10"/>
    <mergeCell ref="Y9:Z10"/>
    <mergeCell ref="A12:K12"/>
    <mergeCell ref="A13:D15"/>
    <mergeCell ref="E13:F15"/>
    <mergeCell ref="G13:X13"/>
    <mergeCell ref="Y13:AG13"/>
    <mergeCell ref="G14:O14"/>
    <mergeCell ref="P14:X14"/>
    <mergeCell ref="Z14:AF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9:B10"/>
    <mergeCell ref="C9:D10"/>
    <mergeCell ref="E9:F10"/>
    <mergeCell ref="G9:H10"/>
    <mergeCell ref="I9:J10"/>
    <mergeCell ref="K9:L10"/>
    <mergeCell ref="A16:A21"/>
    <mergeCell ref="B16:D16"/>
    <mergeCell ref="E16:F16"/>
    <mergeCell ref="G16:I16"/>
    <mergeCell ref="J16:L16"/>
    <mergeCell ref="M16:O16"/>
    <mergeCell ref="P16:R16"/>
    <mergeCell ref="S16:U16"/>
    <mergeCell ref="V16:X16"/>
    <mergeCell ref="B19:D19"/>
    <mergeCell ref="E19:F19"/>
    <mergeCell ref="G19:I19"/>
    <mergeCell ref="J19:L19"/>
    <mergeCell ref="M19:O19"/>
    <mergeCell ref="B18:D18"/>
    <mergeCell ref="E18:F18"/>
    <mergeCell ref="G18:I18"/>
    <mergeCell ref="J18:L18"/>
    <mergeCell ref="M18:O18"/>
    <mergeCell ref="P18:R18"/>
    <mergeCell ref="P19:R19"/>
    <mergeCell ref="S19:U19"/>
    <mergeCell ref="V19:X19"/>
    <mergeCell ref="S20:U20"/>
    <mergeCell ref="Y16:AA16"/>
    <mergeCell ref="AB16:AD16"/>
    <mergeCell ref="AE16:AG16"/>
    <mergeCell ref="B17:D17"/>
    <mergeCell ref="E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Y19:AA19"/>
    <mergeCell ref="AB19:AD19"/>
    <mergeCell ref="AE19:AG19"/>
    <mergeCell ref="S18:U18"/>
    <mergeCell ref="V18:X18"/>
    <mergeCell ref="Y18:AA18"/>
    <mergeCell ref="AB18:AD18"/>
    <mergeCell ref="AE18:AG18"/>
    <mergeCell ref="B21:D21"/>
    <mergeCell ref="E21:F21"/>
    <mergeCell ref="G21:I21"/>
    <mergeCell ref="J21:L21"/>
    <mergeCell ref="M21:O21"/>
    <mergeCell ref="B20:D20"/>
    <mergeCell ref="E20:F20"/>
    <mergeCell ref="G20:I20"/>
    <mergeCell ref="J20:L20"/>
    <mergeCell ref="M20:O20"/>
    <mergeCell ref="P21:R21"/>
    <mergeCell ref="S21:U21"/>
    <mergeCell ref="V21:X21"/>
    <mergeCell ref="Y21:AA21"/>
    <mergeCell ref="AB21:AD21"/>
    <mergeCell ref="AE21:AG21"/>
    <mergeCell ref="V20:X20"/>
    <mergeCell ref="Y20:AA20"/>
    <mergeCell ref="AB20:AD20"/>
    <mergeCell ref="AE20:AG20"/>
    <mergeCell ref="P20:R20"/>
    <mergeCell ref="P22:R22"/>
    <mergeCell ref="S22:U22"/>
    <mergeCell ref="V22:X22"/>
    <mergeCell ref="Y22:AA22"/>
    <mergeCell ref="AB22:AD22"/>
    <mergeCell ref="AE22:AG22"/>
    <mergeCell ref="AE23:AG23"/>
    <mergeCell ref="B24:D24"/>
    <mergeCell ref="E24:F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AB24:AD24"/>
    <mergeCell ref="AE24:AG24"/>
    <mergeCell ref="B23:D23"/>
    <mergeCell ref="E23:F23"/>
    <mergeCell ref="G23:I23"/>
    <mergeCell ref="J23:L23"/>
    <mergeCell ref="AE26:AG26"/>
    <mergeCell ref="A28:L28"/>
    <mergeCell ref="N28:AH28"/>
    <mergeCell ref="Y25:AA25"/>
    <mergeCell ref="AB25:AD25"/>
    <mergeCell ref="AE25:AG25"/>
    <mergeCell ref="A26:D26"/>
    <mergeCell ref="E26:F26"/>
    <mergeCell ref="G26:I26"/>
    <mergeCell ref="J26:L26"/>
    <mergeCell ref="M26:O26"/>
    <mergeCell ref="P26:R26"/>
    <mergeCell ref="S26:U26"/>
    <mergeCell ref="A22:A25"/>
    <mergeCell ref="B22:D22"/>
    <mergeCell ref="E22:F22"/>
    <mergeCell ref="G22:I22"/>
    <mergeCell ref="J22:L22"/>
    <mergeCell ref="M22:O22"/>
    <mergeCell ref="B25:D25"/>
    <mergeCell ref="E25:F25"/>
    <mergeCell ref="G25:I25"/>
    <mergeCell ref="J25:L25"/>
    <mergeCell ref="M25:O25"/>
    <mergeCell ref="K29:L30"/>
    <mergeCell ref="N29:T30"/>
    <mergeCell ref="U29:Z29"/>
    <mergeCell ref="P25:R25"/>
    <mergeCell ref="S25:U25"/>
    <mergeCell ref="V25:X25"/>
    <mergeCell ref="V26:X26"/>
    <mergeCell ref="Y26:AA26"/>
    <mergeCell ref="AB26:AD26"/>
    <mergeCell ref="AG31:AH31"/>
    <mergeCell ref="AE30:AF30"/>
    <mergeCell ref="AG30:AH30"/>
    <mergeCell ref="A31:B31"/>
    <mergeCell ref="C31:D31"/>
    <mergeCell ref="E31:F31"/>
    <mergeCell ref="G31:H31"/>
    <mergeCell ref="I31:J31"/>
    <mergeCell ref="K31:L31"/>
    <mergeCell ref="N31:T31"/>
    <mergeCell ref="U31:V31"/>
    <mergeCell ref="A29:B30"/>
    <mergeCell ref="C29:D30"/>
    <mergeCell ref="AA29:AF29"/>
    <mergeCell ref="AG29:AH29"/>
    <mergeCell ref="E30:F30"/>
    <mergeCell ref="G30:H30"/>
    <mergeCell ref="I30:J30"/>
    <mergeCell ref="U30:V30"/>
    <mergeCell ref="W30:X30"/>
    <mergeCell ref="Y30:Z30"/>
    <mergeCell ref="AA30:AB30"/>
    <mergeCell ref="AC30:AD30"/>
    <mergeCell ref="E29:J29"/>
    <mergeCell ref="E32:F32"/>
    <mergeCell ref="G32:H32"/>
    <mergeCell ref="I32:J32"/>
    <mergeCell ref="K32:L32"/>
    <mergeCell ref="W31:X31"/>
    <mergeCell ref="Y31:Z31"/>
    <mergeCell ref="AA31:AB31"/>
    <mergeCell ref="AC31:AD31"/>
    <mergeCell ref="AE31:AF31"/>
    <mergeCell ref="W33:X33"/>
    <mergeCell ref="Y33:Z33"/>
    <mergeCell ref="AA33:AB33"/>
    <mergeCell ref="AC33:AD33"/>
    <mergeCell ref="AE33:AF33"/>
    <mergeCell ref="AG33:AH33"/>
    <mergeCell ref="AE32:AF32"/>
    <mergeCell ref="AG32:AH32"/>
    <mergeCell ref="A33:B33"/>
    <mergeCell ref="C33:D33"/>
    <mergeCell ref="E33:F33"/>
    <mergeCell ref="G33:H33"/>
    <mergeCell ref="I33:J33"/>
    <mergeCell ref="K33:L33"/>
    <mergeCell ref="N33:T33"/>
    <mergeCell ref="U33:V33"/>
    <mergeCell ref="N32:T32"/>
    <mergeCell ref="U32:V32"/>
    <mergeCell ref="W32:X32"/>
    <mergeCell ref="Y32:Z32"/>
    <mergeCell ref="AA32:AB32"/>
    <mergeCell ref="AC32:AD32"/>
    <mergeCell ref="A32:B32"/>
    <mergeCell ref="C32:D32"/>
    <mergeCell ref="AE34:AF34"/>
    <mergeCell ref="AG34:AH34"/>
    <mergeCell ref="A36:AF36"/>
    <mergeCell ref="A37:C39"/>
    <mergeCell ref="D37:E39"/>
    <mergeCell ref="F37:W37"/>
    <mergeCell ref="X37:AF37"/>
    <mergeCell ref="F38:N38"/>
    <mergeCell ref="O38:W38"/>
    <mergeCell ref="Y38:AE38"/>
    <mergeCell ref="N34:T34"/>
    <mergeCell ref="U34:V34"/>
    <mergeCell ref="W34:X34"/>
    <mergeCell ref="Y34:Z34"/>
    <mergeCell ref="AA34:AB34"/>
    <mergeCell ref="AC34:AD34"/>
    <mergeCell ref="A34:B34"/>
    <mergeCell ref="C34:D34"/>
    <mergeCell ref="E34:F34"/>
    <mergeCell ref="G34:H34"/>
    <mergeCell ref="I34:J34"/>
    <mergeCell ref="K34:L34"/>
    <mergeCell ref="X39:Z39"/>
    <mergeCell ref="AA39:AC39"/>
    <mergeCell ref="AD39:AF39"/>
    <mergeCell ref="A40:C40"/>
    <mergeCell ref="D40:E40"/>
    <mergeCell ref="F40:H40"/>
    <mergeCell ref="I40:K40"/>
    <mergeCell ref="L40:N40"/>
    <mergeCell ref="O40:Q40"/>
    <mergeCell ref="R40:T40"/>
    <mergeCell ref="F39:H39"/>
    <mergeCell ref="I39:K39"/>
    <mergeCell ref="L39:N39"/>
    <mergeCell ref="O39:Q39"/>
    <mergeCell ref="R39:T39"/>
    <mergeCell ref="U39:W39"/>
    <mergeCell ref="A42:C42"/>
    <mergeCell ref="D42:E42"/>
    <mergeCell ref="F42:H42"/>
    <mergeCell ref="I42:K42"/>
    <mergeCell ref="L42:N42"/>
    <mergeCell ref="U40:W40"/>
    <mergeCell ref="X40:Z40"/>
    <mergeCell ref="AA40:AC40"/>
    <mergeCell ref="AD40:AF40"/>
    <mergeCell ref="A41:C41"/>
    <mergeCell ref="D41:E41"/>
    <mergeCell ref="F41:H41"/>
    <mergeCell ref="I41:K41"/>
    <mergeCell ref="L41:N41"/>
    <mergeCell ref="O41:Q41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A44:C44"/>
    <mergeCell ref="D44:E44"/>
    <mergeCell ref="F44:H44"/>
    <mergeCell ref="I44:K44"/>
    <mergeCell ref="L44:N44"/>
    <mergeCell ref="A43:C43"/>
    <mergeCell ref="D43:E43"/>
    <mergeCell ref="F43:H43"/>
    <mergeCell ref="I43:K43"/>
    <mergeCell ref="L43:N43"/>
    <mergeCell ref="O44:Q44"/>
    <mergeCell ref="R44:T44"/>
    <mergeCell ref="U44:W44"/>
    <mergeCell ref="X44:Z44"/>
    <mergeCell ref="AA44:AC44"/>
    <mergeCell ref="AD44:AF44"/>
    <mergeCell ref="R43:T43"/>
    <mergeCell ref="U43:W43"/>
    <mergeCell ref="X43:Z43"/>
    <mergeCell ref="AA43:AC43"/>
    <mergeCell ref="AD43:AF43"/>
    <mergeCell ref="O43:Q43"/>
    <mergeCell ref="A46:C46"/>
    <mergeCell ref="D46:E46"/>
    <mergeCell ref="F46:H46"/>
    <mergeCell ref="I46:K46"/>
    <mergeCell ref="L46:N46"/>
    <mergeCell ref="A45:C45"/>
    <mergeCell ref="D45:E45"/>
    <mergeCell ref="F45:H45"/>
    <mergeCell ref="I45:K45"/>
    <mergeCell ref="L45:N45"/>
    <mergeCell ref="O46:Q46"/>
    <mergeCell ref="R46:T46"/>
    <mergeCell ref="U46:W46"/>
    <mergeCell ref="X46:Z46"/>
    <mergeCell ref="AA46:AC46"/>
    <mergeCell ref="AD46:AF46"/>
    <mergeCell ref="R45:T45"/>
    <mergeCell ref="U45:W45"/>
    <mergeCell ref="X45:Z45"/>
    <mergeCell ref="AA45:AC45"/>
    <mergeCell ref="AD45:AF45"/>
    <mergeCell ref="O45:Q45"/>
    <mergeCell ref="A48:C48"/>
    <mergeCell ref="D48:E48"/>
    <mergeCell ref="F48:H48"/>
    <mergeCell ref="I48:K48"/>
    <mergeCell ref="L48:N48"/>
    <mergeCell ref="A47:C47"/>
    <mergeCell ref="D47:E47"/>
    <mergeCell ref="F47:H47"/>
    <mergeCell ref="I47:K47"/>
    <mergeCell ref="L47:N47"/>
    <mergeCell ref="O48:Q48"/>
    <mergeCell ref="R48:T48"/>
    <mergeCell ref="U48:W48"/>
    <mergeCell ref="X48:Z48"/>
    <mergeCell ref="AA48:AC48"/>
    <mergeCell ref="AD48:AF48"/>
    <mergeCell ref="R47:T47"/>
    <mergeCell ref="U47:W47"/>
    <mergeCell ref="X47:Z47"/>
    <mergeCell ref="AA47:AC47"/>
    <mergeCell ref="AD47:AF47"/>
    <mergeCell ref="O47:Q47"/>
    <mergeCell ref="A50:C50"/>
    <mergeCell ref="D50:E50"/>
    <mergeCell ref="F50:H50"/>
    <mergeCell ref="I50:K50"/>
    <mergeCell ref="L50:N50"/>
    <mergeCell ref="A49:C49"/>
    <mergeCell ref="D49:E49"/>
    <mergeCell ref="F49:H49"/>
    <mergeCell ref="I49:K49"/>
    <mergeCell ref="L49:N49"/>
    <mergeCell ref="O50:Q50"/>
    <mergeCell ref="R50:T50"/>
    <mergeCell ref="U50:W50"/>
    <mergeCell ref="X50:Z50"/>
    <mergeCell ref="AA50:AC50"/>
    <mergeCell ref="AD50:AF50"/>
    <mergeCell ref="R49:T49"/>
    <mergeCell ref="U49:W49"/>
    <mergeCell ref="X49:Z49"/>
    <mergeCell ref="AA49:AC49"/>
    <mergeCell ref="AD49:AF49"/>
    <mergeCell ref="O49:Q49"/>
    <mergeCell ref="R51:T51"/>
    <mergeCell ref="U51:W51"/>
    <mergeCell ref="X51:Z51"/>
    <mergeCell ref="AA51:AC51"/>
    <mergeCell ref="AD51:AF51"/>
    <mergeCell ref="A51:C51"/>
    <mergeCell ref="D51:E51"/>
    <mergeCell ref="F51:H51"/>
    <mergeCell ref="I51:K51"/>
    <mergeCell ref="L51:N51"/>
    <mergeCell ref="O51:Q51"/>
  </mergeCells>
  <phoneticPr fontId="3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&amp;L&amp;11高等学校</oddHeader>
  </headerFooter>
  <ignoredErrors>
    <ignoredError sqref="E31:F33 AA32:AF34" formulaRange="1"/>
    <ignoredError sqref="W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X46"/>
  <sheetViews>
    <sheetView showGridLines="0" view="pageBreakPreview" zoomScaleNormal="100" zoomScaleSheetLayoutView="100" workbookViewId="0"/>
  </sheetViews>
  <sheetFormatPr defaultColWidth="8.5703125" defaultRowHeight="23.45" customHeight="1"/>
  <cols>
    <col min="1" max="1" width="3.5703125" style="32" customWidth="1"/>
    <col min="2" max="2" width="13.42578125" style="32" customWidth="1"/>
    <col min="3" max="3" width="6.7109375" style="32" customWidth="1"/>
    <col min="4" max="10" width="5.7109375" style="32" customWidth="1"/>
    <col min="11" max="12" width="6.5703125" style="32" customWidth="1"/>
    <col min="13" max="13" width="4" style="32" customWidth="1"/>
    <col min="14" max="14" width="12.7109375" style="32" customWidth="1"/>
    <col min="15" max="18" width="4.7109375" style="32" customWidth="1"/>
    <col min="19" max="23" width="5.7109375" style="32" customWidth="1"/>
    <col min="24" max="24" width="1" style="32" customWidth="1"/>
    <col min="25" max="256" width="8.5703125" style="32"/>
    <col min="257" max="257" width="3.5703125" style="32" customWidth="1"/>
    <col min="258" max="258" width="12.7109375" style="32" customWidth="1"/>
    <col min="259" max="259" width="6.7109375" style="32" customWidth="1"/>
    <col min="260" max="266" width="5.7109375" style="32" customWidth="1"/>
    <col min="267" max="268" width="6.5703125" style="32" customWidth="1"/>
    <col min="269" max="269" width="4" style="32" customWidth="1"/>
    <col min="270" max="270" width="12.7109375" style="32" customWidth="1"/>
    <col min="271" max="274" width="4.7109375" style="32" customWidth="1"/>
    <col min="275" max="279" width="5.7109375" style="32" customWidth="1"/>
    <col min="280" max="280" width="1" style="32" customWidth="1"/>
    <col min="281" max="512" width="8.5703125" style="32"/>
    <col min="513" max="513" width="3.5703125" style="32" customWidth="1"/>
    <col min="514" max="514" width="12.7109375" style="32" customWidth="1"/>
    <col min="515" max="515" width="6.7109375" style="32" customWidth="1"/>
    <col min="516" max="522" width="5.7109375" style="32" customWidth="1"/>
    <col min="523" max="524" width="6.5703125" style="32" customWidth="1"/>
    <col min="525" max="525" width="4" style="32" customWidth="1"/>
    <col min="526" max="526" width="12.7109375" style="32" customWidth="1"/>
    <col min="527" max="530" width="4.7109375" style="32" customWidth="1"/>
    <col min="531" max="535" width="5.7109375" style="32" customWidth="1"/>
    <col min="536" max="536" width="1" style="32" customWidth="1"/>
    <col min="537" max="768" width="8.5703125" style="32"/>
    <col min="769" max="769" width="3.5703125" style="32" customWidth="1"/>
    <col min="770" max="770" width="12.7109375" style="32" customWidth="1"/>
    <col min="771" max="771" width="6.7109375" style="32" customWidth="1"/>
    <col min="772" max="778" width="5.7109375" style="32" customWidth="1"/>
    <col min="779" max="780" width="6.5703125" style="32" customWidth="1"/>
    <col min="781" max="781" width="4" style="32" customWidth="1"/>
    <col min="782" max="782" width="12.7109375" style="32" customWidth="1"/>
    <col min="783" max="786" width="4.7109375" style="32" customWidth="1"/>
    <col min="787" max="791" width="5.7109375" style="32" customWidth="1"/>
    <col min="792" max="792" width="1" style="32" customWidth="1"/>
    <col min="793" max="1024" width="8.5703125" style="32"/>
    <col min="1025" max="1025" width="3.5703125" style="32" customWidth="1"/>
    <col min="1026" max="1026" width="12.7109375" style="32" customWidth="1"/>
    <col min="1027" max="1027" width="6.7109375" style="32" customWidth="1"/>
    <col min="1028" max="1034" width="5.7109375" style="32" customWidth="1"/>
    <col min="1035" max="1036" width="6.5703125" style="32" customWidth="1"/>
    <col min="1037" max="1037" width="4" style="32" customWidth="1"/>
    <col min="1038" max="1038" width="12.7109375" style="32" customWidth="1"/>
    <col min="1039" max="1042" width="4.7109375" style="32" customWidth="1"/>
    <col min="1043" max="1047" width="5.7109375" style="32" customWidth="1"/>
    <col min="1048" max="1048" width="1" style="32" customWidth="1"/>
    <col min="1049" max="1280" width="8.5703125" style="32"/>
    <col min="1281" max="1281" width="3.5703125" style="32" customWidth="1"/>
    <col min="1282" max="1282" width="12.7109375" style="32" customWidth="1"/>
    <col min="1283" max="1283" width="6.7109375" style="32" customWidth="1"/>
    <col min="1284" max="1290" width="5.7109375" style="32" customWidth="1"/>
    <col min="1291" max="1292" width="6.5703125" style="32" customWidth="1"/>
    <col min="1293" max="1293" width="4" style="32" customWidth="1"/>
    <col min="1294" max="1294" width="12.7109375" style="32" customWidth="1"/>
    <col min="1295" max="1298" width="4.7109375" style="32" customWidth="1"/>
    <col min="1299" max="1303" width="5.7109375" style="32" customWidth="1"/>
    <col min="1304" max="1304" width="1" style="32" customWidth="1"/>
    <col min="1305" max="1536" width="8.5703125" style="32"/>
    <col min="1537" max="1537" width="3.5703125" style="32" customWidth="1"/>
    <col min="1538" max="1538" width="12.7109375" style="32" customWidth="1"/>
    <col min="1539" max="1539" width="6.7109375" style="32" customWidth="1"/>
    <col min="1540" max="1546" width="5.7109375" style="32" customWidth="1"/>
    <col min="1547" max="1548" width="6.5703125" style="32" customWidth="1"/>
    <col min="1549" max="1549" width="4" style="32" customWidth="1"/>
    <col min="1550" max="1550" width="12.7109375" style="32" customWidth="1"/>
    <col min="1551" max="1554" width="4.7109375" style="32" customWidth="1"/>
    <col min="1555" max="1559" width="5.7109375" style="32" customWidth="1"/>
    <col min="1560" max="1560" width="1" style="32" customWidth="1"/>
    <col min="1561" max="1792" width="8.5703125" style="32"/>
    <col min="1793" max="1793" width="3.5703125" style="32" customWidth="1"/>
    <col min="1794" max="1794" width="12.7109375" style="32" customWidth="1"/>
    <col min="1795" max="1795" width="6.7109375" style="32" customWidth="1"/>
    <col min="1796" max="1802" width="5.7109375" style="32" customWidth="1"/>
    <col min="1803" max="1804" width="6.5703125" style="32" customWidth="1"/>
    <col min="1805" max="1805" width="4" style="32" customWidth="1"/>
    <col min="1806" max="1806" width="12.7109375" style="32" customWidth="1"/>
    <col min="1807" max="1810" width="4.7109375" style="32" customWidth="1"/>
    <col min="1811" max="1815" width="5.7109375" style="32" customWidth="1"/>
    <col min="1816" max="1816" width="1" style="32" customWidth="1"/>
    <col min="1817" max="2048" width="8.5703125" style="32"/>
    <col min="2049" max="2049" width="3.5703125" style="32" customWidth="1"/>
    <col min="2050" max="2050" width="12.7109375" style="32" customWidth="1"/>
    <col min="2051" max="2051" width="6.7109375" style="32" customWidth="1"/>
    <col min="2052" max="2058" width="5.7109375" style="32" customWidth="1"/>
    <col min="2059" max="2060" width="6.5703125" style="32" customWidth="1"/>
    <col min="2061" max="2061" width="4" style="32" customWidth="1"/>
    <col min="2062" max="2062" width="12.7109375" style="32" customWidth="1"/>
    <col min="2063" max="2066" width="4.7109375" style="32" customWidth="1"/>
    <col min="2067" max="2071" width="5.7109375" style="32" customWidth="1"/>
    <col min="2072" max="2072" width="1" style="32" customWidth="1"/>
    <col min="2073" max="2304" width="8.5703125" style="32"/>
    <col min="2305" max="2305" width="3.5703125" style="32" customWidth="1"/>
    <col min="2306" max="2306" width="12.7109375" style="32" customWidth="1"/>
    <col min="2307" max="2307" width="6.7109375" style="32" customWidth="1"/>
    <col min="2308" max="2314" width="5.7109375" style="32" customWidth="1"/>
    <col min="2315" max="2316" width="6.5703125" style="32" customWidth="1"/>
    <col min="2317" max="2317" width="4" style="32" customWidth="1"/>
    <col min="2318" max="2318" width="12.7109375" style="32" customWidth="1"/>
    <col min="2319" max="2322" width="4.7109375" style="32" customWidth="1"/>
    <col min="2323" max="2327" width="5.7109375" style="32" customWidth="1"/>
    <col min="2328" max="2328" width="1" style="32" customWidth="1"/>
    <col min="2329" max="2560" width="8.5703125" style="32"/>
    <col min="2561" max="2561" width="3.5703125" style="32" customWidth="1"/>
    <col min="2562" max="2562" width="12.7109375" style="32" customWidth="1"/>
    <col min="2563" max="2563" width="6.7109375" style="32" customWidth="1"/>
    <col min="2564" max="2570" width="5.7109375" style="32" customWidth="1"/>
    <col min="2571" max="2572" width="6.5703125" style="32" customWidth="1"/>
    <col min="2573" max="2573" width="4" style="32" customWidth="1"/>
    <col min="2574" max="2574" width="12.7109375" style="32" customWidth="1"/>
    <col min="2575" max="2578" width="4.7109375" style="32" customWidth="1"/>
    <col min="2579" max="2583" width="5.7109375" style="32" customWidth="1"/>
    <col min="2584" max="2584" width="1" style="32" customWidth="1"/>
    <col min="2585" max="2816" width="8.5703125" style="32"/>
    <col min="2817" max="2817" width="3.5703125" style="32" customWidth="1"/>
    <col min="2818" max="2818" width="12.7109375" style="32" customWidth="1"/>
    <col min="2819" max="2819" width="6.7109375" style="32" customWidth="1"/>
    <col min="2820" max="2826" width="5.7109375" style="32" customWidth="1"/>
    <col min="2827" max="2828" width="6.5703125" style="32" customWidth="1"/>
    <col min="2829" max="2829" width="4" style="32" customWidth="1"/>
    <col min="2830" max="2830" width="12.7109375" style="32" customWidth="1"/>
    <col min="2831" max="2834" width="4.7109375" style="32" customWidth="1"/>
    <col min="2835" max="2839" width="5.7109375" style="32" customWidth="1"/>
    <col min="2840" max="2840" width="1" style="32" customWidth="1"/>
    <col min="2841" max="3072" width="8.5703125" style="32"/>
    <col min="3073" max="3073" width="3.5703125" style="32" customWidth="1"/>
    <col min="3074" max="3074" width="12.7109375" style="32" customWidth="1"/>
    <col min="3075" max="3075" width="6.7109375" style="32" customWidth="1"/>
    <col min="3076" max="3082" width="5.7109375" style="32" customWidth="1"/>
    <col min="3083" max="3084" width="6.5703125" style="32" customWidth="1"/>
    <col min="3085" max="3085" width="4" style="32" customWidth="1"/>
    <col min="3086" max="3086" width="12.7109375" style="32" customWidth="1"/>
    <col min="3087" max="3090" width="4.7109375" style="32" customWidth="1"/>
    <col min="3091" max="3095" width="5.7109375" style="32" customWidth="1"/>
    <col min="3096" max="3096" width="1" style="32" customWidth="1"/>
    <col min="3097" max="3328" width="8.5703125" style="32"/>
    <col min="3329" max="3329" width="3.5703125" style="32" customWidth="1"/>
    <col min="3330" max="3330" width="12.7109375" style="32" customWidth="1"/>
    <col min="3331" max="3331" width="6.7109375" style="32" customWidth="1"/>
    <col min="3332" max="3338" width="5.7109375" style="32" customWidth="1"/>
    <col min="3339" max="3340" width="6.5703125" style="32" customWidth="1"/>
    <col min="3341" max="3341" width="4" style="32" customWidth="1"/>
    <col min="3342" max="3342" width="12.7109375" style="32" customWidth="1"/>
    <col min="3343" max="3346" width="4.7109375" style="32" customWidth="1"/>
    <col min="3347" max="3351" width="5.7109375" style="32" customWidth="1"/>
    <col min="3352" max="3352" width="1" style="32" customWidth="1"/>
    <col min="3353" max="3584" width="8.5703125" style="32"/>
    <col min="3585" max="3585" width="3.5703125" style="32" customWidth="1"/>
    <col min="3586" max="3586" width="12.7109375" style="32" customWidth="1"/>
    <col min="3587" max="3587" width="6.7109375" style="32" customWidth="1"/>
    <col min="3588" max="3594" width="5.7109375" style="32" customWidth="1"/>
    <col min="3595" max="3596" width="6.5703125" style="32" customWidth="1"/>
    <col min="3597" max="3597" width="4" style="32" customWidth="1"/>
    <col min="3598" max="3598" width="12.7109375" style="32" customWidth="1"/>
    <col min="3599" max="3602" width="4.7109375" style="32" customWidth="1"/>
    <col min="3603" max="3607" width="5.7109375" style="32" customWidth="1"/>
    <col min="3608" max="3608" width="1" style="32" customWidth="1"/>
    <col min="3609" max="3840" width="8.5703125" style="32"/>
    <col min="3841" max="3841" width="3.5703125" style="32" customWidth="1"/>
    <col min="3842" max="3842" width="12.7109375" style="32" customWidth="1"/>
    <col min="3843" max="3843" width="6.7109375" style="32" customWidth="1"/>
    <col min="3844" max="3850" width="5.7109375" style="32" customWidth="1"/>
    <col min="3851" max="3852" width="6.5703125" style="32" customWidth="1"/>
    <col min="3853" max="3853" width="4" style="32" customWidth="1"/>
    <col min="3854" max="3854" width="12.7109375" style="32" customWidth="1"/>
    <col min="3855" max="3858" width="4.7109375" style="32" customWidth="1"/>
    <col min="3859" max="3863" width="5.7109375" style="32" customWidth="1"/>
    <col min="3864" max="3864" width="1" style="32" customWidth="1"/>
    <col min="3865" max="4096" width="8.5703125" style="32"/>
    <col min="4097" max="4097" width="3.5703125" style="32" customWidth="1"/>
    <col min="4098" max="4098" width="12.7109375" style="32" customWidth="1"/>
    <col min="4099" max="4099" width="6.7109375" style="32" customWidth="1"/>
    <col min="4100" max="4106" width="5.7109375" style="32" customWidth="1"/>
    <col min="4107" max="4108" width="6.5703125" style="32" customWidth="1"/>
    <col min="4109" max="4109" width="4" style="32" customWidth="1"/>
    <col min="4110" max="4110" width="12.7109375" style="32" customWidth="1"/>
    <col min="4111" max="4114" width="4.7109375" style="32" customWidth="1"/>
    <col min="4115" max="4119" width="5.7109375" style="32" customWidth="1"/>
    <col min="4120" max="4120" width="1" style="32" customWidth="1"/>
    <col min="4121" max="4352" width="8.5703125" style="32"/>
    <col min="4353" max="4353" width="3.5703125" style="32" customWidth="1"/>
    <col min="4354" max="4354" width="12.7109375" style="32" customWidth="1"/>
    <col min="4355" max="4355" width="6.7109375" style="32" customWidth="1"/>
    <col min="4356" max="4362" width="5.7109375" style="32" customWidth="1"/>
    <col min="4363" max="4364" width="6.5703125" style="32" customWidth="1"/>
    <col min="4365" max="4365" width="4" style="32" customWidth="1"/>
    <col min="4366" max="4366" width="12.7109375" style="32" customWidth="1"/>
    <col min="4367" max="4370" width="4.7109375" style="32" customWidth="1"/>
    <col min="4371" max="4375" width="5.7109375" style="32" customWidth="1"/>
    <col min="4376" max="4376" width="1" style="32" customWidth="1"/>
    <col min="4377" max="4608" width="8.5703125" style="32"/>
    <col min="4609" max="4609" width="3.5703125" style="32" customWidth="1"/>
    <col min="4610" max="4610" width="12.7109375" style="32" customWidth="1"/>
    <col min="4611" max="4611" width="6.7109375" style="32" customWidth="1"/>
    <col min="4612" max="4618" width="5.7109375" style="32" customWidth="1"/>
    <col min="4619" max="4620" width="6.5703125" style="32" customWidth="1"/>
    <col min="4621" max="4621" width="4" style="32" customWidth="1"/>
    <col min="4622" max="4622" width="12.7109375" style="32" customWidth="1"/>
    <col min="4623" max="4626" width="4.7109375" style="32" customWidth="1"/>
    <col min="4627" max="4631" width="5.7109375" style="32" customWidth="1"/>
    <col min="4632" max="4632" width="1" style="32" customWidth="1"/>
    <col min="4633" max="4864" width="8.5703125" style="32"/>
    <col min="4865" max="4865" width="3.5703125" style="32" customWidth="1"/>
    <col min="4866" max="4866" width="12.7109375" style="32" customWidth="1"/>
    <col min="4867" max="4867" width="6.7109375" style="32" customWidth="1"/>
    <col min="4868" max="4874" width="5.7109375" style="32" customWidth="1"/>
    <col min="4875" max="4876" width="6.5703125" style="32" customWidth="1"/>
    <col min="4877" max="4877" width="4" style="32" customWidth="1"/>
    <col min="4878" max="4878" width="12.7109375" style="32" customWidth="1"/>
    <col min="4879" max="4882" width="4.7109375" style="32" customWidth="1"/>
    <col min="4883" max="4887" width="5.7109375" style="32" customWidth="1"/>
    <col min="4888" max="4888" width="1" style="32" customWidth="1"/>
    <col min="4889" max="5120" width="8.5703125" style="32"/>
    <col min="5121" max="5121" width="3.5703125" style="32" customWidth="1"/>
    <col min="5122" max="5122" width="12.7109375" style="32" customWidth="1"/>
    <col min="5123" max="5123" width="6.7109375" style="32" customWidth="1"/>
    <col min="5124" max="5130" width="5.7109375" style="32" customWidth="1"/>
    <col min="5131" max="5132" width="6.5703125" style="32" customWidth="1"/>
    <col min="5133" max="5133" width="4" style="32" customWidth="1"/>
    <col min="5134" max="5134" width="12.7109375" style="32" customWidth="1"/>
    <col min="5135" max="5138" width="4.7109375" style="32" customWidth="1"/>
    <col min="5139" max="5143" width="5.7109375" style="32" customWidth="1"/>
    <col min="5144" max="5144" width="1" style="32" customWidth="1"/>
    <col min="5145" max="5376" width="8.5703125" style="32"/>
    <col min="5377" max="5377" width="3.5703125" style="32" customWidth="1"/>
    <col min="5378" max="5378" width="12.7109375" style="32" customWidth="1"/>
    <col min="5379" max="5379" width="6.7109375" style="32" customWidth="1"/>
    <col min="5380" max="5386" width="5.7109375" style="32" customWidth="1"/>
    <col min="5387" max="5388" width="6.5703125" style="32" customWidth="1"/>
    <col min="5389" max="5389" width="4" style="32" customWidth="1"/>
    <col min="5390" max="5390" width="12.7109375" style="32" customWidth="1"/>
    <col min="5391" max="5394" width="4.7109375" style="32" customWidth="1"/>
    <col min="5395" max="5399" width="5.7109375" style="32" customWidth="1"/>
    <col min="5400" max="5400" width="1" style="32" customWidth="1"/>
    <col min="5401" max="5632" width="8.5703125" style="32"/>
    <col min="5633" max="5633" width="3.5703125" style="32" customWidth="1"/>
    <col min="5634" max="5634" width="12.7109375" style="32" customWidth="1"/>
    <col min="5635" max="5635" width="6.7109375" style="32" customWidth="1"/>
    <col min="5636" max="5642" width="5.7109375" style="32" customWidth="1"/>
    <col min="5643" max="5644" width="6.5703125" style="32" customWidth="1"/>
    <col min="5645" max="5645" width="4" style="32" customWidth="1"/>
    <col min="5646" max="5646" width="12.7109375" style="32" customWidth="1"/>
    <col min="5647" max="5650" width="4.7109375" style="32" customWidth="1"/>
    <col min="5651" max="5655" width="5.7109375" style="32" customWidth="1"/>
    <col min="5656" max="5656" width="1" style="32" customWidth="1"/>
    <col min="5657" max="5888" width="8.5703125" style="32"/>
    <col min="5889" max="5889" width="3.5703125" style="32" customWidth="1"/>
    <col min="5890" max="5890" width="12.7109375" style="32" customWidth="1"/>
    <col min="5891" max="5891" width="6.7109375" style="32" customWidth="1"/>
    <col min="5892" max="5898" width="5.7109375" style="32" customWidth="1"/>
    <col min="5899" max="5900" width="6.5703125" style="32" customWidth="1"/>
    <col min="5901" max="5901" width="4" style="32" customWidth="1"/>
    <col min="5902" max="5902" width="12.7109375" style="32" customWidth="1"/>
    <col min="5903" max="5906" width="4.7109375" style="32" customWidth="1"/>
    <col min="5907" max="5911" width="5.7109375" style="32" customWidth="1"/>
    <col min="5912" max="5912" width="1" style="32" customWidth="1"/>
    <col min="5913" max="6144" width="8.5703125" style="32"/>
    <col min="6145" max="6145" width="3.5703125" style="32" customWidth="1"/>
    <col min="6146" max="6146" width="12.7109375" style="32" customWidth="1"/>
    <col min="6147" max="6147" width="6.7109375" style="32" customWidth="1"/>
    <col min="6148" max="6154" width="5.7109375" style="32" customWidth="1"/>
    <col min="6155" max="6156" width="6.5703125" style="32" customWidth="1"/>
    <col min="6157" max="6157" width="4" style="32" customWidth="1"/>
    <col min="6158" max="6158" width="12.7109375" style="32" customWidth="1"/>
    <col min="6159" max="6162" width="4.7109375" style="32" customWidth="1"/>
    <col min="6163" max="6167" width="5.7109375" style="32" customWidth="1"/>
    <col min="6168" max="6168" width="1" style="32" customWidth="1"/>
    <col min="6169" max="6400" width="8.5703125" style="32"/>
    <col min="6401" max="6401" width="3.5703125" style="32" customWidth="1"/>
    <col min="6402" max="6402" width="12.7109375" style="32" customWidth="1"/>
    <col min="6403" max="6403" width="6.7109375" style="32" customWidth="1"/>
    <col min="6404" max="6410" width="5.7109375" style="32" customWidth="1"/>
    <col min="6411" max="6412" width="6.5703125" style="32" customWidth="1"/>
    <col min="6413" max="6413" width="4" style="32" customWidth="1"/>
    <col min="6414" max="6414" width="12.7109375" style="32" customWidth="1"/>
    <col min="6415" max="6418" width="4.7109375" style="32" customWidth="1"/>
    <col min="6419" max="6423" width="5.7109375" style="32" customWidth="1"/>
    <col min="6424" max="6424" width="1" style="32" customWidth="1"/>
    <col min="6425" max="6656" width="8.5703125" style="32"/>
    <col min="6657" max="6657" width="3.5703125" style="32" customWidth="1"/>
    <col min="6658" max="6658" width="12.7109375" style="32" customWidth="1"/>
    <col min="6659" max="6659" width="6.7109375" style="32" customWidth="1"/>
    <col min="6660" max="6666" width="5.7109375" style="32" customWidth="1"/>
    <col min="6667" max="6668" width="6.5703125" style="32" customWidth="1"/>
    <col min="6669" max="6669" width="4" style="32" customWidth="1"/>
    <col min="6670" max="6670" width="12.7109375" style="32" customWidth="1"/>
    <col min="6671" max="6674" width="4.7109375" style="32" customWidth="1"/>
    <col min="6675" max="6679" width="5.7109375" style="32" customWidth="1"/>
    <col min="6680" max="6680" width="1" style="32" customWidth="1"/>
    <col min="6681" max="6912" width="8.5703125" style="32"/>
    <col min="6913" max="6913" width="3.5703125" style="32" customWidth="1"/>
    <col min="6914" max="6914" width="12.7109375" style="32" customWidth="1"/>
    <col min="6915" max="6915" width="6.7109375" style="32" customWidth="1"/>
    <col min="6916" max="6922" width="5.7109375" style="32" customWidth="1"/>
    <col min="6923" max="6924" width="6.5703125" style="32" customWidth="1"/>
    <col min="6925" max="6925" width="4" style="32" customWidth="1"/>
    <col min="6926" max="6926" width="12.7109375" style="32" customWidth="1"/>
    <col min="6927" max="6930" width="4.7109375" style="32" customWidth="1"/>
    <col min="6931" max="6935" width="5.7109375" style="32" customWidth="1"/>
    <col min="6936" max="6936" width="1" style="32" customWidth="1"/>
    <col min="6937" max="7168" width="8.5703125" style="32"/>
    <col min="7169" max="7169" width="3.5703125" style="32" customWidth="1"/>
    <col min="7170" max="7170" width="12.7109375" style="32" customWidth="1"/>
    <col min="7171" max="7171" width="6.7109375" style="32" customWidth="1"/>
    <col min="7172" max="7178" width="5.7109375" style="32" customWidth="1"/>
    <col min="7179" max="7180" width="6.5703125" style="32" customWidth="1"/>
    <col min="7181" max="7181" width="4" style="32" customWidth="1"/>
    <col min="7182" max="7182" width="12.7109375" style="32" customWidth="1"/>
    <col min="7183" max="7186" width="4.7109375" style="32" customWidth="1"/>
    <col min="7187" max="7191" width="5.7109375" style="32" customWidth="1"/>
    <col min="7192" max="7192" width="1" style="32" customWidth="1"/>
    <col min="7193" max="7424" width="8.5703125" style="32"/>
    <col min="7425" max="7425" width="3.5703125" style="32" customWidth="1"/>
    <col min="7426" max="7426" width="12.7109375" style="32" customWidth="1"/>
    <col min="7427" max="7427" width="6.7109375" style="32" customWidth="1"/>
    <col min="7428" max="7434" width="5.7109375" style="32" customWidth="1"/>
    <col min="7435" max="7436" width="6.5703125" style="32" customWidth="1"/>
    <col min="7437" max="7437" width="4" style="32" customWidth="1"/>
    <col min="7438" max="7438" width="12.7109375" style="32" customWidth="1"/>
    <col min="7439" max="7442" width="4.7109375" style="32" customWidth="1"/>
    <col min="7443" max="7447" width="5.7109375" style="32" customWidth="1"/>
    <col min="7448" max="7448" width="1" style="32" customWidth="1"/>
    <col min="7449" max="7680" width="8.5703125" style="32"/>
    <col min="7681" max="7681" width="3.5703125" style="32" customWidth="1"/>
    <col min="7682" max="7682" width="12.7109375" style="32" customWidth="1"/>
    <col min="7683" max="7683" width="6.7109375" style="32" customWidth="1"/>
    <col min="7684" max="7690" width="5.7109375" style="32" customWidth="1"/>
    <col min="7691" max="7692" width="6.5703125" style="32" customWidth="1"/>
    <col min="7693" max="7693" width="4" style="32" customWidth="1"/>
    <col min="7694" max="7694" width="12.7109375" style="32" customWidth="1"/>
    <col min="7695" max="7698" width="4.7109375" style="32" customWidth="1"/>
    <col min="7699" max="7703" width="5.7109375" style="32" customWidth="1"/>
    <col min="7704" max="7704" width="1" style="32" customWidth="1"/>
    <col min="7705" max="7936" width="8.5703125" style="32"/>
    <col min="7937" max="7937" width="3.5703125" style="32" customWidth="1"/>
    <col min="7938" max="7938" width="12.7109375" style="32" customWidth="1"/>
    <col min="7939" max="7939" width="6.7109375" style="32" customWidth="1"/>
    <col min="7940" max="7946" width="5.7109375" style="32" customWidth="1"/>
    <col min="7947" max="7948" width="6.5703125" style="32" customWidth="1"/>
    <col min="7949" max="7949" width="4" style="32" customWidth="1"/>
    <col min="7950" max="7950" width="12.7109375" style="32" customWidth="1"/>
    <col min="7951" max="7954" width="4.7109375" style="32" customWidth="1"/>
    <col min="7955" max="7959" width="5.7109375" style="32" customWidth="1"/>
    <col min="7960" max="7960" width="1" style="32" customWidth="1"/>
    <col min="7961" max="8192" width="8.5703125" style="32"/>
    <col min="8193" max="8193" width="3.5703125" style="32" customWidth="1"/>
    <col min="8194" max="8194" width="12.7109375" style="32" customWidth="1"/>
    <col min="8195" max="8195" width="6.7109375" style="32" customWidth="1"/>
    <col min="8196" max="8202" width="5.7109375" style="32" customWidth="1"/>
    <col min="8203" max="8204" width="6.5703125" style="32" customWidth="1"/>
    <col min="8205" max="8205" width="4" style="32" customWidth="1"/>
    <col min="8206" max="8206" width="12.7109375" style="32" customWidth="1"/>
    <col min="8207" max="8210" width="4.7109375" style="32" customWidth="1"/>
    <col min="8211" max="8215" width="5.7109375" style="32" customWidth="1"/>
    <col min="8216" max="8216" width="1" style="32" customWidth="1"/>
    <col min="8217" max="8448" width="8.5703125" style="32"/>
    <col min="8449" max="8449" width="3.5703125" style="32" customWidth="1"/>
    <col min="8450" max="8450" width="12.7109375" style="32" customWidth="1"/>
    <col min="8451" max="8451" width="6.7109375" style="32" customWidth="1"/>
    <col min="8452" max="8458" width="5.7109375" style="32" customWidth="1"/>
    <col min="8459" max="8460" width="6.5703125" style="32" customWidth="1"/>
    <col min="8461" max="8461" width="4" style="32" customWidth="1"/>
    <col min="8462" max="8462" width="12.7109375" style="32" customWidth="1"/>
    <col min="8463" max="8466" width="4.7109375" style="32" customWidth="1"/>
    <col min="8467" max="8471" width="5.7109375" style="32" customWidth="1"/>
    <col min="8472" max="8472" width="1" style="32" customWidth="1"/>
    <col min="8473" max="8704" width="8.5703125" style="32"/>
    <col min="8705" max="8705" width="3.5703125" style="32" customWidth="1"/>
    <col min="8706" max="8706" width="12.7109375" style="32" customWidth="1"/>
    <col min="8707" max="8707" width="6.7109375" style="32" customWidth="1"/>
    <col min="8708" max="8714" width="5.7109375" style="32" customWidth="1"/>
    <col min="8715" max="8716" width="6.5703125" style="32" customWidth="1"/>
    <col min="8717" max="8717" width="4" style="32" customWidth="1"/>
    <col min="8718" max="8718" width="12.7109375" style="32" customWidth="1"/>
    <col min="8719" max="8722" width="4.7109375" style="32" customWidth="1"/>
    <col min="8723" max="8727" width="5.7109375" style="32" customWidth="1"/>
    <col min="8728" max="8728" width="1" style="32" customWidth="1"/>
    <col min="8729" max="8960" width="8.5703125" style="32"/>
    <col min="8961" max="8961" width="3.5703125" style="32" customWidth="1"/>
    <col min="8962" max="8962" width="12.7109375" style="32" customWidth="1"/>
    <col min="8963" max="8963" width="6.7109375" style="32" customWidth="1"/>
    <col min="8964" max="8970" width="5.7109375" style="32" customWidth="1"/>
    <col min="8971" max="8972" width="6.5703125" style="32" customWidth="1"/>
    <col min="8973" max="8973" width="4" style="32" customWidth="1"/>
    <col min="8974" max="8974" width="12.7109375" style="32" customWidth="1"/>
    <col min="8975" max="8978" width="4.7109375" style="32" customWidth="1"/>
    <col min="8979" max="8983" width="5.7109375" style="32" customWidth="1"/>
    <col min="8984" max="8984" width="1" style="32" customWidth="1"/>
    <col min="8985" max="9216" width="8.5703125" style="32"/>
    <col min="9217" max="9217" width="3.5703125" style="32" customWidth="1"/>
    <col min="9218" max="9218" width="12.7109375" style="32" customWidth="1"/>
    <col min="9219" max="9219" width="6.7109375" style="32" customWidth="1"/>
    <col min="9220" max="9226" width="5.7109375" style="32" customWidth="1"/>
    <col min="9227" max="9228" width="6.5703125" style="32" customWidth="1"/>
    <col min="9229" max="9229" width="4" style="32" customWidth="1"/>
    <col min="9230" max="9230" width="12.7109375" style="32" customWidth="1"/>
    <col min="9231" max="9234" width="4.7109375" style="32" customWidth="1"/>
    <col min="9235" max="9239" width="5.7109375" style="32" customWidth="1"/>
    <col min="9240" max="9240" width="1" style="32" customWidth="1"/>
    <col min="9241" max="9472" width="8.5703125" style="32"/>
    <col min="9473" max="9473" width="3.5703125" style="32" customWidth="1"/>
    <col min="9474" max="9474" width="12.7109375" style="32" customWidth="1"/>
    <col min="9475" max="9475" width="6.7109375" style="32" customWidth="1"/>
    <col min="9476" max="9482" width="5.7109375" style="32" customWidth="1"/>
    <col min="9483" max="9484" width="6.5703125" style="32" customWidth="1"/>
    <col min="9485" max="9485" width="4" style="32" customWidth="1"/>
    <col min="9486" max="9486" width="12.7109375" style="32" customWidth="1"/>
    <col min="9487" max="9490" width="4.7109375" style="32" customWidth="1"/>
    <col min="9491" max="9495" width="5.7109375" style="32" customWidth="1"/>
    <col min="9496" max="9496" width="1" style="32" customWidth="1"/>
    <col min="9497" max="9728" width="8.5703125" style="32"/>
    <col min="9729" max="9729" width="3.5703125" style="32" customWidth="1"/>
    <col min="9730" max="9730" width="12.7109375" style="32" customWidth="1"/>
    <col min="9731" max="9731" width="6.7109375" style="32" customWidth="1"/>
    <col min="9732" max="9738" width="5.7109375" style="32" customWidth="1"/>
    <col min="9739" max="9740" width="6.5703125" style="32" customWidth="1"/>
    <col min="9741" max="9741" width="4" style="32" customWidth="1"/>
    <col min="9742" max="9742" width="12.7109375" style="32" customWidth="1"/>
    <col min="9743" max="9746" width="4.7109375" style="32" customWidth="1"/>
    <col min="9747" max="9751" width="5.7109375" style="32" customWidth="1"/>
    <col min="9752" max="9752" width="1" style="32" customWidth="1"/>
    <col min="9753" max="9984" width="8.5703125" style="32"/>
    <col min="9985" max="9985" width="3.5703125" style="32" customWidth="1"/>
    <col min="9986" max="9986" width="12.7109375" style="32" customWidth="1"/>
    <col min="9987" max="9987" width="6.7109375" style="32" customWidth="1"/>
    <col min="9988" max="9994" width="5.7109375" style="32" customWidth="1"/>
    <col min="9995" max="9996" width="6.5703125" style="32" customWidth="1"/>
    <col min="9997" max="9997" width="4" style="32" customWidth="1"/>
    <col min="9998" max="9998" width="12.7109375" style="32" customWidth="1"/>
    <col min="9999" max="10002" width="4.7109375" style="32" customWidth="1"/>
    <col min="10003" max="10007" width="5.7109375" style="32" customWidth="1"/>
    <col min="10008" max="10008" width="1" style="32" customWidth="1"/>
    <col min="10009" max="10240" width="8.5703125" style="32"/>
    <col min="10241" max="10241" width="3.5703125" style="32" customWidth="1"/>
    <col min="10242" max="10242" width="12.7109375" style="32" customWidth="1"/>
    <col min="10243" max="10243" width="6.7109375" style="32" customWidth="1"/>
    <col min="10244" max="10250" width="5.7109375" style="32" customWidth="1"/>
    <col min="10251" max="10252" width="6.5703125" style="32" customWidth="1"/>
    <col min="10253" max="10253" width="4" style="32" customWidth="1"/>
    <col min="10254" max="10254" width="12.7109375" style="32" customWidth="1"/>
    <col min="10255" max="10258" width="4.7109375" style="32" customWidth="1"/>
    <col min="10259" max="10263" width="5.7109375" style="32" customWidth="1"/>
    <col min="10264" max="10264" width="1" style="32" customWidth="1"/>
    <col min="10265" max="10496" width="8.5703125" style="32"/>
    <col min="10497" max="10497" width="3.5703125" style="32" customWidth="1"/>
    <col min="10498" max="10498" width="12.7109375" style="32" customWidth="1"/>
    <col min="10499" max="10499" width="6.7109375" style="32" customWidth="1"/>
    <col min="10500" max="10506" width="5.7109375" style="32" customWidth="1"/>
    <col min="10507" max="10508" width="6.5703125" style="32" customWidth="1"/>
    <col min="10509" max="10509" width="4" style="32" customWidth="1"/>
    <col min="10510" max="10510" width="12.7109375" style="32" customWidth="1"/>
    <col min="10511" max="10514" width="4.7109375" style="32" customWidth="1"/>
    <col min="10515" max="10519" width="5.7109375" style="32" customWidth="1"/>
    <col min="10520" max="10520" width="1" style="32" customWidth="1"/>
    <col min="10521" max="10752" width="8.5703125" style="32"/>
    <col min="10753" max="10753" width="3.5703125" style="32" customWidth="1"/>
    <col min="10754" max="10754" width="12.7109375" style="32" customWidth="1"/>
    <col min="10755" max="10755" width="6.7109375" style="32" customWidth="1"/>
    <col min="10756" max="10762" width="5.7109375" style="32" customWidth="1"/>
    <col min="10763" max="10764" width="6.5703125" style="32" customWidth="1"/>
    <col min="10765" max="10765" width="4" style="32" customWidth="1"/>
    <col min="10766" max="10766" width="12.7109375" style="32" customWidth="1"/>
    <col min="10767" max="10770" width="4.7109375" style="32" customWidth="1"/>
    <col min="10771" max="10775" width="5.7109375" style="32" customWidth="1"/>
    <col min="10776" max="10776" width="1" style="32" customWidth="1"/>
    <col min="10777" max="11008" width="8.5703125" style="32"/>
    <col min="11009" max="11009" width="3.5703125" style="32" customWidth="1"/>
    <col min="11010" max="11010" width="12.7109375" style="32" customWidth="1"/>
    <col min="11011" max="11011" width="6.7109375" style="32" customWidth="1"/>
    <col min="11012" max="11018" width="5.7109375" style="32" customWidth="1"/>
    <col min="11019" max="11020" width="6.5703125" style="32" customWidth="1"/>
    <col min="11021" max="11021" width="4" style="32" customWidth="1"/>
    <col min="11022" max="11022" width="12.7109375" style="32" customWidth="1"/>
    <col min="11023" max="11026" width="4.7109375" style="32" customWidth="1"/>
    <col min="11027" max="11031" width="5.7109375" style="32" customWidth="1"/>
    <col min="11032" max="11032" width="1" style="32" customWidth="1"/>
    <col min="11033" max="11264" width="8.5703125" style="32"/>
    <col min="11265" max="11265" width="3.5703125" style="32" customWidth="1"/>
    <col min="11266" max="11266" width="12.7109375" style="32" customWidth="1"/>
    <col min="11267" max="11267" width="6.7109375" style="32" customWidth="1"/>
    <col min="11268" max="11274" width="5.7109375" style="32" customWidth="1"/>
    <col min="11275" max="11276" width="6.5703125" style="32" customWidth="1"/>
    <col min="11277" max="11277" width="4" style="32" customWidth="1"/>
    <col min="11278" max="11278" width="12.7109375" style="32" customWidth="1"/>
    <col min="11279" max="11282" width="4.7109375" style="32" customWidth="1"/>
    <col min="11283" max="11287" width="5.7109375" style="32" customWidth="1"/>
    <col min="11288" max="11288" width="1" style="32" customWidth="1"/>
    <col min="11289" max="11520" width="8.5703125" style="32"/>
    <col min="11521" max="11521" width="3.5703125" style="32" customWidth="1"/>
    <col min="11522" max="11522" width="12.7109375" style="32" customWidth="1"/>
    <col min="11523" max="11523" width="6.7109375" style="32" customWidth="1"/>
    <col min="11524" max="11530" width="5.7109375" style="32" customWidth="1"/>
    <col min="11531" max="11532" width="6.5703125" style="32" customWidth="1"/>
    <col min="11533" max="11533" width="4" style="32" customWidth="1"/>
    <col min="11534" max="11534" width="12.7109375" style="32" customWidth="1"/>
    <col min="11535" max="11538" width="4.7109375" style="32" customWidth="1"/>
    <col min="11539" max="11543" width="5.7109375" style="32" customWidth="1"/>
    <col min="11544" max="11544" width="1" style="32" customWidth="1"/>
    <col min="11545" max="11776" width="8.5703125" style="32"/>
    <col min="11777" max="11777" width="3.5703125" style="32" customWidth="1"/>
    <col min="11778" max="11778" width="12.7109375" style="32" customWidth="1"/>
    <col min="11779" max="11779" width="6.7109375" style="32" customWidth="1"/>
    <col min="11780" max="11786" width="5.7109375" style="32" customWidth="1"/>
    <col min="11787" max="11788" width="6.5703125" style="32" customWidth="1"/>
    <col min="11789" max="11789" width="4" style="32" customWidth="1"/>
    <col min="11790" max="11790" width="12.7109375" style="32" customWidth="1"/>
    <col min="11791" max="11794" width="4.7109375" style="32" customWidth="1"/>
    <col min="11795" max="11799" width="5.7109375" style="32" customWidth="1"/>
    <col min="11800" max="11800" width="1" style="32" customWidth="1"/>
    <col min="11801" max="12032" width="8.5703125" style="32"/>
    <col min="12033" max="12033" width="3.5703125" style="32" customWidth="1"/>
    <col min="12034" max="12034" width="12.7109375" style="32" customWidth="1"/>
    <col min="12035" max="12035" width="6.7109375" style="32" customWidth="1"/>
    <col min="12036" max="12042" width="5.7109375" style="32" customWidth="1"/>
    <col min="12043" max="12044" width="6.5703125" style="32" customWidth="1"/>
    <col min="12045" max="12045" width="4" style="32" customWidth="1"/>
    <col min="12046" max="12046" width="12.7109375" style="32" customWidth="1"/>
    <col min="12047" max="12050" width="4.7109375" style="32" customWidth="1"/>
    <col min="12051" max="12055" width="5.7109375" style="32" customWidth="1"/>
    <col min="12056" max="12056" width="1" style="32" customWidth="1"/>
    <col min="12057" max="12288" width="8.5703125" style="32"/>
    <col min="12289" max="12289" width="3.5703125" style="32" customWidth="1"/>
    <col min="12290" max="12290" width="12.7109375" style="32" customWidth="1"/>
    <col min="12291" max="12291" width="6.7109375" style="32" customWidth="1"/>
    <col min="12292" max="12298" width="5.7109375" style="32" customWidth="1"/>
    <col min="12299" max="12300" width="6.5703125" style="32" customWidth="1"/>
    <col min="12301" max="12301" width="4" style="32" customWidth="1"/>
    <col min="12302" max="12302" width="12.7109375" style="32" customWidth="1"/>
    <col min="12303" max="12306" width="4.7109375" style="32" customWidth="1"/>
    <col min="12307" max="12311" width="5.7109375" style="32" customWidth="1"/>
    <col min="12312" max="12312" width="1" style="32" customWidth="1"/>
    <col min="12313" max="12544" width="8.5703125" style="32"/>
    <col min="12545" max="12545" width="3.5703125" style="32" customWidth="1"/>
    <col min="12546" max="12546" width="12.7109375" style="32" customWidth="1"/>
    <col min="12547" max="12547" width="6.7109375" style="32" customWidth="1"/>
    <col min="12548" max="12554" width="5.7109375" style="32" customWidth="1"/>
    <col min="12555" max="12556" width="6.5703125" style="32" customWidth="1"/>
    <col min="12557" max="12557" width="4" style="32" customWidth="1"/>
    <col min="12558" max="12558" width="12.7109375" style="32" customWidth="1"/>
    <col min="12559" max="12562" width="4.7109375" style="32" customWidth="1"/>
    <col min="12563" max="12567" width="5.7109375" style="32" customWidth="1"/>
    <col min="12568" max="12568" width="1" style="32" customWidth="1"/>
    <col min="12569" max="12800" width="8.5703125" style="32"/>
    <col min="12801" max="12801" width="3.5703125" style="32" customWidth="1"/>
    <col min="12802" max="12802" width="12.7109375" style="32" customWidth="1"/>
    <col min="12803" max="12803" width="6.7109375" style="32" customWidth="1"/>
    <col min="12804" max="12810" width="5.7109375" style="32" customWidth="1"/>
    <col min="12811" max="12812" width="6.5703125" style="32" customWidth="1"/>
    <col min="12813" max="12813" width="4" style="32" customWidth="1"/>
    <col min="12814" max="12814" width="12.7109375" style="32" customWidth="1"/>
    <col min="12815" max="12818" width="4.7109375" style="32" customWidth="1"/>
    <col min="12819" max="12823" width="5.7109375" style="32" customWidth="1"/>
    <col min="12824" max="12824" width="1" style="32" customWidth="1"/>
    <col min="12825" max="13056" width="8.5703125" style="32"/>
    <col min="13057" max="13057" width="3.5703125" style="32" customWidth="1"/>
    <col min="13058" max="13058" width="12.7109375" style="32" customWidth="1"/>
    <col min="13059" max="13059" width="6.7109375" style="32" customWidth="1"/>
    <col min="13060" max="13066" width="5.7109375" style="32" customWidth="1"/>
    <col min="13067" max="13068" width="6.5703125" style="32" customWidth="1"/>
    <col min="13069" max="13069" width="4" style="32" customWidth="1"/>
    <col min="13070" max="13070" width="12.7109375" style="32" customWidth="1"/>
    <col min="13071" max="13074" width="4.7109375" style="32" customWidth="1"/>
    <col min="13075" max="13079" width="5.7109375" style="32" customWidth="1"/>
    <col min="13080" max="13080" width="1" style="32" customWidth="1"/>
    <col min="13081" max="13312" width="8.5703125" style="32"/>
    <col min="13313" max="13313" width="3.5703125" style="32" customWidth="1"/>
    <col min="13314" max="13314" width="12.7109375" style="32" customWidth="1"/>
    <col min="13315" max="13315" width="6.7109375" style="32" customWidth="1"/>
    <col min="13316" max="13322" width="5.7109375" style="32" customWidth="1"/>
    <col min="13323" max="13324" width="6.5703125" style="32" customWidth="1"/>
    <col min="13325" max="13325" width="4" style="32" customWidth="1"/>
    <col min="13326" max="13326" width="12.7109375" style="32" customWidth="1"/>
    <col min="13327" max="13330" width="4.7109375" style="32" customWidth="1"/>
    <col min="13331" max="13335" width="5.7109375" style="32" customWidth="1"/>
    <col min="13336" max="13336" width="1" style="32" customWidth="1"/>
    <col min="13337" max="13568" width="8.5703125" style="32"/>
    <col min="13569" max="13569" width="3.5703125" style="32" customWidth="1"/>
    <col min="13570" max="13570" width="12.7109375" style="32" customWidth="1"/>
    <col min="13571" max="13571" width="6.7109375" style="32" customWidth="1"/>
    <col min="13572" max="13578" width="5.7109375" style="32" customWidth="1"/>
    <col min="13579" max="13580" width="6.5703125" style="32" customWidth="1"/>
    <col min="13581" max="13581" width="4" style="32" customWidth="1"/>
    <col min="13582" max="13582" width="12.7109375" style="32" customWidth="1"/>
    <col min="13583" max="13586" width="4.7109375" style="32" customWidth="1"/>
    <col min="13587" max="13591" width="5.7109375" style="32" customWidth="1"/>
    <col min="13592" max="13592" width="1" style="32" customWidth="1"/>
    <col min="13593" max="13824" width="8.5703125" style="32"/>
    <col min="13825" max="13825" width="3.5703125" style="32" customWidth="1"/>
    <col min="13826" max="13826" width="12.7109375" style="32" customWidth="1"/>
    <col min="13827" max="13827" width="6.7109375" style="32" customWidth="1"/>
    <col min="13828" max="13834" width="5.7109375" style="32" customWidth="1"/>
    <col min="13835" max="13836" width="6.5703125" style="32" customWidth="1"/>
    <col min="13837" max="13837" width="4" style="32" customWidth="1"/>
    <col min="13838" max="13838" width="12.7109375" style="32" customWidth="1"/>
    <col min="13839" max="13842" width="4.7109375" style="32" customWidth="1"/>
    <col min="13843" max="13847" width="5.7109375" style="32" customWidth="1"/>
    <col min="13848" max="13848" width="1" style="32" customWidth="1"/>
    <col min="13849" max="14080" width="8.5703125" style="32"/>
    <col min="14081" max="14081" width="3.5703125" style="32" customWidth="1"/>
    <col min="14082" max="14082" width="12.7109375" style="32" customWidth="1"/>
    <col min="14083" max="14083" width="6.7109375" style="32" customWidth="1"/>
    <col min="14084" max="14090" width="5.7109375" style="32" customWidth="1"/>
    <col min="14091" max="14092" width="6.5703125" style="32" customWidth="1"/>
    <col min="14093" max="14093" width="4" style="32" customWidth="1"/>
    <col min="14094" max="14094" width="12.7109375" style="32" customWidth="1"/>
    <col min="14095" max="14098" width="4.7109375" style="32" customWidth="1"/>
    <col min="14099" max="14103" width="5.7109375" style="32" customWidth="1"/>
    <col min="14104" max="14104" width="1" style="32" customWidth="1"/>
    <col min="14105" max="14336" width="8.5703125" style="32"/>
    <col min="14337" max="14337" width="3.5703125" style="32" customWidth="1"/>
    <col min="14338" max="14338" width="12.7109375" style="32" customWidth="1"/>
    <col min="14339" max="14339" width="6.7109375" style="32" customWidth="1"/>
    <col min="14340" max="14346" width="5.7109375" style="32" customWidth="1"/>
    <col min="14347" max="14348" width="6.5703125" style="32" customWidth="1"/>
    <col min="14349" max="14349" width="4" style="32" customWidth="1"/>
    <col min="14350" max="14350" width="12.7109375" style="32" customWidth="1"/>
    <col min="14351" max="14354" width="4.7109375" style="32" customWidth="1"/>
    <col min="14355" max="14359" width="5.7109375" style="32" customWidth="1"/>
    <col min="14360" max="14360" width="1" style="32" customWidth="1"/>
    <col min="14361" max="14592" width="8.5703125" style="32"/>
    <col min="14593" max="14593" width="3.5703125" style="32" customWidth="1"/>
    <col min="14594" max="14594" width="12.7109375" style="32" customWidth="1"/>
    <col min="14595" max="14595" width="6.7109375" style="32" customWidth="1"/>
    <col min="14596" max="14602" width="5.7109375" style="32" customWidth="1"/>
    <col min="14603" max="14604" width="6.5703125" style="32" customWidth="1"/>
    <col min="14605" max="14605" width="4" style="32" customWidth="1"/>
    <col min="14606" max="14606" width="12.7109375" style="32" customWidth="1"/>
    <col min="14607" max="14610" width="4.7109375" style="32" customWidth="1"/>
    <col min="14611" max="14615" width="5.7109375" style="32" customWidth="1"/>
    <col min="14616" max="14616" width="1" style="32" customWidth="1"/>
    <col min="14617" max="14848" width="8.5703125" style="32"/>
    <col min="14849" max="14849" width="3.5703125" style="32" customWidth="1"/>
    <col min="14850" max="14850" width="12.7109375" style="32" customWidth="1"/>
    <col min="14851" max="14851" width="6.7109375" style="32" customWidth="1"/>
    <col min="14852" max="14858" width="5.7109375" style="32" customWidth="1"/>
    <col min="14859" max="14860" width="6.5703125" style="32" customWidth="1"/>
    <col min="14861" max="14861" width="4" style="32" customWidth="1"/>
    <col min="14862" max="14862" width="12.7109375" style="32" customWidth="1"/>
    <col min="14863" max="14866" width="4.7109375" style="32" customWidth="1"/>
    <col min="14867" max="14871" width="5.7109375" style="32" customWidth="1"/>
    <col min="14872" max="14872" width="1" style="32" customWidth="1"/>
    <col min="14873" max="15104" width="8.5703125" style="32"/>
    <col min="15105" max="15105" width="3.5703125" style="32" customWidth="1"/>
    <col min="15106" max="15106" width="12.7109375" style="32" customWidth="1"/>
    <col min="15107" max="15107" width="6.7109375" style="32" customWidth="1"/>
    <col min="15108" max="15114" width="5.7109375" style="32" customWidth="1"/>
    <col min="15115" max="15116" width="6.5703125" style="32" customWidth="1"/>
    <col min="15117" max="15117" width="4" style="32" customWidth="1"/>
    <col min="15118" max="15118" width="12.7109375" style="32" customWidth="1"/>
    <col min="15119" max="15122" width="4.7109375" style="32" customWidth="1"/>
    <col min="15123" max="15127" width="5.7109375" style="32" customWidth="1"/>
    <col min="15128" max="15128" width="1" style="32" customWidth="1"/>
    <col min="15129" max="15360" width="8.5703125" style="32"/>
    <col min="15361" max="15361" width="3.5703125" style="32" customWidth="1"/>
    <col min="15362" max="15362" width="12.7109375" style="32" customWidth="1"/>
    <col min="15363" max="15363" width="6.7109375" style="32" customWidth="1"/>
    <col min="15364" max="15370" width="5.7109375" style="32" customWidth="1"/>
    <col min="15371" max="15372" width="6.5703125" style="32" customWidth="1"/>
    <col min="15373" max="15373" width="4" style="32" customWidth="1"/>
    <col min="15374" max="15374" width="12.7109375" style="32" customWidth="1"/>
    <col min="15375" max="15378" width="4.7109375" style="32" customWidth="1"/>
    <col min="15379" max="15383" width="5.7109375" style="32" customWidth="1"/>
    <col min="15384" max="15384" width="1" style="32" customWidth="1"/>
    <col min="15385" max="15616" width="8.5703125" style="32"/>
    <col min="15617" max="15617" width="3.5703125" style="32" customWidth="1"/>
    <col min="15618" max="15618" width="12.7109375" style="32" customWidth="1"/>
    <col min="15619" max="15619" width="6.7109375" style="32" customWidth="1"/>
    <col min="15620" max="15626" width="5.7109375" style="32" customWidth="1"/>
    <col min="15627" max="15628" width="6.5703125" style="32" customWidth="1"/>
    <col min="15629" max="15629" width="4" style="32" customWidth="1"/>
    <col min="15630" max="15630" width="12.7109375" style="32" customWidth="1"/>
    <col min="15631" max="15634" width="4.7109375" style="32" customWidth="1"/>
    <col min="15635" max="15639" width="5.7109375" style="32" customWidth="1"/>
    <col min="15640" max="15640" width="1" style="32" customWidth="1"/>
    <col min="15641" max="15872" width="8.5703125" style="32"/>
    <col min="15873" max="15873" width="3.5703125" style="32" customWidth="1"/>
    <col min="15874" max="15874" width="12.7109375" style="32" customWidth="1"/>
    <col min="15875" max="15875" width="6.7109375" style="32" customWidth="1"/>
    <col min="15876" max="15882" width="5.7109375" style="32" customWidth="1"/>
    <col min="15883" max="15884" width="6.5703125" style="32" customWidth="1"/>
    <col min="15885" max="15885" width="4" style="32" customWidth="1"/>
    <col min="15886" max="15886" width="12.7109375" style="32" customWidth="1"/>
    <col min="15887" max="15890" width="4.7109375" style="32" customWidth="1"/>
    <col min="15891" max="15895" width="5.7109375" style="32" customWidth="1"/>
    <col min="15896" max="15896" width="1" style="32" customWidth="1"/>
    <col min="15897" max="16128" width="8.5703125" style="32"/>
    <col min="16129" max="16129" width="3.5703125" style="32" customWidth="1"/>
    <col min="16130" max="16130" width="12.7109375" style="32" customWidth="1"/>
    <col min="16131" max="16131" width="6.7109375" style="32" customWidth="1"/>
    <col min="16132" max="16138" width="5.7109375" style="32" customWidth="1"/>
    <col min="16139" max="16140" width="6.5703125" style="32" customWidth="1"/>
    <col min="16141" max="16141" width="4" style="32" customWidth="1"/>
    <col min="16142" max="16142" width="12.7109375" style="32" customWidth="1"/>
    <col min="16143" max="16146" width="4.7109375" style="32" customWidth="1"/>
    <col min="16147" max="16151" width="5.7109375" style="32" customWidth="1"/>
    <col min="16152" max="16152" width="1" style="32" customWidth="1"/>
    <col min="16153" max="16384" width="8.5703125" style="32"/>
  </cols>
  <sheetData>
    <row r="1" spans="1:24" ht="15.75" customHeight="1"/>
    <row r="2" spans="1:24" ht="15.75" customHeight="1"/>
    <row r="3" spans="1:24" s="34" customFormat="1" ht="23.45" customHeight="1" thickBot="1">
      <c r="A3" s="305" t="s">
        <v>82</v>
      </c>
      <c r="B3" s="33"/>
      <c r="C3" s="33"/>
      <c r="D3" s="33"/>
      <c r="E3" s="33"/>
      <c r="F3" s="33"/>
      <c r="G3" s="33"/>
      <c r="H3" s="33"/>
      <c r="I3" s="33"/>
      <c r="J3" s="33"/>
      <c r="K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4" s="34" customFormat="1" ht="22.5" customHeight="1">
      <c r="A4" s="963" t="s">
        <v>83</v>
      </c>
      <c r="B4" s="964"/>
      <c r="C4" s="962" t="s">
        <v>7</v>
      </c>
      <c r="D4" s="960"/>
      <c r="E4" s="960"/>
      <c r="F4" s="959" t="s">
        <v>84</v>
      </c>
      <c r="G4" s="960"/>
      <c r="H4" s="961"/>
      <c r="I4" s="962" t="s">
        <v>85</v>
      </c>
      <c r="J4" s="960"/>
      <c r="K4" s="960"/>
      <c r="L4" s="35"/>
      <c r="M4" s="963" t="s">
        <v>83</v>
      </c>
      <c r="N4" s="964"/>
      <c r="O4" s="962" t="s">
        <v>7</v>
      </c>
      <c r="P4" s="960"/>
      <c r="Q4" s="960"/>
      <c r="R4" s="959" t="s">
        <v>84</v>
      </c>
      <c r="S4" s="960"/>
      <c r="T4" s="961"/>
      <c r="U4" s="962" t="s">
        <v>85</v>
      </c>
      <c r="V4" s="960"/>
      <c r="W4" s="960"/>
      <c r="X4" s="35"/>
    </row>
    <row r="5" spans="1:24" s="34" customFormat="1" ht="48" customHeight="1" thickBot="1">
      <c r="A5" s="971"/>
      <c r="B5" s="972"/>
      <c r="C5" s="36" t="s">
        <v>7</v>
      </c>
      <c r="D5" s="37" t="s">
        <v>86</v>
      </c>
      <c r="E5" s="37" t="s">
        <v>87</v>
      </c>
      <c r="F5" s="38" t="s">
        <v>7</v>
      </c>
      <c r="G5" s="37" t="s">
        <v>86</v>
      </c>
      <c r="H5" s="39" t="s">
        <v>87</v>
      </c>
      <c r="I5" s="36" t="s">
        <v>7</v>
      </c>
      <c r="J5" s="37" t="s">
        <v>86</v>
      </c>
      <c r="K5" s="37" t="s">
        <v>87</v>
      </c>
      <c r="L5" s="35"/>
      <c r="M5" s="971"/>
      <c r="N5" s="972"/>
      <c r="O5" s="36" t="s">
        <v>7</v>
      </c>
      <c r="P5" s="37" t="s">
        <v>86</v>
      </c>
      <c r="Q5" s="37" t="s">
        <v>87</v>
      </c>
      <c r="R5" s="38" t="s">
        <v>7</v>
      </c>
      <c r="S5" s="37" t="s">
        <v>86</v>
      </c>
      <c r="T5" s="39" t="s">
        <v>87</v>
      </c>
      <c r="U5" s="36" t="s">
        <v>7</v>
      </c>
      <c r="V5" s="37" t="s">
        <v>86</v>
      </c>
      <c r="W5" s="37" t="s">
        <v>87</v>
      </c>
      <c r="X5" s="35"/>
    </row>
    <row r="6" spans="1:24" s="34" customFormat="1" ht="22.5" customHeight="1">
      <c r="A6" s="963" t="s">
        <v>7</v>
      </c>
      <c r="B6" s="964"/>
      <c r="C6" s="40">
        <f>SUM(C8,C21,O6,O13,O20,O26,O27,O28,O29,O36,C7)</f>
        <v>105</v>
      </c>
      <c r="D6" s="212">
        <f t="shared" ref="D6:K6" si="0">SUM(D8,D21,P6,P13,P20,P26,P27,P28,P29,P36,D7)</f>
        <v>97</v>
      </c>
      <c r="E6" s="212">
        <f t="shared" si="0"/>
        <v>8</v>
      </c>
      <c r="F6" s="306">
        <f t="shared" si="0"/>
        <v>91</v>
      </c>
      <c r="G6" s="212">
        <f t="shared" si="0"/>
        <v>84</v>
      </c>
      <c r="H6" s="307">
        <f t="shared" si="0"/>
        <v>7</v>
      </c>
      <c r="I6" s="308">
        <f t="shared" si="0"/>
        <v>14</v>
      </c>
      <c r="J6" s="212">
        <f t="shared" si="0"/>
        <v>13</v>
      </c>
      <c r="K6" s="212">
        <f t="shared" si="0"/>
        <v>1</v>
      </c>
      <c r="L6" s="35"/>
      <c r="M6" s="965" t="s">
        <v>88</v>
      </c>
      <c r="N6" s="41" t="s">
        <v>7</v>
      </c>
      <c r="O6" s="309">
        <f>SUM(P6:Q6)</f>
        <v>18</v>
      </c>
      <c r="P6" s="310">
        <f t="shared" ref="P6:W6" si="1">SUM(P7:P12)</f>
        <v>18</v>
      </c>
      <c r="Q6" s="310">
        <f t="shared" si="1"/>
        <v>0</v>
      </c>
      <c r="R6" s="311">
        <f t="shared" si="1"/>
        <v>16</v>
      </c>
      <c r="S6" s="310">
        <f t="shared" si="1"/>
        <v>16</v>
      </c>
      <c r="T6" s="312">
        <f t="shared" si="1"/>
        <v>0</v>
      </c>
      <c r="U6" s="313">
        <f t="shared" si="1"/>
        <v>2</v>
      </c>
      <c r="V6" s="309">
        <f t="shared" si="1"/>
        <v>2</v>
      </c>
      <c r="W6" s="310">
        <f t="shared" si="1"/>
        <v>0</v>
      </c>
      <c r="X6" s="35"/>
    </row>
    <row r="7" spans="1:24" s="34" customFormat="1" ht="22.5" customHeight="1">
      <c r="A7" s="967" t="s">
        <v>89</v>
      </c>
      <c r="B7" s="968"/>
      <c r="C7" s="308">
        <v>31</v>
      </c>
      <c r="D7" s="314">
        <v>24</v>
      </c>
      <c r="E7" s="314">
        <v>7</v>
      </c>
      <c r="F7" s="315">
        <v>25</v>
      </c>
      <c r="G7" s="314">
        <v>18</v>
      </c>
      <c r="H7" s="316">
        <v>7</v>
      </c>
      <c r="I7" s="308">
        <v>6</v>
      </c>
      <c r="J7" s="314">
        <v>6</v>
      </c>
      <c r="K7" s="314">
        <v>0</v>
      </c>
      <c r="L7" s="35"/>
      <c r="M7" s="950"/>
      <c r="N7" s="42" t="s">
        <v>90</v>
      </c>
      <c r="O7" s="40">
        <v>6</v>
      </c>
      <c r="P7" s="212">
        <v>6</v>
      </c>
      <c r="Q7" s="212">
        <v>0</v>
      </c>
      <c r="R7" s="306">
        <v>5</v>
      </c>
      <c r="S7" s="212">
        <v>5</v>
      </c>
      <c r="T7" s="317">
        <v>0</v>
      </c>
      <c r="U7" s="40">
        <v>1</v>
      </c>
      <c r="V7" s="212">
        <v>1</v>
      </c>
      <c r="W7" s="212">
        <v>0</v>
      </c>
      <c r="X7" s="35"/>
    </row>
    <row r="8" spans="1:24" s="34" customFormat="1" ht="22.5" customHeight="1">
      <c r="A8" s="240"/>
      <c r="B8" s="43" t="s">
        <v>91</v>
      </c>
      <c r="C8" s="318">
        <f>SUM(D8:E8)</f>
        <v>11</v>
      </c>
      <c r="D8" s="319">
        <f>G8+J8</f>
        <v>11</v>
      </c>
      <c r="E8" s="319">
        <f>H8+K8</f>
        <v>0</v>
      </c>
      <c r="F8" s="320">
        <f>SUM(G8:H8)</f>
        <v>11</v>
      </c>
      <c r="G8" s="319">
        <f>SUM(G9:G20)</f>
        <v>11</v>
      </c>
      <c r="H8" s="319">
        <f>SUM(H9:H20)</f>
        <v>0</v>
      </c>
      <c r="I8" s="320">
        <f>SUM(J8:K8)</f>
        <v>0</v>
      </c>
      <c r="J8" s="319">
        <f>SUM(J9:J20)</f>
        <v>0</v>
      </c>
      <c r="K8" s="319">
        <f>SUM(K9:K20)</f>
        <v>0</v>
      </c>
      <c r="L8" s="35"/>
      <c r="M8" s="950"/>
      <c r="N8" s="42" t="s">
        <v>92</v>
      </c>
      <c r="O8" s="40">
        <v>8</v>
      </c>
      <c r="P8" s="212">
        <v>8</v>
      </c>
      <c r="Q8" s="212">
        <v>0</v>
      </c>
      <c r="R8" s="306">
        <v>7</v>
      </c>
      <c r="S8" s="212">
        <v>7</v>
      </c>
      <c r="T8" s="317">
        <v>0</v>
      </c>
      <c r="U8" s="40">
        <v>1</v>
      </c>
      <c r="V8" s="212">
        <v>1</v>
      </c>
      <c r="W8" s="212">
        <v>0</v>
      </c>
      <c r="X8" s="35"/>
    </row>
    <row r="9" spans="1:24" s="34" customFormat="1" ht="22.5" customHeight="1">
      <c r="A9" s="245"/>
      <c r="B9" s="42" t="s">
        <v>93</v>
      </c>
      <c r="C9" s="40">
        <v>2</v>
      </c>
      <c r="D9" s="212">
        <v>2</v>
      </c>
      <c r="E9" s="212">
        <v>0</v>
      </c>
      <c r="F9" s="306">
        <v>2</v>
      </c>
      <c r="G9" s="212">
        <v>2</v>
      </c>
      <c r="H9" s="317">
        <v>0</v>
      </c>
      <c r="I9" s="306">
        <v>0</v>
      </c>
      <c r="J9" s="212">
        <v>0</v>
      </c>
      <c r="K9" s="212">
        <v>0</v>
      </c>
      <c r="L9" s="35"/>
      <c r="M9" s="950"/>
      <c r="N9" s="42" t="s">
        <v>94</v>
      </c>
      <c r="O9" s="40">
        <v>1</v>
      </c>
      <c r="P9" s="212">
        <v>1</v>
      </c>
      <c r="Q9" s="212">
        <v>0</v>
      </c>
      <c r="R9" s="306">
        <v>1</v>
      </c>
      <c r="S9" s="212">
        <v>1</v>
      </c>
      <c r="T9" s="317">
        <v>0</v>
      </c>
      <c r="U9" s="40">
        <v>0</v>
      </c>
      <c r="V9" s="212">
        <v>0</v>
      </c>
      <c r="W9" s="212">
        <v>0</v>
      </c>
      <c r="X9" s="35"/>
    </row>
    <row r="10" spans="1:24" s="34" customFormat="1" ht="22.5" customHeight="1">
      <c r="A10" s="969" t="s">
        <v>95</v>
      </c>
      <c r="B10" s="42" t="s">
        <v>96</v>
      </c>
      <c r="C10" s="40">
        <v>0</v>
      </c>
      <c r="D10" s="212">
        <v>0</v>
      </c>
      <c r="E10" s="212">
        <v>0</v>
      </c>
      <c r="F10" s="306">
        <v>0</v>
      </c>
      <c r="G10" s="212">
        <v>0</v>
      </c>
      <c r="H10" s="317">
        <v>0</v>
      </c>
      <c r="I10" s="306">
        <v>0</v>
      </c>
      <c r="J10" s="212">
        <v>0</v>
      </c>
      <c r="K10" s="212">
        <v>0</v>
      </c>
      <c r="L10" s="35"/>
      <c r="M10" s="950"/>
      <c r="N10" s="42" t="s">
        <v>97</v>
      </c>
      <c r="O10" s="40">
        <v>1</v>
      </c>
      <c r="P10" s="212">
        <v>1</v>
      </c>
      <c r="Q10" s="212">
        <v>0</v>
      </c>
      <c r="R10" s="306">
        <v>1</v>
      </c>
      <c r="S10" s="212">
        <v>1</v>
      </c>
      <c r="T10" s="317">
        <v>0</v>
      </c>
      <c r="U10" s="40">
        <v>0</v>
      </c>
      <c r="V10" s="212">
        <v>0</v>
      </c>
      <c r="W10" s="212">
        <v>0</v>
      </c>
      <c r="X10" s="35"/>
    </row>
    <row r="11" spans="1:24" s="34" customFormat="1" ht="22.5" customHeight="1">
      <c r="A11" s="969"/>
      <c r="B11" s="42" t="s">
        <v>98</v>
      </c>
      <c r="C11" s="40">
        <v>0</v>
      </c>
      <c r="D11" s="212">
        <v>0</v>
      </c>
      <c r="E11" s="212">
        <v>0</v>
      </c>
      <c r="F11" s="306">
        <v>0</v>
      </c>
      <c r="G11" s="212">
        <v>0</v>
      </c>
      <c r="H11" s="317">
        <v>0</v>
      </c>
      <c r="I11" s="306">
        <v>0</v>
      </c>
      <c r="J11" s="212">
        <v>0</v>
      </c>
      <c r="K11" s="212">
        <v>0</v>
      </c>
      <c r="L11" s="35"/>
      <c r="M11" s="950"/>
      <c r="N11" s="42" t="s">
        <v>99</v>
      </c>
      <c r="O11" s="40">
        <v>2</v>
      </c>
      <c r="P11" s="212">
        <v>2</v>
      </c>
      <c r="Q11" s="212">
        <v>0</v>
      </c>
      <c r="R11" s="306">
        <v>2</v>
      </c>
      <c r="S11" s="212">
        <v>2</v>
      </c>
      <c r="T11" s="317">
        <v>0</v>
      </c>
      <c r="U11" s="40">
        <v>0</v>
      </c>
      <c r="V11" s="212">
        <v>0</v>
      </c>
      <c r="W11" s="212">
        <v>0</v>
      </c>
      <c r="X11" s="35"/>
    </row>
    <row r="12" spans="1:24" s="34" customFormat="1" ht="22.5" customHeight="1">
      <c r="A12" s="969"/>
      <c r="B12" s="42" t="s">
        <v>100</v>
      </c>
      <c r="C12" s="40">
        <v>2</v>
      </c>
      <c r="D12" s="212">
        <v>2</v>
      </c>
      <c r="E12" s="212">
        <v>0</v>
      </c>
      <c r="F12" s="306">
        <v>2</v>
      </c>
      <c r="G12" s="212">
        <v>2</v>
      </c>
      <c r="H12" s="317">
        <v>0</v>
      </c>
      <c r="I12" s="306">
        <v>0</v>
      </c>
      <c r="J12" s="212">
        <v>0</v>
      </c>
      <c r="K12" s="212">
        <v>0</v>
      </c>
      <c r="L12" s="35"/>
      <c r="M12" s="966"/>
      <c r="N12" s="44" t="s">
        <v>101</v>
      </c>
      <c r="O12" s="321">
        <v>0</v>
      </c>
      <c r="P12" s="322">
        <v>0</v>
      </c>
      <c r="Q12" s="322">
        <v>0</v>
      </c>
      <c r="R12" s="323">
        <v>0</v>
      </c>
      <c r="S12" s="322">
        <v>0</v>
      </c>
      <c r="T12" s="324">
        <v>0</v>
      </c>
      <c r="U12" s="325">
        <v>0</v>
      </c>
      <c r="V12" s="322">
        <v>0</v>
      </c>
      <c r="W12" s="322">
        <v>0</v>
      </c>
      <c r="X12" s="35"/>
    </row>
    <row r="13" spans="1:24" s="34" customFormat="1" ht="22.5" customHeight="1">
      <c r="A13" s="969"/>
      <c r="B13" s="42" t="s">
        <v>102</v>
      </c>
      <c r="C13" s="40">
        <v>0</v>
      </c>
      <c r="D13" s="212">
        <v>0</v>
      </c>
      <c r="E13" s="212">
        <v>0</v>
      </c>
      <c r="F13" s="306">
        <v>0</v>
      </c>
      <c r="G13" s="212">
        <v>0</v>
      </c>
      <c r="H13" s="317">
        <v>0</v>
      </c>
      <c r="I13" s="306">
        <v>0</v>
      </c>
      <c r="J13" s="212">
        <v>0</v>
      </c>
      <c r="K13" s="212">
        <v>0</v>
      </c>
      <c r="L13" s="35"/>
      <c r="M13" s="970" t="s">
        <v>103</v>
      </c>
      <c r="N13" s="45" t="s">
        <v>7</v>
      </c>
      <c r="O13" s="318">
        <f>SUM(P13:Q13)</f>
        <v>4</v>
      </c>
      <c r="P13" s="326">
        <f t="shared" ref="P13:W13" si="2">SUM(P14:P19)</f>
        <v>4</v>
      </c>
      <c r="Q13" s="326">
        <f t="shared" si="2"/>
        <v>0</v>
      </c>
      <c r="R13" s="327">
        <f t="shared" si="2"/>
        <v>4</v>
      </c>
      <c r="S13" s="326">
        <f t="shared" si="2"/>
        <v>4</v>
      </c>
      <c r="T13" s="328">
        <f t="shared" si="2"/>
        <v>0</v>
      </c>
      <c r="U13" s="329">
        <f t="shared" si="2"/>
        <v>0</v>
      </c>
      <c r="V13" s="330">
        <f t="shared" si="2"/>
        <v>0</v>
      </c>
      <c r="W13" s="326">
        <f t="shared" si="2"/>
        <v>0</v>
      </c>
      <c r="X13" s="35"/>
    </row>
    <row r="14" spans="1:24" s="34" customFormat="1" ht="22.5" customHeight="1">
      <c r="A14" s="969"/>
      <c r="B14" s="42" t="s">
        <v>104</v>
      </c>
      <c r="C14" s="40">
        <v>0</v>
      </c>
      <c r="D14" s="212">
        <v>0</v>
      </c>
      <c r="E14" s="212">
        <v>0</v>
      </c>
      <c r="F14" s="306">
        <v>0</v>
      </c>
      <c r="G14" s="212">
        <v>0</v>
      </c>
      <c r="H14" s="317">
        <v>0</v>
      </c>
      <c r="I14" s="306">
        <v>0</v>
      </c>
      <c r="J14" s="212">
        <v>0</v>
      </c>
      <c r="K14" s="212">
        <v>0</v>
      </c>
      <c r="L14" s="35"/>
      <c r="M14" s="950"/>
      <c r="N14" s="42" t="s">
        <v>105</v>
      </c>
      <c r="O14" s="40">
        <v>0</v>
      </c>
      <c r="P14" s="212">
        <v>0</v>
      </c>
      <c r="Q14" s="212">
        <v>0</v>
      </c>
      <c r="R14" s="306">
        <v>0</v>
      </c>
      <c r="S14" s="212">
        <v>0</v>
      </c>
      <c r="T14" s="317">
        <v>0</v>
      </c>
      <c r="U14" s="40">
        <v>0</v>
      </c>
      <c r="V14" s="212">
        <v>0</v>
      </c>
      <c r="W14" s="212">
        <v>0</v>
      </c>
      <c r="X14" s="35"/>
    </row>
    <row r="15" spans="1:24" s="34" customFormat="1" ht="22.5" customHeight="1">
      <c r="A15" s="969"/>
      <c r="B15" s="42" t="s">
        <v>106</v>
      </c>
      <c r="C15" s="40">
        <v>0</v>
      </c>
      <c r="D15" s="212">
        <v>0</v>
      </c>
      <c r="E15" s="212">
        <v>0</v>
      </c>
      <c r="F15" s="306">
        <v>0</v>
      </c>
      <c r="G15" s="212">
        <v>0</v>
      </c>
      <c r="H15" s="317">
        <v>0</v>
      </c>
      <c r="I15" s="306">
        <v>0</v>
      </c>
      <c r="J15" s="212">
        <v>0</v>
      </c>
      <c r="K15" s="212">
        <v>0</v>
      </c>
      <c r="L15" s="35"/>
      <c r="M15" s="950"/>
      <c r="N15" s="42" t="s">
        <v>107</v>
      </c>
      <c r="O15" s="40">
        <v>2</v>
      </c>
      <c r="P15" s="212">
        <v>2</v>
      </c>
      <c r="Q15" s="212">
        <v>0</v>
      </c>
      <c r="R15" s="306">
        <v>2</v>
      </c>
      <c r="S15" s="212">
        <v>2</v>
      </c>
      <c r="T15" s="317">
        <v>0</v>
      </c>
      <c r="U15" s="40">
        <v>0</v>
      </c>
      <c r="V15" s="212">
        <v>0</v>
      </c>
      <c r="W15" s="212">
        <v>0</v>
      </c>
      <c r="X15" s="35"/>
    </row>
    <row r="16" spans="1:24" s="34" customFormat="1" ht="22.5" customHeight="1">
      <c r="A16" s="969"/>
      <c r="B16" s="42" t="s">
        <v>108</v>
      </c>
      <c r="C16" s="40">
        <v>1</v>
      </c>
      <c r="D16" s="212">
        <v>1</v>
      </c>
      <c r="E16" s="212">
        <v>0</v>
      </c>
      <c r="F16" s="306">
        <v>1</v>
      </c>
      <c r="G16" s="212">
        <v>1</v>
      </c>
      <c r="H16" s="317">
        <v>0</v>
      </c>
      <c r="I16" s="306">
        <v>0</v>
      </c>
      <c r="J16" s="212">
        <v>0</v>
      </c>
      <c r="K16" s="212">
        <v>0</v>
      </c>
      <c r="L16" s="35"/>
      <c r="M16" s="950"/>
      <c r="N16" s="42" t="s">
        <v>109</v>
      </c>
      <c r="O16" s="40">
        <v>1</v>
      </c>
      <c r="P16" s="212">
        <v>1</v>
      </c>
      <c r="Q16" s="212">
        <v>0</v>
      </c>
      <c r="R16" s="306">
        <v>1</v>
      </c>
      <c r="S16" s="212">
        <v>1</v>
      </c>
      <c r="T16" s="317">
        <v>0</v>
      </c>
      <c r="U16" s="40">
        <v>0</v>
      </c>
      <c r="V16" s="212">
        <v>0</v>
      </c>
      <c r="W16" s="212">
        <v>0</v>
      </c>
      <c r="X16" s="35"/>
    </row>
    <row r="17" spans="1:24" s="34" customFormat="1" ht="22.5" customHeight="1">
      <c r="A17" s="969"/>
      <c r="B17" s="42" t="s">
        <v>110</v>
      </c>
      <c r="C17" s="40">
        <v>3</v>
      </c>
      <c r="D17" s="212">
        <v>3</v>
      </c>
      <c r="E17" s="212">
        <v>0</v>
      </c>
      <c r="F17" s="306">
        <v>3</v>
      </c>
      <c r="G17" s="212">
        <v>3</v>
      </c>
      <c r="H17" s="317">
        <v>0</v>
      </c>
      <c r="I17" s="306">
        <v>0</v>
      </c>
      <c r="J17" s="212">
        <v>0</v>
      </c>
      <c r="K17" s="212">
        <v>0</v>
      </c>
      <c r="L17" s="35"/>
      <c r="M17" s="950"/>
      <c r="N17" s="42" t="s">
        <v>111</v>
      </c>
      <c r="O17" s="40">
        <v>0</v>
      </c>
      <c r="P17" s="212">
        <v>0</v>
      </c>
      <c r="Q17" s="212">
        <v>0</v>
      </c>
      <c r="R17" s="306">
        <v>0</v>
      </c>
      <c r="S17" s="212">
        <v>0</v>
      </c>
      <c r="T17" s="317">
        <v>0</v>
      </c>
      <c r="U17" s="40">
        <v>0</v>
      </c>
      <c r="V17" s="212">
        <v>0</v>
      </c>
      <c r="W17" s="212">
        <v>0</v>
      </c>
      <c r="X17" s="35"/>
    </row>
    <row r="18" spans="1:24" s="34" customFormat="1" ht="22.5" customHeight="1">
      <c r="A18" s="969"/>
      <c r="B18" s="42" t="s">
        <v>112</v>
      </c>
      <c r="C18" s="40">
        <v>1</v>
      </c>
      <c r="D18" s="212">
        <v>1</v>
      </c>
      <c r="E18" s="212">
        <v>0</v>
      </c>
      <c r="F18" s="306">
        <v>1</v>
      </c>
      <c r="G18" s="212">
        <v>1</v>
      </c>
      <c r="H18" s="317">
        <v>0</v>
      </c>
      <c r="I18" s="306">
        <v>0</v>
      </c>
      <c r="J18" s="212">
        <v>0</v>
      </c>
      <c r="K18" s="212">
        <v>0</v>
      </c>
      <c r="L18" s="35"/>
      <c r="M18" s="950"/>
      <c r="N18" s="42" t="s">
        <v>113</v>
      </c>
      <c r="O18" s="40">
        <v>0</v>
      </c>
      <c r="P18" s="212">
        <v>0</v>
      </c>
      <c r="Q18" s="212">
        <v>0</v>
      </c>
      <c r="R18" s="306">
        <v>0</v>
      </c>
      <c r="S18" s="212">
        <v>0</v>
      </c>
      <c r="T18" s="317">
        <v>0</v>
      </c>
      <c r="U18" s="40">
        <v>0</v>
      </c>
      <c r="V18" s="212">
        <v>0</v>
      </c>
      <c r="W18" s="212">
        <v>0</v>
      </c>
      <c r="X18" s="35"/>
    </row>
    <row r="19" spans="1:24" s="34" customFormat="1" ht="22.5" customHeight="1">
      <c r="A19" s="258"/>
      <c r="B19" s="42" t="s">
        <v>114</v>
      </c>
      <c r="C19" s="40">
        <v>0</v>
      </c>
      <c r="D19" s="212">
        <v>0</v>
      </c>
      <c r="E19" s="212">
        <v>0</v>
      </c>
      <c r="F19" s="306">
        <v>0</v>
      </c>
      <c r="G19" s="212">
        <v>0</v>
      </c>
      <c r="H19" s="317">
        <v>0</v>
      </c>
      <c r="I19" s="306">
        <v>0</v>
      </c>
      <c r="J19" s="212">
        <v>0</v>
      </c>
      <c r="K19" s="212">
        <v>0</v>
      </c>
      <c r="L19" s="35"/>
      <c r="M19" s="966"/>
      <c r="N19" s="44" t="s">
        <v>101</v>
      </c>
      <c r="O19" s="325">
        <v>1</v>
      </c>
      <c r="P19" s="322">
        <v>1</v>
      </c>
      <c r="Q19" s="322">
        <v>0</v>
      </c>
      <c r="R19" s="323">
        <v>1</v>
      </c>
      <c r="S19" s="322">
        <v>1</v>
      </c>
      <c r="T19" s="324">
        <v>0</v>
      </c>
      <c r="U19" s="325">
        <v>0</v>
      </c>
      <c r="V19" s="322">
        <v>0</v>
      </c>
      <c r="W19" s="322">
        <v>0</v>
      </c>
      <c r="X19" s="35"/>
    </row>
    <row r="20" spans="1:24" s="34" customFormat="1" ht="22.5" customHeight="1">
      <c r="A20" s="260"/>
      <c r="B20" s="44" t="s">
        <v>101</v>
      </c>
      <c r="C20" s="325">
        <v>2</v>
      </c>
      <c r="D20" s="322">
        <v>2</v>
      </c>
      <c r="E20" s="324">
        <v>0</v>
      </c>
      <c r="F20" s="321">
        <v>2</v>
      </c>
      <c r="G20" s="322">
        <v>2</v>
      </c>
      <c r="H20" s="324">
        <v>0</v>
      </c>
      <c r="I20" s="321">
        <v>0</v>
      </c>
      <c r="J20" s="322">
        <v>0</v>
      </c>
      <c r="K20" s="322">
        <v>0</v>
      </c>
      <c r="L20" s="35"/>
      <c r="M20" s="949" t="s">
        <v>115</v>
      </c>
      <c r="N20" s="46" t="s">
        <v>7</v>
      </c>
      <c r="O20" s="318">
        <f>SUM(P20:Q20)</f>
        <v>7</v>
      </c>
      <c r="P20" s="319">
        <f>SUM(P21:P25)</f>
        <v>7</v>
      </c>
      <c r="Q20" s="319">
        <f>SUM(Q21:Q25)</f>
        <v>0</v>
      </c>
      <c r="R20" s="320">
        <f>SUM(S20:T20)</f>
        <v>4</v>
      </c>
      <c r="S20" s="319">
        <f>SUM(S21:S25)</f>
        <v>4</v>
      </c>
      <c r="T20" s="319">
        <f>SUM(T21:T25)</f>
        <v>0</v>
      </c>
      <c r="U20" s="329">
        <f>SUM(V20:W20)</f>
        <v>3</v>
      </c>
      <c r="V20" s="319">
        <f>SUM(V21:V25)</f>
        <v>3</v>
      </c>
      <c r="W20" s="319">
        <f>SUM(W21:W25)</f>
        <v>0</v>
      </c>
      <c r="X20" s="35"/>
    </row>
    <row r="21" spans="1:24" s="34" customFormat="1" ht="22.5" customHeight="1">
      <c r="A21" s="47"/>
      <c r="B21" s="46" t="s">
        <v>7</v>
      </c>
      <c r="C21" s="318">
        <f>SUM(D21:E21)</f>
        <v>22</v>
      </c>
      <c r="D21" s="319">
        <f>G21+J21</f>
        <v>22</v>
      </c>
      <c r="E21" s="319">
        <f>H21+K21</f>
        <v>0</v>
      </c>
      <c r="F21" s="327">
        <f>SUM(G21:H21)</f>
        <v>22</v>
      </c>
      <c r="G21" s="326">
        <f>SUM(G22:G45)</f>
        <v>22</v>
      </c>
      <c r="H21" s="328">
        <f>SUM(H22:H45)</f>
        <v>0</v>
      </c>
      <c r="I21" s="318">
        <f>SUM(J21:K21)</f>
        <v>0</v>
      </c>
      <c r="J21" s="319">
        <f>SUM(J22:J45)</f>
        <v>0</v>
      </c>
      <c r="K21" s="319">
        <f>SUM(K22:K45)</f>
        <v>0</v>
      </c>
      <c r="L21" s="35"/>
      <c r="M21" s="950"/>
      <c r="N21" s="42" t="s">
        <v>116</v>
      </c>
      <c r="O21" s="40">
        <v>2</v>
      </c>
      <c r="P21" s="212">
        <v>2</v>
      </c>
      <c r="Q21" s="212">
        <v>0</v>
      </c>
      <c r="R21" s="306">
        <v>1</v>
      </c>
      <c r="S21" s="212">
        <v>1</v>
      </c>
      <c r="T21" s="317">
        <v>0</v>
      </c>
      <c r="U21" s="40">
        <v>1</v>
      </c>
      <c r="V21" s="212">
        <v>1</v>
      </c>
      <c r="W21" s="212">
        <v>0</v>
      </c>
      <c r="X21" s="35"/>
    </row>
    <row r="22" spans="1:24" s="34" customFormat="1" ht="22.5" customHeight="1">
      <c r="A22" s="48"/>
      <c r="B22" s="42" t="s">
        <v>117</v>
      </c>
      <c r="C22" s="40">
        <v>1</v>
      </c>
      <c r="D22" s="212">
        <v>1</v>
      </c>
      <c r="E22" s="331">
        <v>0</v>
      </c>
      <c r="F22" s="40">
        <v>1</v>
      </c>
      <c r="G22" s="212">
        <v>1</v>
      </c>
      <c r="H22" s="317">
        <v>0</v>
      </c>
      <c r="I22" s="40">
        <v>0</v>
      </c>
      <c r="J22" s="212">
        <v>0</v>
      </c>
      <c r="K22" s="212">
        <v>0</v>
      </c>
      <c r="L22" s="35"/>
      <c r="M22" s="950"/>
      <c r="N22" s="42" t="s">
        <v>118</v>
      </c>
      <c r="O22" s="40">
        <v>1</v>
      </c>
      <c r="P22" s="212">
        <v>1</v>
      </c>
      <c r="Q22" s="212">
        <v>0</v>
      </c>
      <c r="R22" s="306">
        <v>0</v>
      </c>
      <c r="S22" s="212">
        <v>0</v>
      </c>
      <c r="T22" s="317">
        <v>0</v>
      </c>
      <c r="U22" s="40">
        <v>1</v>
      </c>
      <c r="V22" s="212">
        <v>1</v>
      </c>
      <c r="W22" s="212">
        <v>0</v>
      </c>
      <c r="X22" s="35"/>
    </row>
    <row r="23" spans="1:24" s="34" customFormat="1" ht="22.5" customHeight="1">
      <c r="A23" s="951" t="s">
        <v>119</v>
      </c>
      <c r="B23" s="42" t="s">
        <v>120</v>
      </c>
      <c r="C23" s="40">
        <v>1</v>
      </c>
      <c r="D23" s="212">
        <v>1</v>
      </c>
      <c r="E23" s="317">
        <v>0</v>
      </c>
      <c r="F23" s="40">
        <v>1</v>
      </c>
      <c r="G23" s="212">
        <v>1</v>
      </c>
      <c r="H23" s="317">
        <v>0</v>
      </c>
      <c r="I23" s="40">
        <v>0</v>
      </c>
      <c r="J23" s="212">
        <v>0</v>
      </c>
      <c r="K23" s="212">
        <v>0</v>
      </c>
      <c r="L23" s="35"/>
      <c r="M23" s="950"/>
      <c r="N23" s="42" t="s">
        <v>121</v>
      </c>
      <c r="O23" s="40">
        <v>2</v>
      </c>
      <c r="P23" s="212">
        <v>2</v>
      </c>
      <c r="Q23" s="212">
        <v>0</v>
      </c>
      <c r="R23" s="306">
        <v>1</v>
      </c>
      <c r="S23" s="212">
        <v>1</v>
      </c>
      <c r="T23" s="317">
        <v>0</v>
      </c>
      <c r="U23" s="40">
        <v>1</v>
      </c>
      <c r="V23" s="212">
        <v>1</v>
      </c>
      <c r="W23" s="212">
        <v>0</v>
      </c>
      <c r="X23" s="35"/>
    </row>
    <row r="24" spans="1:24" s="34" customFormat="1" ht="22.5" customHeight="1">
      <c r="A24" s="951"/>
      <c r="B24" s="42" t="s">
        <v>122</v>
      </c>
      <c r="C24" s="40">
        <v>0</v>
      </c>
      <c r="D24" s="212">
        <v>0</v>
      </c>
      <c r="E24" s="317">
        <v>0</v>
      </c>
      <c r="F24" s="40">
        <v>0</v>
      </c>
      <c r="G24" s="212">
        <v>0</v>
      </c>
      <c r="H24" s="317">
        <v>0</v>
      </c>
      <c r="I24" s="40">
        <v>0</v>
      </c>
      <c r="J24" s="212">
        <v>0</v>
      </c>
      <c r="K24" s="212">
        <v>0</v>
      </c>
      <c r="L24" s="35"/>
      <c r="M24" s="950"/>
      <c r="N24" s="42" t="s">
        <v>123</v>
      </c>
      <c r="O24" s="40">
        <v>0</v>
      </c>
      <c r="P24" s="212">
        <v>0</v>
      </c>
      <c r="Q24" s="212">
        <v>0</v>
      </c>
      <c r="R24" s="306">
        <v>0</v>
      </c>
      <c r="S24" s="212">
        <v>0</v>
      </c>
      <c r="T24" s="317">
        <v>0</v>
      </c>
      <c r="U24" s="40">
        <v>0</v>
      </c>
      <c r="V24" s="212">
        <v>0</v>
      </c>
      <c r="W24" s="212">
        <v>0</v>
      </c>
      <c r="X24" s="35"/>
    </row>
    <row r="25" spans="1:24" s="34" customFormat="1" ht="22.5" customHeight="1">
      <c r="A25" s="951"/>
      <c r="B25" s="42" t="s">
        <v>124</v>
      </c>
      <c r="C25" s="40">
        <v>5</v>
      </c>
      <c r="D25" s="212">
        <v>5</v>
      </c>
      <c r="E25" s="317">
        <v>0</v>
      </c>
      <c r="F25" s="40">
        <v>5</v>
      </c>
      <c r="G25" s="212">
        <v>5</v>
      </c>
      <c r="H25" s="317">
        <v>0</v>
      </c>
      <c r="I25" s="40">
        <v>0</v>
      </c>
      <c r="J25" s="212">
        <v>0</v>
      </c>
      <c r="K25" s="212">
        <v>0</v>
      </c>
      <c r="L25" s="35"/>
      <c r="M25" s="950"/>
      <c r="N25" s="42" t="s">
        <v>125</v>
      </c>
      <c r="O25" s="40">
        <v>2</v>
      </c>
      <c r="P25" s="212">
        <v>2</v>
      </c>
      <c r="Q25" s="212">
        <v>0</v>
      </c>
      <c r="R25" s="306">
        <v>2</v>
      </c>
      <c r="S25" s="212">
        <v>2</v>
      </c>
      <c r="T25" s="317">
        <v>0</v>
      </c>
      <c r="U25" s="40">
        <v>0</v>
      </c>
      <c r="V25" s="212">
        <v>0</v>
      </c>
      <c r="W25" s="212">
        <v>0</v>
      </c>
      <c r="X25" s="35"/>
    </row>
    <row r="26" spans="1:24" s="34" customFormat="1" ht="22.5" customHeight="1">
      <c r="A26" s="951"/>
      <c r="B26" s="42" t="s">
        <v>126</v>
      </c>
      <c r="C26" s="40">
        <v>1</v>
      </c>
      <c r="D26" s="212">
        <v>1</v>
      </c>
      <c r="E26" s="317">
        <v>0</v>
      </c>
      <c r="F26" s="40">
        <v>1</v>
      </c>
      <c r="G26" s="212">
        <v>1</v>
      </c>
      <c r="H26" s="317">
        <v>0</v>
      </c>
      <c r="I26" s="40">
        <v>0</v>
      </c>
      <c r="J26" s="212">
        <v>0</v>
      </c>
      <c r="K26" s="212">
        <v>0</v>
      </c>
      <c r="L26" s="35"/>
      <c r="M26" s="952" t="s">
        <v>357</v>
      </c>
      <c r="N26" s="953"/>
      <c r="O26" s="315">
        <f>SUM(P26:Q26)</f>
        <v>1</v>
      </c>
      <c r="P26" s="314">
        <f t="shared" ref="P26:Q28" si="3">S26+V26</f>
        <v>1</v>
      </c>
      <c r="Q26" s="314">
        <f t="shared" si="3"/>
        <v>0</v>
      </c>
      <c r="R26" s="315">
        <f>SUM(S26:T26)</f>
        <v>0</v>
      </c>
      <c r="S26" s="314">
        <v>0</v>
      </c>
      <c r="T26" s="316">
        <v>0</v>
      </c>
      <c r="U26" s="308">
        <f>SUM(V26:W26)</f>
        <v>1</v>
      </c>
      <c r="V26" s="314">
        <v>1</v>
      </c>
      <c r="W26" s="314">
        <v>0</v>
      </c>
      <c r="X26" s="35"/>
    </row>
    <row r="27" spans="1:24" s="34" customFormat="1" ht="22.5" customHeight="1">
      <c r="A27" s="951"/>
      <c r="B27" s="42" t="s">
        <v>127</v>
      </c>
      <c r="C27" s="40">
        <v>3</v>
      </c>
      <c r="D27" s="212">
        <v>3</v>
      </c>
      <c r="E27" s="317">
        <v>0</v>
      </c>
      <c r="F27" s="40">
        <v>3</v>
      </c>
      <c r="G27" s="212">
        <v>3</v>
      </c>
      <c r="H27" s="317">
        <v>0</v>
      </c>
      <c r="I27" s="40">
        <v>0</v>
      </c>
      <c r="J27" s="212">
        <v>0</v>
      </c>
      <c r="K27" s="212">
        <v>0</v>
      </c>
      <c r="L27" s="35"/>
      <c r="M27" s="952" t="s">
        <v>128</v>
      </c>
      <c r="N27" s="953"/>
      <c r="O27" s="315">
        <f>SUM(P27:Q27)</f>
        <v>0</v>
      </c>
      <c r="P27" s="314">
        <f t="shared" si="3"/>
        <v>0</v>
      </c>
      <c r="Q27" s="314">
        <f t="shared" si="3"/>
        <v>0</v>
      </c>
      <c r="R27" s="315">
        <f>SUM(S27:T27)</f>
        <v>0</v>
      </c>
      <c r="S27" s="314">
        <v>0</v>
      </c>
      <c r="T27" s="316">
        <v>0</v>
      </c>
      <c r="U27" s="308">
        <f>SUM(V27:W27)</f>
        <v>0</v>
      </c>
      <c r="V27" s="314">
        <v>0</v>
      </c>
      <c r="W27" s="314">
        <v>0</v>
      </c>
      <c r="X27" s="35"/>
    </row>
    <row r="28" spans="1:24" s="34" customFormat="1" ht="22.5" customHeight="1">
      <c r="A28" s="951"/>
      <c r="B28" s="42" t="s">
        <v>129</v>
      </c>
      <c r="C28" s="40">
        <v>1</v>
      </c>
      <c r="D28" s="212">
        <v>1</v>
      </c>
      <c r="E28" s="317">
        <v>0</v>
      </c>
      <c r="F28" s="40">
        <v>1</v>
      </c>
      <c r="G28" s="212">
        <v>1</v>
      </c>
      <c r="H28" s="317">
        <v>0</v>
      </c>
      <c r="I28" s="40">
        <v>0</v>
      </c>
      <c r="J28" s="212">
        <v>0</v>
      </c>
      <c r="K28" s="212">
        <v>0</v>
      </c>
      <c r="L28" s="35"/>
      <c r="M28" s="952" t="s">
        <v>130</v>
      </c>
      <c r="N28" s="953"/>
      <c r="O28" s="315">
        <f>SUM(P28:Q28)</f>
        <v>1</v>
      </c>
      <c r="P28" s="314">
        <f t="shared" si="3"/>
        <v>1</v>
      </c>
      <c r="Q28" s="314">
        <f t="shared" si="3"/>
        <v>0</v>
      </c>
      <c r="R28" s="315">
        <f>SUM(S28:T28)</f>
        <v>1</v>
      </c>
      <c r="S28" s="314">
        <v>1</v>
      </c>
      <c r="T28" s="316">
        <v>0</v>
      </c>
      <c r="U28" s="308">
        <v>0</v>
      </c>
      <c r="V28" s="314">
        <v>0</v>
      </c>
      <c r="W28" s="314">
        <v>0</v>
      </c>
      <c r="X28" s="35"/>
    </row>
    <row r="29" spans="1:24" s="34" customFormat="1" ht="22.5" customHeight="1">
      <c r="A29" s="951"/>
      <c r="B29" s="42" t="s">
        <v>131</v>
      </c>
      <c r="C29" s="40">
        <v>0</v>
      </c>
      <c r="D29" s="212">
        <v>0</v>
      </c>
      <c r="E29" s="317">
        <v>0</v>
      </c>
      <c r="F29" s="40">
        <v>0</v>
      </c>
      <c r="G29" s="212">
        <v>0</v>
      </c>
      <c r="H29" s="317">
        <v>0</v>
      </c>
      <c r="I29" s="40">
        <v>0</v>
      </c>
      <c r="J29" s="212">
        <v>0</v>
      </c>
      <c r="K29" s="212">
        <v>0</v>
      </c>
      <c r="L29" s="35"/>
      <c r="M29" s="954" t="s">
        <v>132</v>
      </c>
      <c r="N29" s="46" t="s">
        <v>358</v>
      </c>
      <c r="O29" s="318">
        <f>SUM(P29:Q29)</f>
        <v>8</v>
      </c>
      <c r="P29" s="319">
        <f>SUM(P30:P35)</f>
        <v>8</v>
      </c>
      <c r="Q29" s="319">
        <f>SUM(Q30:Q35)</f>
        <v>0</v>
      </c>
      <c r="R29" s="320">
        <f>SUM(S29:T29)</f>
        <v>7</v>
      </c>
      <c r="S29" s="319">
        <f>SUM(S30:S35)</f>
        <v>7</v>
      </c>
      <c r="T29" s="319">
        <f>SUM(T30:T35)</f>
        <v>0</v>
      </c>
      <c r="U29" s="329">
        <f>SUM(V29:W29)</f>
        <v>1</v>
      </c>
      <c r="V29" s="319">
        <f>SUM(V30:V35)</f>
        <v>1</v>
      </c>
      <c r="W29" s="319">
        <f>SUM(W30:W35)</f>
        <v>0</v>
      </c>
      <c r="X29" s="35"/>
    </row>
    <row r="30" spans="1:24" s="34" customFormat="1" ht="22.5" customHeight="1">
      <c r="A30" s="951"/>
      <c r="B30" s="42" t="s">
        <v>133</v>
      </c>
      <c r="C30" s="40">
        <v>1</v>
      </c>
      <c r="D30" s="212">
        <v>1</v>
      </c>
      <c r="E30" s="317">
        <v>0</v>
      </c>
      <c r="F30" s="40">
        <v>1</v>
      </c>
      <c r="G30" s="212">
        <v>1</v>
      </c>
      <c r="H30" s="317">
        <v>0</v>
      </c>
      <c r="I30" s="40">
        <v>0</v>
      </c>
      <c r="J30" s="212">
        <v>0</v>
      </c>
      <c r="K30" s="212">
        <v>0</v>
      </c>
      <c r="L30" s="35"/>
      <c r="M30" s="955"/>
      <c r="N30" s="42" t="s">
        <v>134</v>
      </c>
      <c r="O30" s="40">
        <v>3</v>
      </c>
      <c r="P30" s="212">
        <v>3</v>
      </c>
      <c r="Q30" s="212">
        <v>0</v>
      </c>
      <c r="R30" s="306">
        <v>3</v>
      </c>
      <c r="S30" s="212">
        <v>3</v>
      </c>
      <c r="T30" s="317">
        <v>0</v>
      </c>
      <c r="U30" s="40">
        <v>0</v>
      </c>
      <c r="V30" s="212">
        <v>0</v>
      </c>
      <c r="W30" s="212">
        <v>0</v>
      </c>
      <c r="X30" s="35"/>
    </row>
    <row r="31" spans="1:24" s="34" customFormat="1" ht="22.5" customHeight="1">
      <c r="A31" s="951"/>
      <c r="B31" s="42" t="s">
        <v>135</v>
      </c>
      <c r="C31" s="40">
        <v>0</v>
      </c>
      <c r="D31" s="212">
        <v>0</v>
      </c>
      <c r="E31" s="317">
        <v>0</v>
      </c>
      <c r="F31" s="40">
        <v>0</v>
      </c>
      <c r="G31" s="212">
        <v>0</v>
      </c>
      <c r="H31" s="317">
        <v>0</v>
      </c>
      <c r="I31" s="40">
        <v>0</v>
      </c>
      <c r="J31" s="212">
        <v>0</v>
      </c>
      <c r="K31" s="212">
        <v>0</v>
      </c>
      <c r="L31" s="35"/>
      <c r="M31" s="955"/>
      <c r="N31" s="42" t="s">
        <v>136</v>
      </c>
      <c r="O31" s="40">
        <v>0</v>
      </c>
      <c r="P31" s="212">
        <v>0</v>
      </c>
      <c r="Q31" s="212">
        <v>0</v>
      </c>
      <c r="R31" s="306">
        <v>0</v>
      </c>
      <c r="S31" s="212">
        <v>0</v>
      </c>
      <c r="T31" s="317">
        <v>0</v>
      </c>
      <c r="U31" s="40">
        <v>0</v>
      </c>
      <c r="V31" s="212">
        <v>0</v>
      </c>
      <c r="W31" s="212">
        <v>0</v>
      </c>
      <c r="X31" s="35"/>
    </row>
    <row r="32" spans="1:24" s="34" customFormat="1" ht="22.5" customHeight="1">
      <c r="A32" s="951"/>
      <c r="B32" s="42" t="s">
        <v>137</v>
      </c>
      <c r="C32" s="40">
        <v>2</v>
      </c>
      <c r="D32" s="212">
        <v>2</v>
      </c>
      <c r="E32" s="317">
        <v>0</v>
      </c>
      <c r="F32" s="40">
        <v>2</v>
      </c>
      <c r="G32" s="212">
        <v>2</v>
      </c>
      <c r="H32" s="317">
        <v>0</v>
      </c>
      <c r="I32" s="40">
        <v>0</v>
      </c>
      <c r="J32" s="212">
        <v>0</v>
      </c>
      <c r="K32" s="212">
        <v>0</v>
      </c>
      <c r="L32" s="35"/>
      <c r="M32" s="955"/>
      <c r="N32" s="49" t="s">
        <v>138</v>
      </c>
      <c r="O32" s="40">
        <v>1</v>
      </c>
      <c r="P32" s="212">
        <v>1</v>
      </c>
      <c r="Q32" s="212">
        <v>0</v>
      </c>
      <c r="R32" s="306">
        <v>0</v>
      </c>
      <c r="S32" s="212">
        <v>0</v>
      </c>
      <c r="T32" s="317">
        <v>0</v>
      </c>
      <c r="U32" s="40">
        <v>1</v>
      </c>
      <c r="V32" s="212">
        <v>1</v>
      </c>
      <c r="W32" s="212">
        <v>0</v>
      </c>
      <c r="X32" s="35"/>
    </row>
    <row r="33" spans="1:24" s="34" customFormat="1" ht="22.5" customHeight="1">
      <c r="A33" s="951"/>
      <c r="B33" s="42" t="s">
        <v>139</v>
      </c>
      <c r="C33" s="40">
        <v>0</v>
      </c>
      <c r="D33" s="212">
        <v>0</v>
      </c>
      <c r="E33" s="317">
        <v>0</v>
      </c>
      <c r="F33" s="40">
        <v>0</v>
      </c>
      <c r="G33" s="212">
        <v>0</v>
      </c>
      <c r="H33" s="317">
        <v>0</v>
      </c>
      <c r="I33" s="40">
        <v>0</v>
      </c>
      <c r="J33" s="212">
        <v>0</v>
      </c>
      <c r="K33" s="212">
        <v>0</v>
      </c>
      <c r="L33" s="35"/>
      <c r="M33" s="955"/>
      <c r="N33" s="42" t="s">
        <v>140</v>
      </c>
      <c r="O33" s="40">
        <v>0</v>
      </c>
      <c r="P33" s="212">
        <v>0</v>
      </c>
      <c r="Q33" s="212">
        <v>0</v>
      </c>
      <c r="R33" s="306">
        <v>0</v>
      </c>
      <c r="S33" s="212">
        <v>0</v>
      </c>
      <c r="T33" s="317">
        <v>0</v>
      </c>
      <c r="U33" s="40">
        <v>0</v>
      </c>
      <c r="V33" s="212">
        <v>0</v>
      </c>
      <c r="W33" s="212">
        <v>0</v>
      </c>
      <c r="X33" s="35"/>
    </row>
    <row r="34" spans="1:24" s="34" customFormat="1" ht="22.5" customHeight="1">
      <c r="A34" s="951"/>
      <c r="B34" s="42" t="s">
        <v>141</v>
      </c>
      <c r="C34" s="40">
        <v>0</v>
      </c>
      <c r="D34" s="212">
        <v>0</v>
      </c>
      <c r="E34" s="317">
        <v>0</v>
      </c>
      <c r="F34" s="40">
        <v>0</v>
      </c>
      <c r="G34" s="212">
        <v>0</v>
      </c>
      <c r="H34" s="317">
        <v>0</v>
      </c>
      <c r="I34" s="40">
        <v>0</v>
      </c>
      <c r="J34" s="212">
        <v>0</v>
      </c>
      <c r="K34" s="212">
        <v>0</v>
      </c>
      <c r="L34" s="35"/>
      <c r="M34" s="955"/>
      <c r="N34" s="42" t="s">
        <v>142</v>
      </c>
      <c r="O34" s="40">
        <v>0</v>
      </c>
      <c r="P34" s="212">
        <v>0</v>
      </c>
      <c r="Q34" s="212">
        <v>0</v>
      </c>
      <c r="R34" s="306">
        <v>0</v>
      </c>
      <c r="S34" s="212">
        <v>0</v>
      </c>
      <c r="T34" s="317">
        <v>0</v>
      </c>
      <c r="U34" s="40">
        <v>0</v>
      </c>
      <c r="V34" s="212">
        <v>0</v>
      </c>
      <c r="W34" s="212">
        <v>0</v>
      </c>
      <c r="X34" s="35"/>
    </row>
    <row r="35" spans="1:24" s="34" customFormat="1" ht="22.5" customHeight="1">
      <c r="A35" s="951"/>
      <c r="B35" s="42" t="s">
        <v>143</v>
      </c>
      <c r="C35" s="40">
        <v>0</v>
      </c>
      <c r="D35" s="212">
        <v>0</v>
      </c>
      <c r="E35" s="317">
        <v>0</v>
      </c>
      <c r="F35" s="40">
        <v>0</v>
      </c>
      <c r="G35" s="212">
        <v>0</v>
      </c>
      <c r="H35" s="317">
        <v>0</v>
      </c>
      <c r="I35" s="40">
        <v>0</v>
      </c>
      <c r="J35" s="212">
        <v>0</v>
      </c>
      <c r="K35" s="212">
        <v>0</v>
      </c>
      <c r="L35" s="35"/>
      <c r="M35" s="956"/>
      <c r="N35" s="42" t="s">
        <v>125</v>
      </c>
      <c r="O35" s="40">
        <v>4</v>
      </c>
      <c r="P35" s="212">
        <v>4</v>
      </c>
      <c r="Q35" s="212">
        <v>0</v>
      </c>
      <c r="R35" s="306">
        <v>4</v>
      </c>
      <c r="S35" s="212">
        <v>4</v>
      </c>
      <c r="T35" s="317">
        <v>0</v>
      </c>
      <c r="U35" s="40">
        <v>0</v>
      </c>
      <c r="V35" s="212">
        <v>0</v>
      </c>
      <c r="W35" s="212">
        <v>0</v>
      </c>
    </row>
    <row r="36" spans="1:24" s="34" customFormat="1" ht="22.5" customHeight="1" thickBot="1">
      <c r="A36" s="951"/>
      <c r="B36" s="42" t="s">
        <v>144</v>
      </c>
      <c r="C36" s="40">
        <v>0</v>
      </c>
      <c r="D36" s="212">
        <v>0</v>
      </c>
      <c r="E36" s="317">
        <v>0</v>
      </c>
      <c r="F36" s="40">
        <v>0</v>
      </c>
      <c r="G36" s="212">
        <v>0</v>
      </c>
      <c r="H36" s="317">
        <v>0</v>
      </c>
      <c r="I36" s="40">
        <v>0</v>
      </c>
      <c r="J36" s="212">
        <v>0</v>
      </c>
      <c r="K36" s="212">
        <v>0</v>
      </c>
      <c r="L36" s="35"/>
      <c r="M36" s="957" t="s">
        <v>359</v>
      </c>
      <c r="N36" s="958"/>
      <c r="O36" s="332">
        <v>2</v>
      </c>
      <c r="P36" s="333">
        <v>1</v>
      </c>
      <c r="Q36" s="333">
        <v>1</v>
      </c>
      <c r="R36" s="332">
        <v>1</v>
      </c>
      <c r="S36" s="333">
        <v>1</v>
      </c>
      <c r="T36" s="334">
        <v>0</v>
      </c>
      <c r="U36" s="50">
        <v>1</v>
      </c>
      <c r="V36" s="333">
        <v>0</v>
      </c>
      <c r="W36" s="333">
        <v>1</v>
      </c>
    </row>
    <row r="37" spans="1:24" s="34" customFormat="1" ht="22.5" customHeight="1">
      <c r="A37" s="951"/>
      <c r="B37" s="42" t="s">
        <v>145</v>
      </c>
      <c r="C37" s="40">
        <v>0</v>
      </c>
      <c r="D37" s="212">
        <v>0</v>
      </c>
      <c r="E37" s="317">
        <v>0</v>
      </c>
      <c r="F37" s="40">
        <v>0</v>
      </c>
      <c r="G37" s="212">
        <v>0</v>
      </c>
      <c r="H37" s="317">
        <v>0</v>
      </c>
      <c r="I37" s="40">
        <v>0</v>
      </c>
      <c r="J37" s="212">
        <v>0</v>
      </c>
      <c r="K37" s="212">
        <v>0</v>
      </c>
      <c r="L37" s="35"/>
    </row>
    <row r="38" spans="1:24" s="34" customFormat="1" ht="22.5" customHeight="1">
      <c r="A38" s="951"/>
      <c r="B38" s="42" t="s">
        <v>146</v>
      </c>
      <c r="C38" s="40">
        <v>0</v>
      </c>
      <c r="D38" s="212">
        <v>0</v>
      </c>
      <c r="E38" s="317">
        <v>0</v>
      </c>
      <c r="F38" s="40">
        <v>0</v>
      </c>
      <c r="G38" s="212">
        <v>0</v>
      </c>
      <c r="H38" s="317">
        <v>0</v>
      </c>
      <c r="I38" s="40">
        <v>0</v>
      </c>
      <c r="J38" s="212">
        <v>0</v>
      </c>
      <c r="K38" s="212">
        <v>0</v>
      </c>
      <c r="L38" s="35"/>
    </row>
    <row r="39" spans="1:24" s="34" customFormat="1" ht="22.5" customHeight="1">
      <c r="A39" s="951"/>
      <c r="B39" s="42" t="s">
        <v>147</v>
      </c>
      <c r="C39" s="40">
        <v>0</v>
      </c>
      <c r="D39" s="212">
        <v>0</v>
      </c>
      <c r="E39" s="317">
        <v>0</v>
      </c>
      <c r="F39" s="40">
        <v>0</v>
      </c>
      <c r="G39" s="212">
        <v>0</v>
      </c>
      <c r="H39" s="317">
        <v>0</v>
      </c>
      <c r="I39" s="40">
        <v>0</v>
      </c>
      <c r="J39" s="212">
        <v>0</v>
      </c>
      <c r="K39" s="212">
        <v>0</v>
      </c>
      <c r="L39" s="35"/>
    </row>
    <row r="40" spans="1:24" s="34" customFormat="1" ht="22.5" customHeight="1">
      <c r="A40" s="951"/>
      <c r="B40" s="42" t="s">
        <v>148</v>
      </c>
      <c r="C40" s="40">
        <v>0</v>
      </c>
      <c r="D40" s="212">
        <v>0</v>
      </c>
      <c r="E40" s="317">
        <v>0</v>
      </c>
      <c r="F40" s="40">
        <v>0</v>
      </c>
      <c r="G40" s="212">
        <v>0</v>
      </c>
      <c r="H40" s="317">
        <v>0</v>
      </c>
      <c r="I40" s="40">
        <v>0</v>
      </c>
      <c r="J40" s="212">
        <v>0</v>
      </c>
      <c r="K40" s="212">
        <v>0</v>
      </c>
      <c r="L40" s="35"/>
    </row>
    <row r="41" spans="1:24" s="34" customFormat="1" ht="22.5" customHeight="1">
      <c r="A41" s="951"/>
      <c r="B41" s="42" t="s">
        <v>149</v>
      </c>
      <c r="C41" s="40">
        <v>5</v>
      </c>
      <c r="D41" s="212">
        <v>5</v>
      </c>
      <c r="E41" s="317">
        <v>0</v>
      </c>
      <c r="F41" s="40">
        <v>5</v>
      </c>
      <c r="G41" s="212">
        <v>5</v>
      </c>
      <c r="H41" s="317">
        <v>0</v>
      </c>
      <c r="I41" s="40">
        <v>0</v>
      </c>
      <c r="J41" s="212">
        <v>0</v>
      </c>
      <c r="K41" s="212">
        <v>0</v>
      </c>
      <c r="L41" s="35"/>
    </row>
    <row r="42" spans="1:24" s="34" customFormat="1" ht="22.5" customHeight="1">
      <c r="A42" s="951"/>
      <c r="B42" s="42" t="s">
        <v>150</v>
      </c>
      <c r="C42" s="40">
        <v>0</v>
      </c>
      <c r="D42" s="212">
        <v>0</v>
      </c>
      <c r="E42" s="317">
        <v>0</v>
      </c>
      <c r="F42" s="40">
        <v>0</v>
      </c>
      <c r="G42" s="212">
        <v>0</v>
      </c>
      <c r="H42" s="317">
        <v>0</v>
      </c>
      <c r="I42" s="40">
        <v>0</v>
      </c>
      <c r="J42" s="212">
        <v>0</v>
      </c>
      <c r="K42" s="212">
        <v>0</v>
      </c>
      <c r="L42" s="35"/>
    </row>
    <row r="43" spans="1:24" s="34" customFormat="1" ht="22.5" customHeight="1">
      <c r="A43" s="951"/>
      <c r="B43" s="42" t="s">
        <v>151</v>
      </c>
      <c r="C43" s="40">
        <v>0</v>
      </c>
      <c r="D43" s="212">
        <v>0</v>
      </c>
      <c r="E43" s="317">
        <v>0</v>
      </c>
      <c r="F43" s="40">
        <v>0</v>
      </c>
      <c r="G43" s="212">
        <v>0</v>
      </c>
      <c r="H43" s="317">
        <v>0</v>
      </c>
      <c r="I43" s="40">
        <v>0</v>
      </c>
      <c r="J43" s="212">
        <v>0</v>
      </c>
      <c r="K43" s="212">
        <v>0</v>
      </c>
      <c r="L43" s="35"/>
    </row>
    <row r="44" spans="1:24" s="34" customFormat="1" ht="22.5" customHeight="1">
      <c r="A44" s="51"/>
      <c r="B44" s="42" t="s">
        <v>152</v>
      </c>
      <c r="C44" s="40">
        <v>1</v>
      </c>
      <c r="D44" s="212">
        <v>1</v>
      </c>
      <c r="E44" s="317">
        <v>0</v>
      </c>
      <c r="F44" s="40">
        <v>1</v>
      </c>
      <c r="G44" s="212">
        <v>1</v>
      </c>
      <c r="H44" s="317">
        <v>0</v>
      </c>
      <c r="I44" s="40">
        <v>0</v>
      </c>
      <c r="J44" s="212">
        <v>0</v>
      </c>
      <c r="K44" s="212">
        <v>0</v>
      </c>
      <c r="L44" s="35"/>
    </row>
    <row r="45" spans="1:24" s="34" customFormat="1" ht="22.5" customHeight="1" thickBot="1">
      <c r="A45" s="52"/>
      <c r="B45" s="53" t="s">
        <v>360</v>
      </c>
      <c r="C45" s="335">
        <v>1</v>
      </c>
      <c r="D45" s="336">
        <v>1</v>
      </c>
      <c r="E45" s="54">
        <v>0</v>
      </c>
      <c r="F45" s="337">
        <v>1</v>
      </c>
      <c r="G45" s="55">
        <v>1</v>
      </c>
      <c r="H45" s="54">
        <v>0</v>
      </c>
      <c r="I45" s="335">
        <v>0</v>
      </c>
      <c r="J45" s="55">
        <v>0</v>
      </c>
      <c r="K45" s="55">
        <v>0</v>
      </c>
      <c r="L45" s="35"/>
    </row>
    <row r="46" spans="1:24" ht="23.45" customHeight="1"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</sheetData>
  <mergeCells count="20">
    <mergeCell ref="R4:T4"/>
    <mergeCell ref="U4:W4"/>
    <mergeCell ref="A6:B6"/>
    <mergeCell ref="M6:M12"/>
    <mergeCell ref="A7:B7"/>
    <mergeCell ref="A10:A18"/>
    <mergeCell ref="M13:M19"/>
    <mergeCell ref="A4:B5"/>
    <mergeCell ref="C4:E4"/>
    <mergeCell ref="F4:H4"/>
    <mergeCell ref="I4:K4"/>
    <mergeCell ref="M4:N5"/>
    <mergeCell ref="O4:Q4"/>
    <mergeCell ref="M20:M25"/>
    <mergeCell ref="A23:A43"/>
    <mergeCell ref="M26:N26"/>
    <mergeCell ref="M27:N27"/>
    <mergeCell ref="M28:N28"/>
    <mergeCell ref="M29:M35"/>
    <mergeCell ref="M36:N36"/>
  </mergeCells>
  <phoneticPr fontId="3"/>
  <pageMargins left="0.70866141732283472" right="0.27559055118110237" top="0.78740157480314965" bottom="0.51181102362204722" header="0.51181102362204722" footer="0.51181102362204722"/>
  <pageSetup paperSize="9" scale="69" orientation="portrait" r:id="rId1"/>
  <headerFooter scaleWithDoc="0" alignWithMargins="0">
    <oddHeader>&amp;R&amp;11高等学校</oddHeader>
  </headerFooter>
  <colBreaks count="1" manualBreakCount="1">
    <brk id="23" max="1048575" man="1"/>
  </colBreaks>
  <ignoredErrors>
    <ignoredError sqref="R20 I8 I21" formula="1"/>
    <ignoredError sqref="S20:W20 R29:U29" formula="1" formulaRange="1"/>
    <ignoredError sqref="P28:W28 P29:Q29 V29:W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T52"/>
  <sheetViews>
    <sheetView showGridLines="0" view="pageBreakPreview" zoomScaleNormal="100" zoomScaleSheetLayoutView="100" workbookViewId="0"/>
  </sheetViews>
  <sheetFormatPr defaultColWidth="8.5703125" defaultRowHeight="18.95" customHeight="1"/>
  <cols>
    <col min="1" max="1" width="12.85546875" style="56" customWidth="1"/>
    <col min="2" max="5" width="11" style="56" bestFit="1" customWidth="1"/>
    <col min="6" max="7" width="10.28515625" style="56" customWidth="1"/>
    <col min="8" max="8" width="8.7109375" style="56" customWidth="1"/>
    <col min="9" max="10" width="9.7109375" style="56" bestFit="1" customWidth="1"/>
    <col min="11" max="256" width="8.5703125" style="56"/>
    <col min="257" max="257" width="12.85546875" style="56" customWidth="1"/>
    <col min="258" max="261" width="11" style="56" bestFit="1" customWidth="1"/>
    <col min="262" max="263" width="10.28515625" style="56" customWidth="1"/>
    <col min="264" max="264" width="8.7109375" style="56" customWidth="1"/>
    <col min="265" max="266" width="9.7109375" style="56" bestFit="1" customWidth="1"/>
    <col min="267" max="512" width="8.5703125" style="56"/>
    <col min="513" max="513" width="12.85546875" style="56" customWidth="1"/>
    <col min="514" max="517" width="11" style="56" bestFit="1" customWidth="1"/>
    <col min="518" max="519" width="10.28515625" style="56" customWidth="1"/>
    <col min="520" max="520" width="8.7109375" style="56" customWidth="1"/>
    <col min="521" max="522" width="9.7109375" style="56" bestFit="1" customWidth="1"/>
    <col min="523" max="768" width="8.5703125" style="56"/>
    <col min="769" max="769" width="12.85546875" style="56" customWidth="1"/>
    <col min="770" max="773" width="11" style="56" bestFit="1" customWidth="1"/>
    <col min="774" max="775" width="10.28515625" style="56" customWidth="1"/>
    <col min="776" max="776" width="8.7109375" style="56" customWidth="1"/>
    <col min="777" max="778" width="9.7109375" style="56" bestFit="1" customWidth="1"/>
    <col min="779" max="1024" width="8.5703125" style="56"/>
    <col min="1025" max="1025" width="12.85546875" style="56" customWidth="1"/>
    <col min="1026" max="1029" width="11" style="56" bestFit="1" customWidth="1"/>
    <col min="1030" max="1031" width="10.28515625" style="56" customWidth="1"/>
    <col min="1032" max="1032" width="8.7109375" style="56" customWidth="1"/>
    <col min="1033" max="1034" width="9.7109375" style="56" bestFit="1" customWidth="1"/>
    <col min="1035" max="1280" width="8.5703125" style="56"/>
    <col min="1281" max="1281" width="12.85546875" style="56" customWidth="1"/>
    <col min="1282" max="1285" width="11" style="56" bestFit="1" customWidth="1"/>
    <col min="1286" max="1287" width="10.28515625" style="56" customWidth="1"/>
    <col min="1288" max="1288" width="8.7109375" style="56" customWidth="1"/>
    <col min="1289" max="1290" width="9.7109375" style="56" bestFit="1" customWidth="1"/>
    <col min="1291" max="1536" width="8.5703125" style="56"/>
    <col min="1537" max="1537" width="12.85546875" style="56" customWidth="1"/>
    <col min="1538" max="1541" width="11" style="56" bestFit="1" customWidth="1"/>
    <col min="1542" max="1543" width="10.28515625" style="56" customWidth="1"/>
    <col min="1544" max="1544" width="8.7109375" style="56" customWidth="1"/>
    <col min="1545" max="1546" width="9.7109375" style="56" bestFit="1" customWidth="1"/>
    <col min="1547" max="1792" width="8.5703125" style="56"/>
    <col min="1793" max="1793" width="12.85546875" style="56" customWidth="1"/>
    <col min="1794" max="1797" width="11" style="56" bestFit="1" customWidth="1"/>
    <col min="1798" max="1799" width="10.28515625" style="56" customWidth="1"/>
    <col min="1800" max="1800" width="8.7109375" style="56" customWidth="1"/>
    <col min="1801" max="1802" width="9.7109375" style="56" bestFit="1" customWidth="1"/>
    <col min="1803" max="2048" width="8.5703125" style="56"/>
    <col min="2049" max="2049" width="12.85546875" style="56" customWidth="1"/>
    <col min="2050" max="2053" width="11" style="56" bestFit="1" customWidth="1"/>
    <col min="2054" max="2055" width="10.28515625" style="56" customWidth="1"/>
    <col min="2056" max="2056" width="8.7109375" style="56" customWidth="1"/>
    <col min="2057" max="2058" width="9.7109375" style="56" bestFit="1" customWidth="1"/>
    <col min="2059" max="2304" width="8.5703125" style="56"/>
    <col min="2305" max="2305" width="12.85546875" style="56" customWidth="1"/>
    <col min="2306" max="2309" width="11" style="56" bestFit="1" customWidth="1"/>
    <col min="2310" max="2311" width="10.28515625" style="56" customWidth="1"/>
    <col min="2312" max="2312" width="8.7109375" style="56" customWidth="1"/>
    <col min="2313" max="2314" width="9.7109375" style="56" bestFit="1" customWidth="1"/>
    <col min="2315" max="2560" width="8.5703125" style="56"/>
    <col min="2561" max="2561" width="12.85546875" style="56" customWidth="1"/>
    <col min="2562" max="2565" width="11" style="56" bestFit="1" customWidth="1"/>
    <col min="2566" max="2567" width="10.28515625" style="56" customWidth="1"/>
    <col min="2568" max="2568" width="8.7109375" style="56" customWidth="1"/>
    <col min="2569" max="2570" width="9.7109375" style="56" bestFit="1" customWidth="1"/>
    <col min="2571" max="2816" width="8.5703125" style="56"/>
    <col min="2817" max="2817" width="12.85546875" style="56" customWidth="1"/>
    <col min="2818" max="2821" width="11" style="56" bestFit="1" customWidth="1"/>
    <col min="2822" max="2823" width="10.28515625" style="56" customWidth="1"/>
    <col min="2824" max="2824" width="8.7109375" style="56" customWidth="1"/>
    <col min="2825" max="2826" width="9.7109375" style="56" bestFit="1" customWidth="1"/>
    <col min="2827" max="3072" width="8.5703125" style="56"/>
    <col min="3073" max="3073" width="12.85546875" style="56" customWidth="1"/>
    <col min="3074" max="3077" width="11" style="56" bestFit="1" customWidth="1"/>
    <col min="3078" max="3079" width="10.28515625" style="56" customWidth="1"/>
    <col min="3080" max="3080" width="8.7109375" style="56" customWidth="1"/>
    <col min="3081" max="3082" width="9.7109375" style="56" bestFit="1" customWidth="1"/>
    <col min="3083" max="3328" width="8.5703125" style="56"/>
    <col min="3329" max="3329" width="12.85546875" style="56" customWidth="1"/>
    <col min="3330" max="3333" width="11" style="56" bestFit="1" customWidth="1"/>
    <col min="3334" max="3335" width="10.28515625" style="56" customWidth="1"/>
    <col min="3336" max="3336" width="8.7109375" style="56" customWidth="1"/>
    <col min="3337" max="3338" width="9.7109375" style="56" bestFit="1" customWidth="1"/>
    <col min="3339" max="3584" width="8.5703125" style="56"/>
    <col min="3585" max="3585" width="12.85546875" style="56" customWidth="1"/>
    <col min="3586" max="3589" width="11" style="56" bestFit="1" customWidth="1"/>
    <col min="3590" max="3591" width="10.28515625" style="56" customWidth="1"/>
    <col min="3592" max="3592" width="8.7109375" style="56" customWidth="1"/>
    <col min="3593" max="3594" width="9.7109375" style="56" bestFit="1" customWidth="1"/>
    <col min="3595" max="3840" width="8.5703125" style="56"/>
    <col min="3841" max="3841" width="12.85546875" style="56" customWidth="1"/>
    <col min="3842" max="3845" width="11" style="56" bestFit="1" customWidth="1"/>
    <col min="3846" max="3847" width="10.28515625" style="56" customWidth="1"/>
    <col min="3848" max="3848" width="8.7109375" style="56" customWidth="1"/>
    <col min="3849" max="3850" width="9.7109375" style="56" bestFit="1" customWidth="1"/>
    <col min="3851" max="4096" width="8.5703125" style="56"/>
    <col min="4097" max="4097" width="12.85546875" style="56" customWidth="1"/>
    <col min="4098" max="4101" width="11" style="56" bestFit="1" customWidth="1"/>
    <col min="4102" max="4103" width="10.28515625" style="56" customWidth="1"/>
    <col min="4104" max="4104" width="8.7109375" style="56" customWidth="1"/>
    <col min="4105" max="4106" width="9.7109375" style="56" bestFit="1" customWidth="1"/>
    <col min="4107" max="4352" width="8.5703125" style="56"/>
    <col min="4353" max="4353" width="12.85546875" style="56" customWidth="1"/>
    <col min="4354" max="4357" width="11" style="56" bestFit="1" customWidth="1"/>
    <col min="4358" max="4359" width="10.28515625" style="56" customWidth="1"/>
    <col min="4360" max="4360" width="8.7109375" style="56" customWidth="1"/>
    <col min="4361" max="4362" width="9.7109375" style="56" bestFit="1" customWidth="1"/>
    <col min="4363" max="4608" width="8.5703125" style="56"/>
    <col min="4609" max="4609" width="12.85546875" style="56" customWidth="1"/>
    <col min="4610" max="4613" width="11" style="56" bestFit="1" customWidth="1"/>
    <col min="4614" max="4615" width="10.28515625" style="56" customWidth="1"/>
    <col min="4616" max="4616" width="8.7109375" style="56" customWidth="1"/>
    <col min="4617" max="4618" width="9.7109375" style="56" bestFit="1" customWidth="1"/>
    <col min="4619" max="4864" width="8.5703125" style="56"/>
    <col min="4865" max="4865" width="12.85546875" style="56" customWidth="1"/>
    <col min="4866" max="4869" width="11" style="56" bestFit="1" customWidth="1"/>
    <col min="4870" max="4871" width="10.28515625" style="56" customWidth="1"/>
    <col min="4872" max="4872" width="8.7109375" style="56" customWidth="1"/>
    <col min="4873" max="4874" width="9.7109375" style="56" bestFit="1" customWidth="1"/>
    <col min="4875" max="5120" width="8.5703125" style="56"/>
    <col min="5121" max="5121" width="12.85546875" style="56" customWidth="1"/>
    <col min="5122" max="5125" width="11" style="56" bestFit="1" customWidth="1"/>
    <col min="5126" max="5127" width="10.28515625" style="56" customWidth="1"/>
    <col min="5128" max="5128" width="8.7109375" style="56" customWidth="1"/>
    <col min="5129" max="5130" width="9.7109375" style="56" bestFit="1" customWidth="1"/>
    <col min="5131" max="5376" width="8.5703125" style="56"/>
    <col min="5377" max="5377" width="12.85546875" style="56" customWidth="1"/>
    <col min="5378" max="5381" width="11" style="56" bestFit="1" customWidth="1"/>
    <col min="5382" max="5383" width="10.28515625" style="56" customWidth="1"/>
    <col min="5384" max="5384" width="8.7109375" style="56" customWidth="1"/>
    <col min="5385" max="5386" width="9.7109375" style="56" bestFit="1" customWidth="1"/>
    <col min="5387" max="5632" width="8.5703125" style="56"/>
    <col min="5633" max="5633" width="12.85546875" style="56" customWidth="1"/>
    <col min="5634" max="5637" width="11" style="56" bestFit="1" customWidth="1"/>
    <col min="5638" max="5639" width="10.28515625" style="56" customWidth="1"/>
    <col min="5640" max="5640" width="8.7109375" style="56" customWidth="1"/>
    <col min="5641" max="5642" width="9.7109375" style="56" bestFit="1" customWidth="1"/>
    <col min="5643" max="5888" width="8.5703125" style="56"/>
    <col min="5889" max="5889" width="12.85546875" style="56" customWidth="1"/>
    <col min="5890" max="5893" width="11" style="56" bestFit="1" customWidth="1"/>
    <col min="5894" max="5895" width="10.28515625" style="56" customWidth="1"/>
    <col min="5896" max="5896" width="8.7109375" style="56" customWidth="1"/>
    <col min="5897" max="5898" width="9.7109375" style="56" bestFit="1" customWidth="1"/>
    <col min="5899" max="6144" width="8.5703125" style="56"/>
    <col min="6145" max="6145" width="12.85546875" style="56" customWidth="1"/>
    <col min="6146" max="6149" width="11" style="56" bestFit="1" customWidth="1"/>
    <col min="6150" max="6151" width="10.28515625" style="56" customWidth="1"/>
    <col min="6152" max="6152" width="8.7109375" style="56" customWidth="1"/>
    <col min="6153" max="6154" width="9.7109375" style="56" bestFit="1" customWidth="1"/>
    <col min="6155" max="6400" width="8.5703125" style="56"/>
    <col min="6401" max="6401" width="12.85546875" style="56" customWidth="1"/>
    <col min="6402" max="6405" width="11" style="56" bestFit="1" customWidth="1"/>
    <col min="6406" max="6407" width="10.28515625" style="56" customWidth="1"/>
    <col min="6408" max="6408" width="8.7109375" style="56" customWidth="1"/>
    <col min="6409" max="6410" width="9.7109375" style="56" bestFit="1" customWidth="1"/>
    <col min="6411" max="6656" width="8.5703125" style="56"/>
    <col min="6657" max="6657" width="12.85546875" style="56" customWidth="1"/>
    <col min="6658" max="6661" width="11" style="56" bestFit="1" customWidth="1"/>
    <col min="6662" max="6663" width="10.28515625" style="56" customWidth="1"/>
    <col min="6664" max="6664" width="8.7109375" style="56" customWidth="1"/>
    <col min="6665" max="6666" width="9.7109375" style="56" bestFit="1" customWidth="1"/>
    <col min="6667" max="6912" width="8.5703125" style="56"/>
    <col min="6913" max="6913" width="12.85546875" style="56" customWidth="1"/>
    <col min="6914" max="6917" width="11" style="56" bestFit="1" customWidth="1"/>
    <col min="6918" max="6919" width="10.28515625" style="56" customWidth="1"/>
    <col min="6920" max="6920" width="8.7109375" style="56" customWidth="1"/>
    <col min="6921" max="6922" width="9.7109375" style="56" bestFit="1" customWidth="1"/>
    <col min="6923" max="7168" width="8.5703125" style="56"/>
    <col min="7169" max="7169" width="12.85546875" style="56" customWidth="1"/>
    <col min="7170" max="7173" width="11" style="56" bestFit="1" customWidth="1"/>
    <col min="7174" max="7175" width="10.28515625" style="56" customWidth="1"/>
    <col min="7176" max="7176" width="8.7109375" style="56" customWidth="1"/>
    <col min="7177" max="7178" width="9.7109375" style="56" bestFit="1" customWidth="1"/>
    <col min="7179" max="7424" width="8.5703125" style="56"/>
    <col min="7425" max="7425" width="12.85546875" style="56" customWidth="1"/>
    <col min="7426" max="7429" width="11" style="56" bestFit="1" customWidth="1"/>
    <col min="7430" max="7431" width="10.28515625" style="56" customWidth="1"/>
    <col min="7432" max="7432" width="8.7109375" style="56" customWidth="1"/>
    <col min="7433" max="7434" width="9.7109375" style="56" bestFit="1" customWidth="1"/>
    <col min="7435" max="7680" width="8.5703125" style="56"/>
    <col min="7681" max="7681" width="12.85546875" style="56" customWidth="1"/>
    <col min="7682" max="7685" width="11" style="56" bestFit="1" customWidth="1"/>
    <col min="7686" max="7687" width="10.28515625" style="56" customWidth="1"/>
    <col min="7688" max="7688" width="8.7109375" style="56" customWidth="1"/>
    <col min="7689" max="7690" width="9.7109375" style="56" bestFit="1" customWidth="1"/>
    <col min="7691" max="7936" width="8.5703125" style="56"/>
    <col min="7937" max="7937" width="12.85546875" style="56" customWidth="1"/>
    <col min="7938" max="7941" width="11" style="56" bestFit="1" customWidth="1"/>
    <col min="7942" max="7943" width="10.28515625" style="56" customWidth="1"/>
    <col min="7944" max="7944" width="8.7109375" style="56" customWidth="1"/>
    <col min="7945" max="7946" width="9.7109375" style="56" bestFit="1" customWidth="1"/>
    <col min="7947" max="8192" width="8.5703125" style="56"/>
    <col min="8193" max="8193" width="12.85546875" style="56" customWidth="1"/>
    <col min="8194" max="8197" width="11" style="56" bestFit="1" customWidth="1"/>
    <col min="8198" max="8199" width="10.28515625" style="56" customWidth="1"/>
    <col min="8200" max="8200" width="8.7109375" style="56" customWidth="1"/>
    <col min="8201" max="8202" width="9.7109375" style="56" bestFit="1" customWidth="1"/>
    <col min="8203" max="8448" width="8.5703125" style="56"/>
    <col min="8449" max="8449" width="12.85546875" style="56" customWidth="1"/>
    <col min="8450" max="8453" width="11" style="56" bestFit="1" customWidth="1"/>
    <col min="8454" max="8455" width="10.28515625" style="56" customWidth="1"/>
    <col min="8456" max="8456" width="8.7109375" style="56" customWidth="1"/>
    <col min="8457" max="8458" width="9.7109375" style="56" bestFit="1" customWidth="1"/>
    <col min="8459" max="8704" width="8.5703125" style="56"/>
    <col min="8705" max="8705" width="12.85546875" style="56" customWidth="1"/>
    <col min="8706" max="8709" width="11" style="56" bestFit="1" customWidth="1"/>
    <col min="8710" max="8711" width="10.28515625" style="56" customWidth="1"/>
    <col min="8712" max="8712" width="8.7109375" style="56" customWidth="1"/>
    <col min="8713" max="8714" width="9.7109375" style="56" bestFit="1" customWidth="1"/>
    <col min="8715" max="8960" width="8.5703125" style="56"/>
    <col min="8961" max="8961" width="12.85546875" style="56" customWidth="1"/>
    <col min="8962" max="8965" width="11" style="56" bestFit="1" customWidth="1"/>
    <col min="8966" max="8967" width="10.28515625" style="56" customWidth="1"/>
    <col min="8968" max="8968" width="8.7109375" style="56" customWidth="1"/>
    <col min="8969" max="8970" width="9.7109375" style="56" bestFit="1" customWidth="1"/>
    <col min="8971" max="9216" width="8.5703125" style="56"/>
    <col min="9217" max="9217" width="12.85546875" style="56" customWidth="1"/>
    <col min="9218" max="9221" width="11" style="56" bestFit="1" customWidth="1"/>
    <col min="9222" max="9223" width="10.28515625" style="56" customWidth="1"/>
    <col min="9224" max="9224" width="8.7109375" style="56" customWidth="1"/>
    <col min="9225" max="9226" width="9.7109375" style="56" bestFit="1" customWidth="1"/>
    <col min="9227" max="9472" width="8.5703125" style="56"/>
    <col min="9473" max="9473" width="12.85546875" style="56" customWidth="1"/>
    <col min="9474" max="9477" width="11" style="56" bestFit="1" customWidth="1"/>
    <col min="9478" max="9479" width="10.28515625" style="56" customWidth="1"/>
    <col min="9480" max="9480" width="8.7109375" style="56" customWidth="1"/>
    <col min="9481" max="9482" width="9.7109375" style="56" bestFit="1" customWidth="1"/>
    <col min="9483" max="9728" width="8.5703125" style="56"/>
    <col min="9729" max="9729" width="12.85546875" style="56" customWidth="1"/>
    <col min="9730" max="9733" width="11" style="56" bestFit="1" customWidth="1"/>
    <col min="9734" max="9735" width="10.28515625" style="56" customWidth="1"/>
    <col min="9736" max="9736" width="8.7109375" style="56" customWidth="1"/>
    <col min="9737" max="9738" width="9.7109375" style="56" bestFit="1" customWidth="1"/>
    <col min="9739" max="9984" width="8.5703125" style="56"/>
    <col min="9985" max="9985" width="12.85546875" style="56" customWidth="1"/>
    <col min="9986" max="9989" width="11" style="56" bestFit="1" customWidth="1"/>
    <col min="9990" max="9991" width="10.28515625" style="56" customWidth="1"/>
    <col min="9992" max="9992" width="8.7109375" style="56" customWidth="1"/>
    <col min="9993" max="9994" width="9.7109375" style="56" bestFit="1" customWidth="1"/>
    <col min="9995" max="10240" width="8.5703125" style="56"/>
    <col min="10241" max="10241" width="12.85546875" style="56" customWidth="1"/>
    <col min="10242" max="10245" width="11" style="56" bestFit="1" customWidth="1"/>
    <col min="10246" max="10247" width="10.28515625" style="56" customWidth="1"/>
    <col min="10248" max="10248" width="8.7109375" style="56" customWidth="1"/>
    <col min="10249" max="10250" width="9.7109375" style="56" bestFit="1" customWidth="1"/>
    <col min="10251" max="10496" width="8.5703125" style="56"/>
    <col min="10497" max="10497" width="12.85546875" style="56" customWidth="1"/>
    <col min="10498" max="10501" width="11" style="56" bestFit="1" customWidth="1"/>
    <col min="10502" max="10503" width="10.28515625" style="56" customWidth="1"/>
    <col min="10504" max="10504" width="8.7109375" style="56" customWidth="1"/>
    <col min="10505" max="10506" width="9.7109375" style="56" bestFit="1" customWidth="1"/>
    <col min="10507" max="10752" width="8.5703125" style="56"/>
    <col min="10753" max="10753" width="12.85546875" style="56" customWidth="1"/>
    <col min="10754" max="10757" width="11" style="56" bestFit="1" customWidth="1"/>
    <col min="10758" max="10759" width="10.28515625" style="56" customWidth="1"/>
    <col min="10760" max="10760" width="8.7109375" style="56" customWidth="1"/>
    <col min="10761" max="10762" width="9.7109375" style="56" bestFit="1" customWidth="1"/>
    <col min="10763" max="11008" width="8.5703125" style="56"/>
    <col min="11009" max="11009" width="12.85546875" style="56" customWidth="1"/>
    <col min="11010" max="11013" width="11" style="56" bestFit="1" customWidth="1"/>
    <col min="11014" max="11015" width="10.28515625" style="56" customWidth="1"/>
    <col min="11016" max="11016" width="8.7109375" style="56" customWidth="1"/>
    <col min="11017" max="11018" width="9.7109375" style="56" bestFit="1" customWidth="1"/>
    <col min="11019" max="11264" width="8.5703125" style="56"/>
    <col min="11265" max="11265" width="12.85546875" style="56" customWidth="1"/>
    <col min="11266" max="11269" width="11" style="56" bestFit="1" customWidth="1"/>
    <col min="11270" max="11271" width="10.28515625" style="56" customWidth="1"/>
    <col min="11272" max="11272" width="8.7109375" style="56" customWidth="1"/>
    <col min="11273" max="11274" width="9.7109375" style="56" bestFit="1" customWidth="1"/>
    <col min="11275" max="11520" width="8.5703125" style="56"/>
    <col min="11521" max="11521" width="12.85546875" style="56" customWidth="1"/>
    <col min="11522" max="11525" width="11" style="56" bestFit="1" customWidth="1"/>
    <col min="11526" max="11527" width="10.28515625" style="56" customWidth="1"/>
    <col min="11528" max="11528" width="8.7109375" style="56" customWidth="1"/>
    <col min="11529" max="11530" width="9.7109375" style="56" bestFit="1" customWidth="1"/>
    <col min="11531" max="11776" width="8.5703125" style="56"/>
    <col min="11777" max="11777" width="12.85546875" style="56" customWidth="1"/>
    <col min="11778" max="11781" width="11" style="56" bestFit="1" customWidth="1"/>
    <col min="11782" max="11783" width="10.28515625" style="56" customWidth="1"/>
    <col min="11784" max="11784" width="8.7109375" style="56" customWidth="1"/>
    <col min="11785" max="11786" width="9.7109375" style="56" bestFit="1" customWidth="1"/>
    <col min="11787" max="12032" width="8.5703125" style="56"/>
    <col min="12033" max="12033" width="12.85546875" style="56" customWidth="1"/>
    <col min="12034" max="12037" width="11" style="56" bestFit="1" customWidth="1"/>
    <col min="12038" max="12039" width="10.28515625" style="56" customWidth="1"/>
    <col min="12040" max="12040" width="8.7109375" style="56" customWidth="1"/>
    <col min="12041" max="12042" width="9.7109375" style="56" bestFit="1" customWidth="1"/>
    <col min="12043" max="12288" width="8.5703125" style="56"/>
    <col min="12289" max="12289" width="12.85546875" style="56" customWidth="1"/>
    <col min="12290" max="12293" width="11" style="56" bestFit="1" customWidth="1"/>
    <col min="12294" max="12295" width="10.28515625" style="56" customWidth="1"/>
    <col min="12296" max="12296" width="8.7109375" style="56" customWidth="1"/>
    <col min="12297" max="12298" width="9.7109375" style="56" bestFit="1" customWidth="1"/>
    <col min="12299" max="12544" width="8.5703125" style="56"/>
    <col min="12545" max="12545" width="12.85546875" style="56" customWidth="1"/>
    <col min="12546" max="12549" width="11" style="56" bestFit="1" customWidth="1"/>
    <col min="12550" max="12551" width="10.28515625" style="56" customWidth="1"/>
    <col min="12552" max="12552" width="8.7109375" style="56" customWidth="1"/>
    <col min="12553" max="12554" width="9.7109375" style="56" bestFit="1" customWidth="1"/>
    <col min="12555" max="12800" width="8.5703125" style="56"/>
    <col min="12801" max="12801" width="12.85546875" style="56" customWidth="1"/>
    <col min="12802" max="12805" width="11" style="56" bestFit="1" customWidth="1"/>
    <col min="12806" max="12807" width="10.28515625" style="56" customWidth="1"/>
    <col min="12808" max="12808" width="8.7109375" style="56" customWidth="1"/>
    <col min="12809" max="12810" width="9.7109375" style="56" bestFit="1" customWidth="1"/>
    <col min="12811" max="13056" width="8.5703125" style="56"/>
    <col min="13057" max="13057" width="12.85546875" style="56" customWidth="1"/>
    <col min="13058" max="13061" width="11" style="56" bestFit="1" customWidth="1"/>
    <col min="13062" max="13063" width="10.28515625" style="56" customWidth="1"/>
    <col min="13064" max="13064" width="8.7109375" style="56" customWidth="1"/>
    <col min="13065" max="13066" width="9.7109375" style="56" bestFit="1" customWidth="1"/>
    <col min="13067" max="13312" width="8.5703125" style="56"/>
    <col min="13313" max="13313" width="12.85546875" style="56" customWidth="1"/>
    <col min="13314" max="13317" width="11" style="56" bestFit="1" customWidth="1"/>
    <col min="13318" max="13319" width="10.28515625" style="56" customWidth="1"/>
    <col min="13320" max="13320" width="8.7109375" style="56" customWidth="1"/>
    <col min="13321" max="13322" width="9.7109375" style="56" bestFit="1" customWidth="1"/>
    <col min="13323" max="13568" width="8.5703125" style="56"/>
    <col min="13569" max="13569" width="12.85546875" style="56" customWidth="1"/>
    <col min="13570" max="13573" width="11" style="56" bestFit="1" customWidth="1"/>
    <col min="13574" max="13575" width="10.28515625" style="56" customWidth="1"/>
    <col min="13576" max="13576" width="8.7109375" style="56" customWidth="1"/>
    <col min="13577" max="13578" width="9.7109375" style="56" bestFit="1" customWidth="1"/>
    <col min="13579" max="13824" width="8.5703125" style="56"/>
    <col min="13825" max="13825" width="12.85546875" style="56" customWidth="1"/>
    <col min="13826" max="13829" width="11" style="56" bestFit="1" customWidth="1"/>
    <col min="13830" max="13831" width="10.28515625" style="56" customWidth="1"/>
    <col min="13832" max="13832" width="8.7109375" style="56" customWidth="1"/>
    <col min="13833" max="13834" width="9.7109375" style="56" bestFit="1" customWidth="1"/>
    <col min="13835" max="14080" width="8.5703125" style="56"/>
    <col min="14081" max="14081" width="12.85546875" style="56" customWidth="1"/>
    <col min="14082" max="14085" width="11" style="56" bestFit="1" customWidth="1"/>
    <col min="14086" max="14087" width="10.28515625" style="56" customWidth="1"/>
    <col min="14088" max="14088" width="8.7109375" style="56" customWidth="1"/>
    <col min="14089" max="14090" width="9.7109375" style="56" bestFit="1" customWidth="1"/>
    <col min="14091" max="14336" width="8.5703125" style="56"/>
    <col min="14337" max="14337" width="12.85546875" style="56" customWidth="1"/>
    <col min="14338" max="14341" width="11" style="56" bestFit="1" customWidth="1"/>
    <col min="14342" max="14343" width="10.28515625" style="56" customWidth="1"/>
    <col min="14344" max="14344" width="8.7109375" style="56" customWidth="1"/>
    <col min="14345" max="14346" width="9.7109375" style="56" bestFit="1" customWidth="1"/>
    <col min="14347" max="14592" width="8.5703125" style="56"/>
    <col min="14593" max="14593" width="12.85546875" style="56" customWidth="1"/>
    <col min="14594" max="14597" width="11" style="56" bestFit="1" customWidth="1"/>
    <col min="14598" max="14599" width="10.28515625" style="56" customWidth="1"/>
    <col min="14600" max="14600" width="8.7109375" style="56" customWidth="1"/>
    <col min="14601" max="14602" width="9.7109375" style="56" bestFit="1" customWidth="1"/>
    <col min="14603" max="14848" width="8.5703125" style="56"/>
    <col min="14849" max="14849" width="12.85546875" style="56" customWidth="1"/>
    <col min="14850" max="14853" width="11" style="56" bestFit="1" customWidth="1"/>
    <col min="14854" max="14855" width="10.28515625" style="56" customWidth="1"/>
    <col min="14856" max="14856" width="8.7109375" style="56" customWidth="1"/>
    <col min="14857" max="14858" width="9.7109375" style="56" bestFit="1" customWidth="1"/>
    <col min="14859" max="15104" width="8.5703125" style="56"/>
    <col min="15105" max="15105" width="12.85546875" style="56" customWidth="1"/>
    <col min="15106" max="15109" width="11" style="56" bestFit="1" customWidth="1"/>
    <col min="15110" max="15111" width="10.28515625" style="56" customWidth="1"/>
    <col min="15112" max="15112" width="8.7109375" style="56" customWidth="1"/>
    <col min="15113" max="15114" width="9.7109375" style="56" bestFit="1" customWidth="1"/>
    <col min="15115" max="15360" width="8.5703125" style="56"/>
    <col min="15361" max="15361" width="12.85546875" style="56" customWidth="1"/>
    <col min="15362" max="15365" width="11" style="56" bestFit="1" customWidth="1"/>
    <col min="15366" max="15367" width="10.28515625" style="56" customWidth="1"/>
    <col min="15368" max="15368" width="8.7109375" style="56" customWidth="1"/>
    <col min="15369" max="15370" width="9.7109375" style="56" bestFit="1" customWidth="1"/>
    <col min="15371" max="15616" width="8.5703125" style="56"/>
    <col min="15617" max="15617" width="12.85546875" style="56" customWidth="1"/>
    <col min="15618" max="15621" width="11" style="56" bestFit="1" customWidth="1"/>
    <col min="15622" max="15623" width="10.28515625" style="56" customWidth="1"/>
    <col min="15624" max="15624" width="8.7109375" style="56" customWidth="1"/>
    <col min="15625" max="15626" width="9.7109375" style="56" bestFit="1" customWidth="1"/>
    <col min="15627" max="15872" width="8.5703125" style="56"/>
    <col min="15873" max="15873" width="12.85546875" style="56" customWidth="1"/>
    <col min="15874" max="15877" width="11" style="56" bestFit="1" customWidth="1"/>
    <col min="15878" max="15879" width="10.28515625" style="56" customWidth="1"/>
    <col min="15880" max="15880" width="8.7109375" style="56" customWidth="1"/>
    <col min="15881" max="15882" width="9.7109375" style="56" bestFit="1" customWidth="1"/>
    <col min="15883" max="16128" width="8.5703125" style="56"/>
    <col min="16129" max="16129" width="12.85546875" style="56" customWidth="1"/>
    <col min="16130" max="16133" width="11" style="56" bestFit="1" customWidth="1"/>
    <col min="16134" max="16135" width="10.28515625" style="56" customWidth="1"/>
    <col min="16136" max="16136" width="8.7109375" style="56" customWidth="1"/>
    <col min="16137" max="16138" width="9.7109375" style="56" bestFit="1" customWidth="1"/>
    <col min="16139" max="16384" width="8.5703125" style="56"/>
  </cols>
  <sheetData>
    <row r="1" spans="1:20" ht="18.95" customHeight="1"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8.75" customHeight="1"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s="59" customFormat="1" ht="18.95" customHeight="1" thickBot="1">
      <c r="A3" s="976" t="s">
        <v>153</v>
      </c>
      <c r="B3" s="976"/>
      <c r="C3" s="976"/>
      <c r="D3" s="976"/>
      <c r="E3" s="976"/>
      <c r="F3" s="976"/>
      <c r="G3" s="976"/>
      <c r="H3" s="976"/>
      <c r="I3" s="976"/>
      <c r="J3" s="976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s="59" customFormat="1" ht="21" customHeight="1">
      <c r="A4" s="977" t="s">
        <v>154</v>
      </c>
      <c r="B4" s="980" t="s">
        <v>7</v>
      </c>
      <c r="C4" s="981"/>
      <c r="D4" s="981"/>
      <c r="E4" s="980" t="s">
        <v>155</v>
      </c>
      <c r="F4" s="982"/>
      <c r="G4" s="982"/>
      <c r="H4" s="982"/>
      <c r="I4" s="982"/>
      <c r="J4" s="982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59" customFormat="1" ht="24" customHeight="1">
      <c r="A5" s="978"/>
      <c r="B5" s="983" t="s">
        <v>156</v>
      </c>
      <c r="C5" s="985" t="s">
        <v>157</v>
      </c>
      <c r="D5" s="987" t="s">
        <v>158</v>
      </c>
      <c r="E5" s="989" t="s">
        <v>7</v>
      </c>
      <c r="F5" s="990"/>
      <c r="G5" s="991"/>
      <c r="H5" s="990" t="s">
        <v>159</v>
      </c>
      <c r="I5" s="992"/>
      <c r="J5" s="992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s="59" customFormat="1" ht="24" customHeight="1" thickBot="1">
      <c r="A6" s="979"/>
      <c r="B6" s="984"/>
      <c r="C6" s="986"/>
      <c r="D6" s="988"/>
      <c r="E6" s="214" t="s">
        <v>156</v>
      </c>
      <c r="F6" s="215" t="s">
        <v>157</v>
      </c>
      <c r="G6" s="216" t="s">
        <v>158</v>
      </c>
      <c r="H6" s="214" t="s">
        <v>156</v>
      </c>
      <c r="I6" s="217" t="s">
        <v>157</v>
      </c>
      <c r="J6" s="217" t="s">
        <v>158</v>
      </c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s="59" customFormat="1" ht="44.25" customHeight="1">
      <c r="A7" s="60" t="s">
        <v>321</v>
      </c>
      <c r="B7" s="338">
        <v>23748</v>
      </c>
      <c r="C7" s="339">
        <v>12140</v>
      </c>
      <c r="D7" s="340">
        <v>11608</v>
      </c>
      <c r="E7" s="338">
        <v>23684</v>
      </c>
      <c r="F7" s="339">
        <v>12131</v>
      </c>
      <c r="G7" s="341">
        <v>11553</v>
      </c>
      <c r="H7" s="342">
        <v>7966</v>
      </c>
      <c r="I7" s="339">
        <v>4083</v>
      </c>
      <c r="J7" s="340">
        <v>3883</v>
      </c>
      <c r="K7" s="29"/>
      <c r="L7" s="29"/>
      <c r="M7" s="58"/>
      <c r="N7" s="58"/>
      <c r="O7" s="58"/>
      <c r="P7" s="58"/>
      <c r="Q7" s="58"/>
      <c r="R7" s="58"/>
      <c r="S7" s="58"/>
      <c r="T7" s="58"/>
    </row>
    <row r="8" spans="1:20" s="59" customFormat="1" ht="44.25" customHeight="1">
      <c r="A8" s="61" t="s">
        <v>322</v>
      </c>
      <c r="B8" s="343">
        <f t="shared" ref="B8:J8" si="0">SUM(B9:B10)</f>
        <v>23229</v>
      </c>
      <c r="C8" s="344">
        <f t="shared" si="0"/>
        <v>11828</v>
      </c>
      <c r="D8" s="345">
        <f t="shared" si="0"/>
        <v>11401</v>
      </c>
      <c r="E8" s="343">
        <f t="shared" si="0"/>
        <v>23160</v>
      </c>
      <c r="F8" s="344">
        <f t="shared" si="0"/>
        <v>11819</v>
      </c>
      <c r="G8" s="346">
        <f t="shared" si="0"/>
        <v>11341</v>
      </c>
      <c r="H8" s="347">
        <f t="shared" si="0"/>
        <v>7726</v>
      </c>
      <c r="I8" s="344">
        <f t="shared" si="0"/>
        <v>3906</v>
      </c>
      <c r="J8" s="345">
        <f t="shared" si="0"/>
        <v>3820</v>
      </c>
      <c r="K8" s="29"/>
      <c r="L8" s="29"/>
      <c r="M8" s="58"/>
      <c r="N8" s="58"/>
      <c r="O8" s="58"/>
      <c r="P8" s="58"/>
      <c r="Q8" s="58"/>
      <c r="R8" s="58"/>
      <c r="S8" s="58"/>
      <c r="T8" s="58"/>
    </row>
    <row r="9" spans="1:20" s="59" customFormat="1" ht="44.25" customHeight="1">
      <c r="A9" s="242" t="s">
        <v>13</v>
      </c>
      <c r="B9" s="62">
        <f>SUM(C9:D9)</f>
        <v>17287</v>
      </c>
      <c r="C9" s="15">
        <f>SUM(F9,'47-2'!K9)</f>
        <v>9019</v>
      </c>
      <c r="D9" s="17">
        <f>SUM(G9,'47-2'!L9)</f>
        <v>8268</v>
      </c>
      <c r="E9" s="62">
        <f>SUM(F9:G9)</f>
        <v>17283</v>
      </c>
      <c r="F9" s="15">
        <f>I9+'47-2'!B9+'47-2'!E9+'47-2'!H9</f>
        <v>9015</v>
      </c>
      <c r="G9" s="63">
        <f>J9+'47-2'!C9+'47-2'!F9+'47-2'!I9</f>
        <v>8268</v>
      </c>
      <c r="H9" s="64">
        <f>SUM(I9:J9)</f>
        <v>5651</v>
      </c>
      <c r="I9" s="65">
        <f>I12+I14+SUM(I16:I25)-I10</f>
        <v>2918</v>
      </c>
      <c r="J9" s="348">
        <f>J12+J14+SUM(J16:J25)-J10</f>
        <v>2733</v>
      </c>
      <c r="K9" s="29"/>
      <c r="L9" s="29"/>
      <c r="M9" s="29"/>
      <c r="N9" s="29"/>
      <c r="O9" s="29"/>
      <c r="P9" s="29"/>
      <c r="Q9" s="29"/>
      <c r="R9" s="58"/>
      <c r="S9" s="58"/>
      <c r="T9" s="58"/>
    </row>
    <row r="10" spans="1:20" s="59" customFormat="1" ht="44.25" customHeight="1" thickBot="1">
      <c r="A10" s="253" t="s">
        <v>14</v>
      </c>
      <c r="B10" s="349">
        <f>SUM(C10:D10)</f>
        <v>5942</v>
      </c>
      <c r="C10" s="273">
        <f>SUM(F10,'47-2'!K10)</f>
        <v>2809</v>
      </c>
      <c r="D10" s="275">
        <f>SUM(G10,'47-2'!L10)</f>
        <v>3133</v>
      </c>
      <c r="E10" s="349">
        <f>SUM(F10:G10)</f>
        <v>5877</v>
      </c>
      <c r="F10" s="273">
        <f>F13+F15</f>
        <v>2804</v>
      </c>
      <c r="G10" s="274">
        <f>G13+G15</f>
        <v>3073</v>
      </c>
      <c r="H10" s="350">
        <f>SUM(I10:J10)</f>
        <v>2075</v>
      </c>
      <c r="I10" s="273">
        <f>I13+I15</f>
        <v>988</v>
      </c>
      <c r="J10" s="275">
        <f>J13+J15</f>
        <v>1087</v>
      </c>
      <c r="K10" s="29"/>
      <c r="L10" s="29"/>
      <c r="M10" s="29"/>
      <c r="N10" s="29"/>
      <c r="O10" s="29"/>
      <c r="P10" s="29"/>
      <c r="Q10" s="29"/>
      <c r="R10" s="58"/>
      <c r="S10" s="58"/>
      <c r="T10" s="58"/>
    </row>
    <row r="11" spans="1:20" s="59" customFormat="1" ht="11.25" customHeight="1">
      <c r="A11" s="242"/>
      <c r="B11" s="62"/>
      <c r="C11" s="15"/>
      <c r="D11" s="66"/>
      <c r="E11" s="62"/>
      <c r="F11" s="15"/>
      <c r="G11" s="63"/>
      <c r="H11" s="64"/>
      <c r="I11" s="65"/>
      <c r="J11" s="67"/>
      <c r="K11" s="29"/>
      <c r="L11" s="29"/>
      <c r="M11" s="29"/>
      <c r="N11" s="29"/>
      <c r="O11" s="29"/>
      <c r="P11" s="29"/>
      <c r="Q11" s="29"/>
      <c r="R11" s="58"/>
      <c r="S11" s="58"/>
      <c r="T11" s="58"/>
    </row>
    <row r="12" spans="1:20" s="59" customFormat="1" ht="22.5" customHeight="1">
      <c r="A12" s="973" t="s">
        <v>15</v>
      </c>
      <c r="B12" s="351">
        <f t="shared" ref="B12:B25" si="1">SUM(C12:D12)</f>
        <v>10990</v>
      </c>
      <c r="C12" s="352">
        <f>SUM(F12,'47-2'!K12)</f>
        <v>5386</v>
      </c>
      <c r="D12" s="353">
        <f>SUM(G12,'47-2'!L12)</f>
        <v>5604</v>
      </c>
      <c r="E12" s="351">
        <f t="shared" ref="E12:E25" si="2">SUM(F12:G12)</f>
        <v>10925</v>
      </c>
      <c r="F12" s="352">
        <f>I12+'47-2'!B12+'47-2'!E12+'47-2'!H12</f>
        <v>5381</v>
      </c>
      <c r="G12" s="354">
        <f>J12+'47-2'!C12+'47-2'!F12+'47-2'!I12</f>
        <v>5544</v>
      </c>
      <c r="H12" s="355">
        <f t="shared" ref="H12:H25" si="3">SUM(I12:J12)</f>
        <v>3692</v>
      </c>
      <c r="I12" s="352">
        <v>1828</v>
      </c>
      <c r="J12" s="356">
        <v>1864</v>
      </c>
      <c r="K12" s="29"/>
      <c r="L12" s="29"/>
      <c r="M12" s="29"/>
      <c r="N12" s="29"/>
      <c r="O12" s="29"/>
      <c r="P12" s="29"/>
      <c r="Q12" s="29"/>
      <c r="R12" s="58"/>
      <c r="S12" s="58"/>
      <c r="T12" s="58"/>
    </row>
    <row r="13" spans="1:20" s="70" customFormat="1" ht="22.5" customHeight="1">
      <c r="A13" s="974"/>
      <c r="B13" s="357">
        <f t="shared" si="1"/>
        <v>5295</v>
      </c>
      <c r="C13" s="286">
        <f>SUM(F13,'47-2'!K13)</f>
        <v>2446</v>
      </c>
      <c r="D13" s="358">
        <f>SUM(G13,'47-2'!L13)</f>
        <v>2849</v>
      </c>
      <c r="E13" s="357">
        <f t="shared" si="2"/>
        <v>5230</v>
      </c>
      <c r="F13" s="286">
        <f>I13+'47-2'!B13+'47-2'!E13+'47-2'!H13</f>
        <v>2441</v>
      </c>
      <c r="G13" s="359">
        <f>J13+'47-2'!C13+'47-2'!F13+'47-2'!I13</f>
        <v>2789</v>
      </c>
      <c r="H13" s="360">
        <f t="shared" si="3"/>
        <v>1843</v>
      </c>
      <c r="I13" s="286">
        <v>862</v>
      </c>
      <c r="J13" s="361">
        <v>981</v>
      </c>
      <c r="K13" s="68"/>
      <c r="L13" s="68"/>
      <c r="M13" s="68"/>
      <c r="N13" s="68"/>
      <c r="O13" s="68"/>
      <c r="P13" s="68"/>
      <c r="Q13" s="68"/>
      <c r="R13" s="69"/>
      <c r="S13" s="69"/>
      <c r="T13" s="69"/>
    </row>
    <row r="14" spans="1:20" s="59" customFormat="1" ht="22.5" customHeight="1">
      <c r="A14" s="839" t="s">
        <v>160</v>
      </c>
      <c r="B14" s="351">
        <f t="shared" si="1"/>
        <v>1896</v>
      </c>
      <c r="C14" s="352">
        <f>SUM(F14,'47-2'!K14)</f>
        <v>1085</v>
      </c>
      <c r="D14" s="353">
        <f>SUM(G14,'47-2'!L14)</f>
        <v>811</v>
      </c>
      <c r="E14" s="351">
        <f t="shared" si="2"/>
        <v>1896</v>
      </c>
      <c r="F14" s="352">
        <f>I14+'47-2'!B14+'47-2'!E14+'47-2'!H14</f>
        <v>1085</v>
      </c>
      <c r="G14" s="354">
        <f>J14+'47-2'!C14+'47-2'!F14+'47-2'!I14</f>
        <v>811</v>
      </c>
      <c r="H14" s="355">
        <f t="shared" si="3"/>
        <v>673</v>
      </c>
      <c r="I14" s="352">
        <v>385</v>
      </c>
      <c r="J14" s="356">
        <v>288</v>
      </c>
      <c r="K14" s="29"/>
      <c r="L14" s="71"/>
      <c r="M14" s="71"/>
      <c r="N14" s="71"/>
      <c r="O14" s="71"/>
      <c r="P14" s="71"/>
      <c r="Q14" s="71"/>
    </row>
    <row r="15" spans="1:20" s="70" customFormat="1" ht="22.5" customHeight="1">
      <c r="A15" s="839"/>
      <c r="B15" s="362">
        <f t="shared" si="1"/>
        <v>647</v>
      </c>
      <c r="C15" s="363">
        <f>SUM(F15,'47-2'!K15)</f>
        <v>363</v>
      </c>
      <c r="D15" s="364">
        <f>SUM(G15,'47-2'!L15)</f>
        <v>284</v>
      </c>
      <c r="E15" s="357">
        <f t="shared" si="2"/>
        <v>647</v>
      </c>
      <c r="F15" s="286">
        <f>I15+'47-2'!B15+'47-2'!E15+'47-2'!H15</f>
        <v>363</v>
      </c>
      <c r="G15" s="359">
        <f>J15+'47-2'!C15+'47-2'!F15+'47-2'!I15</f>
        <v>284</v>
      </c>
      <c r="H15" s="365">
        <f t="shared" si="3"/>
        <v>232</v>
      </c>
      <c r="I15" s="363">
        <v>126</v>
      </c>
      <c r="J15" s="366">
        <v>106</v>
      </c>
      <c r="K15" s="68"/>
      <c r="L15" s="72"/>
      <c r="M15" s="72"/>
      <c r="N15" s="72"/>
      <c r="O15" s="72"/>
      <c r="P15" s="72"/>
      <c r="Q15" s="72"/>
    </row>
    <row r="16" spans="1:20" s="59" customFormat="1" ht="44.25" customHeight="1">
      <c r="A16" s="73" t="s">
        <v>161</v>
      </c>
      <c r="B16" s="367">
        <f t="shared" si="1"/>
        <v>1628</v>
      </c>
      <c r="C16" s="368">
        <f>SUM(F16,'47-2'!K16)</f>
        <v>843</v>
      </c>
      <c r="D16" s="369">
        <f>SUM(G16,'47-2'!L16)</f>
        <v>785</v>
      </c>
      <c r="E16" s="367">
        <f t="shared" si="2"/>
        <v>1624</v>
      </c>
      <c r="F16" s="370">
        <v>839</v>
      </c>
      <c r="G16" s="371">
        <v>785</v>
      </c>
      <c r="H16" s="372">
        <f>SUM(I16:J16)</f>
        <v>506</v>
      </c>
      <c r="I16" s="373">
        <v>252</v>
      </c>
      <c r="J16" s="374">
        <v>254</v>
      </c>
      <c r="K16" s="29"/>
      <c r="L16" s="71"/>
      <c r="M16" s="71"/>
      <c r="N16" s="71"/>
      <c r="O16" s="71"/>
      <c r="P16" s="71"/>
      <c r="Q16" s="71"/>
    </row>
    <row r="17" spans="1:17" s="59" customFormat="1" ht="44.25" customHeight="1">
      <c r="A17" s="30" t="s">
        <v>18</v>
      </c>
      <c r="B17" s="62">
        <f t="shared" si="1"/>
        <v>1032</v>
      </c>
      <c r="C17" s="15">
        <f>SUM(F17,'47-2'!K17)</f>
        <v>556</v>
      </c>
      <c r="D17" s="66">
        <f>SUM(G17,'47-2'!L17)</f>
        <v>476</v>
      </c>
      <c r="E17" s="62">
        <f t="shared" si="2"/>
        <v>1032</v>
      </c>
      <c r="F17" s="15">
        <v>556</v>
      </c>
      <c r="G17" s="63">
        <v>476</v>
      </c>
      <c r="H17" s="64">
        <f t="shared" si="3"/>
        <v>326</v>
      </c>
      <c r="I17" s="65">
        <v>172</v>
      </c>
      <c r="J17" s="67">
        <v>154</v>
      </c>
      <c r="K17" s="29"/>
      <c r="L17" s="71"/>
      <c r="M17" s="71"/>
      <c r="N17" s="71"/>
      <c r="O17" s="71"/>
      <c r="P17" s="71"/>
      <c r="Q17" s="71"/>
    </row>
    <row r="18" spans="1:17" s="59" customFormat="1" ht="44.25" customHeight="1">
      <c r="A18" s="73" t="s">
        <v>19</v>
      </c>
      <c r="B18" s="367">
        <f t="shared" si="1"/>
        <v>431</v>
      </c>
      <c r="C18" s="368">
        <f>SUM(F18,'47-2'!K18)</f>
        <v>210</v>
      </c>
      <c r="D18" s="369">
        <f>SUM(G18,'47-2'!L18)</f>
        <v>221</v>
      </c>
      <c r="E18" s="367">
        <f t="shared" si="2"/>
        <v>431</v>
      </c>
      <c r="F18" s="368">
        <v>210</v>
      </c>
      <c r="G18" s="375">
        <v>221</v>
      </c>
      <c r="H18" s="372">
        <f t="shared" si="3"/>
        <v>137</v>
      </c>
      <c r="I18" s="373">
        <v>59</v>
      </c>
      <c r="J18" s="374">
        <v>78</v>
      </c>
      <c r="K18" s="29"/>
      <c r="L18" s="71"/>
      <c r="M18" s="71"/>
      <c r="N18" s="71"/>
      <c r="O18" s="71"/>
      <c r="P18" s="71"/>
      <c r="Q18" s="71"/>
    </row>
    <row r="19" spans="1:17" s="59" customFormat="1" ht="44.25" customHeight="1">
      <c r="A19" s="30" t="s">
        <v>20</v>
      </c>
      <c r="B19" s="62">
        <f t="shared" si="1"/>
        <v>1092</v>
      </c>
      <c r="C19" s="15">
        <f>SUM(F19,'47-2'!K19)</f>
        <v>488</v>
      </c>
      <c r="D19" s="66">
        <f>SUM(G19,'47-2'!L19)</f>
        <v>604</v>
      </c>
      <c r="E19" s="62">
        <f t="shared" si="2"/>
        <v>1092</v>
      </c>
      <c r="F19" s="15">
        <v>488</v>
      </c>
      <c r="G19" s="63">
        <v>604</v>
      </c>
      <c r="H19" s="64">
        <f t="shared" si="3"/>
        <v>335</v>
      </c>
      <c r="I19" s="65">
        <v>143</v>
      </c>
      <c r="J19" s="67">
        <v>192</v>
      </c>
      <c r="K19" s="29"/>
      <c r="L19" s="71"/>
      <c r="M19" s="71"/>
      <c r="N19" s="71"/>
      <c r="O19" s="71"/>
      <c r="P19" s="71"/>
      <c r="Q19" s="71"/>
    </row>
    <row r="20" spans="1:17" s="59" customFormat="1" ht="44.25" customHeight="1">
      <c r="A20" s="73" t="s">
        <v>21</v>
      </c>
      <c r="B20" s="367">
        <f t="shared" si="1"/>
        <v>781</v>
      </c>
      <c r="C20" s="368">
        <f>SUM(F20,'47-2'!K20)</f>
        <v>365</v>
      </c>
      <c r="D20" s="369">
        <f>SUM(G20,'47-2'!L20)</f>
        <v>416</v>
      </c>
      <c r="E20" s="367">
        <f t="shared" si="2"/>
        <v>781</v>
      </c>
      <c r="F20" s="368">
        <v>365</v>
      </c>
      <c r="G20" s="375">
        <v>416</v>
      </c>
      <c r="H20" s="372">
        <f t="shared" si="3"/>
        <v>256</v>
      </c>
      <c r="I20" s="373">
        <v>106</v>
      </c>
      <c r="J20" s="374">
        <v>150</v>
      </c>
      <c r="K20" s="29"/>
      <c r="L20" s="71"/>
      <c r="M20" s="71"/>
      <c r="N20" s="71"/>
      <c r="O20" s="71"/>
      <c r="P20" s="71"/>
      <c r="Q20" s="71"/>
    </row>
    <row r="21" spans="1:17" s="59" customFormat="1" ht="44.25" customHeight="1">
      <c r="A21" s="30" t="s">
        <v>22</v>
      </c>
      <c r="B21" s="62">
        <f t="shared" si="1"/>
        <v>2624</v>
      </c>
      <c r="C21" s="15">
        <f>SUM(F21,'47-2'!K21)</f>
        <v>1362</v>
      </c>
      <c r="D21" s="66">
        <f>SUM(G21,'47-2'!L21)</f>
        <v>1262</v>
      </c>
      <c r="E21" s="62">
        <f t="shared" si="2"/>
        <v>2624</v>
      </c>
      <c r="F21" s="15">
        <v>1362</v>
      </c>
      <c r="G21" s="63">
        <v>1262</v>
      </c>
      <c r="H21" s="64">
        <f t="shared" si="3"/>
        <v>861</v>
      </c>
      <c r="I21" s="65">
        <v>453</v>
      </c>
      <c r="J21" s="67">
        <v>408</v>
      </c>
      <c r="K21" s="29"/>
      <c r="L21" s="71"/>
      <c r="M21" s="71"/>
      <c r="N21" s="71"/>
      <c r="O21" s="71"/>
      <c r="P21" s="71"/>
      <c r="Q21" s="71"/>
    </row>
    <row r="22" spans="1:17" s="59" customFormat="1" ht="44.25" customHeight="1">
      <c r="A22" s="73" t="s">
        <v>23</v>
      </c>
      <c r="B22" s="367">
        <f t="shared" si="1"/>
        <v>1840</v>
      </c>
      <c r="C22" s="368">
        <f>SUM(F22,'47-2'!K22)</f>
        <v>1109</v>
      </c>
      <c r="D22" s="369">
        <f>SUM(G22,'47-2'!L22)</f>
        <v>731</v>
      </c>
      <c r="E22" s="367">
        <f t="shared" si="2"/>
        <v>1840</v>
      </c>
      <c r="F22" s="368">
        <v>1109</v>
      </c>
      <c r="G22" s="375">
        <v>731</v>
      </c>
      <c r="H22" s="372">
        <f t="shared" si="3"/>
        <v>636</v>
      </c>
      <c r="I22" s="373">
        <v>365</v>
      </c>
      <c r="J22" s="374">
        <v>271</v>
      </c>
      <c r="K22" s="29"/>
      <c r="L22" s="71"/>
      <c r="M22" s="71"/>
      <c r="N22" s="71"/>
      <c r="O22" s="71"/>
      <c r="P22" s="71"/>
      <c r="Q22" s="71"/>
    </row>
    <row r="23" spans="1:17" s="59" customFormat="1" ht="44.25" customHeight="1">
      <c r="A23" s="30" t="s">
        <v>24</v>
      </c>
      <c r="B23" s="62">
        <f t="shared" si="1"/>
        <v>47</v>
      </c>
      <c r="C23" s="15">
        <f>SUM(F23,'47-2'!K23)</f>
        <v>26</v>
      </c>
      <c r="D23" s="66">
        <f>SUM(G23,'47-2'!L23)</f>
        <v>21</v>
      </c>
      <c r="E23" s="62">
        <f t="shared" si="2"/>
        <v>47</v>
      </c>
      <c r="F23" s="15">
        <v>26</v>
      </c>
      <c r="G23" s="63">
        <v>21</v>
      </c>
      <c r="H23" s="64">
        <f t="shared" si="3"/>
        <v>15</v>
      </c>
      <c r="I23" s="65">
        <v>12</v>
      </c>
      <c r="J23" s="67">
        <v>3</v>
      </c>
      <c r="K23" s="29"/>
      <c r="L23" s="71"/>
      <c r="M23" s="71"/>
      <c r="N23" s="71"/>
      <c r="O23" s="71"/>
      <c r="P23" s="71"/>
      <c r="Q23" s="71"/>
    </row>
    <row r="24" spans="1:17" s="59" customFormat="1" ht="44.25" customHeight="1">
      <c r="A24" s="73" t="s">
        <v>25</v>
      </c>
      <c r="B24" s="367">
        <f t="shared" si="1"/>
        <v>399</v>
      </c>
      <c r="C24" s="368">
        <f>SUM(F24,'47-2'!K24)</f>
        <v>226</v>
      </c>
      <c r="D24" s="369">
        <f>SUM(G24,'47-2'!L24)</f>
        <v>173</v>
      </c>
      <c r="E24" s="367">
        <f t="shared" si="2"/>
        <v>399</v>
      </c>
      <c r="F24" s="368">
        <v>226</v>
      </c>
      <c r="G24" s="375">
        <v>173</v>
      </c>
      <c r="H24" s="372">
        <f t="shared" si="3"/>
        <v>127</v>
      </c>
      <c r="I24" s="373">
        <v>75</v>
      </c>
      <c r="J24" s="374">
        <v>52</v>
      </c>
      <c r="K24" s="29"/>
      <c r="L24" s="71"/>
      <c r="M24" s="71"/>
      <c r="N24" s="71"/>
      <c r="O24" s="71"/>
      <c r="P24" s="71"/>
      <c r="Q24" s="71"/>
    </row>
    <row r="25" spans="1:17" s="59" customFormat="1" ht="44.25" customHeight="1" thickBot="1">
      <c r="A25" s="74" t="s">
        <v>26</v>
      </c>
      <c r="B25" s="349">
        <f t="shared" si="1"/>
        <v>469</v>
      </c>
      <c r="C25" s="273">
        <f>SUM(F25,'47-2'!K25)</f>
        <v>172</v>
      </c>
      <c r="D25" s="376">
        <f>SUM(G25,'47-2'!L25)</f>
        <v>297</v>
      </c>
      <c r="E25" s="349">
        <f t="shared" si="2"/>
        <v>469</v>
      </c>
      <c r="F25" s="273">
        <v>172</v>
      </c>
      <c r="G25" s="274">
        <v>297</v>
      </c>
      <c r="H25" s="350">
        <f t="shared" si="3"/>
        <v>162</v>
      </c>
      <c r="I25" s="377">
        <v>56</v>
      </c>
      <c r="J25" s="378">
        <v>106</v>
      </c>
      <c r="K25" s="29"/>
      <c r="L25" s="71"/>
      <c r="M25" s="71"/>
      <c r="N25" s="71"/>
      <c r="O25" s="71"/>
      <c r="P25" s="71"/>
      <c r="Q25" s="71"/>
    </row>
    <row r="26" spans="1:17" s="59" customFormat="1" ht="18.95" customHeight="1">
      <c r="A26" s="975" t="s">
        <v>27</v>
      </c>
      <c r="B26" s="975"/>
      <c r="C26" s="975"/>
      <c r="D26" s="975"/>
      <c r="E26" s="975"/>
      <c r="F26" s="975"/>
      <c r="G26" s="975"/>
      <c r="H26" s="975"/>
      <c r="I26" s="975"/>
      <c r="J26" s="975"/>
      <c r="K26" s="71"/>
      <c r="L26" s="29"/>
      <c r="M26" s="71"/>
      <c r="N26" s="71"/>
      <c r="O26" s="71"/>
      <c r="P26" s="71"/>
      <c r="Q26" s="71"/>
    </row>
    <row r="27" spans="1:17" s="59" customFormat="1" ht="18.95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29"/>
      <c r="M27" s="71"/>
      <c r="N27" s="71"/>
      <c r="O27" s="71"/>
      <c r="P27" s="71"/>
      <c r="Q27" s="71"/>
    </row>
    <row r="28" spans="1:17" s="59" customFormat="1" ht="18.9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29"/>
      <c r="M28" s="71"/>
      <c r="N28" s="71"/>
      <c r="O28" s="71"/>
      <c r="P28" s="71"/>
      <c r="Q28" s="71"/>
    </row>
    <row r="29" spans="1:17" s="59" customFormat="1" ht="18.9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17" s="59" customFormat="1" ht="18.9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</row>
    <row r="31" spans="1:17" s="59" customFormat="1" ht="18.9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8"/>
    </row>
    <row r="32" spans="1:17" s="59" customFormat="1" ht="18.9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8"/>
    </row>
    <row r="33" spans="1:12" s="59" customFormat="1" ht="18.9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</row>
    <row r="34" spans="1:12" s="59" customFormat="1" ht="18.9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8"/>
    </row>
    <row r="35" spans="1:12" s="59" customFormat="1" ht="18.9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8"/>
    </row>
    <row r="36" spans="1:12" s="59" customFormat="1" ht="18.9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</row>
    <row r="37" spans="1:12" s="59" customFormat="1" ht="18.9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</row>
    <row r="38" spans="1:12" s="59" customFormat="1" ht="18.9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8"/>
    </row>
    <row r="39" spans="1:12" s="59" customFormat="1" ht="18.9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s="59" customFormat="1" ht="18.9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8"/>
    </row>
    <row r="41" spans="1:12" s="59" customFormat="1" ht="18.9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8"/>
    </row>
    <row r="42" spans="1:12" s="59" customFormat="1" ht="18.9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 s="59" customFormat="1" ht="18.9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 s="59" customFormat="1" ht="18.9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8"/>
    </row>
    <row r="45" spans="1:12" s="59" customFormat="1" ht="18.9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</row>
    <row r="46" spans="1:12" s="59" customFormat="1" ht="18.9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7"/>
      <c r="L46" s="58"/>
    </row>
    <row r="47" spans="1:12" s="59" customFormat="1" ht="18.9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7"/>
      <c r="L47" s="58"/>
    </row>
    <row r="48" spans="1:12" ht="18.95" customHeight="1">
      <c r="K48" s="57"/>
    </row>
    <row r="49" spans="11:11" ht="18.95" customHeight="1">
      <c r="K49" s="57"/>
    </row>
    <row r="50" spans="11:11" ht="18.95" customHeight="1">
      <c r="K50" s="57"/>
    </row>
    <row r="51" spans="11:11" ht="18.95" customHeight="1">
      <c r="K51" s="57"/>
    </row>
    <row r="52" spans="11:11" ht="18.95" customHeight="1">
      <c r="K52" s="57"/>
    </row>
  </sheetData>
  <mergeCells count="12">
    <mergeCell ref="A12:A13"/>
    <mergeCell ref="A14:A15"/>
    <mergeCell ref="A26:J26"/>
    <mergeCell ref="A3:J3"/>
    <mergeCell ref="A4:A6"/>
    <mergeCell ref="B4:D4"/>
    <mergeCell ref="E4:J4"/>
    <mergeCell ref="B5:B6"/>
    <mergeCell ref="C5:C6"/>
    <mergeCell ref="D5:D6"/>
    <mergeCell ref="E5:G5"/>
    <mergeCell ref="H5:J5"/>
  </mergeCells>
  <phoneticPr fontId="3"/>
  <printOptions horizontalCentered="1"/>
  <pageMargins left="0.47244094488188981" right="0.78740157480314965" top="0.78740157480314965" bottom="0.59055118110236227" header="0.51181102362204722" footer="0.51181102362204722"/>
  <pageSetup paperSize="9" scale="85" firstPageNumber="49" orientation="portrait" useFirstPageNumber="1" r:id="rId1"/>
  <headerFooter scaleWithDoc="0" alignWithMargins="0">
    <oddHeader>&amp;L&amp;11高等学校</oddHeader>
  </headerFooter>
  <ignoredErrors>
    <ignoredError sqref="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showGridLines="0" view="pageBreakPreview" zoomScaleNormal="100" zoomScaleSheetLayoutView="100" workbookViewId="0"/>
  </sheetViews>
  <sheetFormatPr defaultColWidth="8.5703125" defaultRowHeight="12.75"/>
  <cols>
    <col min="1" max="6" width="10.28515625" style="24" customWidth="1"/>
    <col min="7" max="7" width="8" style="24" customWidth="1"/>
    <col min="8" max="10" width="6.140625" style="24" customWidth="1"/>
    <col min="11" max="11" width="5.140625" style="24" customWidth="1"/>
    <col min="12" max="12" width="6.140625" style="24" customWidth="1"/>
    <col min="13" max="13" width="13.42578125" style="24" customWidth="1"/>
    <col min="14" max="256" width="8.5703125" style="24"/>
    <col min="257" max="257" width="8.7109375" style="24" customWidth="1"/>
    <col min="258" max="262" width="9.7109375" style="24" bestFit="1" customWidth="1"/>
    <col min="263" max="263" width="8.7109375" style="24" customWidth="1"/>
    <col min="264" max="265" width="7.42578125" style="24" customWidth="1"/>
    <col min="266" max="266" width="8.7109375" style="24" customWidth="1"/>
    <col min="267" max="268" width="7.42578125" style="24" customWidth="1"/>
    <col min="269" max="269" width="12.85546875" style="24" customWidth="1"/>
    <col min="270" max="512" width="8.5703125" style="24"/>
    <col min="513" max="513" width="8.7109375" style="24" customWidth="1"/>
    <col min="514" max="518" width="9.7109375" style="24" bestFit="1" customWidth="1"/>
    <col min="519" max="519" width="8.7109375" style="24" customWidth="1"/>
    <col min="520" max="521" width="7.42578125" style="24" customWidth="1"/>
    <col min="522" max="522" width="8.7109375" style="24" customWidth="1"/>
    <col min="523" max="524" width="7.42578125" style="24" customWidth="1"/>
    <col min="525" max="525" width="12.85546875" style="24" customWidth="1"/>
    <col min="526" max="768" width="8.5703125" style="24"/>
    <col min="769" max="769" width="8.7109375" style="24" customWidth="1"/>
    <col min="770" max="774" width="9.7109375" style="24" bestFit="1" customWidth="1"/>
    <col min="775" max="775" width="8.7109375" style="24" customWidth="1"/>
    <col min="776" max="777" width="7.42578125" style="24" customWidth="1"/>
    <col min="778" max="778" width="8.7109375" style="24" customWidth="1"/>
    <col min="779" max="780" width="7.42578125" style="24" customWidth="1"/>
    <col min="781" max="781" width="12.85546875" style="24" customWidth="1"/>
    <col min="782" max="1024" width="8.5703125" style="24"/>
    <col min="1025" max="1025" width="8.7109375" style="24" customWidth="1"/>
    <col min="1026" max="1030" width="9.7109375" style="24" bestFit="1" customWidth="1"/>
    <col min="1031" max="1031" width="8.7109375" style="24" customWidth="1"/>
    <col min="1032" max="1033" width="7.42578125" style="24" customWidth="1"/>
    <col min="1034" max="1034" width="8.7109375" style="24" customWidth="1"/>
    <col min="1035" max="1036" width="7.42578125" style="24" customWidth="1"/>
    <col min="1037" max="1037" width="12.85546875" style="24" customWidth="1"/>
    <col min="1038" max="1280" width="8.5703125" style="24"/>
    <col min="1281" max="1281" width="8.7109375" style="24" customWidth="1"/>
    <col min="1282" max="1286" width="9.7109375" style="24" bestFit="1" customWidth="1"/>
    <col min="1287" max="1287" width="8.7109375" style="24" customWidth="1"/>
    <col min="1288" max="1289" width="7.42578125" style="24" customWidth="1"/>
    <col min="1290" max="1290" width="8.7109375" style="24" customWidth="1"/>
    <col min="1291" max="1292" width="7.42578125" style="24" customWidth="1"/>
    <col min="1293" max="1293" width="12.85546875" style="24" customWidth="1"/>
    <col min="1294" max="1536" width="8.5703125" style="24"/>
    <col min="1537" max="1537" width="8.7109375" style="24" customWidth="1"/>
    <col min="1538" max="1542" width="9.7109375" style="24" bestFit="1" customWidth="1"/>
    <col min="1543" max="1543" width="8.7109375" style="24" customWidth="1"/>
    <col min="1544" max="1545" width="7.42578125" style="24" customWidth="1"/>
    <col min="1546" max="1546" width="8.7109375" style="24" customWidth="1"/>
    <col min="1547" max="1548" width="7.42578125" style="24" customWidth="1"/>
    <col min="1549" max="1549" width="12.85546875" style="24" customWidth="1"/>
    <col min="1550" max="1792" width="8.5703125" style="24"/>
    <col min="1793" max="1793" width="8.7109375" style="24" customWidth="1"/>
    <col min="1794" max="1798" width="9.7109375" style="24" bestFit="1" customWidth="1"/>
    <col min="1799" max="1799" width="8.7109375" style="24" customWidth="1"/>
    <col min="1800" max="1801" width="7.42578125" style="24" customWidth="1"/>
    <col min="1802" max="1802" width="8.7109375" style="24" customWidth="1"/>
    <col min="1803" max="1804" width="7.42578125" style="24" customWidth="1"/>
    <col min="1805" max="1805" width="12.85546875" style="24" customWidth="1"/>
    <col min="1806" max="2048" width="8.5703125" style="24"/>
    <col min="2049" max="2049" width="8.7109375" style="24" customWidth="1"/>
    <col min="2050" max="2054" width="9.7109375" style="24" bestFit="1" customWidth="1"/>
    <col min="2055" max="2055" width="8.7109375" style="24" customWidth="1"/>
    <col min="2056" max="2057" width="7.42578125" style="24" customWidth="1"/>
    <col min="2058" max="2058" width="8.7109375" style="24" customWidth="1"/>
    <col min="2059" max="2060" width="7.42578125" style="24" customWidth="1"/>
    <col min="2061" max="2061" width="12.85546875" style="24" customWidth="1"/>
    <col min="2062" max="2304" width="8.5703125" style="24"/>
    <col min="2305" max="2305" width="8.7109375" style="24" customWidth="1"/>
    <col min="2306" max="2310" width="9.7109375" style="24" bestFit="1" customWidth="1"/>
    <col min="2311" max="2311" width="8.7109375" style="24" customWidth="1"/>
    <col min="2312" max="2313" width="7.42578125" style="24" customWidth="1"/>
    <col min="2314" max="2314" width="8.7109375" style="24" customWidth="1"/>
    <col min="2315" max="2316" width="7.42578125" style="24" customWidth="1"/>
    <col min="2317" max="2317" width="12.85546875" style="24" customWidth="1"/>
    <col min="2318" max="2560" width="8.5703125" style="24"/>
    <col min="2561" max="2561" width="8.7109375" style="24" customWidth="1"/>
    <col min="2562" max="2566" width="9.7109375" style="24" bestFit="1" customWidth="1"/>
    <col min="2567" max="2567" width="8.7109375" style="24" customWidth="1"/>
    <col min="2568" max="2569" width="7.42578125" style="24" customWidth="1"/>
    <col min="2570" max="2570" width="8.7109375" style="24" customWidth="1"/>
    <col min="2571" max="2572" width="7.42578125" style="24" customWidth="1"/>
    <col min="2573" max="2573" width="12.85546875" style="24" customWidth="1"/>
    <col min="2574" max="2816" width="8.5703125" style="24"/>
    <col min="2817" max="2817" width="8.7109375" style="24" customWidth="1"/>
    <col min="2818" max="2822" width="9.7109375" style="24" bestFit="1" customWidth="1"/>
    <col min="2823" max="2823" width="8.7109375" style="24" customWidth="1"/>
    <col min="2824" max="2825" width="7.42578125" style="24" customWidth="1"/>
    <col min="2826" max="2826" width="8.7109375" style="24" customWidth="1"/>
    <col min="2827" max="2828" width="7.42578125" style="24" customWidth="1"/>
    <col min="2829" max="2829" width="12.85546875" style="24" customWidth="1"/>
    <col min="2830" max="3072" width="8.5703125" style="24"/>
    <col min="3073" max="3073" width="8.7109375" style="24" customWidth="1"/>
    <col min="3074" max="3078" width="9.7109375" style="24" bestFit="1" customWidth="1"/>
    <col min="3079" max="3079" width="8.7109375" style="24" customWidth="1"/>
    <col min="3080" max="3081" width="7.42578125" style="24" customWidth="1"/>
    <col min="3082" max="3082" width="8.7109375" style="24" customWidth="1"/>
    <col min="3083" max="3084" width="7.42578125" style="24" customWidth="1"/>
    <col min="3085" max="3085" width="12.85546875" style="24" customWidth="1"/>
    <col min="3086" max="3328" width="8.5703125" style="24"/>
    <col min="3329" max="3329" width="8.7109375" style="24" customWidth="1"/>
    <col min="3330" max="3334" width="9.7109375" style="24" bestFit="1" customWidth="1"/>
    <col min="3335" max="3335" width="8.7109375" style="24" customWidth="1"/>
    <col min="3336" max="3337" width="7.42578125" style="24" customWidth="1"/>
    <col min="3338" max="3338" width="8.7109375" style="24" customWidth="1"/>
    <col min="3339" max="3340" width="7.42578125" style="24" customWidth="1"/>
    <col min="3341" max="3341" width="12.85546875" style="24" customWidth="1"/>
    <col min="3342" max="3584" width="8.5703125" style="24"/>
    <col min="3585" max="3585" width="8.7109375" style="24" customWidth="1"/>
    <col min="3586" max="3590" width="9.7109375" style="24" bestFit="1" customWidth="1"/>
    <col min="3591" max="3591" width="8.7109375" style="24" customWidth="1"/>
    <col min="3592" max="3593" width="7.42578125" style="24" customWidth="1"/>
    <col min="3594" max="3594" width="8.7109375" style="24" customWidth="1"/>
    <col min="3595" max="3596" width="7.42578125" style="24" customWidth="1"/>
    <col min="3597" max="3597" width="12.85546875" style="24" customWidth="1"/>
    <col min="3598" max="3840" width="8.5703125" style="24"/>
    <col min="3841" max="3841" width="8.7109375" style="24" customWidth="1"/>
    <col min="3842" max="3846" width="9.7109375" style="24" bestFit="1" customWidth="1"/>
    <col min="3847" max="3847" width="8.7109375" style="24" customWidth="1"/>
    <col min="3848" max="3849" width="7.42578125" style="24" customWidth="1"/>
    <col min="3850" max="3850" width="8.7109375" style="24" customWidth="1"/>
    <col min="3851" max="3852" width="7.42578125" style="24" customWidth="1"/>
    <col min="3853" max="3853" width="12.85546875" style="24" customWidth="1"/>
    <col min="3854" max="4096" width="8.5703125" style="24"/>
    <col min="4097" max="4097" width="8.7109375" style="24" customWidth="1"/>
    <col min="4098" max="4102" width="9.7109375" style="24" bestFit="1" customWidth="1"/>
    <col min="4103" max="4103" width="8.7109375" style="24" customWidth="1"/>
    <col min="4104" max="4105" width="7.42578125" style="24" customWidth="1"/>
    <col min="4106" max="4106" width="8.7109375" style="24" customWidth="1"/>
    <col min="4107" max="4108" width="7.42578125" style="24" customWidth="1"/>
    <col min="4109" max="4109" width="12.85546875" style="24" customWidth="1"/>
    <col min="4110" max="4352" width="8.5703125" style="24"/>
    <col min="4353" max="4353" width="8.7109375" style="24" customWidth="1"/>
    <col min="4354" max="4358" width="9.7109375" style="24" bestFit="1" customWidth="1"/>
    <col min="4359" max="4359" width="8.7109375" style="24" customWidth="1"/>
    <col min="4360" max="4361" width="7.42578125" style="24" customWidth="1"/>
    <col min="4362" max="4362" width="8.7109375" style="24" customWidth="1"/>
    <col min="4363" max="4364" width="7.42578125" style="24" customWidth="1"/>
    <col min="4365" max="4365" width="12.85546875" style="24" customWidth="1"/>
    <col min="4366" max="4608" width="8.5703125" style="24"/>
    <col min="4609" max="4609" width="8.7109375" style="24" customWidth="1"/>
    <col min="4610" max="4614" width="9.7109375" style="24" bestFit="1" customWidth="1"/>
    <col min="4615" max="4615" width="8.7109375" style="24" customWidth="1"/>
    <col min="4616" max="4617" width="7.42578125" style="24" customWidth="1"/>
    <col min="4618" max="4618" width="8.7109375" style="24" customWidth="1"/>
    <col min="4619" max="4620" width="7.42578125" style="24" customWidth="1"/>
    <col min="4621" max="4621" width="12.85546875" style="24" customWidth="1"/>
    <col min="4622" max="4864" width="8.5703125" style="24"/>
    <col min="4865" max="4865" width="8.7109375" style="24" customWidth="1"/>
    <col min="4866" max="4870" width="9.7109375" style="24" bestFit="1" customWidth="1"/>
    <col min="4871" max="4871" width="8.7109375" style="24" customWidth="1"/>
    <col min="4872" max="4873" width="7.42578125" style="24" customWidth="1"/>
    <col min="4874" max="4874" width="8.7109375" style="24" customWidth="1"/>
    <col min="4875" max="4876" width="7.42578125" style="24" customWidth="1"/>
    <col min="4877" max="4877" width="12.85546875" style="24" customWidth="1"/>
    <col min="4878" max="5120" width="8.5703125" style="24"/>
    <col min="5121" max="5121" width="8.7109375" style="24" customWidth="1"/>
    <col min="5122" max="5126" width="9.7109375" style="24" bestFit="1" customWidth="1"/>
    <col min="5127" max="5127" width="8.7109375" style="24" customWidth="1"/>
    <col min="5128" max="5129" width="7.42578125" style="24" customWidth="1"/>
    <col min="5130" max="5130" width="8.7109375" style="24" customWidth="1"/>
    <col min="5131" max="5132" width="7.42578125" style="24" customWidth="1"/>
    <col min="5133" max="5133" width="12.85546875" style="24" customWidth="1"/>
    <col min="5134" max="5376" width="8.5703125" style="24"/>
    <col min="5377" max="5377" width="8.7109375" style="24" customWidth="1"/>
    <col min="5378" max="5382" width="9.7109375" style="24" bestFit="1" customWidth="1"/>
    <col min="5383" max="5383" width="8.7109375" style="24" customWidth="1"/>
    <col min="5384" max="5385" width="7.42578125" style="24" customWidth="1"/>
    <col min="5386" max="5386" width="8.7109375" style="24" customWidth="1"/>
    <col min="5387" max="5388" width="7.42578125" style="24" customWidth="1"/>
    <col min="5389" max="5389" width="12.85546875" style="24" customWidth="1"/>
    <col min="5390" max="5632" width="8.5703125" style="24"/>
    <col min="5633" max="5633" width="8.7109375" style="24" customWidth="1"/>
    <col min="5634" max="5638" width="9.7109375" style="24" bestFit="1" customWidth="1"/>
    <col min="5639" max="5639" width="8.7109375" style="24" customWidth="1"/>
    <col min="5640" max="5641" width="7.42578125" style="24" customWidth="1"/>
    <col min="5642" max="5642" width="8.7109375" style="24" customWidth="1"/>
    <col min="5643" max="5644" width="7.42578125" style="24" customWidth="1"/>
    <col min="5645" max="5645" width="12.85546875" style="24" customWidth="1"/>
    <col min="5646" max="5888" width="8.5703125" style="24"/>
    <col min="5889" max="5889" width="8.7109375" style="24" customWidth="1"/>
    <col min="5890" max="5894" width="9.7109375" style="24" bestFit="1" customWidth="1"/>
    <col min="5895" max="5895" width="8.7109375" style="24" customWidth="1"/>
    <col min="5896" max="5897" width="7.42578125" style="24" customWidth="1"/>
    <col min="5898" max="5898" width="8.7109375" style="24" customWidth="1"/>
    <col min="5899" max="5900" width="7.42578125" style="24" customWidth="1"/>
    <col min="5901" max="5901" width="12.85546875" style="24" customWidth="1"/>
    <col min="5902" max="6144" width="8.5703125" style="24"/>
    <col min="6145" max="6145" width="8.7109375" style="24" customWidth="1"/>
    <col min="6146" max="6150" width="9.7109375" style="24" bestFit="1" customWidth="1"/>
    <col min="6151" max="6151" width="8.7109375" style="24" customWidth="1"/>
    <col min="6152" max="6153" width="7.42578125" style="24" customWidth="1"/>
    <col min="6154" max="6154" width="8.7109375" style="24" customWidth="1"/>
    <col min="6155" max="6156" width="7.42578125" style="24" customWidth="1"/>
    <col min="6157" max="6157" width="12.85546875" style="24" customWidth="1"/>
    <col min="6158" max="6400" width="8.5703125" style="24"/>
    <col min="6401" max="6401" width="8.7109375" style="24" customWidth="1"/>
    <col min="6402" max="6406" width="9.7109375" style="24" bestFit="1" customWidth="1"/>
    <col min="6407" max="6407" width="8.7109375" style="24" customWidth="1"/>
    <col min="6408" max="6409" width="7.42578125" style="24" customWidth="1"/>
    <col min="6410" max="6410" width="8.7109375" style="24" customWidth="1"/>
    <col min="6411" max="6412" width="7.42578125" style="24" customWidth="1"/>
    <col min="6413" max="6413" width="12.85546875" style="24" customWidth="1"/>
    <col min="6414" max="6656" width="8.5703125" style="24"/>
    <col min="6657" max="6657" width="8.7109375" style="24" customWidth="1"/>
    <col min="6658" max="6662" width="9.7109375" style="24" bestFit="1" customWidth="1"/>
    <col min="6663" max="6663" width="8.7109375" style="24" customWidth="1"/>
    <col min="6664" max="6665" width="7.42578125" style="24" customWidth="1"/>
    <col min="6666" max="6666" width="8.7109375" style="24" customWidth="1"/>
    <col min="6667" max="6668" width="7.42578125" style="24" customWidth="1"/>
    <col min="6669" max="6669" width="12.85546875" style="24" customWidth="1"/>
    <col min="6670" max="6912" width="8.5703125" style="24"/>
    <col min="6913" max="6913" width="8.7109375" style="24" customWidth="1"/>
    <col min="6914" max="6918" width="9.7109375" style="24" bestFit="1" customWidth="1"/>
    <col min="6919" max="6919" width="8.7109375" style="24" customWidth="1"/>
    <col min="6920" max="6921" width="7.42578125" style="24" customWidth="1"/>
    <col min="6922" max="6922" width="8.7109375" style="24" customWidth="1"/>
    <col min="6923" max="6924" width="7.42578125" style="24" customWidth="1"/>
    <col min="6925" max="6925" width="12.85546875" style="24" customWidth="1"/>
    <col min="6926" max="7168" width="8.5703125" style="24"/>
    <col min="7169" max="7169" width="8.7109375" style="24" customWidth="1"/>
    <col min="7170" max="7174" width="9.7109375" style="24" bestFit="1" customWidth="1"/>
    <col min="7175" max="7175" width="8.7109375" style="24" customWidth="1"/>
    <col min="7176" max="7177" width="7.42578125" style="24" customWidth="1"/>
    <col min="7178" max="7178" width="8.7109375" style="24" customWidth="1"/>
    <col min="7179" max="7180" width="7.42578125" style="24" customWidth="1"/>
    <col min="7181" max="7181" width="12.85546875" style="24" customWidth="1"/>
    <col min="7182" max="7424" width="8.5703125" style="24"/>
    <col min="7425" max="7425" width="8.7109375" style="24" customWidth="1"/>
    <col min="7426" max="7430" width="9.7109375" style="24" bestFit="1" customWidth="1"/>
    <col min="7431" max="7431" width="8.7109375" style="24" customWidth="1"/>
    <col min="7432" max="7433" width="7.42578125" style="24" customWidth="1"/>
    <col min="7434" max="7434" width="8.7109375" style="24" customWidth="1"/>
    <col min="7435" max="7436" width="7.42578125" style="24" customWidth="1"/>
    <col min="7437" max="7437" width="12.85546875" style="24" customWidth="1"/>
    <col min="7438" max="7680" width="8.5703125" style="24"/>
    <col min="7681" max="7681" width="8.7109375" style="24" customWidth="1"/>
    <col min="7682" max="7686" width="9.7109375" style="24" bestFit="1" customWidth="1"/>
    <col min="7687" max="7687" width="8.7109375" style="24" customWidth="1"/>
    <col min="7688" max="7689" width="7.42578125" style="24" customWidth="1"/>
    <col min="7690" max="7690" width="8.7109375" style="24" customWidth="1"/>
    <col min="7691" max="7692" width="7.42578125" style="24" customWidth="1"/>
    <col min="7693" max="7693" width="12.85546875" style="24" customWidth="1"/>
    <col min="7694" max="7936" width="8.5703125" style="24"/>
    <col min="7937" max="7937" width="8.7109375" style="24" customWidth="1"/>
    <col min="7938" max="7942" width="9.7109375" style="24" bestFit="1" customWidth="1"/>
    <col min="7943" max="7943" width="8.7109375" style="24" customWidth="1"/>
    <col min="7944" max="7945" width="7.42578125" style="24" customWidth="1"/>
    <col min="7946" max="7946" width="8.7109375" style="24" customWidth="1"/>
    <col min="7947" max="7948" width="7.42578125" style="24" customWidth="1"/>
    <col min="7949" max="7949" width="12.85546875" style="24" customWidth="1"/>
    <col min="7950" max="8192" width="8.5703125" style="24"/>
    <col min="8193" max="8193" width="8.7109375" style="24" customWidth="1"/>
    <col min="8194" max="8198" width="9.7109375" style="24" bestFit="1" customWidth="1"/>
    <col min="8199" max="8199" width="8.7109375" style="24" customWidth="1"/>
    <col min="8200" max="8201" width="7.42578125" style="24" customWidth="1"/>
    <col min="8202" max="8202" width="8.7109375" style="24" customWidth="1"/>
    <col min="8203" max="8204" width="7.42578125" style="24" customWidth="1"/>
    <col min="8205" max="8205" width="12.85546875" style="24" customWidth="1"/>
    <col min="8206" max="8448" width="8.5703125" style="24"/>
    <col min="8449" max="8449" width="8.7109375" style="24" customWidth="1"/>
    <col min="8450" max="8454" width="9.7109375" style="24" bestFit="1" customWidth="1"/>
    <col min="8455" max="8455" width="8.7109375" style="24" customWidth="1"/>
    <col min="8456" max="8457" width="7.42578125" style="24" customWidth="1"/>
    <col min="8458" max="8458" width="8.7109375" style="24" customWidth="1"/>
    <col min="8459" max="8460" width="7.42578125" style="24" customWidth="1"/>
    <col min="8461" max="8461" width="12.85546875" style="24" customWidth="1"/>
    <col min="8462" max="8704" width="8.5703125" style="24"/>
    <col min="8705" max="8705" width="8.7109375" style="24" customWidth="1"/>
    <col min="8706" max="8710" width="9.7109375" style="24" bestFit="1" customWidth="1"/>
    <col min="8711" max="8711" width="8.7109375" style="24" customWidth="1"/>
    <col min="8712" max="8713" width="7.42578125" style="24" customWidth="1"/>
    <col min="8714" max="8714" width="8.7109375" style="24" customWidth="1"/>
    <col min="8715" max="8716" width="7.42578125" style="24" customWidth="1"/>
    <col min="8717" max="8717" width="12.85546875" style="24" customWidth="1"/>
    <col min="8718" max="8960" width="8.5703125" style="24"/>
    <col min="8961" max="8961" width="8.7109375" style="24" customWidth="1"/>
    <col min="8962" max="8966" width="9.7109375" style="24" bestFit="1" customWidth="1"/>
    <col min="8967" max="8967" width="8.7109375" style="24" customWidth="1"/>
    <col min="8968" max="8969" width="7.42578125" style="24" customWidth="1"/>
    <col min="8970" max="8970" width="8.7109375" style="24" customWidth="1"/>
    <col min="8971" max="8972" width="7.42578125" style="24" customWidth="1"/>
    <col min="8973" max="8973" width="12.85546875" style="24" customWidth="1"/>
    <col min="8974" max="9216" width="8.5703125" style="24"/>
    <col min="9217" max="9217" width="8.7109375" style="24" customWidth="1"/>
    <col min="9218" max="9222" width="9.7109375" style="24" bestFit="1" customWidth="1"/>
    <col min="9223" max="9223" width="8.7109375" style="24" customWidth="1"/>
    <col min="9224" max="9225" width="7.42578125" style="24" customWidth="1"/>
    <col min="9226" max="9226" width="8.7109375" style="24" customWidth="1"/>
    <col min="9227" max="9228" width="7.42578125" style="24" customWidth="1"/>
    <col min="9229" max="9229" width="12.85546875" style="24" customWidth="1"/>
    <col min="9230" max="9472" width="8.5703125" style="24"/>
    <col min="9473" max="9473" width="8.7109375" style="24" customWidth="1"/>
    <col min="9474" max="9478" width="9.7109375" style="24" bestFit="1" customWidth="1"/>
    <col min="9479" max="9479" width="8.7109375" style="24" customWidth="1"/>
    <col min="9480" max="9481" width="7.42578125" style="24" customWidth="1"/>
    <col min="9482" max="9482" width="8.7109375" style="24" customWidth="1"/>
    <col min="9483" max="9484" width="7.42578125" style="24" customWidth="1"/>
    <col min="9485" max="9485" width="12.85546875" style="24" customWidth="1"/>
    <col min="9486" max="9728" width="8.5703125" style="24"/>
    <col min="9729" max="9729" width="8.7109375" style="24" customWidth="1"/>
    <col min="9730" max="9734" width="9.7109375" style="24" bestFit="1" customWidth="1"/>
    <col min="9735" max="9735" width="8.7109375" style="24" customWidth="1"/>
    <col min="9736" max="9737" width="7.42578125" style="24" customWidth="1"/>
    <col min="9738" max="9738" width="8.7109375" style="24" customWidth="1"/>
    <col min="9739" max="9740" width="7.42578125" style="24" customWidth="1"/>
    <col min="9741" max="9741" width="12.85546875" style="24" customWidth="1"/>
    <col min="9742" max="9984" width="8.5703125" style="24"/>
    <col min="9985" max="9985" width="8.7109375" style="24" customWidth="1"/>
    <col min="9986" max="9990" width="9.7109375" style="24" bestFit="1" customWidth="1"/>
    <col min="9991" max="9991" width="8.7109375" style="24" customWidth="1"/>
    <col min="9992" max="9993" width="7.42578125" style="24" customWidth="1"/>
    <col min="9994" max="9994" width="8.7109375" style="24" customWidth="1"/>
    <col min="9995" max="9996" width="7.42578125" style="24" customWidth="1"/>
    <col min="9997" max="9997" width="12.85546875" style="24" customWidth="1"/>
    <col min="9998" max="10240" width="8.5703125" style="24"/>
    <col min="10241" max="10241" width="8.7109375" style="24" customWidth="1"/>
    <col min="10242" max="10246" width="9.7109375" style="24" bestFit="1" customWidth="1"/>
    <col min="10247" max="10247" width="8.7109375" style="24" customWidth="1"/>
    <col min="10248" max="10249" width="7.42578125" style="24" customWidth="1"/>
    <col min="10250" max="10250" width="8.7109375" style="24" customWidth="1"/>
    <col min="10251" max="10252" width="7.42578125" style="24" customWidth="1"/>
    <col min="10253" max="10253" width="12.85546875" style="24" customWidth="1"/>
    <col min="10254" max="10496" width="8.5703125" style="24"/>
    <col min="10497" max="10497" width="8.7109375" style="24" customWidth="1"/>
    <col min="10498" max="10502" width="9.7109375" style="24" bestFit="1" customWidth="1"/>
    <col min="10503" max="10503" width="8.7109375" style="24" customWidth="1"/>
    <col min="10504" max="10505" width="7.42578125" style="24" customWidth="1"/>
    <col min="10506" max="10506" width="8.7109375" style="24" customWidth="1"/>
    <col min="10507" max="10508" width="7.42578125" style="24" customWidth="1"/>
    <col min="10509" max="10509" width="12.85546875" style="24" customWidth="1"/>
    <col min="10510" max="10752" width="8.5703125" style="24"/>
    <col min="10753" max="10753" width="8.7109375" style="24" customWidth="1"/>
    <col min="10754" max="10758" width="9.7109375" style="24" bestFit="1" customWidth="1"/>
    <col min="10759" max="10759" width="8.7109375" style="24" customWidth="1"/>
    <col min="10760" max="10761" width="7.42578125" style="24" customWidth="1"/>
    <col min="10762" max="10762" width="8.7109375" style="24" customWidth="1"/>
    <col min="10763" max="10764" width="7.42578125" style="24" customWidth="1"/>
    <col min="10765" max="10765" width="12.85546875" style="24" customWidth="1"/>
    <col min="10766" max="11008" width="8.5703125" style="24"/>
    <col min="11009" max="11009" width="8.7109375" style="24" customWidth="1"/>
    <col min="11010" max="11014" width="9.7109375" style="24" bestFit="1" customWidth="1"/>
    <col min="11015" max="11015" width="8.7109375" style="24" customWidth="1"/>
    <col min="11016" max="11017" width="7.42578125" style="24" customWidth="1"/>
    <col min="11018" max="11018" width="8.7109375" style="24" customWidth="1"/>
    <col min="11019" max="11020" width="7.42578125" style="24" customWidth="1"/>
    <col min="11021" max="11021" width="12.85546875" style="24" customWidth="1"/>
    <col min="11022" max="11264" width="8.5703125" style="24"/>
    <col min="11265" max="11265" width="8.7109375" style="24" customWidth="1"/>
    <col min="11266" max="11270" width="9.7109375" style="24" bestFit="1" customWidth="1"/>
    <col min="11271" max="11271" width="8.7109375" style="24" customWidth="1"/>
    <col min="11272" max="11273" width="7.42578125" style="24" customWidth="1"/>
    <col min="11274" max="11274" width="8.7109375" style="24" customWidth="1"/>
    <col min="11275" max="11276" width="7.42578125" style="24" customWidth="1"/>
    <col min="11277" max="11277" width="12.85546875" style="24" customWidth="1"/>
    <col min="11278" max="11520" width="8.5703125" style="24"/>
    <col min="11521" max="11521" width="8.7109375" style="24" customWidth="1"/>
    <col min="11522" max="11526" width="9.7109375" style="24" bestFit="1" customWidth="1"/>
    <col min="11527" max="11527" width="8.7109375" style="24" customWidth="1"/>
    <col min="11528" max="11529" width="7.42578125" style="24" customWidth="1"/>
    <col min="11530" max="11530" width="8.7109375" style="24" customWidth="1"/>
    <col min="11531" max="11532" width="7.42578125" style="24" customWidth="1"/>
    <col min="11533" max="11533" width="12.85546875" style="24" customWidth="1"/>
    <col min="11534" max="11776" width="8.5703125" style="24"/>
    <col min="11777" max="11777" width="8.7109375" style="24" customWidth="1"/>
    <col min="11778" max="11782" width="9.7109375" style="24" bestFit="1" customWidth="1"/>
    <col min="11783" max="11783" width="8.7109375" style="24" customWidth="1"/>
    <col min="11784" max="11785" width="7.42578125" style="24" customWidth="1"/>
    <col min="11786" max="11786" width="8.7109375" style="24" customWidth="1"/>
    <col min="11787" max="11788" width="7.42578125" style="24" customWidth="1"/>
    <col min="11789" max="11789" width="12.85546875" style="24" customWidth="1"/>
    <col min="11790" max="12032" width="8.5703125" style="24"/>
    <col min="12033" max="12033" width="8.7109375" style="24" customWidth="1"/>
    <col min="12034" max="12038" width="9.7109375" style="24" bestFit="1" customWidth="1"/>
    <col min="12039" max="12039" width="8.7109375" style="24" customWidth="1"/>
    <col min="12040" max="12041" width="7.42578125" style="24" customWidth="1"/>
    <col min="12042" max="12042" width="8.7109375" style="24" customWidth="1"/>
    <col min="12043" max="12044" width="7.42578125" style="24" customWidth="1"/>
    <col min="12045" max="12045" width="12.85546875" style="24" customWidth="1"/>
    <col min="12046" max="12288" width="8.5703125" style="24"/>
    <col min="12289" max="12289" width="8.7109375" style="24" customWidth="1"/>
    <col min="12290" max="12294" width="9.7109375" style="24" bestFit="1" customWidth="1"/>
    <col min="12295" max="12295" width="8.7109375" style="24" customWidth="1"/>
    <col min="12296" max="12297" width="7.42578125" style="24" customWidth="1"/>
    <col min="12298" max="12298" width="8.7109375" style="24" customWidth="1"/>
    <col min="12299" max="12300" width="7.42578125" style="24" customWidth="1"/>
    <col min="12301" max="12301" width="12.85546875" style="24" customWidth="1"/>
    <col min="12302" max="12544" width="8.5703125" style="24"/>
    <col min="12545" max="12545" width="8.7109375" style="24" customWidth="1"/>
    <col min="12546" max="12550" width="9.7109375" style="24" bestFit="1" customWidth="1"/>
    <col min="12551" max="12551" width="8.7109375" style="24" customWidth="1"/>
    <col min="12552" max="12553" width="7.42578125" style="24" customWidth="1"/>
    <col min="12554" max="12554" width="8.7109375" style="24" customWidth="1"/>
    <col min="12555" max="12556" width="7.42578125" style="24" customWidth="1"/>
    <col min="12557" max="12557" width="12.85546875" style="24" customWidth="1"/>
    <col min="12558" max="12800" width="8.5703125" style="24"/>
    <col min="12801" max="12801" width="8.7109375" style="24" customWidth="1"/>
    <col min="12802" max="12806" width="9.7109375" style="24" bestFit="1" customWidth="1"/>
    <col min="12807" max="12807" width="8.7109375" style="24" customWidth="1"/>
    <col min="12808" max="12809" width="7.42578125" style="24" customWidth="1"/>
    <col min="12810" max="12810" width="8.7109375" style="24" customWidth="1"/>
    <col min="12811" max="12812" width="7.42578125" style="24" customWidth="1"/>
    <col min="12813" max="12813" width="12.85546875" style="24" customWidth="1"/>
    <col min="12814" max="13056" width="8.5703125" style="24"/>
    <col min="13057" max="13057" width="8.7109375" style="24" customWidth="1"/>
    <col min="13058" max="13062" width="9.7109375" style="24" bestFit="1" customWidth="1"/>
    <col min="13063" max="13063" width="8.7109375" style="24" customWidth="1"/>
    <col min="13064" max="13065" width="7.42578125" style="24" customWidth="1"/>
    <col min="13066" max="13066" width="8.7109375" style="24" customWidth="1"/>
    <col min="13067" max="13068" width="7.42578125" style="24" customWidth="1"/>
    <col min="13069" max="13069" width="12.85546875" style="24" customWidth="1"/>
    <col min="13070" max="13312" width="8.5703125" style="24"/>
    <col min="13313" max="13313" width="8.7109375" style="24" customWidth="1"/>
    <col min="13314" max="13318" width="9.7109375" style="24" bestFit="1" customWidth="1"/>
    <col min="13319" max="13319" width="8.7109375" style="24" customWidth="1"/>
    <col min="13320" max="13321" width="7.42578125" style="24" customWidth="1"/>
    <col min="13322" max="13322" width="8.7109375" style="24" customWidth="1"/>
    <col min="13323" max="13324" width="7.42578125" style="24" customWidth="1"/>
    <col min="13325" max="13325" width="12.85546875" style="24" customWidth="1"/>
    <col min="13326" max="13568" width="8.5703125" style="24"/>
    <col min="13569" max="13569" width="8.7109375" style="24" customWidth="1"/>
    <col min="13570" max="13574" width="9.7109375" style="24" bestFit="1" customWidth="1"/>
    <col min="13575" max="13575" width="8.7109375" style="24" customWidth="1"/>
    <col min="13576" max="13577" width="7.42578125" style="24" customWidth="1"/>
    <col min="13578" max="13578" width="8.7109375" style="24" customWidth="1"/>
    <col min="13579" max="13580" width="7.42578125" style="24" customWidth="1"/>
    <col min="13581" max="13581" width="12.85546875" style="24" customWidth="1"/>
    <col min="13582" max="13824" width="8.5703125" style="24"/>
    <col min="13825" max="13825" width="8.7109375" style="24" customWidth="1"/>
    <col min="13826" max="13830" width="9.7109375" style="24" bestFit="1" customWidth="1"/>
    <col min="13831" max="13831" width="8.7109375" style="24" customWidth="1"/>
    <col min="13832" max="13833" width="7.42578125" style="24" customWidth="1"/>
    <col min="13834" max="13834" width="8.7109375" style="24" customWidth="1"/>
    <col min="13835" max="13836" width="7.42578125" style="24" customWidth="1"/>
    <col min="13837" max="13837" width="12.85546875" style="24" customWidth="1"/>
    <col min="13838" max="14080" width="8.5703125" style="24"/>
    <col min="14081" max="14081" width="8.7109375" style="24" customWidth="1"/>
    <col min="14082" max="14086" width="9.7109375" style="24" bestFit="1" customWidth="1"/>
    <col min="14087" max="14087" width="8.7109375" style="24" customWidth="1"/>
    <col min="14088" max="14089" width="7.42578125" style="24" customWidth="1"/>
    <col min="14090" max="14090" width="8.7109375" style="24" customWidth="1"/>
    <col min="14091" max="14092" width="7.42578125" style="24" customWidth="1"/>
    <col min="14093" max="14093" width="12.85546875" style="24" customWidth="1"/>
    <col min="14094" max="14336" width="8.5703125" style="24"/>
    <col min="14337" max="14337" width="8.7109375" style="24" customWidth="1"/>
    <col min="14338" max="14342" width="9.7109375" style="24" bestFit="1" customWidth="1"/>
    <col min="14343" max="14343" width="8.7109375" style="24" customWidth="1"/>
    <col min="14344" max="14345" width="7.42578125" style="24" customWidth="1"/>
    <col min="14346" max="14346" width="8.7109375" style="24" customWidth="1"/>
    <col min="14347" max="14348" width="7.42578125" style="24" customWidth="1"/>
    <col min="14349" max="14349" width="12.85546875" style="24" customWidth="1"/>
    <col min="14350" max="14592" width="8.5703125" style="24"/>
    <col min="14593" max="14593" width="8.7109375" style="24" customWidth="1"/>
    <col min="14594" max="14598" width="9.7109375" style="24" bestFit="1" customWidth="1"/>
    <col min="14599" max="14599" width="8.7109375" style="24" customWidth="1"/>
    <col min="14600" max="14601" width="7.42578125" style="24" customWidth="1"/>
    <col min="14602" max="14602" width="8.7109375" style="24" customWidth="1"/>
    <col min="14603" max="14604" width="7.42578125" style="24" customWidth="1"/>
    <col min="14605" max="14605" width="12.85546875" style="24" customWidth="1"/>
    <col min="14606" max="14848" width="8.5703125" style="24"/>
    <col min="14849" max="14849" width="8.7109375" style="24" customWidth="1"/>
    <col min="14850" max="14854" width="9.7109375" style="24" bestFit="1" customWidth="1"/>
    <col min="14855" max="14855" width="8.7109375" style="24" customWidth="1"/>
    <col min="14856" max="14857" width="7.42578125" style="24" customWidth="1"/>
    <col min="14858" max="14858" width="8.7109375" style="24" customWidth="1"/>
    <col min="14859" max="14860" width="7.42578125" style="24" customWidth="1"/>
    <col min="14861" max="14861" width="12.85546875" style="24" customWidth="1"/>
    <col min="14862" max="15104" width="8.5703125" style="24"/>
    <col min="15105" max="15105" width="8.7109375" style="24" customWidth="1"/>
    <col min="15106" max="15110" width="9.7109375" style="24" bestFit="1" customWidth="1"/>
    <col min="15111" max="15111" width="8.7109375" style="24" customWidth="1"/>
    <col min="15112" max="15113" width="7.42578125" style="24" customWidth="1"/>
    <col min="15114" max="15114" width="8.7109375" style="24" customWidth="1"/>
    <col min="15115" max="15116" width="7.42578125" style="24" customWidth="1"/>
    <col min="15117" max="15117" width="12.85546875" style="24" customWidth="1"/>
    <col min="15118" max="15360" width="8.5703125" style="24"/>
    <col min="15361" max="15361" width="8.7109375" style="24" customWidth="1"/>
    <col min="15362" max="15366" width="9.7109375" style="24" bestFit="1" customWidth="1"/>
    <col min="15367" max="15367" width="8.7109375" style="24" customWidth="1"/>
    <col min="15368" max="15369" width="7.42578125" style="24" customWidth="1"/>
    <col min="15370" max="15370" width="8.7109375" style="24" customWidth="1"/>
    <col min="15371" max="15372" width="7.42578125" style="24" customWidth="1"/>
    <col min="15373" max="15373" width="12.85546875" style="24" customWidth="1"/>
    <col min="15374" max="15616" width="8.5703125" style="24"/>
    <col min="15617" max="15617" width="8.7109375" style="24" customWidth="1"/>
    <col min="15618" max="15622" width="9.7109375" style="24" bestFit="1" customWidth="1"/>
    <col min="15623" max="15623" width="8.7109375" style="24" customWidth="1"/>
    <col min="15624" max="15625" width="7.42578125" style="24" customWidth="1"/>
    <col min="15626" max="15626" width="8.7109375" style="24" customWidth="1"/>
    <col min="15627" max="15628" width="7.42578125" style="24" customWidth="1"/>
    <col min="15629" max="15629" width="12.85546875" style="24" customWidth="1"/>
    <col min="15630" max="15872" width="8.5703125" style="24"/>
    <col min="15873" max="15873" width="8.7109375" style="24" customWidth="1"/>
    <col min="15874" max="15878" width="9.7109375" style="24" bestFit="1" customWidth="1"/>
    <col min="15879" max="15879" width="8.7109375" style="24" customWidth="1"/>
    <col min="15880" max="15881" width="7.42578125" style="24" customWidth="1"/>
    <col min="15882" max="15882" width="8.7109375" style="24" customWidth="1"/>
    <col min="15883" max="15884" width="7.42578125" style="24" customWidth="1"/>
    <col min="15885" max="15885" width="12.85546875" style="24" customWidth="1"/>
    <col min="15886" max="16128" width="8.5703125" style="24"/>
    <col min="16129" max="16129" width="8.7109375" style="24" customWidth="1"/>
    <col min="16130" max="16134" width="9.7109375" style="24" bestFit="1" customWidth="1"/>
    <col min="16135" max="16135" width="8.7109375" style="24" customWidth="1"/>
    <col min="16136" max="16137" width="7.42578125" style="24" customWidth="1"/>
    <col min="16138" max="16138" width="8.7109375" style="24" customWidth="1"/>
    <col min="16139" max="16140" width="7.42578125" style="24" customWidth="1"/>
    <col min="16141" max="16141" width="12.85546875" style="24" customWidth="1"/>
    <col min="16142" max="16384" width="8.5703125" style="24"/>
  </cols>
  <sheetData>
    <row r="1" spans="1:20" ht="18.95" customHeight="1"/>
    <row r="2" spans="1:20" ht="18.75" customHeight="1"/>
    <row r="3" spans="1:20" ht="18.95" customHeight="1" thickBot="1">
      <c r="A3" s="997" t="s">
        <v>162</v>
      </c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  <c r="M3" s="997"/>
    </row>
    <row r="4" spans="1:20" s="11" customFormat="1" ht="21" customHeight="1">
      <c r="A4" s="998" t="s">
        <v>163</v>
      </c>
      <c r="B4" s="998"/>
      <c r="C4" s="998"/>
      <c r="D4" s="998"/>
      <c r="E4" s="998"/>
      <c r="F4" s="998"/>
      <c r="G4" s="998"/>
      <c r="H4" s="998"/>
      <c r="I4" s="999"/>
      <c r="J4" s="1000" t="s">
        <v>164</v>
      </c>
      <c r="K4" s="998"/>
      <c r="L4" s="1001"/>
      <c r="M4" s="1005" t="s">
        <v>83</v>
      </c>
    </row>
    <row r="5" spans="1:20" s="11" customFormat="1" ht="24" customHeight="1">
      <c r="A5" s="1008" t="s">
        <v>165</v>
      </c>
      <c r="B5" s="1009"/>
      <c r="C5" s="1009"/>
      <c r="D5" s="1010" t="s">
        <v>166</v>
      </c>
      <c r="E5" s="1009"/>
      <c r="F5" s="1011"/>
      <c r="G5" s="1008" t="s">
        <v>167</v>
      </c>
      <c r="H5" s="1009"/>
      <c r="I5" s="1011"/>
      <c r="J5" s="1002"/>
      <c r="K5" s="1003"/>
      <c r="L5" s="1004"/>
      <c r="M5" s="1006"/>
    </row>
    <row r="6" spans="1:20" s="11" customFormat="1" ht="24" customHeight="1" thickBot="1">
      <c r="A6" s="218" t="s">
        <v>156</v>
      </c>
      <c r="B6" s="219" t="s">
        <v>157</v>
      </c>
      <c r="C6" s="219" t="s">
        <v>158</v>
      </c>
      <c r="D6" s="220" t="s">
        <v>156</v>
      </c>
      <c r="E6" s="219" t="s">
        <v>157</v>
      </c>
      <c r="F6" s="221" t="s">
        <v>158</v>
      </c>
      <c r="G6" s="218" t="s">
        <v>156</v>
      </c>
      <c r="H6" s="219" t="s">
        <v>157</v>
      </c>
      <c r="I6" s="221" t="s">
        <v>158</v>
      </c>
      <c r="J6" s="220" t="s">
        <v>156</v>
      </c>
      <c r="K6" s="219" t="s">
        <v>157</v>
      </c>
      <c r="L6" s="222" t="s">
        <v>158</v>
      </c>
      <c r="M6" s="1007"/>
    </row>
    <row r="7" spans="1:20" s="11" customFormat="1" ht="45" customHeight="1">
      <c r="A7" s="379">
        <v>7738</v>
      </c>
      <c r="B7" s="380">
        <v>3983</v>
      </c>
      <c r="C7" s="381">
        <v>3755</v>
      </c>
      <c r="D7" s="382">
        <v>7863</v>
      </c>
      <c r="E7" s="380">
        <v>4002</v>
      </c>
      <c r="F7" s="383">
        <v>3861</v>
      </c>
      <c r="G7" s="379">
        <v>117</v>
      </c>
      <c r="H7" s="380">
        <v>63</v>
      </c>
      <c r="I7" s="383">
        <v>54</v>
      </c>
      <c r="J7" s="382">
        <v>64</v>
      </c>
      <c r="K7" s="380">
        <v>9</v>
      </c>
      <c r="L7" s="384">
        <v>55</v>
      </c>
      <c r="M7" s="385" t="s">
        <v>321</v>
      </c>
    </row>
    <row r="8" spans="1:20" s="11" customFormat="1" ht="45" customHeight="1" thickBot="1">
      <c r="A8" s="386">
        <f t="shared" ref="A8:L8" si="0">SUM(A9:A10)</f>
        <v>7769</v>
      </c>
      <c r="B8" s="387">
        <f t="shared" si="0"/>
        <v>3961</v>
      </c>
      <c r="C8" s="388">
        <f t="shared" si="0"/>
        <v>3808</v>
      </c>
      <c r="D8" s="389">
        <f t="shared" si="0"/>
        <v>7555</v>
      </c>
      <c r="E8" s="387">
        <f t="shared" si="0"/>
        <v>3886</v>
      </c>
      <c r="F8" s="390">
        <f t="shared" si="0"/>
        <v>3669</v>
      </c>
      <c r="G8" s="386">
        <f t="shared" si="0"/>
        <v>110</v>
      </c>
      <c r="H8" s="387">
        <f t="shared" si="0"/>
        <v>66</v>
      </c>
      <c r="I8" s="390">
        <f t="shared" si="0"/>
        <v>44</v>
      </c>
      <c r="J8" s="389">
        <f t="shared" si="0"/>
        <v>69</v>
      </c>
      <c r="K8" s="387">
        <f t="shared" si="0"/>
        <v>9</v>
      </c>
      <c r="L8" s="391">
        <f t="shared" si="0"/>
        <v>60</v>
      </c>
      <c r="M8" s="75" t="s">
        <v>322</v>
      </c>
    </row>
    <row r="9" spans="1:20" s="11" customFormat="1" ht="45" customHeight="1">
      <c r="A9" s="392">
        <f>SUM(B9:C9)</f>
        <v>5848</v>
      </c>
      <c r="B9" s="393">
        <f>B12+B14+SUM(B16:B25)-B10</f>
        <v>3053</v>
      </c>
      <c r="C9" s="394">
        <f>C12+C14+SUM(C16:C25)-C10</f>
        <v>2795</v>
      </c>
      <c r="D9" s="395">
        <f>SUM(E9:F9)</f>
        <v>5674</v>
      </c>
      <c r="E9" s="393">
        <f>E12+E14+SUM(E16:E25)-E10</f>
        <v>2978</v>
      </c>
      <c r="F9" s="396">
        <f>F12+F14+SUM(F16:F25)-F10</f>
        <v>2696</v>
      </c>
      <c r="G9" s="397">
        <f>SUM(H9:I9)</f>
        <v>110</v>
      </c>
      <c r="H9" s="393">
        <f>H12+H14+SUM(H16:H25)-H10</f>
        <v>66</v>
      </c>
      <c r="I9" s="396">
        <f>I12+I14+SUM(I16:I25)-I10</f>
        <v>44</v>
      </c>
      <c r="J9" s="395">
        <f>SUM(K9:L9)</f>
        <v>4</v>
      </c>
      <c r="K9" s="7">
        <f>K12+K14+SUM(K16:K25)-K10</f>
        <v>4</v>
      </c>
      <c r="L9" s="398">
        <f>L12+L14+SUM(L16:L25)-L10</f>
        <v>0</v>
      </c>
      <c r="M9" s="249" t="s">
        <v>13</v>
      </c>
      <c r="N9" s="76"/>
      <c r="O9" s="76"/>
      <c r="P9" s="76"/>
      <c r="Q9" s="76"/>
    </row>
    <row r="10" spans="1:20" s="11" customFormat="1" ht="45" customHeight="1" thickBot="1">
      <c r="A10" s="392">
        <f>SUM(B10:C10)</f>
        <v>1921</v>
      </c>
      <c r="B10" s="273">
        <f>B13+B15</f>
        <v>908</v>
      </c>
      <c r="C10" s="275">
        <f>C13+C15</f>
        <v>1013</v>
      </c>
      <c r="D10" s="395">
        <f>SUM(E10:F10)</f>
        <v>1881</v>
      </c>
      <c r="E10" s="273">
        <f>E13+E15</f>
        <v>908</v>
      </c>
      <c r="F10" s="274">
        <f>F13+F15</f>
        <v>973</v>
      </c>
      <c r="G10" s="397">
        <f>SUM(H10:I10)</f>
        <v>0</v>
      </c>
      <c r="H10" s="7">
        <f>H13+H15</f>
        <v>0</v>
      </c>
      <c r="I10" s="399">
        <f>I13+I15</f>
        <v>0</v>
      </c>
      <c r="J10" s="395">
        <f>SUM(K10:L10)</f>
        <v>65</v>
      </c>
      <c r="K10" s="7">
        <f>K13+K15</f>
        <v>5</v>
      </c>
      <c r="L10" s="398">
        <f>L13+L15</f>
        <v>60</v>
      </c>
      <c r="M10" s="249" t="s">
        <v>14</v>
      </c>
      <c r="N10" s="76"/>
      <c r="O10" s="76"/>
      <c r="P10" s="76"/>
      <c r="Q10" s="76"/>
      <c r="T10" s="59"/>
    </row>
    <row r="11" spans="1:20" s="11" customFormat="1" ht="11.25" customHeight="1">
      <c r="A11" s="77"/>
      <c r="B11" s="78"/>
      <c r="C11" s="79"/>
      <c r="D11" s="80"/>
      <c r="E11" s="78"/>
      <c r="F11" s="81"/>
      <c r="G11" s="82"/>
      <c r="H11" s="78"/>
      <c r="I11" s="81"/>
      <c r="J11" s="80"/>
      <c r="K11" s="78"/>
      <c r="L11" s="83"/>
      <c r="M11" s="84"/>
      <c r="N11" s="76"/>
      <c r="O11" s="76"/>
      <c r="P11" s="76"/>
      <c r="Q11" s="76"/>
    </row>
    <row r="12" spans="1:20" s="11" customFormat="1" ht="22.5" customHeight="1">
      <c r="A12" s="400">
        <f t="shared" ref="A12:A25" si="1">SUM(B12:C12)</f>
        <v>3630</v>
      </c>
      <c r="B12" s="277">
        <v>1773</v>
      </c>
      <c r="C12" s="401">
        <v>1857</v>
      </c>
      <c r="D12" s="402">
        <f t="shared" ref="D12:D25" si="2">SUM(E12:F12)</f>
        <v>3543</v>
      </c>
      <c r="E12" s="277">
        <v>1749</v>
      </c>
      <c r="F12" s="403">
        <v>1794</v>
      </c>
      <c r="G12" s="400">
        <f t="shared" ref="G12:G25" si="3">SUM(H12:I12)</f>
        <v>60</v>
      </c>
      <c r="H12" s="277">
        <v>31</v>
      </c>
      <c r="I12" s="403">
        <v>29</v>
      </c>
      <c r="J12" s="402">
        <f>SUM(K12:L12)</f>
        <v>65</v>
      </c>
      <c r="K12" s="277">
        <v>5</v>
      </c>
      <c r="L12" s="404">
        <v>60</v>
      </c>
      <c r="M12" s="993" t="s">
        <v>15</v>
      </c>
      <c r="N12" s="76"/>
      <c r="O12" s="76"/>
      <c r="P12" s="76"/>
      <c r="Q12" s="76"/>
    </row>
    <row r="13" spans="1:20" s="86" customFormat="1" ht="22.5" customHeight="1">
      <c r="A13" s="405">
        <f t="shared" si="1"/>
        <v>1730</v>
      </c>
      <c r="B13" s="406">
        <v>803</v>
      </c>
      <c r="C13" s="407">
        <v>927</v>
      </c>
      <c r="D13" s="408">
        <f t="shared" si="2"/>
        <v>1657</v>
      </c>
      <c r="E13" s="406">
        <v>776</v>
      </c>
      <c r="F13" s="409">
        <v>881</v>
      </c>
      <c r="G13" s="293">
        <f t="shared" si="3"/>
        <v>0</v>
      </c>
      <c r="H13" s="293">
        <v>0</v>
      </c>
      <c r="I13" s="293">
        <v>0</v>
      </c>
      <c r="J13" s="408">
        <f>SUM(K13:L13)</f>
        <v>65</v>
      </c>
      <c r="K13" s="406">
        <v>5</v>
      </c>
      <c r="L13" s="410">
        <v>60</v>
      </c>
      <c r="M13" s="994"/>
      <c r="N13" s="85"/>
      <c r="O13" s="85"/>
      <c r="P13" s="85"/>
      <c r="Q13" s="85"/>
    </row>
    <row r="14" spans="1:20" s="11" customFormat="1" ht="22.5" customHeight="1">
      <c r="A14" s="400">
        <f>SUM(B14:C14)</f>
        <v>631</v>
      </c>
      <c r="B14" s="277">
        <v>362</v>
      </c>
      <c r="C14" s="401">
        <v>269</v>
      </c>
      <c r="D14" s="402">
        <f t="shared" si="2"/>
        <v>578</v>
      </c>
      <c r="E14" s="277">
        <v>330</v>
      </c>
      <c r="F14" s="403">
        <v>248</v>
      </c>
      <c r="G14" s="400">
        <f t="shared" si="3"/>
        <v>14</v>
      </c>
      <c r="H14" s="277">
        <v>8</v>
      </c>
      <c r="I14" s="411">
        <v>6</v>
      </c>
      <c r="J14" s="412">
        <f>SUM(K14:L14)</f>
        <v>0</v>
      </c>
      <c r="K14" s="412">
        <v>0</v>
      </c>
      <c r="L14" s="413">
        <v>0</v>
      </c>
      <c r="M14" s="995" t="s">
        <v>16</v>
      </c>
      <c r="N14" s="76"/>
      <c r="O14" s="76"/>
      <c r="P14" s="76"/>
      <c r="Q14" s="76"/>
    </row>
    <row r="15" spans="1:20" s="86" customFormat="1" ht="22.5" customHeight="1">
      <c r="A15" s="414">
        <f t="shared" si="1"/>
        <v>191</v>
      </c>
      <c r="B15" s="288">
        <v>105</v>
      </c>
      <c r="C15" s="289">
        <v>86</v>
      </c>
      <c r="D15" s="291">
        <f t="shared" si="2"/>
        <v>224</v>
      </c>
      <c r="E15" s="288">
        <v>132</v>
      </c>
      <c r="F15" s="415">
        <v>92</v>
      </c>
      <c r="G15" s="293">
        <f t="shared" si="3"/>
        <v>0</v>
      </c>
      <c r="H15" s="293">
        <v>0</v>
      </c>
      <c r="I15" s="416">
        <v>0</v>
      </c>
      <c r="J15" s="417">
        <v>0</v>
      </c>
      <c r="K15" s="293">
        <v>0</v>
      </c>
      <c r="L15" s="418">
        <v>0</v>
      </c>
      <c r="M15" s="996"/>
      <c r="N15" s="85"/>
      <c r="O15" s="85"/>
      <c r="P15" s="85"/>
      <c r="Q15" s="85"/>
    </row>
    <row r="16" spans="1:20" s="11" customFormat="1" ht="45" customHeight="1">
      <c r="A16" s="419">
        <f>SUM(B16:C16)</f>
        <v>559</v>
      </c>
      <c r="B16" s="7">
        <v>284</v>
      </c>
      <c r="C16" s="420">
        <v>275</v>
      </c>
      <c r="D16" s="395">
        <f t="shared" si="2"/>
        <v>547</v>
      </c>
      <c r="E16" s="7">
        <v>294</v>
      </c>
      <c r="F16" s="399">
        <v>253</v>
      </c>
      <c r="G16" s="397">
        <f t="shared" si="3"/>
        <v>12</v>
      </c>
      <c r="H16" s="7">
        <v>9</v>
      </c>
      <c r="I16" s="399">
        <v>3</v>
      </c>
      <c r="J16" s="421">
        <f>SUM(K16:L16)</f>
        <v>4</v>
      </c>
      <c r="K16" s="422">
        <v>4</v>
      </c>
      <c r="L16" s="422">
        <v>0</v>
      </c>
      <c r="M16" s="249" t="s">
        <v>17</v>
      </c>
      <c r="N16" s="76"/>
      <c r="O16" s="76"/>
      <c r="P16" s="76"/>
      <c r="Q16" s="76"/>
    </row>
    <row r="17" spans="1:17" s="11" customFormat="1" ht="45" customHeight="1">
      <c r="A17" s="423">
        <f t="shared" si="1"/>
        <v>351</v>
      </c>
      <c r="B17" s="295">
        <v>193</v>
      </c>
      <c r="C17" s="424">
        <v>158</v>
      </c>
      <c r="D17" s="425">
        <f t="shared" si="2"/>
        <v>345</v>
      </c>
      <c r="E17" s="295">
        <v>183</v>
      </c>
      <c r="F17" s="426">
        <v>162</v>
      </c>
      <c r="G17" s="427">
        <f t="shared" si="3"/>
        <v>10</v>
      </c>
      <c r="H17" s="295">
        <v>8</v>
      </c>
      <c r="I17" s="426">
        <v>2</v>
      </c>
      <c r="J17" s="422">
        <f t="shared" ref="J17:J25" si="4">SUM(K17:L17)</f>
        <v>0</v>
      </c>
      <c r="K17" s="422">
        <v>0</v>
      </c>
      <c r="L17" s="422">
        <v>0</v>
      </c>
      <c r="M17" s="87" t="s">
        <v>18</v>
      </c>
      <c r="N17" s="76"/>
      <c r="O17" s="76"/>
      <c r="P17" s="76"/>
      <c r="Q17" s="76"/>
    </row>
    <row r="18" spans="1:17" s="11" customFormat="1" ht="45" customHeight="1">
      <c r="A18" s="419">
        <f t="shared" si="1"/>
        <v>148</v>
      </c>
      <c r="B18" s="7">
        <v>72</v>
      </c>
      <c r="C18" s="420">
        <v>76</v>
      </c>
      <c r="D18" s="395">
        <f t="shared" si="2"/>
        <v>146</v>
      </c>
      <c r="E18" s="7">
        <v>79</v>
      </c>
      <c r="F18" s="399">
        <v>67</v>
      </c>
      <c r="G18" s="422">
        <f t="shared" si="3"/>
        <v>0</v>
      </c>
      <c r="H18" s="422">
        <v>0</v>
      </c>
      <c r="I18" s="426">
        <v>0</v>
      </c>
      <c r="J18" s="428">
        <f t="shared" si="4"/>
        <v>0</v>
      </c>
      <c r="K18" s="422">
        <v>0</v>
      </c>
      <c r="L18" s="422">
        <v>0</v>
      </c>
      <c r="M18" s="249" t="s">
        <v>19</v>
      </c>
      <c r="N18" s="76"/>
      <c r="O18" s="76"/>
      <c r="P18" s="76"/>
      <c r="Q18" s="76"/>
    </row>
    <row r="19" spans="1:17" s="11" customFormat="1" ht="45" customHeight="1">
      <c r="A19" s="423">
        <f t="shared" si="1"/>
        <v>381</v>
      </c>
      <c r="B19" s="295">
        <v>166</v>
      </c>
      <c r="C19" s="424">
        <v>215</v>
      </c>
      <c r="D19" s="425">
        <f t="shared" si="2"/>
        <v>375</v>
      </c>
      <c r="E19" s="295">
        <v>178</v>
      </c>
      <c r="F19" s="426">
        <v>197</v>
      </c>
      <c r="G19" s="427">
        <f t="shared" si="3"/>
        <v>1</v>
      </c>
      <c r="H19" s="295">
        <v>1</v>
      </c>
      <c r="I19" s="426">
        <v>0</v>
      </c>
      <c r="J19" s="422">
        <f t="shared" si="4"/>
        <v>0</v>
      </c>
      <c r="K19" s="422">
        <v>0</v>
      </c>
      <c r="L19" s="422">
        <v>0</v>
      </c>
      <c r="M19" s="87" t="s">
        <v>20</v>
      </c>
      <c r="N19" s="76"/>
      <c r="O19" s="76"/>
      <c r="P19" s="76"/>
      <c r="Q19" s="76"/>
    </row>
    <row r="20" spans="1:17" s="11" customFormat="1" ht="45" customHeight="1">
      <c r="A20" s="419">
        <f t="shared" si="1"/>
        <v>264</v>
      </c>
      <c r="B20" s="7">
        <v>127</v>
      </c>
      <c r="C20" s="420">
        <v>137</v>
      </c>
      <c r="D20" s="395">
        <f t="shared" si="2"/>
        <v>261</v>
      </c>
      <c r="E20" s="7">
        <v>132</v>
      </c>
      <c r="F20" s="399">
        <v>129</v>
      </c>
      <c r="G20" s="422">
        <f t="shared" si="3"/>
        <v>0</v>
      </c>
      <c r="H20" s="422">
        <v>0</v>
      </c>
      <c r="I20" s="429">
        <v>0</v>
      </c>
      <c r="J20" s="422">
        <f t="shared" si="4"/>
        <v>0</v>
      </c>
      <c r="K20" s="422">
        <v>0</v>
      </c>
      <c r="L20" s="422">
        <v>0</v>
      </c>
      <c r="M20" s="249" t="s">
        <v>21</v>
      </c>
      <c r="N20" s="76"/>
      <c r="O20" s="76"/>
      <c r="P20" s="76"/>
      <c r="Q20" s="76"/>
    </row>
    <row r="21" spans="1:17" s="11" customFormat="1" ht="45" customHeight="1">
      <c r="A21" s="423">
        <f t="shared" si="1"/>
        <v>868</v>
      </c>
      <c r="B21" s="295">
        <v>455</v>
      </c>
      <c r="C21" s="424">
        <v>413</v>
      </c>
      <c r="D21" s="425">
        <f t="shared" si="2"/>
        <v>895</v>
      </c>
      <c r="E21" s="295">
        <v>454</v>
      </c>
      <c r="F21" s="426">
        <v>441</v>
      </c>
      <c r="G21" s="422">
        <f t="shared" si="3"/>
        <v>0</v>
      </c>
      <c r="H21" s="422">
        <v>0</v>
      </c>
      <c r="I21" s="429">
        <v>0</v>
      </c>
      <c r="J21" s="422">
        <f t="shared" si="4"/>
        <v>0</v>
      </c>
      <c r="K21" s="422">
        <v>0</v>
      </c>
      <c r="L21" s="422">
        <v>0</v>
      </c>
      <c r="M21" s="87" t="s">
        <v>22</v>
      </c>
      <c r="N21" s="76"/>
      <c r="O21" s="76"/>
      <c r="P21" s="76"/>
      <c r="Q21" s="76"/>
    </row>
    <row r="22" spans="1:17" s="11" customFormat="1" ht="45" customHeight="1">
      <c r="A22" s="419">
        <f t="shared" si="1"/>
        <v>609</v>
      </c>
      <c r="B22" s="7">
        <v>377</v>
      </c>
      <c r="C22" s="420">
        <v>232</v>
      </c>
      <c r="D22" s="395">
        <f t="shared" si="2"/>
        <v>582</v>
      </c>
      <c r="E22" s="295">
        <v>358</v>
      </c>
      <c r="F22" s="426">
        <v>224</v>
      </c>
      <c r="G22" s="425">
        <f t="shared" si="3"/>
        <v>13</v>
      </c>
      <c r="H22" s="295">
        <v>9</v>
      </c>
      <c r="I22" s="426">
        <v>4</v>
      </c>
      <c r="J22" s="422">
        <f t="shared" si="4"/>
        <v>0</v>
      </c>
      <c r="K22" s="422">
        <v>0</v>
      </c>
      <c r="L22" s="422">
        <v>0</v>
      </c>
      <c r="M22" s="249" t="s">
        <v>23</v>
      </c>
      <c r="N22" s="76"/>
      <c r="O22" s="76"/>
      <c r="P22" s="76"/>
      <c r="Q22" s="76"/>
    </row>
    <row r="23" spans="1:17" s="11" customFormat="1" ht="45" customHeight="1">
      <c r="A23" s="423">
        <f t="shared" si="1"/>
        <v>21</v>
      </c>
      <c r="B23" s="295">
        <v>10</v>
      </c>
      <c r="C23" s="424">
        <v>11</v>
      </c>
      <c r="D23" s="425">
        <f t="shared" si="2"/>
        <v>11</v>
      </c>
      <c r="E23" s="7">
        <v>4</v>
      </c>
      <c r="F23" s="399">
        <v>7</v>
      </c>
      <c r="G23" s="422">
        <f t="shared" si="3"/>
        <v>0</v>
      </c>
      <c r="H23" s="422">
        <v>0</v>
      </c>
      <c r="I23" s="429">
        <v>0</v>
      </c>
      <c r="J23" s="428">
        <f t="shared" si="4"/>
        <v>0</v>
      </c>
      <c r="K23" s="422">
        <v>0</v>
      </c>
      <c r="L23" s="422">
        <v>0</v>
      </c>
      <c r="M23" s="87" t="s">
        <v>24</v>
      </c>
      <c r="N23" s="76"/>
      <c r="O23" s="76"/>
      <c r="P23" s="76"/>
      <c r="Q23" s="76"/>
    </row>
    <row r="24" spans="1:17" s="11" customFormat="1" ht="45" customHeight="1">
      <c r="A24" s="423">
        <f t="shared" si="1"/>
        <v>143</v>
      </c>
      <c r="B24" s="295">
        <v>85</v>
      </c>
      <c r="C24" s="424">
        <v>58</v>
      </c>
      <c r="D24" s="425">
        <f t="shared" si="2"/>
        <v>129</v>
      </c>
      <c r="E24" s="295">
        <v>66</v>
      </c>
      <c r="F24" s="426">
        <v>63</v>
      </c>
      <c r="G24" s="422">
        <f t="shared" si="3"/>
        <v>0</v>
      </c>
      <c r="H24" s="422">
        <v>0</v>
      </c>
      <c r="I24" s="429">
        <v>0</v>
      </c>
      <c r="J24" s="428">
        <f t="shared" si="4"/>
        <v>0</v>
      </c>
      <c r="K24" s="422">
        <v>0</v>
      </c>
      <c r="L24" s="422">
        <v>0</v>
      </c>
      <c r="M24" s="87" t="s">
        <v>25</v>
      </c>
      <c r="N24" s="76"/>
      <c r="O24" s="76"/>
      <c r="P24" s="76"/>
      <c r="Q24" s="76"/>
    </row>
    <row r="25" spans="1:17" s="11" customFormat="1" ht="45" customHeight="1" thickBot="1">
      <c r="A25" s="430">
        <f t="shared" si="1"/>
        <v>164</v>
      </c>
      <c r="B25" s="431">
        <v>57</v>
      </c>
      <c r="C25" s="432">
        <v>107</v>
      </c>
      <c r="D25" s="433">
        <f t="shared" si="2"/>
        <v>143</v>
      </c>
      <c r="E25" s="431">
        <v>59</v>
      </c>
      <c r="F25" s="434">
        <v>84</v>
      </c>
      <c r="G25" s="433">
        <f t="shared" si="3"/>
        <v>0</v>
      </c>
      <c r="H25" s="431">
        <v>0</v>
      </c>
      <c r="I25" s="434">
        <v>0</v>
      </c>
      <c r="J25" s="435">
        <f t="shared" si="4"/>
        <v>0</v>
      </c>
      <c r="K25" s="431">
        <v>0</v>
      </c>
      <c r="L25" s="436">
        <v>0</v>
      </c>
      <c r="M25" s="88" t="s">
        <v>26</v>
      </c>
      <c r="N25" s="76"/>
      <c r="O25" s="76"/>
      <c r="P25" s="76"/>
      <c r="Q25" s="76"/>
    </row>
    <row r="26" spans="1:17" s="11" customFormat="1" ht="18.7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76"/>
      <c r="O26" s="76"/>
      <c r="P26" s="76"/>
      <c r="Q26" s="76"/>
    </row>
    <row r="27" spans="1:17" s="11" customFormat="1" ht="18.75" customHeigh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76"/>
      <c r="O27" s="76"/>
      <c r="P27" s="76"/>
      <c r="Q27" s="76"/>
    </row>
    <row r="28" spans="1:17" s="11" customFormat="1" ht="18.7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76"/>
      <c r="O28" s="76"/>
      <c r="P28" s="76"/>
      <c r="Q28" s="76"/>
    </row>
    <row r="29" spans="1:17" s="11" customFormat="1" ht="18.75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7" s="11" customFormat="1" ht="18.75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7" s="11" customFormat="1" ht="18.7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</row>
    <row r="32" spans="1:17" s="11" customFormat="1" ht="18.75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s="11" customFormat="1" ht="18.75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s="11" customFormat="1" ht="18.75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11" customFormat="1" ht="18.75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s="11" customFormat="1" ht="18.75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s="11" customFormat="1" ht="18.75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  <row r="38" spans="1:13" s="11" customFormat="1" ht="18.75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s="11" customFormat="1" ht="18.75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s="11" customFormat="1" ht="18.75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1:13" s="11" customFormat="1" ht="18.75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</row>
    <row r="42" spans="1:13" s="11" customFormat="1" ht="18.7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</row>
    <row r="43" spans="1:13" s="11" customFormat="1" ht="18.75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s="11" customFormat="1" ht="18.75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s="11" customFormat="1" ht="18.75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</row>
    <row r="46" spans="1:13" s="11" customFormat="1" ht="18.75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s="11" customFormat="1" ht="18.75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</row>
  </sheetData>
  <mergeCells count="9">
    <mergeCell ref="M12:M13"/>
    <mergeCell ref="M14:M15"/>
    <mergeCell ref="A3:M3"/>
    <mergeCell ref="A4:I4"/>
    <mergeCell ref="J4:L5"/>
    <mergeCell ref="M4:M6"/>
    <mergeCell ref="A5:C5"/>
    <mergeCell ref="D5:F5"/>
    <mergeCell ref="G5:I5"/>
  </mergeCells>
  <phoneticPr fontId="3"/>
  <pageMargins left="0.59055118110236227" right="0.47244094488188981" top="0.98425196850393704" bottom="0.59055118110236227" header="0.51181102362204722" footer="0.51181102362204722"/>
  <pageSetup paperSize="9" scale="85" orientation="portrait" r:id="rId1"/>
  <headerFooter scaleWithDoc="0" alignWithMargins="0">
    <oddHeader>&amp;R高等学校</oddHeader>
  </headerFooter>
  <ignoredErrors>
    <ignoredError sqref="D9:J10" formula="1"/>
    <ignoredError sqref="G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S47"/>
  <sheetViews>
    <sheetView showGridLines="0" view="pageBreakPreview" zoomScaleNormal="100" zoomScaleSheetLayoutView="100" workbookViewId="0"/>
  </sheetViews>
  <sheetFormatPr defaultColWidth="8.5703125" defaultRowHeight="21" customHeight="1"/>
  <cols>
    <col min="1" max="1" width="3.85546875" style="92" customWidth="1"/>
    <col min="2" max="2" width="16.42578125" style="92" bestFit="1" customWidth="1"/>
    <col min="3" max="4" width="7.7109375" style="92" bestFit="1" customWidth="1"/>
    <col min="5" max="9" width="7.7109375" style="92" customWidth="1"/>
    <col min="10" max="10" width="6.85546875" style="92" customWidth="1"/>
    <col min="11" max="12" width="6.5703125" style="92" customWidth="1"/>
    <col min="13" max="13" width="6.85546875" style="92" customWidth="1"/>
    <col min="14" max="14" width="6.5703125" style="92" customWidth="1"/>
    <col min="15" max="15" width="5" style="92" customWidth="1"/>
    <col min="16" max="18" width="4.7109375" style="92" customWidth="1"/>
    <col min="19" max="256" width="8.5703125" style="92"/>
    <col min="257" max="257" width="3.85546875" style="92" customWidth="1"/>
    <col min="258" max="258" width="16.42578125" style="92" bestFit="1" customWidth="1"/>
    <col min="259" max="260" width="7.7109375" style="92" bestFit="1" customWidth="1"/>
    <col min="261" max="265" width="7.7109375" style="92" customWidth="1"/>
    <col min="266" max="266" width="6.85546875" style="92" customWidth="1"/>
    <col min="267" max="268" width="6.5703125" style="92" customWidth="1"/>
    <col min="269" max="269" width="6.85546875" style="92" customWidth="1"/>
    <col min="270" max="270" width="6.5703125" style="92" customWidth="1"/>
    <col min="271" max="274" width="4.7109375" style="92" customWidth="1"/>
    <col min="275" max="512" width="8.5703125" style="92"/>
    <col min="513" max="513" width="3.85546875" style="92" customWidth="1"/>
    <col min="514" max="514" width="16.42578125" style="92" bestFit="1" customWidth="1"/>
    <col min="515" max="516" width="7.7109375" style="92" bestFit="1" customWidth="1"/>
    <col min="517" max="521" width="7.7109375" style="92" customWidth="1"/>
    <col min="522" max="522" width="6.85546875" style="92" customWidth="1"/>
    <col min="523" max="524" width="6.5703125" style="92" customWidth="1"/>
    <col min="525" max="525" width="6.85546875" style="92" customWidth="1"/>
    <col min="526" max="526" width="6.5703125" style="92" customWidth="1"/>
    <col min="527" max="530" width="4.7109375" style="92" customWidth="1"/>
    <col min="531" max="768" width="8.5703125" style="92"/>
    <col min="769" max="769" width="3.85546875" style="92" customWidth="1"/>
    <col min="770" max="770" width="16.42578125" style="92" bestFit="1" customWidth="1"/>
    <col min="771" max="772" width="7.7109375" style="92" bestFit="1" customWidth="1"/>
    <col min="773" max="777" width="7.7109375" style="92" customWidth="1"/>
    <col min="778" max="778" width="6.85546875" style="92" customWidth="1"/>
    <col min="779" max="780" width="6.5703125" style="92" customWidth="1"/>
    <col min="781" max="781" width="6.85546875" style="92" customWidth="1"/>
    <col min="782" max="782" width="6.5703125" style="92" customWidth="1"/>
    <col min="783" max="786" width="4.7109375" style="92" customWidth="1"/>
    <col min="787" max="1024" width="8.5703125" style="92"/>
    <col min="1025" max="1025" width="3.85546875" style="92" customWidth="1"/>
    <col min="1026" max="1026" width="16.42578125" style="92" bestFit="1" customWidth="1"/>
    <col min="1027" max="1028" width="7.7109375" style="92" bestFit="1" customWidth="1"/>
    <col min="1029" max="1033" width="7.7109375" style="92" customWidth="1"/>
    <col min="1034" max="1034" width="6.85546875" style="92" customWidth="1"/>
    <col min="1035" max="1036" width="6.5703125" style="92" customWidth="1"/>
    <col min="1037" max="1037" width="6.85546875" style="92" customWidth="1"/>
    <col min="1038" max="1038" width="6.5703125" style="92" customWidth="1"/>
    <col min="1039" max="1042" width="4.7109375" style="92" customWidth="1"/>
    <col min="1043" max="1280" width="8.5703125" style="92"/>
    <col min="1281" max="1281" width="3.85546875" style="92" customWidth="1"/>
    <col min="1282" max="1282" width="16.42578125" style="92" bestFit="1" customWidth="1"/>
    <col min="1283" max="1284" width="7.7109375" style="92" bestFit="1" customWidth="1"/>
    <col min="1285" max="1289" width="7.7109375" style="92" customWidth="1"/>
    <col min="1290" max="1290" width="6.85546875" style="92" customWidth="1"/>
    <col min="1291" max="1292" width="6.5703125" style="92" customWidth="1"/>
    <col min="1293" max="1293" width="6.85546875" style="92" customWidth="1"/>
    <col min="1294" max="1294" width="6.5703125" style="92" customWidth="1"/>
    <col min="1295" max="1298" width="4.7109375" style="92" customWidth="1"/>
    <col min="1299" max="1536" width="8.5703125" style="92"/>
    <col min="1537" max="1537" width="3.85546875" style="92" customWidth="1"/>
    <col min="1538" max="1538" width="16.42578125" style="92" bestFit="1" customWidth="1"/>
    <col min="1539" max="1540" width="7.7109375" style="92" bestFit="1" customWidth="1"/>
    <col min="1541" max="1545" width="7.7109375" style="92" customWidth="1"/>
    <col min="1546" max="1546" width="6.85546875" style="92" customWidth="1"/>
    <col min="1547" max="1548" width="6.5703125" style="92" customWidth="1"/>
    <col min="1549" max="1549" width="6.85546875" style="92" customWidth="1"/>
    <col min="1550" max="1550" width="6.5703125" style="92" customWidth="1"/>
    <col min="1551" max="1554" width="4.7109375" style="92" customWidth="1"/>
    <col min="1555" max="1792" width="8.5703125" style="92"/>
    <col min="1793" max="1793" width="3.85546875" style="92" customWidth="1"/>
    <col min="1794" max="1794" width="16.42578125" style="92" bestFit="1" customWidth="1"/>
    <col min="1795" max="1796" width="7.7109375" style="92" bestFit="1" customWidth="1"/>
    <col min="1797" max="1801" width="7.7109375" style="92" customWidth="1"/>
    <col min="1802" max="1802" width="6.85546875" style="92" customWidth="1"/>
    <col min="1803" max="1804" width="6.5703125" style="92" customWidth="1"/>
    <col min="1805" max="1805" width="6.85546875" style="92" customWidth="1"/>
    <col min="1806" max="1806" width="6.5703125" style="92" customWidth="1"/>
    <col min="1807" max="1810" width="4.7109375" style="92" customWidth="1"/>
    <col min="1811" max="2048" width="8.5703125" style="92"/>
    <col min="2049" max="2049" width="3.85546875" style="92" customWidth="1"/>
    <col min="2050" max="2050" width="16.42578125" style="92" bestFit="1" customWidth="1"/>
    <col min="2051" max="2052" width="7.7109375" style="92" bestFit="1" customWidth="1"/>
    <col min="2053" max="2057" width="7.7109375" style="92" customWidth="1"/>
    <col min="2058" max="2058" width="6.85546875" style="92" customWidth="1"/>
    <col min="2059" max="2060" width="6.5703125" style="92" customWidth="1"/>
    <col min="2061" max="2061" width="6.85546875" style="92" customWidth="1"/>
    <col min="2062" max="2062" width="6.5703125" style="92" customWidth="1"/>
    <col min="2063" max="2066" width="4.7109375" style="92" customWidth="1"/>
    <col min="2067" max="2304" width="8.5703125" style="92"/>
    <col min="2305" max="2305" width="3.85546875" style="92" customWidth="1"/>
    <col min="2306" max="2306" width="16.42578125" style="92" bestFit="1" customWidth="1"/>
    <col min="2307" max="2308" width="7.7109375" style="92" bestFit="1" customWidth="1"/>
    <col min="2309" max="2313" width="7.7109375" style="92" customWidth="1"/>
    <col min="2314" max="2314" width="6.85546875" style="92" customWidth="1"/>
    <col min="2315" max="2316" width="6.5703125" style="92" customWidth="1"/>
    <col min="2317" max="2317" width="6.85546875" style="92" customWidth="1"/>
    <col min="2318" max="2318" width="6.5703125" style="92" customWidth="1"/>
    <col min="2319" max="2322" width="4.7109375" style="92" customWidth="1"/>
    <col min="2323" max="2560" width="8.5703125" style="92"/>
    <col min="2561" max="2561" width="3.85546875" style="92" customWidth="1"/>
    <col min="2562" max="2562" width="16.42578125" style="92" bestFit="1" customWidth="1"/>
    <col min="2563" max="2564" width="7.7109375" style="92" bestFit="1" customWidth="1"/>
    <col min="2565" max="2569" width="7.7109375" style="92" customWidth="1"/>
    <col min="2570" max="2570" width="6.85546875" style="92" customWidth="1"/>
    <col min="2571" max="2572" width="6.5703125" style="92" customWidth="1"/>
    <col min="2573" max="2573" width="6.85546875" style="92" customWidth="1"/>
    <col min="2574" max="2574" width="6.5703125" style="92" customWidth="1"/>
    <col min="2575" max="2578" width="4.7109375" style="92" customWidth="1"/>
    <col min="2579" max="2816" width="8.5703125" style="92"/>
    <col min="2817" max="2817" width="3.85546875" style="92" customWidth="1"/>
    <col min="2818" max="2818" width="16.42578125" style="92" bestFit="1" customWidth="1"/>
    <col min="2819" max="2820" width="7.7109375" style="92" bestFit="1" customWidth="1"/>
    <col min="2821" max="2825" width="7.7109375" style="92" customWidth="1"/>
    <col min="2826" max="2826" width="6.85546875" style="92" customWidth="1"/>
    <col min="2827" max="2828" width="6.5703125" style="92" customWidth="1"/>
    <col min="2829" max="2829" width="6.85546875" style="92" customWidth="1"/>
    <col min="2830" max="2830" width="6.5703125" style="92" customWidth="1"/>
    <col min="2831" max="2834" width="4.7109375" style="92" customWidth="1"/>
    <col min="2835" max="3072" width="8.5703125" style="92"/>
    <col min="3073" max="3073" width="3.85546875" style="92" customWidth="1"/>
    <col min="3074" max="3074" width="16.42578125" style="92" bestFit="1" customWidth="1"/>
    <col min="3075" max="3076" width="7.7109375" style="92" bestFit="1" customWidth="1"/>
    <col min="3077" max="3081" width="7.7109375" style="92" customWidth="1"/>
    <col min="3082" max="3082" width="6.85546875" style="92" customWidth="1"/>
    <col min="3083" max="3084" width="6.5703125" style="92" customWidth="1"/>
    <col min="3085" max="3085" width="6.85546875" style="92" customWidth="1"/>
    <col min="3086" max="3086" width="6.5703125" style="92" customWidth="1"/>
    <col min="3087" max="3090" width="4.7109375" style="92" customWidth="1"/>
    <col min="3091" max="3328" width="8.5703125" style="92"/>
    <col min="3329" max="3329" width="3.85546875" style="92" customWidth="1"/>
    <col min="3330" max="3330" width="16.42578125" style="92" bestFit="1" customWidth="1"/>
    <col min="3331" max="3332" width="7.7109375" style="92" bestFit="1" customWidth="1"/>
    <col min="3333" max="3337" width="7.7109375" style="92" customWidth="1"/>
    <col min="3338" max="3338" width="6.85546875" style="92" customWidth="1"/>
    <col min="3339" max="3340" width="6.5703125" style="92" customWidth="1"/>
    <col min="3341" max="3341" width="6.85546875" style="92" customWidth="1"/>
    <col min="3342" max="3342" width="6.5703125" style="92" customWidth="1"/>
    <col min="3343" max="3346" width="4.7109375" style="92" customWidth="1"/>
    <col min="3347" max="3584" width="8.5703125" style="92"/>
    <col min="3585" max="3585" width="3.85546875" style="92" customWidth="1"/>
    <col min="3586" max="3586" width="16.42578125" style="92" bestFit="1" customWidth="1"/>
    <col min="3587" max="3588" width="7.7109375" style="92" bestFit="1" customWidth="1"/>
    <col min="3589" max="3593" width="7.7109375" style="92" customWidth="1"/>
    <col min="3594" max="3594" width="6.85546875" style="92" customWidth="1"/>
    <col min="3595" max="3596" width="6.5703125" style="92" customWidth="1"/>
    <col min="3597" max="3597" width="6.85546875" style="92" customWidth="1"/>
    <col min="3598" max="3598" width="6.5703125" style="92" customWidth="1"/>
    <col min="3599" max="3602" width="4.7109375" style="92" customWidth="1"/>
    <col min="3603" max="3840" width="8.5703125" style="92"/>
    <col min="3841" max="3841" width="3.85546875" style="92" customWidth="1"/>
    <col min="3842" max="3842" width="16.42578125" style="92" bestFit="1" customWidth="1"/>
    <col min="3843" max="3844" width="7.7109375" style="92" bestFit="1" customWidth="1"/>
    <col min="3845" max="3849" width="7.7109375" style="92" customWidth="1"/>
    <col min="3850" max="3850" width="6.85546875" style="92" customWidth="1"/>
    <col min="3851" max="3852" width="6.5703125" style="92" customWidth="1"/>
    <col min="3853" max="3853" width="6.85546875" style="92" customWidth="1"/>
    <col min="3854" max="3854" width="6.5703125" style="92" customWidth="1"/>
    <col min="3855" max="3858" width="4.7109375" style="92" customWidth="1"/>
    <col min="3859" max="4096" width="8.5703125" style="92"/>
    <col min="4097" max="4097" width="3.85546875" style="92" customWidth="1"/>
    <col min="4098" max="4098" width="16.42578125" style="92" bestFit="1" customWidth="1"/>
    <col min="4099" max="4100" width="7.7109375" style="92" bestFit="1" customWidth="1"/>
    <col min="4101" max="4105" width="7.7109375" style="92" customWidth="1"/>
    <col min="4106" max="4106" width="6.85546875" style="92" customWidth="1"/>
    <col min="4107" max="4108" width="6.5703125" style="92" customWidth="1"/>
    <col min="4109" max="4109" width="6.85546875" style="92" customWidth="1"/>
    <col min="4110" max="4110" width="6.5703125" style="92" customWidth="1"/>
    <col min="4111" max="4114" width="4.7109375" style="92" customWidth="1"/>
    <col min="4115" max="4352" width="8.5703125" style="92"/>
    <col min="4353" max="4353" width="3.85546875" style="92" customWidth="1"/>
    <col min="4354" max="4354" width="16.42578125" style="92" bestFit="1" customWidth="1"/>
    <col min="4355" max="4356" width="7.7109375" style="92" bestFit="1" customWidth="1"/>
    <col min="4357" max="4361" width="7.7109375" style="92" customWidth="1"/>
    <col min="4362" max="4362" width="6.85546875" style="92" customWidth="1"/>
    <col min="4363" max="4364" width="6.5703125" style="92" customWidth="1"/>
    <col min="4365" max="4365" width="6.85546875" style="92" customWidth="1"/>
    <col min="4366" max="4366" width="6.5703125" style="92" customWidth="1"/>
    <col min="4367" max="4370" width="4.7109375" style="92" customWidth="1"/>
    <col min="4371" max="4608" width="8.5703125" style="92"/>
    <col min="4609" max="4609" width="3.85546875" style="92" customWidth="1"/>
    <col min="4610" max="4610" width="16.42578125" style="92" bestFit="1" customWidth="1"/>
    <col min="4611" max="4612" width="7.7109375" style="92" bestFit="1" customWidth="1"/>
    <col min="4613" max="4617" width="7.7109375" style="92" customWidth="1"/>
    <col min="4618" max="4618" width="6.85546875" style="92" customWidth="1"/>
    <col min="4619" max="4620" width="6.5703125" style="92" customWidth="1"/>
    <col min="4621" max="4621" width="6.85546875" style="92" customWidth="1"/>
    <col min="4622" max="4622" width="6.5703125" style="92" customWidth="1"/>
    <col min="4623" max="4626" width="4.7109375" style="92" customWidth="1"/>
    <col min="4627" max="4864" width="8.5703125" style="92"/>
    <col min="4865" max="4865" width="3.85546875" style="92" customWidth="1"/>
    <col min="4866" max="4866" width="16.42578125" style="92" bestFit="1" customWidth="1"/>
    <col min="4867" max="4868" width="7.7109375" style="92" bestFit="1" customWidth="1"/>
    <col min="4869" max="4873" width="7.7109375" style="92" customWidth="1"/>
    <col min="4874" max="4874" width="6.85546875" style="92" customWidth="1"/>
    <col min="4875" max="4876" width="6.5703125" style="92" customWidth="1"/>
    <col min="4877" max="4877" width="6.85546875" style="92" customWidth="1"/>
    <col min="4878" max="4878" width="6.5703125" style="92" customWidth="1"/>
    <col min="4879" max="4882" width="4.7109375" style="92" customWidth="1"/>
    <col min="4883" max="5120" width="8.5703125" style="92"/>
    <col min="5121" max="5121" width="3.85546875" style="92" customWidth="1"/>
    <col min="5122" max="5122" width="16.42578125" style="92" bestFit="1" customWidth="1"/>
    <col min="5123" max="5124" width="7.7109375" style="92" bestFit="1" customWidth="1"/>
    <col min="5125" max="5129" width="7.7109375" style="92" customWidth="1"/>
    <col min="5130" max="5130" width="6.85546875" style="92" customWidth="1"/>
    <col min="5131" max="5132" width="6.5703125" style="92" customWidth="1"/>
    <col min="5133" max="5133" width="6.85546875" style="92" customWidth="1"/>
    <col min="5134" max="5134" width="6.5703125" style="92" customWidth="1"/>
    <col min="5135" max="5138" width="4.7109375" style="92" customWidth="1"/>
    <col min="5139" max="5376" width="8.5703125" style="92"/>
    <col min="5377" max="5377" width="3.85546875" style="92" customWidth="1"/>
    <col min="5378" max="5378" width="16.42578125" style="92" bestFit="1" customWidth="1"/>
    <col min="5379" max="5380" width="7.7109375" style="92" bestFit="1" customWidth="1"/>
    <col min="5381" max="5385" width="7.7109375" style="92" customWidth="1"/>
    <col min="5386" max="5386" width="6.85546875" style="92" customWidth="1"/>
    <col min="5387" max="5388" width="6.5703125" style="92" customWidth="1"/>
    <col min="5389" max="5389" width="6.85546875" style="92" customWidth="1"/>
    <col min="5390" max="5390" width="6.5703125" style="92" customWidth="1"/>
    <col min="5391" max="5394" width="4.7109375" style="92" customWidth="1"/>
    <col min="5395" max="5632" width="8.5703125" style="92"/>
    <col min="5633" max="5633" width="3.85546875" style="92" customWidth="1"/>
    <col min="5634" max="5634" width="16.42578125" style="92" bestFit="1" customWidth="1"/>
    <col min="5635" max="5636" width="7.7109375" style="92" bestFit="1" customWidth="1"/>
    <col min="5637" max="5641" width="7.7109375" style="92" customWidth="1"/>
    <col min="5642" max="5642" width="6.85546875" style="92" customWidth="1"/>
    <col min="5643" max="5644" width="6.5703125" style="92" customWidth="1"/>
    <col min="5645" max="5645" width="6.85546875" style="92" customWidth="1"/>
    <col min="5646" max="5646" width="6.5703125" style="92" customWidth="1"/>
    <col min="5647" max="5650" width="4.7109375" style="92" customWidth="1"/>
    <col min="5651" max="5888" width="8.5703125" style="92"/>
    <col min="5889" max="5889" width="3.85546875" style="92" customWidth="1"/>
    <col min="5890" max="5890" width="16.42578125" style="92" bestFit="1" customWidth="1"/>
    <col min="5891" max="5892" width="7.7109375" style="92" bestFit="1" customWidth="1"/>
    <col min="5893" max="5897" width="7.7109375" style="92" customWidth="1"/>
    <col min="5898" max="5898" width="6.85546875" style="92" customWidth="1"/>
    <col min="5899" max="5900" width="6.5703125" style="92" customWidth="1"/>
    <col min="5901" max="5901" width="6.85546875" style="92" customWidth="1"/>
    <col min="5902" max="5902" width="6.5703125" style="92" customWidth="1"/>
    <col min="5903" max="5906" width="4.7109375" style="92" customWidth="1"/>
    <col min="5907" max="6144" width="8.5703125" style="92"/>
    <col min="6145" max="6145" width="3.85546875" style="92" customWidth="1"/>
    <col min="6146" max="6146" width="16.42578125" style="92" bestFit="1" customWidth="1"/>
    <col min="6147" max="6148" width="7.7109375" style="92" bestFit="1" customWidth="1"/>
    <col min="6149" max="6153" width="7.7109375" style="92" customWidth="1"/>
    <col min="6154" max="6154" width="6.85546875" style="92" customWidth="1"/>
    <col min="6155" max="6156" width="6.5703125" style="92" customWidth="1"/>
    <col min="6157" max="6157" width="6.85546875" style="92" customWidth="1"/>
    <col min="6158" max="6158" width="6.5703125" style="92" customWidth="1"/>
    <col min="6159" max="6162" width="4.7109375" style="92" customWidth="1"/>
    <col min="6163" max="6400" width="8.5703125" style="92"/>
    <col min="6401" max="6401" width="3.85546875" style="92" customWidth="1"/>
    <col min="6402" max="6402" width="16.42578125" style="92" bestFit="1" customWidth="1"/>
    <col min="6403" max="6404" width="7.7109375" style="92" bestFit="1" customWidth="1"/>
    <col min="6405" max="6409" width="7.7109375" style="92" customWidth="1"/>
    <col min="6410" max="6410" width="6.85546875" style="92" customWidth="1"/>
    <col min="6411" max="6412" width="6.5703125" style="92" customWidth="1"/>
    <col min="6413" max="6413" width="6.85546875" style="92" customWidth="1"/>
    <col min="6414" max="6414" width="6.5703125" style="92" customWidth="1"/>
    <col min="6415" max="6418" width="4.7109375" style="92" customWidth="1"/>
    <col min="6419" max="6656" width="8.5703125" style="92"/>
    <col min="6657" max="6657" width="3.85546875" style="92" customWidth="1"/>
    <col min="6658" max="6658" width="16.42578125" style="92" bestFit="1" customWidth="1"/>
    <col min="6659" max="6660" width="7.7109375" style="92" bestFit="1" customWidth="1"/>
    <col min="6661" max="6665" width="7.7109375" style="92" customWidth="1"/>
    <col min="6666" max="6666" width="6.85546875" style="92" customWidth="1"/>
    <col min="6667" max="6668" width="6.5703125" style="92" customWidth="1"/>
    <col min="6669" max="6669" width="6.85546875" style="92" customWidth="1"/>
    <col min="6670" max="6670" width="6.5703125" style="92" customWidth="1"/>
    <col min="6671" max="6674" width="4.7109375" style="92" customWidth="1"/>
    <col min="6675" max="6912" width="8.5703125" style="92"/>
    <col min="6913" max="6913" width="3.85546875" style="92" customWidth="1"/>
    <col min="6914" max="6914" width="16.42578125" style="92" bestFit="1" customWidth="1"/>
    <col min="6915" max="6916" width="7.7109375" style="92" bestFit="1" customWidth="1"/>
    <col min="6917" max="6921" width="7.7109375" style="92" customWidth="1"/>
    <col min="6922" max="6922" width="6.85546875" style="92" customWidth="1"/>
    <col min="6923" max="6924" width="6.5703125" style="92" customWidth="1"/>
    <col min="6925" max="6925" width="6.85546875" style="92" customWidth="1"/>
    <col min="6926" max="6926" width="6.5703125" style="92" customWidth="1"/>
    <col min="6927" max="6930" width="4.7109375" style="92" customWidth="1"/>
    <col min="6931" max="7168" width="8.5703125" style="92"/>
    <col min="7169" max="7169" width="3.85546875" style="92" customWidth="1"/>
    <col min="7170" max="7170" width="16.42578125" style="92" bestFit="1" customWidth="1"/>
    <col min="7171" max="7172" width="7.7109375" style="92" bestFit="1" customWidth="1"/>
    <col min="7173" max="7177" width="7.7109375" style="92" customWidth="1"/>
    <col min="7178" max="7178" width="6.85546875" style="92" customWidth="1"/>
    <col min="7179" max="7180" width="6.5703125" style="92" customWidth="1"/>
    <col min="7181" max="7181" width="6.85546875" style="92" customWidth="1"/>
    <col min="7182" max="7182" width="6.5703125" style="92" customWidth="1"/>
    <col min="7183" max="7186" width="4.7109375" style="92" customWidth="1"/>
    <col min="7187" max="7424" width="8.5703125" style="92"/>
    <col min="7425" max="7425" width="3.85546875" style="92" customWidth="1"/>
    <col min="7426" max="7426" width="16.42578125" style="92" bestFit="1" customWidth="1"/>
    <col min="7427" max="7428" width="7.7109375" style="92" bestFit="1" customWidth="1"/>
    <col min="7429" max="7433" width="7.7109375" style="92" customWidth="1"/>
    <col min="7434" max="7434" width="6.85546875" style="92" customWidth="1"/>
    <col min="7435" max="7436" width="6.5703125" style="92" customWidth="1"/>
    <col min="7437" max="7437" width="6.85546875" style="92" customWidth="1"/>
    <col min="7438" max="7438" width="6.5703125" style="92" customWidth="1"/>
    <col min="7439" max="7442" width="4.7109375" style="92" customWidth="1"/>
    <col min="7443" max="7680" width="8.5703125" style="92"/>
    <col min="7681" max="7681" width="3.85546875" style="92" customWidth="1"/>
    <col min="7682" max="7682" width="16.42578125" style="92" bestFit="1" customWidth="1"/>
    <col min="7683" max="7684" width="7.7109375" style="92" bestFit="1" customWidth="1"/>
    <col min="7685" max="7689" width="7.7109375" style="92" customWidth="1"/>
    <col min="7690" max="7690" width="6.85546875" style="92" customWidth="1"/>
    <col min="7691" max="7692" width="6.5703125" style="92" customWidth="1"/>
    <col min="7693" max="7693" width="6.85546875" style="92" customWidth="1"/>
    <col min="7694" max="7694" width="6.5703125" style="92" customWidth="1"/>
    <col min="7695" max="7698" width="4.7109375" style="92" customWidth="1"/>
    <col min="7699" max="7936" width="8.5703125" style="92"/>
    <col min="7937" max="7937" width="3.85546875" style="92" customWidth="1"/>
    <col min="7938" max="7938" width="16.42578125" style="92" bestFit="1" customWidth="1"/>
    <col min="7939" max="7940" width="7.7109375" style="92" bestFit="1" customWidth="1"/>
    <col min="7941" max="7945" width="7.7109375" style="92" customWidth="1"/>
    <col min="7946" max="7946" width="6.85546875" style="92" customWidth="1"/>
    <col min="7947" max="7948" width="6.5703125" style="92" customWidth="1"/>
    <col min="7949" max="7949" width="6.85546875" style="92" customWidth="1"/>
    <col min="7950" max="7950" width="6.5703125" style="92" customWidth="1"/>
    <col min="7951" max="7954" width="4.7109375" style="92" customWidth="1"/>
    <col min="7955" max="8192" width="8.5703125" style="92"/>
    <col min="8193" max="8193" width="3.85546875" style="92" customWidth="1"/>
    <col min="8194" max="8194" width="16.42578125" style="92" bestFit="1" customWidth="1"/>
    <col min="8195" max="8196" width="7.7109375" style="92" bestFit="1" customWidth="1"/>
    <col min="8197" max="8201" width="7.7109375" style="92" customWidth="1"/>
    <col min="8202" max="8202" width="6.85546875" style="92" customWidth="1"/>
    <col min="8203" max="8204" width="6.5703125" style="92" customWidth="1"/>
    <col min="8205" max="8205" width="6.85546875" style="92" customWidth="1"/>
    <col min="8206" max="8206" width="6.5703125" style="92" customWidth="1"/>
    <col min="8207" max="8210" width="4.7109375" style="92" customWidth="1"/>
    <col min="8211" max="8448" width="8.5703125" style="92"/>
    <col min="8449" max="8449" width="3.85546875" style="92" customWidth="1"/>
    <col min="8450" max="8450" width="16.42578125" style="92" bestFit="1" customWidth="1"/>
    <col min="8451" max="8452" width="7.7109375" style="92" bestFit="1" customWidth="1"/>
    <col min="8453" max="8457" width="7.7109375" style="92" customWidth="1"/>
    <col min="8458" max="8458" width="6.85546875" style="92" customWidth="1"/>
    <col min="8459" max="8460" width="6.5703125" style="92" customWidth="1"/>
    <col min="8461" max="8461" width="6.85546875" style="92" customWidth="1"/>
    <col min="8462" max="8462" width="6.5703125" style="92" customWidth="1"/>
    <col min="8463" max="8466" width="4.7109375" style="92" customWidth="1"/>
    <col min="8467" max="8704" width="8.5703125" style="92"/>
    <col min="8705" max="8705" width="3.85546875" style="92" customWidth="1"/>
    <col min="8706" max="8706" width="16.42578125" style="92" bestFit="1" customWidth="1"/>
    <col min="8707" max="8708" width="7.7109375" style="92" bestFit="1" customWidth="1"/>
    <col min="8709" max="8713" width="7.7109375" style="92" customWidth="1"/>
    <col min="8714" max="8714" width="6.85546875" style="92" customWidth="1"/>
    <col min="8715" max="8716" width="6.5703125" style="92" customWidth="1"/>
    <col min="8717" max="8717" width="6.85546875" style="92" customWidth="1"/>
    <col min="8718" max="8718" width="6.5703125" style="92" customWidth="1"/>
    <col min="8719" max="8722" width="4.7109375" style="92" customWidth="1"/>
    <col min="8723" max="8960" width="8.5703125" style="92"/>
    <col min="8961" max="8961" width="3.85546875" style="92" customWidth="1"/>
    <col min="8962" max="8962" width="16.42578125" style="92" bestFit="1" customWidth="1"/>
    <col min="8963" max="8964" width="7.7109375" style="92" bestFit="1" customWidth="1"/>
    <col min="8965" max="8969" width="7.7109375" style="92" customWidth="1"/>
    <col min="8970" max="8970" width="6.85546875" style="92" customWidth="1"/>
    <col min="8971" max="8972" width="6.5703125" style="92" customWidth="1"/>
    <col min="8973" max="8973" width="6.85546875" style="92" customWidth="1"/>
    <col min="8974" max="8974" width="6.5703125" style="92" customWidth="1"/>
    <col min="8975" max="8978" width="4.7109375" style="92" customWidth="1"/>
    <col min="8979" max="9216" width="8.5703125" style="92"/>
    <col min="9217" max="9217" width="3.85546875" style="92" customWidth="1"/>
    <col min="9218" max="9218" width="16.42578125" style="92" bestFit="1" customWidth="1"/>
    <col min="9219" max="9220" width="7.7109375" style="92" bestFit="1" customWidth="1"/>
    <col min="9221" max="9225" width="7.7109375" style="92" customWidth="1"/>
    <col min="9226" max="9226" width="6.85546875" style="92" customWidth="1"/>
    <col min="9227" max="9228" width="6.5703125" style="92" customWidth="1"/>
    <col min="9229" max="9229" width="6.85546875" style="92" customWidth="1"/>
    <col min="9230" max="9230" width="6.5703125" style="92" customWidth="1"/>
    <col min="9231" max="9234" width="4.7109375" style="92" customWidth="1"/>
    <col min="9235" max="9472" width="8.5703125" style="92"/>
    <col min="9473" max="9473" width="3.85546875" style="92" customWidth="1"/>
    <col min="9474" max="9474" width="16.42578125" style="92" bestFit="1" customWidth="1"/>
    <col min="9475" max="9476" width="7.7109375" style="92" bestFit="1" customWidth="1"/>
    <col min="9477" max="9481" width="7.7109375" style="92" customWidth="1"/>
    <col min="9482" max="9482" width="6.85546875" style="92" customWidth="1"/>
    <col min="9483" max="9484" width="6.5703125" style="92" customWidth="1"/>
    <col min="9485" max="9485" width="6.85546875" style="92" customWidth="1"/>
    <col min="9486" max="9486" width="6.5703125" style="92" customWidth="1"/>
    <col min="9487" max="9490" width="4.7109375" style="92" customWidth="1"/>
    <col min="9491" max="9728" width="8.5703125" style="92"/>
    <col min="9729" max="9729" width="3.85546875" style="92" customWidth="1"/>
    <col min="9730" max="9730" width="16.42578125" style="92" bestFit="1" customWidth="1"/>
    <col min="9731" max="9732" width="7.7109375" style="92" bestFit="1" customWidth="1"/>
    <col min="9733" max="9737" width="7.7109375" style="92" customWidth="1"/>
    <col min="9738" max="9738" width="6.85546875" style="92" customWidth="1"/>
    <col min="9739" max="9740" width="6.5703125" style="92" customWidth="1"/>
    <col min="9741" max="9741" width="6.85546875" style="92" customWidth="1"/>
    <col min="9742" max="9742" width="6.5703125" style="92" customWidth="1"/>
    <col min="9743" max="9746" width="4.7109375" style="92" customWidth="1"/>
    <col min="9747" max="9984" width="8.5703125" style="92"/>
    <col min="9985" max="9985" width="3.85546875" style="92" customWidth="1"/>
    <col min="9986" max="9986" width="16.42578125" style="92" bestFit="1" customWidth="1"/>
    <col min="9987" max="9988" width="7.7109375" style="92" bestFit="1" customWidth="1"/>
    <col min="9989" max="9993" width="7.7109375" style="92" customWidth="1"/>
    <col min="9994" max="9994" width="6.85546875" style="92" customWidth="1"/>
    <col min="9995" max="9996" width="6.5703125" style="92" customWidth="1"/>
    <col min="9997" max="9997" width="6.85546875" style="92" customWidth="1"/>
    <col min="9998" max="9998" width="6.5703125" style="92" customWidth="1"/>
    <col min="9999" max="10002" width="4.7109375" style="92" customWidth="1"/>
    <col min="10003" max="10240" width="8.5703125" style="92"/>
    <col min="10241" max="10241" width="3.85546875" style="92" customWidth="1"/>
    <col min="10242" max="10242" width="16.42578125" style="92" bestFit="1" customWidth="1"/>
    <col min="10243" max="10244" width="7.7109375" style="92" bestFit="1" customWidth="1"/>
    <col min="10245" max="10249" width="7.7109375" style="92" customWidth="1"/>
    <col min="10250" max="10250" width="6.85546875" style="92" customWidth="1"/>
    <col min="10251" max="10252" width="6.5703125" style="92" customWidth="1"/>
    <col min="10253" max="10253" width="6.85546875" style="92" customWidth="1"/>
    <col min="10254" max="10254" width="6.5703125" style="92" customWidth="1"/>
    <col min="10255" max="10258" width="4.7109375" style="92" customWidth="1"/>
    <col min="10259" max="10496" width="8.5703125" style="92"/>
    <col min="10497" max="10497" width="3.85546875" style="92" customWidth="1"/>
    <col min="10498" max="10498" width="16.42578125" style="92" bestFit="1" customWidth="1"/>
    <col min="10499" max="10500" width="7.7109375" style="92" bestFit="1" customWidth="1"/>
    <col min="10501" max="10505" width="7.7109375" style="92" customWidth="1"/>
    <col min="10506" max="10506" width="6.85546875" style="92" customWidth="1"/>
    <col min="10507" max="10508" width="6.5703125" style="92" customWidth="1"/>
    <col min="10509" max="10509" width="6.85546875" style="92" customWidth="1"/>
    <col min="10510" max="10510" width="6.5703125" style="92" customWidth="1"/>
    <col min="10511" max="10514" width="4.7109375" style="92" customWidth="1"/>
    <col min="10515" max="10752" width="8.5703125" style="92"/>
    <col min="10753" max="10753" width="3.85546875" style="92" customWidth="1"/>
    <col min="10754" max="10754" width="16.42578125" style="92" bestFit="1" customWidth="1"/>
    <col min="10755" max="10756" width="7.7109375" style="92" bestFit="1" customWidth="1"/>
    <col min="10757" max="10761" width="7.7109375" style="92" customWidth="1"/>
    <col min="10762" max="10762" width="6.85546875" style="92" customWidth="1"/>
    <col min="10763" max="10764" width="6.5703125" style="92" customWidth="1"/>
    <col min="10765" max="10765" width="6.85546875" style="92" customWidth="1"/>
    <col min="10766" max="10766" width="6.5703125" style="92" customWidth="1"/>
    <col min="10767" max="10770" width="4.7109375" style="92" customWidth="1"/>
    <col min="10771" max="11008" width="8.5703125" style="92"/>
    <col min="11009" max="11009" width="3.85546875" style="92" customWidth="1"/>
    <col min="11010" max="11010" width="16.42578125" style="92" bestFit="1" customWidth="1"/>
    <col min="11011" max="11012" width="7.7109375" style="92" bestFit="1" customWidth="1"/>
    <col min="11013" max="11017" width="7.7109375" style="92" customWidth="1"/>
    <col min="11018" max="11018" width="6.85546875" style="92" customWidth="1"/>
    <col min="11019" max="11020" width="6.5703125" style="92" customWidth="1"/>
    <col min="11021" max="11021" width="6.85546875" style="92" customWidth="1"/>
    <col min="11022" max="11022" width="6.5703125" style="92" customWidth="1"/>
    <col min="11023" max="11026" width="4.7109375" style="92" customWidth="1"/>
    <col min="11027" max="11264" width="8.5703125" style="92"/>
    <col min="11265" max="11265" width="3.85546875" style="92" customWidth="1"/>
    <col min="11266" max="11266" width="16.42578125" style="92" bestFit="1" customWidth="1"/>
    <col min="11267" max="11268" width="7.7109375" style="92" bestFit="1" customWidth="1"/>
    <col min="11269" max="11273" width="7.7109375" style="92" customWidth="1"/>
    <col min="11274" max="11274" width="6.85546875" style="92" customWidth="1"/>
    <col min="11275" max="11276" width="6.5703125" style="92" customWidth="1"/>
    <col min="11277" max="11277" width="6.85546875" style="92" customWidth="1"/>
    <col min="11278" max="11278" width="6.5703125" style="92" customWidth="1"/>
    <col min="11279" max="11282" width="4.7109375" style="92" customWidth="1"/>
    <col min="11283" max="11520" width="8.5703125" style="92"/>
    <col min="11521" max="11521" width="3.85546875" style="92" customWidth="1"/>
    <col min="11522" max="11522" width="16.42578125" style="92" bestFit="1" customWidth="1"/>
    <col min="11523" max="11524" width="7.7109375" style="92" bestFit="1" customWidth="1"/>
    <col min="11525" max="11529" width="7.7109375" style="92" customWidth="1"/>
    <col min="11530" max="11530" width="6.85546875" style="92" customWidth="1"/>
    <col min="11531" max="11532" width="6.5703125" style="92" customWidth="1"/>
    <col min="11533" max="11533" width="6.85546875" style="92" customWidth="1"/>
    <col min="11534" max="11534" width="6.5703125" style="92" customWidth="1"/>
    <col min="11535" max="11538" width="4.7109375" style="92" customWidth="1"/>
    <col min="11539" max="11776" width="8.5703125" style="92"/>
    <col min="11777" max="11777" width="3.85546875" style="92" customWidth="1"/>
    <col min="11778" max="11778" width="16.42578125" style="92" bestFit="1" customWidth="1"/>
    <col min="11779" max="11780" width="7.7109375" style="92" bestFit="1" customWidth="1"/>
    <col min="11781" max="11785" width="7.7109375" style="92" customWidth="1"/>
    <col min="11786" max="11786" width="6.85546875" style="92" customWidth="1"/>
    <col min="11787" max="11788" width="6.5703125" style="92" customWidth="1"/>
    <col min="11789" max="11789" width="6.85546875" style="92" customWidth="1"/>
    <col min="11790" max="11790" width="6.5703125" style="92" customWidth="1"/>
    <col min="11791" max="11794" width="4.7109375" style="92" customWidth="1"/>
    <col min="11795" max="12032" width="8.5703125" style="92"/>
    <col min="12033" max="12033" width="3.85546875" style="92" customWidth="1"/>
    <col min="12034" max="12034" width="16.42578125" style="92" bestFit="1" customWidth="1"/>
    <col min="12035" max="12036" width="7.7109375" style="92" bestFit="1" customWidth="1"/>
    <col min="12037" max="12041" width="7.7109375" style="92" customWidth="1"/>
    <col min="12042" max="12042" width="6.85546875" style="92" customWidth="1"/>
    <col min="12043" max="12044" width="6.5703125" style="92" customWidth="1"/>
    <col min="12045" max="12045" width="6.85546875" style="92" customWidth="1"/>
    <col min="12046" max="12046" width="6.5703125" style="92" customWidth="1"/>
    <col min="12047" max="12050" width="4.7109375" style="92" customWidth="1"/>
    <col min="12051" max="12288" width="8.5703125" style="92"/>
    <col min="12289" max="12289" width="3.85546875" style="92" customWidth="1"/>
    <col min="12290" max="12290" width="16.42578125" style="92" bestFit="1" customWidth="1"/>
    <col min="12291" max="12292" width="7.7109375" style="92" bestFit="1" customWidth="1"/>
    <col min="12293" max="12297" width="7.7109375" style="92" customWidth="1"/>
    <col min="12298" max="12298" width="6.85546875" style="92" customWidth="1"/>
    <col min="12299" max="12300" width="6.5703125" style="92" customWidth="1"/>
    <col min="12301" max="12301" width="6.85546875" style="92" customWidth="1"/>
    <col min="12302" max="12302" width="6.5703125" style="92" customWidth="1"/>
    <col min="12303" max="12306" width="4.7109375" style="92" customWidth="1"/>
    <col min="12307" max="12544" width="8.5703125" style="92"/>
    <col min="12545" max="12545" width="3.85546875" style="92" customWidth="1"/>
    <col min="12546" max="12546" width="16.42578125" style="92" bestFit="1" customWidth="1"/>
    <col min="12547" max="12548" width="7.7109375" style="92" bestFit="1" customWidth="1"/>
    <col min="12549" max="12553" width="7.7109375" style="92" customWidth="1"/>
    <col min="12554" max="12554" width="6.85546875" style="92" customWidth="1"/>
    <col min="12555" max="12556" width="6.5703125" style="92" customWidth="1"/>
    <col min="12557" max="12557" width="6.85546875" style="92" customWidth="1"/>
    <col min="12558" max="12558" width="6.5703125" style="92" customWidth="1"/>
    <col min="12559" max="12562" width="4.7109375" style="92" customWidth="1"/>
    <col min="12563" max="12800" width="8.5703125" style="92"/>
    <col min="12801" max="12801" width="3.85546875" style="92" customWidth="1"/>
    <col min="12802" max="12802" width="16.42578125" style="92" bestFit="1" customWidth="1"/>
    <col min="12803" max="12804" width="7.7109375" style="92" bestFit="1" customWidth="1"/>
    <col min="12805" max="12809" width="7.7109375" style="92" customWidth="1"/>
    <col min="12810" max="12810" width="6.85546875" style="92" customWidth="1"/>
    <col min="12811" max="12812" width="6.5703125" style="92" customWidth="1"/>
    <col min="12813" max="12813" width="6.85546875" style="92" customWidth="1"/>
    <col min="12814" max="12814" width="6.5703125" style="92" customWidth="1"/>
    <col min="12815" max="12818" width="4.7109375" style="92" customWidth="1"/>
    <col min="12819" max="13056" width="8.5703125" style="92"/>
    <col min="13057" max="13057" width="3.85546875" style="92" customWidth="1"/>
    <col min="13058" max="13058" width="16.42578125" style="92" bestFit="1" customWidth="1"/>
    <col min="13059" max="13060" width="7.7109375" style="92" bestFit="1" customWidth="1"/>
    <col min="13061" max="13065" width="7.7109375" style="92" customWidth="1"/>
    <col min="13066" max="13066" width="6.85546875" style="92" customWidth="1"/>
    <col min="13067" max="13068" width="6.5703125" style="92" customWidth="1"/>
    <col min="13069" max="13069" width="6.85546875" style="92" customWidth="1"/>
    <col min="13070" max="13070" width="6.5703125" style="92" customWidth="1"/>
    <col min="13071" max="13074" width="4.7109375" style="92" customWidth="1"/>
    <col min="13075" max="13312" width="8.5703125" style="92"/>
    <col min="13313" max="13313" width="3.85546875" style="92" customWidth="1"/>
    <col min="13314" max="13314" width="16.42578125" style="92" bestFit="1" customWidth="1"/>
    <col min="13315" max="13316" width="7.7109375" style="92" bestFit="1" customWidth="1"/>
    <col min="13317" max="13321" width="7.7109375" style="92" customWidth="1"/>
    <col min="13322" max="13322" width="6.85546875" style="92" customWidth="1"/>
    <col min="13323" max="13324" width="6.5703125" style="92" customWidth="1"/>
    <col min="13325" max="13325" width="6.85546875" style="92" customWidth="1"/>
    <col min="13326" max="13326" width="6.5703125" style="92" customWidth="1"/>
    <col min="13327" max="13330" width="4.7109375" style="92" customWidth="1"/>
    <col min="13331" max="13568" width="8.5703125" style="92"/>
    <col min="13569" max="13569" width="3.85546875" style="92" customWidth="1"/>
    <col min="13570" max="13570" width="16.42578125" style="92" bestFit="1" customWidth="1"/>
    <col min="13571" max="13572" width="7.7109375" style="92" bestFit="1" customWidth="1"/>
    <col min="13573" max="13577" width="7.7109375" style="92" customWidth="1"/>
    <col min="13578" max="13578" width="6.85546875" style="92" customWidth="1"/>
    <col min="13579" max="13580" width="6.5703125" style="92" customWidth="1"/>
    <col min="13581" max="13581" width="6.85546875" style="92" customWidth="1"/>
    <col min="13582" max="13582" width="6.5703125" style="92" customWidth="1"/>
    <col min="13583" max="13586" width="4.7109375" style="92" customWidth="1"/>
    <col min="13587" max="13824" width="8.5703125" style="92"/>
    <col min="13825" max="13825" width="3.85546875" style="92" customWidth="1"/>
    <col min="13826" max="13826" width="16.42578125" style="92" bestFit="1" customWidth="1"/>
    <col min="13827" max="13828" width="7.7109375" style="92" bestFit="1" customWidth="1"/>
    <col min="13829" max="13833" width="7.7109375" style="92" customWidth="1"/>
    <col min="13834" max="13834" width="6.85546875" style="92" customWidth="1"/>
    <col min="13835" max="13836" width="6.5703125" style="92" customWidth="1"/>
    <col min="13837" max="13837" width="6.85546875" style="92" customWidth="1"/>
    <col min="13838" max="13838" width="6.5703125" style="92" customWidth="1"/>
    <col min="13839" max="13842" width="4.7109375" style="92" customWidth="1"/>
    <col min="13843" max="14080" width="8.5703125" style="92"/>
    <col min="14081" max="14081" width="3.85546875" style="92" customWidth="1"/>
    <col min="14082" max="14082" width="16.42578125" style="92" bestFit="1" customWidth="1"/>
    <col min="14083" max="14084" width="7.7109375" style="92" bestFit="1" customWidth="1"/>
    <col min="14085" max="14089" width="7.7109375" style="92" customWidth="1"/>
    <col min="14090" max="14090" width="6.85546875" style="92" customWidth="1"/>
    <col min="14091" max="14092" width="6.5703125" style="92" customWidth="1"/>
    <col min="14093" max="14093" width="6.85546875" style="92" customWidth="1"/>
    <col min="14094" max="14094" width="6.5703125" style="92" customWidth="1"/>
    <col min="14095" max="14098" width="4.7109375" style="92" customWidth="1"/>
    <col min="14099" max="14336" width="8.5703125" style="92"/>
    <col min="14337" max="14337" width="3.85546875" style="92" customWidth="1"/>
    <col min="14338" max="14338" width="16.42578125" style="92" bestFit="1" customWidth="1"/>
    <col min="14339" max="14340" width="7.7109375" style="92" bestFit="1" customWidth="1"/>
    <col min="14341" max="14345" width="7.7109375" style="92" customWidth="1"/>
    <col min="14346" max="14346" width="6.85546875" style="92" customWidth="1"/>
    <col min="14347" max="14348" width="6.5703125" style="92" customWidth="1"/>
    <col min="14349" max="14349" width="6.85546875" style="92" customWidth="1"/>
    <col min="14350" max="14350" width="6.5703125" style="92" customWidth="1"/>
    <col min="14351" max="14354" width="4.7109375" style="92" customWidth="1"/>
    <col min="14355" max="14592" width="8.5703125" style="92"/>
    <col min="14593" max="14593" width="3.85546875" style="92" customWidth="1"/>
    <col min="14594" max="14594" width="16.42578125" style="92" bestFit="1" customWidth="1"/>
    <col min="14595" max="14596" width="7.7109375" style="92" bestFit="1" customWidth="1"/>
    <col min="14597" max="14601" width="7.7109375" style="92" customWidth="1"/>
    <col min="14602" max="14602" width="6.85546875" style="92" customWidth="1"/>
    <col min="14603" max="14604" width="6.5703125" style="92" customWidth="1"/>
    <col min="14605" max="14605" width="6.85546875" style="92" customWidth="1"/>
    <col min="14606" max="14606" width="6.5703125" style="92" customWidth="1"/>
    <col min="14607" max="14610" width="4.7109375" style="92" customWidth="1"/>
    <col min="14611" max="14848" width="8.5703125" style="92"/>
    <col min="14849" max="14849" width="3.85546875" style="92" customWidth="1"/>
    <col min="14850" max="14850" width="16.42578125" style="92" bestFit="1" customWidth="1"/>
    <col min="14851" max="14852" width="7.7109375" style="92" bestFit="1" customWidth="1"/>
    <col min="14853" max="14857" width="7.7109375" style="92" customWidth="1"/>
    <col min="14858" max="14858" width="6.85546875" style="92" customWidth="1"/>
    <col min="14859" max="14860" width="6.5703125" style="92" customWidth="1"/>
    <col min="14861" max="14861" width="6.85546875" style="92" customWidth="1"/>
    <col min="14862" max="14862" width="6.5703125" style="92" customWidth="1"/>
    <col min="14863" max="14866" width="4.7109375" style="92" customWidth="1"/>
    <col min="14867" max="15104" width="8.5703125" style="92"/>
    <col min="15105" max="15105" width="3.85546875" style="92" customWidth="1"/>
    <col min="15106" max="15106" width="16.42578125" style="92" bestFit="1" customWidth="1"/>
    <col min="15107" max="15108" width="7.7109375" style="92" bestFit="1" customWidth="1"/>
    <col min="15109" max="15113" width="7.7109375" style="92" customWidth="1"/>
    <col min="15114" max="15114" width="6.85546875" style="92" customWidth="1"/>
    <col min="15115" max="15116" width="6.5703125" style="92" customWidth="1"/>
    <col min="15117" max="15117" width="6.85546875" style="92" customWidth="1"/>
    <col min="15118" max="15118" width="6.5703125" style="92" customWidth="1"/>
    <col min="15119" max="15122" width="4.7109375" style="92" customWidth="1"/>
    <col min="15123" max="15360" width="8.5703125" style="92"/>
    <col min="15361" max="15361" width="3.85546875" style="92" customWidth="1"/>
    <col min="15362" max="15362" width="16.42578125" style="92" bestFit="1" customWidth="1"/>
    <col min="15363" max="15364" width="7.7109375" style="92" bestFit="1" customWidth="1"/>
    <col min="15365" max="15369" width="7.7109375" style="92" customWidth="1"/>
    <col min="15370" max="15370" width="6.85546875" style="92" customWidth="1"/>
    <col min="15371" max="15372" width="6.5703125" style="92" customWidth="1"/>
    <col min="15373" max="15373" width="6.85546875" style="92" customWidth="1"/>
    <col min="15374" max="15374" width="6.5703125" style="92" customWidth="1"/>
    <col min="15375" max="15378" width="4.7109375" style="92" customWidth="1"/>
    <col min="15379" max="15616" width="8.5703125" style="92"/>
    <col min="15617" max="15617" width="3.85546875" style="92" customWidth="1"/>
    <col min="15618" max="15618" width="16.42578125" style="92" bestFit="1" customWidth="1"/>
    <col min="15619" max="15620" width="7.7109375" style="92" bestFit="1" customWidth="1"/>
    <col min="15621" max="15625" width="7.7109375" style="92" customWidth="1"/>
    <col min="15626" max="15626" width="6.85546875" style="92" customWidth="1"/>
    <col min="15627" max="15628" width="6.5703125" style="92" customWidth="1"/>
    <col min="15629" max="15629" width="6.85546875" style="92" customWidth="1"/>
    <col min="15630" max="15630" width="6.5703125" style="92" customWidth="1"/>
    <col min="15631" max="15634" width="4.7109375" style="92" customWidth="1"/>
    <col min="15635" max="15872" width="8.5703125" style="92"/>
    <col min="15873" max="15873" width="3.85546875" style="92" customWidth="1"/>
    <col min="15874" max="15874" width="16.42578125" style="92" bestFit="1" customWidth="1"/>
    <col min="15875" max="15876" width="7.7109375" style="92" bestFit="1" customWidth="1"/>
    <col min="15877" max="15881" width="7.7109375" style="92" customWidth="1"/>
    <col min="15882" max="15882" width="6.85546875" style="92" customWidth="1"/>
    <col min="15883" max="15884" width="6.5703125" style="92" customWidth="1"/>
    <col min="15885" max="15885" width="6.85546875" style="92" customWidth="1"/>
    <col min="15886" max="15886" width="6.5703125" style="92" customWidth="1"/>
    <col min="15887" max="15890" width="4.7109375" style="92" customWidth="1"/>
    <col min="15891" max="16128" width="8.5703125" style="92"/>
    <col min="16129" max="16129" width="3.85546875" style="92" customWidth="1"/>
    <col min="16130" max="16130" width="16.42578125" style="92" bestFit="1" customWidth="1"/>
    <col min="16131" max="16132" width="7.7109375" style="92" bestFit="1" customWidth="1"/>
    <col min="16133" max="16137" width="7.7109375" style="92" customWidth="1"/>
    <col min="16138" max="16138" width="6.85546875" style="92" customWidth="1"/>
    <col min="16139" max="16140" width="6.5703125" style="92" customWidth="1"/>
    <col min="16141" max="16141" width="6.85546875" style="92" customWidth="1"/>
    <col min="16142" max="16142" width="6.5703125" style="92" customWidth="1"/>
    <col min="16143" max="16146" width="4.7109375" style="92" customWidth="1"/>
    <col min="16147" max="16384" width="8.5703125" style="92"/>
  </cols>
  <sheetData>
    <row r="1" spans="1:19" ht="13.5" customHeight="1"/>
    <row r="2" spans="1:19" ht="13.5" customHeight="1"/>
    <row r="3" spans="1:19" s="96" customFormat="1" ht="21" customHeight="1" thickBot="1">
      <c r="A3" s="93" t="s">
        <v>168</v>
      </c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9" s="96" customFormat="1" ht="22.5" customHeight="1">
      <c r="A4" s="97"/>
      <c r="B4" s="98"/>
      <c r="C4" s="99"/>
      <c r="D4" s="1019" t="s">
        <v>8</v>
      </c>
      <c r="E4" s="1020"/>
      <c r="F4" s="1020"/>
      <c r="G4" s="1020"/>
      <c r="H4" s="1020"/>
      <c r="I4" s="1021"/>
      <c r="J4" s="1020" t="s">
        <v>9</v>
      </c>
      <c r="K4" s="1020"/>
      <c r="L4" s="1020"/>
      <c r="M4" s="1020"/>
      <c r="N4" s="1020"/>
      <c r="O4" s="1020"/>
      <c r="P4" s="94"/>
    </row>
    <row r="5" spans="1:19" s="96" customFormat="1" ht="22.5" customHeight="1">
      <c r="A5" s="1022" t="s">
        <v>169</v>
      </c>
      <c r="B5" s="1023"/>
      <c r="C5" s="100" t="s">
        <v>7</v>
      </c>
      <c r="D5" s="1024" t="s">
        <v>170</v>
      </c>
      <c r="E5" s="1025"/>
      <c r="F5" s="1025"/>
      <c r="G5" s="1024" t="s">
        <v>171</v>
      </c>
      <c r="H5" s="1025"/>
      <c r="I5" s="1026"/>
      <c r="J5" s="1025" t="s">
        <v>170</v>
      </c>
      <c r="K5" s="1025"/>
      <c r="L5" s="1026"/>
      <c r="M5" s="1025" t="s">
        <v>171</v>
      </c>
      <c r="N5" s="1025"/>
      <c r="O5" s="1025"/>
      <c r="P5" s="94"/>
    </row>
    <row r="6" spans="1:19" s="96" customFormat="1" ht="22.5" customHeight="1" thickBot="1">
      <c r="A6" s="101"/>
      <c r="B6" s="102"/>
      <c r="C6" s="103"/>
      <c r="D6" s="104" t="s">
        <v>156</v>
      </c>
      <c r="E6" s="105" t="s">
        <v>157</v>
      </c>
      <c r="F6" s="105" t="s">
        <v>158</v>
      </c>
      <c r="G6" s="104" t="s">
        <v>156</v>
      </c>
      <c r="H6" s="105" t="s">
        <v>157</v>
      </c>
      <c r="I6" s="106" t="s">
        <v>158</v>
      </c>
      <c r="J6" s="104" t="s">
        <v>156</v>
      </c>
      <c r="K6" s="105" t="s">
        <v>157</v>
      </c>
      <c r="L6" s="106" t="s">
        <v>158</v>
      </c>
      <c r="M6" s="104" t="s">
        <v>156</v>
      </c>
      <c r="N6" s="105" t="s">
        <v>157</v>
      </c>
      <c r="O6" s="105" t="s">
        <v>158</v>
      </c>
      <c r="P6" s="94"/>
    </row>
    <row r="7" spans="1:19" s="96" customFormat="1" ht="26.25" customHeight="1" thickBot="1">
      <c r="A7" s="1012" t="s">
        <v>7</v>
      </c>
      <c r="B7" s="1013"/>
      <c r="C7" s="437">
        <f>SUM(D7,G7,J7,M7)</f>
        <v>23160</v>
      </c>
      <c r="D7" s="438">
        <f>SUM(E7:F7)</f>
        <v>16480</v>
      </c>
      <c r="E7" s="55">
        <f>SUM(E8,E9,E22,'48-2'!E7,'48-2'!E14,'48-2'!E21,'48-2'!E27:E30,'48-2'!E37)</f>
        <v>8576</v>
      </c>
      <c r="F7" s="55">
        <f>SUM(F8,F9,F22,'48-2'!F7,'48-2'!F14,'48-2'!F21,'48-2'!F27:F30,'48-2'!F37)</f>
        <v>7904</v>
      </c>
      <c r="G7" s="438">
        <f>SUM(H7:I7)</f>
        <v>5628</v>
      </c>
      <c r="H7" s="55">
        <f>SUM(H8,H9,H22,'48-2'!H7,'48-2'!H14,'48-2'!H21,'48-2'!H27:H30,'48-2'!H37)</f>
        <v>2658</v>
      </c>
      <c r="I7" s="55">
        <f>SUM(I8,I9,I22,'48-2'!I7,'48-2'!I14,'48-2'!I21,'48-2'!I27:I30,'48-2'!I37)</f>
        <v>2970</v>
      </c>
      <c r="J7" s="438">
        <f>SUM(K7:L7)</f>
        <v>803</v>
      </c>
      <c r="K7" s="55">
        <f>SUM(K8,K9,K22,'48-2'!K7,'48-2'!K14,'48-2'!K21,'48-2'!K27:K30,'48-2'!K37)</f>
        <v>439</v>
      </c>
      <c r="L7" s="55">
        <f>SUM(L8,L9,L22,'48-2'!L7,'48-2'!L14,'48-2'!L21,'48-2'!L27:L30,'48-2'!L37)</f>
        <v>364</v>
      </c>
      <c r="M7" s="438">
        <f>SUM(N7:O7)</f>
        <v>249</v>
      </c>
      <c r="N7" s="55">
        <f>SUM(N8,N9,N22,'48-2'!N7,'48-2'!N14,'48-2'!N21,'48-2'!N27:N30,'48-2'!N37)</f>
        <v>146</v>
      </c>
      <c r="O7" s="55">
        <f>SUM(O8,O9,O22,'48-2'!O7,'48-2'!O14,'48-2'!O21,'48-2'!O27:O30,'48-2'!O37)</f>
        <v>103</v>
      </c>
      <c r="P7" s="94"/>
    </row>
    <row r="8" spans="1:19" s="96" customFormat="1" ht="21" customHeight="1">
      <c r="A8" s="1014" t="s">
        <v>172</v>
      </c>
      <c r="B8" s="1015"/>
      <c r="C8" s="439">
        <f>SUM(D8,G8,J8,M8)</f>
        <v>15196</v>
      </c>
      <c r="D8" s="440">
        <v>9728</v>
      </c>
      <c r="E8" s="441">
        <v>5086</v>
      </c>
      <c r="F8" s="441">
        <v>4642</v>
      </c>
      <c r="G8" s="440">
        <v>4665</v>
      </c>
      <c r="H8" s="441">
        <v>2360</v>
      </c>
      <c r="I8" s="442">
        <v>2305</v>
      </c>
      <c r="J8" s="443">
        <v>803</v>
      </c>
      <c r="K8" s="441">
        <v>439</v>
      </c>
      <c r="L8" s="442">
        <v>364</v>
      </c>
      <c r="M8" s="444">
        <v>0</v>
      </c>
      <c r="N8" s="445">
        <v>0</v>
      </c>
      <c r="O8" s="445">
        <v>0</v>
      </c>
      <c r="P8" s="94"/>
    </row>
    <row r="9" spans="1:19" s="96" customFormat="1" ht="21" customHeight="1">
      <c r="A9" s="250"/>
      <c r="B9" s="224" t="s">
        <v>7</v>
      </c>
      <c r="C9" s="446">
        <f t="shared" ref="C9:C46" si="0">SUM(D9,G9,J9,M9)</f>
        <v>839</v>
      </c>
      <c r="D9" s="320">
        <f>SUM(D10:D21)</f>
        <v>839</v>
      </c>
      <c r="E9" s="319">
        <f>SUM(E10:E21)</f>
        <v>363</v>
      </c>
      <c r="F9" s="319">
        <f>SUM(F10:F21)</f>
        <v>476</v>
      </c>
      <c r="G9" s="320">
        <v>0</v>
      </c>
      <c r="H9" s="319">
        <v>0</v>
      </c>
      <c r="I9" s="447">
        <v>0</v>
      </c>
      <c r="J9" s="318" t="s">
        <v>323</v>
      </c>
      <c r="K9" s="319" t="s">
        <v>323</v>
      </c>
      <c r="L9" s="447" t="s">
        <v>323</v>
      </c>
      <c r="M9" s="318" t="s">
        <v>323</v>
      </c>
      <c r="N9" s="319" t="s">
        <v>323</v>
      </c>
      <c r="O9" s="319" t="s">
        <v>323</v>
      </c>
      <c r="P9" s="94"/>
    </row>
    <row r="10" spans="1:19" s="96" customFormat="1" ht="21" customHeight="1">
      <c r="A10" s="250"/>
      <c r="B10" s="107" t="s">
        <v>93</v>
      </c>
      <c r="C10" s="448">
        <f t="shared" si="0"/>
        <v>186</v>
      </c>
      <c r="D10" s="306">
        <v>186</v>
      </c>
      <c r="E10" s="212">
        <v>107</v>
      </c>
      <c r="F10" s="212">
        <v>79</v>
      </c>
      <c r="G10" s="449">
        <v>0</v>
      </c>
      <c r="H10" s="450">
        <v>0</v>
      </c>
      <c r="I10" s="331">
        <v>0</v>
      </c>
      <c r="J10" s="449">
        <f t="shared" ref="J10:J46" si="1">SUM(K10:L10)</f>
        <v>0</v>
      </c>
      <c r="K10" s="450" t="s">
        <v>323</v>
      </c>
      <c r="L10" s="331" t="s">
        <v>323</v>
      </c>
      <c r="M10" s="449">
        <f t="shared" ref="M10:M46" si="2">SUM(N10:O10)</f>
        <v>0</v>
      </c>
      <c r="N10" s="450" t="s">
        <v>323</v>
      </c>
      <c r="O10" s="450" t="s">
        <v>323</v>
      </c>
      <c r="P10" s="94"/>
    </row>
    <row r="11" spans="1:19" s="96" customFormat="1" ht="21" customHeight="1">
      <c r="A11" s="1016" t="s">
        <v>173</v>
      </c>
      <c r="B11" s="107" t="s">
        <v>96</v>
      </c>
      <c r="C11" s="451">
        <f t="shared" si="0"/>
        <v>0</v>
      </c>
      <c r="D11" s="452">
        <v>0</v>
      </c>
      <c r="E11" s="453">
        <v>0</v>
      </c>
      <c r="F11" s="40">
        <v>0</v>
      </c>
      <c r="G11" s="306">
        <v>0</v>
      </c>
      <c r="H11" s="212">
        <v>0</v>
      </c>
      <c r="I11" s="317">
        <v>0</v>
      </c>
      <c r="J11" s="306">
        <f t="shared" si="1"/>
        <v>0</v>
      </c>
      <c r="K11" s="212" t="s">
        <v>323</v>
      </c>
      <c r="L11" s="317" t="s">
        <v>323</v>
      </c>
      <c r="M11" s="306">
        <f t="shared" si="2"/>
        <v>0</v>
      </c>
      <c r="N11" s="212" t="s">
        <v>323</v>
      </c>
      <c r="O11" s="212" t="s">
        <v>323</v>
      </c>
      <c r="P11" s="94"/>
    </row>
    <row r="12" spans="1:19" s="96" customFormat="1" ht="21" customHeight="1">
      <c r="A12" s="1016"/>
      <c r="B12" s="107" t="s">
        <v>98</v>
      </c>
      <c r="C12" s="451">
        <f t="shared" si="0"/>
        <v>0</v>
      </c>
      <c r="D12" s="452">
        <v>0</v>
      </c>
      <c r="E12" s="453">
        <v>0</v>
      </c>
      <c r="F12" s="40">
        <v>0</v>
      </c>
      <c r="G12" s="306">
        <v>0</v>
      </c>
      <c r="H12" s="212">
        <v>0</v>
      </c>
      <c r="I12" s="317">
        <v>0</v>
      </c>
      <c r="J12" s="306">
        <f t="shared" si="1"/>
        <v>0</v>
      </c>
      <c r="K12" s="212" t="s">
        <v>323</v>
      </c>
      <c r="L12" s="317" t="s">
        <v>323</v>
      </c>
      <c r="M12" s="306">
        <f t="shared" si="2"/>
        <v>0</v>
      </c>
      <c r="N12" s="212" t="s">
        <v>323</v>
      </c>
      <c r="O12" s="212" t="s">
        <v>323</v>
      </c>
      <c r="P12" s="94"/>
    </row>
    <row r="13" spans="1:19" s="96" customFormat="1" ht="21" customHeight="1">
      <c r="A13" s="1016"/>
      <c r="B13" s="107" t="s">
        <v>100</v>
      </c>
      <c r="C13" s="454">
        <f t="shared" si="0"/>
        <v>171</v>
      </c>
      <c r="D13" s="306">
        <v>171</v>
      </c>
      <c r="E13" s="212">
        <v>171</v>
      </c>
      <c r="F13" s="212">
        <v>0</v>
      </c>
      <c r="G13" s="306">
        <v>0</v>
      </c>
      <c r="H13" s="212">
        <v>0</v>
      </c>
      <c r="I13" s="317">
        <v>0</v>
      </c>
      <c r="J13" s="306">
        <f t="shared" si="1"/>
        <v>0</v>
      </c>
      <c r="K13" s="212" t="s">
        <v>323</v>
      </c>
      <c r="L13" s="317" t="s">
        <v>323</v>
      </c>
      <c r="M13" s="306">
        <f t="shared" si="2"/>
        <v>0</v>
      </c>
      <c r="N13" s="212" t="s">
        <v>323</v>
      </c>
      <c r="O13" s="212" t="s">
        <v>323</v>
      </c>
      <c r="P13" s="94"/>
      <c r="S13" s="108"/>
    </row>
    <row r="14" spans="1:19" s="96" customFormat="1" ht="21" customHeight="1">
      <c r="A14" s="1016"/>
      <c r="B14" s="107" t="s">
        <v>102</v>
      </c>
      <c r="C14" s="454">
        <f t="shared" si="0"/>
        <v>0</v>
      </c>
      <c r="D14" s="455">
        <v>0</v>
      </c>
      <c r="E14" s="453">
        <v>0</v>
      </c>
      <c r="F14" s="40">
        <v>0</v>
      </c>
      <c r="G14" s="306">
        <v>0</v>
      </c>
      <c r="H14" s="212">
        <v>0</v>
      </c>
      <c r="I14" s="317">
        <v>0</v>
      </c>
      <c r="J14" s="306">
        <f t="shared" si="1"/>
        <v>0</v>
      </c>
      <c r="K14" s="212" t="s">
        <v>323</v>
      </c>
      <c r="L14" s="317" t="s">
        <v>323</v>
      </c>
      <c r="M14" s="306">
        <f t="shared" si="2"/>
        <v>0</v>
      </c>
      <c r="N14" s="212" t="s">
        <v>323</v>
      </c>
      <c r="O14" s="212" t="s">
        <v>323</v>
      </c>
      <c r="P14" s="94"/>
    </row>
    <row r="15" spans="1:19" s="96" customFormat="1" ht="21" customHeight="1">
      <c r="A15" s="1016"/>
      <c r="B15" s="107" t="s">
        <v>104</v>
      </c>
      <c r="C15" s="454">
        <f t="shared" si="0"/>
        <v>0</v>
      </c>
      <c r="D15" s="455">
        <v>0</v>
      </c>
      <c r="E15" s="453">
        <v>0</v>
      </c>
      <c r="F15" s="40">
        <v>0</v>
      </c>
      <c r="G15" s="306">
        <v>0</v>
      </c>
      <c r="H15" s="212">
        <v>0</v>
      </c>
      <c r="I15" s="317">
        <v>0</v>
      </c>
      <c r="J15" s="306">
        <f t="shared" si="1"/>
        <v>0</v>
      </c>
      <c r="K15" s="212" t="s">
        <v>323</v>
      </c>
      <c r="L15" s="317" t="s">
        <v>323</v>
      </c>
      <c r="M15" s="306">
        <f t="shared" si="2"/>
        <v>0</v>
      </c>
      <c r="N15" s="212" t="s">
        <v>323</v>
      </c>
      <c r="O15" s="212" t="s">
        <v>323</v>
      </c>
      <c r="P15" s="94"/>
    </row>
    <row r="16" spans="1:19" s="96" customFormat="1" ht="21" customHeight="1">
      <c r="A16" s="1016"/>
      <c r="B16" s="107" t="s">
        <v>106</v>
      </c>
      <c r="C16" s="454">
        <f t="shared" si="0"/>
        <v>0</v>
      </c>
      <c r="D16" s="455">
        <v>0</v>
      </c>
      <c r="E16" s="453">
        <v>0</v>
      </c>
      <c r="F16" s="40">
        <v>0</v>
      </c>
      <c r="G16" s="306">
        <v>0</v>
      </c>
      <c r="H16" s="212">
        <v>0</v>
      </c>
      <c r="I16" s="317">
        <v>0</v>
      </c>
      <c r="J16" s="306">
        <f t="shared" si="1"/>
        <v>0</v>
      </c>
      <c r="K16" s="212" t="s">
        <v>323</v>
      </c>
      <c r="L16" s="317" t="s">
        <v>323</v>
      </c>
      <c r="M16" s="306">
        <f t="shared" si="2"/>
        <v>0</v>
      </c>
      <c r="N16" s="212" t="s">
        <v>323</v>
      </c>
      <c r="O16" s="212" t="s">
        <v>323</v>
      </c>
      <c r="P16" s="94"/>
    </row>
    <row r="17" spans="1:16" s="96" customFormat="1" ht="21" customHeight="1">
      <c r="A17" s="1016"/>
      <c r="B17" s="107" t="s">
        <v>108</v>
      </c>
      <c r="C17" s="454">
        <f t="shared" si="0"/>
        <v>83</v>
      </c>
      <c r="D17" s="40">
        <v>83</v>
      </c>
      <c r="E17" s="212">
        <v>3</v>
      </c>
      <c r="F17" s="212">
        <v>80</v>
      </c>
      <c r="G17" s="306">
        <v>0</v>
      </c>
      <c r="H17" s="212">
        <v>0</v>
      </c>
      <c r="I17" s="317">
        <v>0</v>
      </c>
      <c r="J17" s="306">
        <f t="shared" si="1"/>
        <v>0</v>
      </c>
      <c r="K17" s="212" t="s">
        <v>323</v>
      </c>
      <c r="L17" s="317" t="s">
        <v>323</v>
      </c>
      <c r="M17" s="306">
        <f t="shared" si="2"/>
        <v>0</v>
      </c>
      <c r="N17" s="212" t="s">
        <v>323</v>
      </c>
      <c r="O17" s="212" t="s">
        <v>323</v>
      </c>
      <c r="P17" s="94"/>
    </row>
    <row r="18" spans="1:16" s="96" customFormat="1" ht="21" customHeight="1">
      <c r="A18" s="1016"/>
      <c r="B18" s="107" t="s">
        <v>110</v>
      </c>
      <c r="C18" s="454">
        <f t="shared" si="0"/>
        <v>200</v>
      </c>
      <c r="D18" s="40">
        <v>200</v>
      </c>
      <c r="E18" s="453">
        <v>0</v>
      </c>
      <c r="F18" s="212">
        <v>200</v>
      </c>
      <c r="G18" s="306">
        <v>0</v>
      </c>
      <c r="H18" s="212">
        <v>0</v>
      </c>
      <c r="I18" s="317">
        <v>0</v>
      </c>
      <c r="J18" s="306">
        <f t="shared" si="1"/>
        <v>0</v>
      </c>
      <c r="K18" s="212" t="s">
        <v>323</v>
      </c>
      <c r="L18" s="317" t="s">
        <v>323</v>
      </c>
      <c r="M18" s="306">
        <f t="shared" si="2"/>
        <v>0</v>
      </c>
      <c r="N18" s="212" t="s">
        <v>323</v>
      </c>
      <c r="O18" s="212" t="s">
        <v>323</v>
      </c>
      <c r="P18" s="94"/>
    </row>
    <row r="19" spans="1:16" s="96" customFormat="1" ht="21" customHeight="1">
      <c r="A19" s="1016"/>
      <c r="B19" s="107" t="s">
        <v>112</v>
      </c>
      <c r="C19" s="454">
        <f t="shared" si="0"/>
        <v>106</v>
      </c>
      <c r="D19" s="40">
        <v>106</v>
      </c>
      <c r="E19" s="212">
        <v>31</v>
      </c>
      <c r="F19" s="212">
        <v>75</v>
      </c>
      <c r="G19" s="306">
        <v>0</v>
      </c>
      <c r="H19" s="212">
        <v>0</v>
      </c>
      <c r="I19" s="317">
        <v>0</v>
      </c>
      <c r="J19" s="306">
        <f t="shared" si="1"/>
        <v>0</v>
      </c>
      <c r="K19" s="212" t="s">
        <v>323</v>
      </c>
      <c r="L19" s="317" t="s">
        <v>323</v>
      </c>
      <c r="M19" s="306">
        <f t="shared" si="2"/>
        <v>0</v>
      </c>
      <c r="N19" s="212" t="s">
        <v>323</v>
      </c>
      <c r="O19" s="212" t="s">
        <v>323</v>
      </c>
      <c r="P19" s="94"/>
    </row>
    <row r="20" spans="1:16" s="96" customFormat="1" ht="21" customHeight="1">
      <c r="A20" s="109"/>
      <c r="B20" s="107" t="s">
        <v>114</v>
      </c>
      <c r="C20" s="454">
        <f t="shared" si="0"/>
        <v>0</v>
      </c>
      <c r="D20" s="455">
        <v>0</v>
      </c>
      <c r="E20" s="453">
        <v>0</v>
      </c>
      <c r="F20" s="40">
        <v>0</v>
      </c>
      <c r="G20" s="306">
        <v>0</v>
      </c>
      <c r="H20" s="212">
        <v>0</v>
      </c>
      <c r="I20" s="317">
        <v>0</v>
      </c>
      <c r="J20" s="306">
        <f t="shared" si="1"/>
        <v>0</v>
      </c>
      <c r="K20" s="212" t="s">
        <v>323</v>
      </c>
      <c r="L20" s="317" t="s">
        <v>323</v>
      </c>
      <c r="M20" s="306">
        <f t="shared" si="2"/>
        <v>0</v>
      </c>
      <c r="N20" s="212" t="s">
        <v>323</v>
      </c>
      <c r="O20" s="212" t="s">
        <v>323</v>
      </c>
      <c r="P20" s="94"/>
    </row>
    <row r="21" spans="1:16" s="96" customFormat="1" ht="21" customHeight="1">
      <c r="A21" s="110"/>
      <c r="B21" s="111" t="s">
        <v>125</v>
      </c>
      <c r="C21" s="454">
        <f t="shared" si="0"/>
        <v>93</v>
      </c>
      <c r="D21" s="456">
        <v>93</v>
      </c>
      <c r="E21" s="322">
        <v>51</v>
      </c>
      <c r="F21" s="322">
        <v>42</v>
      </c>
      <c r="G21" s="323">
        <v>0</v>
      </c>
      <c r="H21" s="322">
        <v>0</v>
      </c>
      <c r="I21" s="324">
        <v>0</v>
      </c>
      <c r="J21" s="323">
        <f t="shared" si="1"/>
        <v>0</v>
      </c>
      <c r="K21" s="322" t="s">
        <v>361</v>
      </c>
      <c r="L21" s="324" t="s">
        <v>361</v>
      </c>
      <c r="M21" s="323">
        <f t="shared" si="2"/>
        <v>0</v>
      </c>
      <c r="N21" s="322" t="s">
        <v>361</v>
      </c>
      <c r="O21" s="322" t="s">
        <v>361</v>
      </c>
      <c r="P21" s="94"/>
    </row>
    <row r="22" spans="1:16" s="96" customFormat="1" ht="21" customHeight="1">
      <c r="A22" s="112"/>
      <c r="B22" s="225" t="s">
        <v>358</v>
      </c>
      <c r="C22" s="446">
        <f t="shared" si="0"/>
        <v>2089</v>
      </c>
      <c r="D22" s="318">
        <f>SUM(D23:D46)</f>
        <v>2089</v>
      </c>
      <c r="E22" s="319">
        <f>SUM(E23:E46)</f>
        <v>1913</v>
      </c>
      <c r="F22" s="319">
        <f>SUM(F23:F46)</f>
        <v>176</v>
      </c>
      <c r="G22" s="320">
        <v>0</v>
      </c>
      <c r="H22" s="319">
        <v>0</v>
      </c>
      <c r="I22" s="447">
        <v>0</v>
      </c>
      <c r="J22" s="320">
        <f t="shared" si="1"/>
        <v>0</v>
      </c>
      <c r="K22" s="319">
        <f>SUM(K23:K46)</f>
        <v>0</v>
      </c>
      <c r="L22" s="447">
        <f>SUM(L23:L46)</f>
        <v>0</v>
      </c>
      <c r="M22" s="320">
        <f t="shared" si="2"/>
        <v>0</v>
      </c>
      <c r="N22" s="319">
        <f>SUM(N23:N46)</f>
        <v>0</v>
      </c>
      <c r="O22" s="326">
        <f>SUM(O23:O46)</f>
        <v>0</v>
      </c>
      <c r="P22" s="94"/>
    </row>
    <row r="23" spans="1:16" s="96" customFormat="1" ht="21" customHeight="1">
      <c r="A23" s="113"/>
      <c r="B23" s="114" t="s">
        <v>117</v>
      </c>
      <c r="C23" s="448">
        <f t="shared" si="0"/>
        <v>102</v>
      </c>
      <c r="D23" s="40">
        <v>102</v>
      </c>
      <c r="E23" s="212">
        <v>101</v>
      </c>
      <c r="F23" s="317">
        <v>1</v>
      </c>
      <c r="G23" s="306">
        <v>0</v>
      </c>
      <c r="H23" s="212">
        <v>0</v>
      </c>
      <c r="I23" s="317">
        <v>0</v>
      </c>
      <c r="J23" s="306">
        <f t="shared" si="1"/>
        <v>0</v>
      </c>
      <c r="K23" s="212">
        <v>0</v>
      </c>
      <c r="L23" s="317">
        <v>0</v>
      </c>
      <c r="M23" s="306">
        <f t="shared" si="2"/>
        <v>0</v>
      </c>
      <c r="N23" s="212">
        <v>0</v>
      </c>
      <c r="O23" s="212">
        <v>0</v>
      </c>
      <c r="P23" s="94"/>
    </row>
    <row r="24" spans="1:16" s="96" customFormat="1" ht="21" customHeight="1">
      <c r="A24" s="1017" t="s">
        <v>362</v>
      </c>
      <c r="B24" s="114" t="s">
        <v>120</v>
      </c>
      <c r="C24" s="454">
        <f t="shared" si="0"/>
        <v>101</v>
      </c>
      <c r="D24" s="40">
        <v>101</v>
      </c>
      <c r="E24" s="212">
        <v>101</v>
      </c>
      <c r="F24" s="212">
        <v>0</v>
      </c>
      <c r="G24" s="306">
        <v>0</v>
      </c>
      <c r="H24" s="212">
        <v>0</v>
      </c>
      <c r="I24" s="317">
        <v>0</v>
      </c>
      <c r="J24" s="306">
        <f t="shared" si="1"/>
        <v>0</v>
      </c>
      <c r="K24" s="212">
        <v>0</v>
      </c>
      <c r="L24" s="317">
        <v>0</v>
      </c>
      <c r="M24" s="306">
        <f t="shared" si="2"/>
        <v>0</v>
      </c>
      <c r="N24" s="212">
        <v>0</v>
      </c>
      <c r="O24" s="212">
        <v>0</v>
      </c>
      <c r="P24" s="94"/>
    </row>
    <row r="25" spans="1:16" s="96" customFormat="1" ht="21" customHeight="1">
      <c r="A25" s="1018"/>
      <c r="B25" s="114" t="s">
        <v>122</v>
      </c>
      <c r="C25" s="454">
        <f t="shared" si="0"/>
        <v>0</v>
      </c>
      <c r="D25" s="455">
        <v>0</v>
      </c>
      <c r="E25" s="455">
        <v>0</v>
      </c>
      <c r="F25" s="455">
        <v>0</v>
      </c>
      <c r="G25" s="306">
        <v>0</v>
      </c>
      <c r="H25" s="212">
        <v>0</v>
      </c>
      <c r="I25" s="317">
        <v>0</v>
      </c>
      <c r="J25" s="306">
        <f t="shared" si="1"/>
        <v>0</v>
      </c>
      <c r="K25" s="212">
        <v>0</v>
      </c>
      <c r="L25" s="317">
        <v>0</v>
      </c>
      <c r="M25" s="306">
        <f t="shared" si="2"/>
        <v>0</v>
      </c>
      <c r="N25" s="212">
        <v>0</v>
      </c>
      <c r="O25" s="212">
        <v>0</v>
      </c>
      <c r="P25" s="94"/>
    </row>
    <row r="26" spans="1:16" s="96" customFormat="1" ht="21" customHeight="1">
      <c r="A26" s="1018"/>
      <c r="B26" s="114" t="s">
        <v>124</v>
      </c>
      <c r="C26" s="454">
        <f t="shared" si="0"/>
        <v>436</v>
      </c>
      <c r="D26" s="40">
        <v>436</v>
      </c>
      <c r="E26" s="212">
        <v>436</v>
      </c>
      <c r="F26" s="212">
        <v>0</v>
      </c>
      <c r="G26" s="306">
        <v>0</v>
      </c>
      <c r="H26" s="212">
        <v>0</v>
      </c>
      <c r="I26" s="317">
        <v>0</v>
      </c>
      <c r="J26" s="306">
        <f t="shared" si="1"/>
        <v>0</v>
      </c>
      <c r="K26" s="212">
        <v>0</v>
      </c>
      <c r="L26" s="317">
        <v>0</v>
      </c>
      <c r="M26" s="306">
        <f t="shared" si="2"/>
        <v>0</v>
      </c>
      <c r="N26" s="212">
        <v>0</v>
      </c>
      <c r="O26" s="212">
        <v>0</v>
      </c>
      <c r="P26" s="94"/>
    </row>
    <row r="27" spans="1:16" s="96" customFormat="1" ht="21" customHeight="1">
      <c r="A27" s="1018"/>
      <c r="B27" s="114" t="s">
        <v>126</v>
      </c>
      <c r="C27" s="454">
        <f t="shared" si="0"/>
        <v>109</v>
      </c>
      <c r="D27" s="40">
        <v>109</v>
      </c>
      <c r="E27" s="212">
        <v>108</v>
      </c>
      <c r="F27" s="212">
        <v>1</v>
      </c>
      <c r="G27" s="306">
        <v>0</v>
      </c>
      <c r="H27" s="212">
        <v>0</v>
      </c>
      <c r="I27" s="317">
        <v>0</v>
      </c>
      <c r="J27" s="306">
        <f t="shared" si="1"/>
        <v>0</v>
      </c>
      <c r="K27" s="212">
        <v>0</v>
      </c>
      <c r="L27" s="317">
        <v>0</v>
      </c>
      <c r="M27" s="306">
        <f t="shared" si="2"/>
        <v>0</v>
      </c>
      <c r="N27" s="212">
        <v>0</v>
      </c>
      <c r="O27" s="212">
        <v>0</v>
      </c>
      <c r="P27" s="94"/>
    </row>
    <row r="28" spans="1:16" s="96" customFormat="1" ht="21" customHeight="1">
      <c r="A28" s="1018"/>
      <c r="B28" s="114" t="s">
        <v>127</v>
      </c>
      <c r="C28" s="454">
        <f t="shared" si="0"/>
        <v>309</v>
      </c>
      <c r="D28" s="40">
        <v>309</v>
      </c>
      <c r="E28" s="212">
        <v>293</v>
      </c>
      <c r="F28" s="212">
        <v>16</v>
      </c>
      <c r="G28" s="306">
        <v>0</v>
      </c>
      <c r="H28" s="212">
        <v>0</v>
      </c>
      <c r="I28" s="317">
        <v>0</v>
      </c>
      <c r="J28" s="306">
        <f t="shared" si="1"/>
        <v>0</v>
      </c>
      <c r="K28" s="212">
        <v>0</v>
      </c>
      <c r="L28" s="317">
        <v>0</v>
      </c>
      <c r="M28" s="306">
        <f t="shared" si="2"/>
        <v>0</v>
      </c>
      <c r="N28" s="212">
        <v>0</v>
      </c>
      <c r="O28" s="212">
        <v>0</v>
      </c>
      <c r="P28" s="94"/>
    </row>
    <row r="29" spans="1:16" s="96" customFormat="1" ht="21" customHeight="1">
      <c r="A29" s="1018"/>
      <c r="B29" s="114" t="s">
        <v>129</v>
      </c>
      <c r="C29" s="454">
        <f t="shared" si="0"/>
        <v>100</v>
      </c>
      <c r="D29" s="40">
        <v>100</v>
      </c>
      <c r="E29" s="212">
        <v>60</v>
      </c>
      <c r="F29" s="212">
        <v>40</v>
      </c>
      <c r="G29" s="306">
        <v>0</v>
      </c>
      <c r="H29" s="212">
        <v>0</v>
      </c>
      <c r="I29" s="317">
        <v>0</v>
      </c>
      <c r="J29" s="306">
        <f t="shared" si="1"/>
        <v>0</v>
      </c>
      <c r="K29" s="212">
        <v>0</v>
      </c>
      <c r="L29" s="317">
        <v>0</v>
      </c>
      <c r="M29" s="306">
        <f t="shared" si="2"/>
        <v>0</v>
      </c>
      <c r="N29" s="212">
        <v>0</v>
      </c>
      <c r="O29" s="212">
        <v>0</v>
      </c>
      <c r="P29" s="94"/>
    </row>
    <row r="30" spans="1:16" s="96" customFormat="1" ht="21" customHeight="1">
      <c r="A30" s="1018"/>
      <c r="B30" s="114" t="s">
        <v>131</v>
      </c>
      <c r="C30" s="454">
        <f t="shared" si="0"/>
        <v>0</v>
      </c>
      <c r="D30" s="455">
        <v>0</v>
      </c>
      <c r="E30" s="455">
        <v>0</v>
      </c>
      <c r="F30" s="455">
        <v>0</v>
      </c>
      <c r="G30" s="306">
        <v>0</v>
      </c>
      <c r="H30" s="212">
        <v>0</v>
      </c>
      <c r="I30" s="317">
        <v>0</v>
      </c>
      <c r="J30" s="306">
        <f t="shared" si="1"/>
        <v>0</v>
      </c>
      <c r="K30" s="212">
        <v>0</v>
      </c>
      <c r="L30" s="317">
        <v>0</v>
      </c>
      <c r="M30" s="306">
        <f t="shared" si="2"/>
        <v>0</v>
      </c>
      <c r="N30" s="212">
        <v>0</v>
      </c>
      <c r="O30" s="212">
        <v>0</v>
      </c>
      <c r="P30" s="94"/>
    </row>
    <row r="31" spans="1:16" s="96" customFormat="1" ht="21" customHeight="1">
      <c r="A31" s="1018"/>
      <c r="B31" s="114" t="s">
        <v>133</v>
      </c>
      <c r="C31" s="454">
        <f t="shared" si="0"/>
        <v>101</v>
      </c>
      <c r="D31" s="40">
        <v>101</v>
      </c>
      <c r="E31" s="212">
        <v>95</v>
      </c>
      <c r="F31" s="212">
        <v>6</v>
      </c>
      <c r="G31" s="306">
        <v>0</v>
      </c>
      <c r="H31" s="212">
        <v>0</v>
      </c>
      <c r="I31" s="317">
        <v>0</v>
      </c>
      <c r="J31" s="306">
        <f t="shared" si="1"/>
        <v>0</v>
      </c>
      <c r="K31" s="212">
        <v>0</v>
      </c>
      <c r="L31" s="317">
        <v>0</v>
      </c>
      <c r="M31" s="306">
        <f t="shared" si="2"/>
        <v>0</v>
      </c>
      <c r="N31" s="212">
        <v>0</v>
      </c>
      <c r="O31" s="212">
        <v>0</v>
      </c>
      <c r="P31" s="94"/>
    </row>
    <row r="32" spans="1:16" s="96" customFormat="1" ht="21" customHeight="1">
      <c r="A32" s="1018"/>
      <c r="B32" s="114" t="s">
        <v>135</v>
      </c>
      <c r="C32" s="454">
        <f t="shared" si="0"/>
        <v>0</v>
      </c>
      <c r="D32" s="455">
        <v>0</v>
      </c>
      <c r="E32" s="455">
        <v>0</v>
      </c>
      <c r="F32" s="455">
        <v>0</v>
      </c>
      <c r="G32" s="306">
        <v>0</v>
      </c>
      <c r="H32" s="212">
        <v>0</v>
      </c>
      <c r="I32" s="317">
        <v>0</v>
      </c>
      <c r="J32" s="306">
        <f t="shared" si="1"/>
        <v>0</v>
      </c>
      <c r="K32" s="212">
        <v>0</v>
      </c>
      <c r="L32" s="317">
        <v>0</v>
      </c>
      <c r="M32" s="306">
        <f t="shared" si="2"/>
        <v>0</v>
      </c>
      <c r="N32" s="212">
        <v>0</v>
      </c>
      <c r="O32" s="212">
        <v>0</v>
      </c>
      <c r="P32" s="94"/>
    </row>
    <row r="33" spans="1:16" s="96" customFormat="1" ht="21" customHeight="1">
      <c r="A33" s="1018"/>
      <c r="B33" s="114" t="s">
        <v>137</v>
      </c>
      <c r="C33" s="454">
        <f t="shared" si="0"/>
        <v>211</v>
      </c>
      <c r="D33" s="40">
        <v>211</v>
      </c>
      <c r="E33" s="212">
        <v>203</v>
      </c>
      <c r="F33" s="212">
        <v>8</v>
      </c>
      <c r="G33" s="306">
        <v>0</v>
      </c>
      <c r="H33" s="212">
        <v>0</v>
      </c>
      <c r="I33" s="317">
        <v>0</v>
      </c>
      <c r="J33" s="306">
        <f t="shared" si="1"/>
        <v>0</v>
      </c>
      <c r="K33" s="212">
        <v>0</v>
      </c>
      <c r="L33" s="317">
        <v>0</v>
      </c>
      <c r="M33" s="306">
        <f t="shared" si="2"/>
        <v>0</v>
      </c>
      <c r="N33" s="212">
        <v>0</v>
      </c>
      <c r="O33" s="212">
        <v>0</v>
      </c>
      <c r="P33" s="94"/>
    </row>
    <row r="34" spans="1:16" s="96" customFormat="1" ht="21" customHeight="1">
      <c r="A34" s="1018"/>
      <c r="B34" s="114" t="s">
        <v>139</v>
      </c>
      <c r="C34" s="454">
        <f t="shared" si="0"/>
        <v>0</v>
      </c>
      <c r="D34" s="455">
        <v>0</v>
      </c>
      <c r="E34" s="455">
        <v>0</v>
      </c>
      <c r="F34" s="455">
        <v>0</v>
      </c>
      <c r="G34" s="306">
        <v>0</v>
      </c>
      <c r="H34" s="212">
        <v>0</v>
      </c>
      <c r="I34" s="317">
        <v>0</v>
      </c>
      <c r="J34" s="306">
        <f t="shared" si="1"/>
        <v>0</v>
      </c>
      <c r="K34" s="212">
        <v>0</v>
      </c>
      <c r="L34" s="317">
        <v>0</v>
      </c>
      <c r="M34" s="306">
        <f t="shared" si="2"/>
        <v>0</v>
      </c>
      <c r="N34" s="212">
        <v>0</v>
      </c>
      <c r="O34" s="212">
        <v>0</v>
      </c>
      <c r="P34" s="94"/>
    </row>
    <row r="35" spans="1:16" s="96" customFormat="1" ht="21" customHeight="1">
      <c r="A35" s="1018"/>
      <c r="B35" s="114" t="s">
        <v>141</v>
      </c>
      <c r="C35" s="454">
        <f t="shared" si="0"/>
        <v>0</v>
      </c>
      <c r="D35" s="455">
        <v>0</v>
      </c>
      <c r="E35" s="455">
        <v>0</v>
      </c>
      <c r="F35" s="455">
        <v>0</v>
      </c>
      <c r="G35" s="306">
        <v>0</v>
      </c>
      <c r="H35" s="212">
        <v>0</v>
      </c>
      <c r="I35" s="317">
        <v>0</v>
      </c>
      <c r="J35" s="306">
        <f t="shared" si="1"/>
        <v>0</v>
      </c>
      <c r="K35" s="212">
        <v>0</v>
      </c>
      <c r="L35" s="317">
        <v>0</v>
      </c>
      <c r="M35" s="306">
        <f t="shared" si="2"/>
        <v>0</v>
      </c>
      <c r="N35" s="212">
        <v>0</v>
      </c>
      <c r="O35" s="212">
        <v>0</v>
      </c>
      <c r="P35" s="94"/>
    </row>
    <row r="36" spans="1:16" s="96" customFormat="1" ht="21" customHeight="1">
      <c r="A36" s="1018"/>
      <c r="B36" s="114" t="s">
        <v>143</v>
      </c>
      <c r="C36" s="454">
        <f t="shared" si="0"/>
        <v>0</v>
      </c>
      <c r="D36" s="455">
        <v>0</v>
      </c>
      <c r="E36" s="455">
        <v>0</v>
      </c>
      <c r="F36" s="455">
        <v>0</v>
      </c>
      <c r="G36" s="306">
        <v>0</v>
      </c>
      <c r="H36" s="212">
        <v>0</v>
      </c>
      <c r="I36" s="317">
        <v>0</v>
      </c>
      <c r="J36" s="306">
        <f t="shared" si="1"/>
        <v>0</v>
      </c>
      <c r="K36" s="212">
        <v>0</v>
      </c>
      <c r="L36" s="317">
        <v>0</v>
      </c>
      <c r="M36" s="306">
        <f t="shared" si="2"/>
        <v>0</v>
      </c>
      <c r="N36" s="212">
        <v>0</v>
      </c>
      <c r="O36" s="212">
        <v>0</v>
      </c>
      <c r="P36" s="94"/>
    </row>
    <row r="37" spans="1:16" s="96" customFormat="1" ht="21" customHeight="1">
      <c r="A37" s="1018"/>
      <c r="B37" s="114" t="s">
        <v>144</v>
      </c>
      <c r="C37" s="454">
        <f t="shared" si="0"/>
        <v>0</v>
      </c>
      <c r="D37" s="455">
        <v>0</v>
      </c>
      <c r="E37" s="455">
        <v>0</v>
      </c>
      <c r="F37" s="455">
        <v>0</v>
      </c>
      <c r="G37" s="306">
        <v>0</v>
      </c>
      <c r="H37" s="212">
        <v>0</v>
      </c>
      <c r="I37" s="317">
        <v>0</v>
      </c>
      <c r="J37" s="306">
        <f t="shared" si="1"/>
        <v>0</v>
      </c>
      <c r="K37" s="212">
        <v>0</v>
      </c>
      <c r="L37" s="317">
        <v>0</v>
      </c>
      <c r="M37" s="306">
        <f t="shared" si="2"/>
        <v>0</v>
      </c>
      <c r="N37" s="212">
        <v>0</v>
      </c>
      <c r="O37" s="212">
        <v>0</v>
      </c>
      <c r="P37" s="94"/>
    </row>
    <row r="38" spans="1:16" s="96" customFormat="1" ht="21" customHeight="1">
      <c r="A38" s="1018"/>
      <c r="B38" s="114" t="s">
        <v>145</v>
      </c>
      <c r="C38" s="454">
        <f t="shared" si="0"/>
        <v>0</v>
      </c>
      <c r="D38" s="455">
        <v>0</v>
      </c>
      <c r="E38" s="455">
        <v>0</v>
      </c>
      <c r="F38" s="455">
        <v>0</v>
      </c>
      <c r="G38" s="306">
        <v>0</v>
      </c>
      <c r="H38" s="212">
        <v>0</v>
      </c>
      <c r="I38" s="317">
        <v>0</v>
      </c>
      <c r="J38" s="306">
        <f t="shared" si="1"/>
        <v>0</v>
      </c>
      <c r="K38" s="212">
        <v>0</v>
      </c>
      <c r="L38" s="317">
        <v>0</v>
      </c>
      <c r="M38" s="306">
        <f t="shared" si="2"/>
        <v>0</v>
      </c>
      <c r="N38" s="212">
        <v>0</v>
      </c>
      <c r="O38" s="212">
        <v>0</v>
      </c>
      <c r="P38" s="94"/>
    </row>
    <row r="39" spans="1:16" s="96" customFormat="1" ht="21" customHeight="1">
      <c r="A39" s="1018"/>
      <c r="B39" s="114" t="s">
        <v>146</v>
      </c>
      <c r="C39" s="454">
        <f t="shared" si="0"/>
        <v>0</v>
      </c>
      <c r="D39" s="455">
        <v>0</v>
      </c>
      <c r="E39" s="455">
        <v>0</v>
      </c>
      <c r="F39" s="455">
        <v>0</v>
      </c>
      <c r="G39" s="306">
        <v>0</v>
      </c>
      <c r="H39" s="212">
        <v>0</v>
      </c>
      <c r="I39" s="317">
        <v>0</v>
      </c>
      <c r="J39" s="306">
        <f t="shared" si="1"/>
        <v>0</v>
      </c>
      <c r="K39" s="212">
        <v>0</v>
      </c>
      <c r="L39" s="317">
        <v>0</v>
      </c>
      <c r="M39" s="306">
        <f t="shared" si="2"/>
        <v>0</v>
      </c>
      <c r="N39" s="212">
        <v>0</v>
      </c>
      <c r="O39" s="212">
        <v>0</v>
      </c>
      <c r="P39" s="94"/>
    </row>
    <row r="40" spans="1:16" s="96" customFormat="1" ht="21" customHeight="1">
      <c r="A40" s="1018"/>
      <c r="B40" s="114" t="s">
        <v>147</v>
      </c>
      <c r="C40" s="454">
        <f t="shared" si="0"/>
        <v>0</v>
      </c>
      <c r="D40" s="455">
        <v>0</v>
      </c>
      <c r="E40" s="455">
        <v>0</v>
      </c>
      <c r="F40" s="455">
        <v>0</v>
      </c>
      <c r="G40" s="306">
        <v>0</v>
      </c>
      <c r="H40" s="212">
        <v>0</v>
      </c>
      <c r="I40" s="317">
        <v>0</v>
      </c>
      <c r="J40" s="306">
        <f t="shared" si="1"/>
        <v>0</v>
      </c>
      <c r="K40" s="212">
        <v>0</v>
      </c>
      <c r="L40" s="317">
        <v>0</v>
      </c>
      <c r="M40" s="306">
        <f t="shared" si="2"/>
        <v>0</v>
      </c>
      <c r="N40" s="212">
        <v>0</v>
      </c>
      <c r="O40" s="212">
        <v>0</v>
      </c>
      <c r="P40" s="94"/>
    </row>
    <row r="41" spans="1:16" s="96" customFormat="1" ht="21" customHeight="1">
      <c r="A41" s="1018"/>
      <c r="B41" s="114" t="s">
        <v>148</v>
      </c>
      <c r="C41" s="454">
        <f t="shared" si="0"/>
        <v>0</v>
      </c>
      <c r="D41" s="455">
        <v>0</v>
      </c>
      <c r="E41" s="455">
        <v>0</v>
      </c>
      <c r="F41" s="455">
        <v>0</v>
      </c>
      <c r="G41" s="306">
        <v>0</v>
      </c>
      <c r="H41" s="212">
        <v>0</v>
      </c>
      <c r="I41" s="317">
        <v>0</v>
      </c>
      <c r="J41" s="306">
        <f t="shared" si="1"/>
        <v>0</v>
      </c>
      <c r="K41" s="212">
        <v>0</v>
      </c>
      <c r="L41" s="317">
        <v>0</v>
      </c>
      <c r="M41" s="306">
        <f t="shared" si="2"/>
        <v>0</v>
      </c>
      <c r="N41" s="212">
        <v>0</v>
      </c>
      <c r="O41" s="212">
        <v>0</v>
      </c>
      <c r="P41" s="94"/>
    </row>
    <row r="42" spans="1:16" s="96" customFormat="1" ht="21" customHeight="1">
      <c r="A42" s="1018"/>
      <c r="B42" s="114" t="s">
        <v>149</v>
      </c>
      <c r="C42" s="454">
        <f t="shared" si="0"/>
        <v>455</v>
      </c>
      <c r="D42" s="40">
        <v>455</v>
      </c>
      <c r="E42" s="212">
        <v>455</v>
      </c>
      <c r="F42" s="317">
        <v>0</v>
      </c>
      <c r="G42" s="306">
        <v>0</v>
      </c>
      <c r="H42" s="212">
        <v>0</v>
      </c>
      <c r="I42" s="317">
        <v>0</v>
      </c>
      <c r="J42" s="306">
        <f t="shared" si="1"/>
        <v>0</v>
      </c>
      <c r="K42" s="212">
        <v>0</v>
      </c>
      <c r="L42" s="317">
        <v>0</v>
      </c>
      <c r="M42" s="306">
        <f t="shared" si="2"/>
        <v>0</v>
      </c>
      <c r="N42" s="212">
        <v>0</v>
      </c>
      <c r="O42" s="212">
        <v>0</v>
      </c>
      <c r="P42" s="94"/>
    </row>
    <row r="43" spans="1:16" s="96" customFormat="1" ht="21" customHeight="1">
      <c r="A43" s="1018"/>
      <c r="B43" s="114" t="s">
        <v>150</v>
      </c>
      <c r="C43" s="454">
        <f t="shared" si="0"/>
        <v>0</v>
      </c>
      <c r="D43" s="455">
        <v>0</v>
      </c>
      <c r="E43" s="455">
        <v>0</v>
      </c>
      <c r="F43" s="455">
        <v>0</v>
      </c>
      <c r="G43" s="306">
        <v>0</v>
      </c>
      <c r="H43" s="212">
        <v>0</v>
      </c>
      <c r="I43" s="317">
        <v>0</v>
      </c>
      <c r="J43" s="306">
        <f t="shared" si="1"/>
        <v>0</v>
      </c>
      <c r="K43" s="212">
        <v>0</v>
      </c>
      <c r="L43" s="317">
        <v>0</v>
      </c>
      <c r="M43" s="306">
        <f t="shared" si="2"/>
        <v>0</v>
      </c>
      <c r="N43" s="212">
        <v>0</v>
      </c>
      <c r="O43" s="212">
        <v>0</v>
      </c>
      <c r="P43" s="94"/>
    </row>
    <row r="44" spans="1:16" s="96" customFormat="1" ht="21" customHeight="1">
      <c r="A44" s="1018"/>
      <c r="B44" s="114" t="s">
        <v>151</v>
      </c>
      <c r="C44" s="454">
        <f t="shared" si="0"/>
        <v>0</v>
      </c>
      <c r="D44" s="455">
        <v>0</v>
      </c>
      <c r="E44" s="455">
        <v>0</v>
      </c>
      <c r="F44" s="455">
        <v>0</v>
      </c>
      <c r="G44" s="306">
        <v>0</v>
      </c>
      <c r="H44" s="212">
        <v>0</v>
      </c>
      <c r="I44" s="317">
        <v>0</v>
      </c>
      <c r="J44" s="306">
        <f t="shared" si="1"/>
        <v>0</v>
      </c>
      <c r="K44" s="212">
        <v>0</v>
      </c>
      <c r="L44" s="317">
        <v>0</v>
      </c>
      <c r="M44" s="306">
        <f t="shared" si="2"/>
        <v>0</v>
      </c>
      <c r="N44" s="212">
        <v>0</v>
      </c>
      <c r="O44" s="212">
        <v>0</v>
      </c>
      <c r="P44" s="94"/>
    </row>
    <row r="45" spans="1:16" s="96" customFormat="1" ht="21" customHeight="1">
      <c r="A45" s="113"/>
      <c r="B45" s="114" t="s">
        <v>152</v>
      </c>
      <c r="C45" s="454">
        <f t="shared" si="0"/>
        <v>108</v>
      </c>
      <c r="D45" s="40">
        <v>108</v>
      </c>
      <c r="E45" s="212">
        <v>4</v>
      </c>
      <c r="F45" s="212">
        <v>104</v>
      </c>
      <c r="G45" s="306">
        <v>0</v>
      </c>
      <c r="H45" s="212">
        <v>0</v>
      </c>
      <c r="I45" s="317">
        <v>0</v>
      </c>
      <c r="J45" s="306">
        <f t="shared" si="1"/>
        <v>0</v>
      </c>
      <c r="K45" s="212">
        <v>0</v>
      </c>
      <c r="L45" s="317">
        <v>0</v>
      </c>
      <c r="M45" s="306">
        <f t="shared" si="2"/>
        <v>0</v>
      </c>
      <c r="N45" s="212">
        <v>0</v>
      </c>
      <c r="O45" s="212">
        <v>0</v>
      </c>
      <c r="P45" s="94"/>
    </row>
    <row r="46" spans="1:16" s="96" customFormat="1" ht="21" customHeight="1" thickBot="1">
      <c r="A46" s="115"/>
      <c r="B46" s="116" t="s">
        <v>125</v>
      </c>
      <c r="C46" s="457">
        <f t="shared" si="0"/>
        <v>57</v>
      </c>
      <c r="D46" s="335">
        <v>57</v>
      </c>
      <c r="E46" s="337">
        <v>57</v>
      </c>
      <c r="F46" s="337">
        <v>0</v>
      </c>
      <c r="G46" s="335" t="s">
        <v>363</v>
      </c>
      <c r="H46" s="55" t="s">
        <v>363</v>
      </c>
      <c r="I46" s="54">
        <v>0</v>
      </c>
      <c r="J46" s="438">
        <f t="shared" si="1"/>
        <v>0</v>
      </c>
      <c r="K46" s="55">
        <v>0</v>
      </c>
      <c r="L46" s="54">
        <v>0</v>
      </c>
      <c r="M46" s="438">
        <f t="shared" si="2"/>
        <v>0</v>
      </c>
      <c r="N46" s="55">
        <v>0</v>
      </c>
      <c r="O46" s="55">
        <v>0</v>
      </c>
      <c r="P46" s="94"/>
    </row>
    <row r="47" spans="1:16" ht="21" customHeight="1">
      <c r="C47" s="261"/>
    </row>
  </sheetData>
  <mergeCells count="11">
    <mergeCell ref="J4:O4"/>
    <mergeCell ref="A5:B5"/>
    <mergeCell ref="D5:F5"/>
    <mergeCell ref="G5:I5"/>
    <mergeCell ref="J5:L5"/>
    <mergeCell ref="M5:O5"/>
    <mergeCell ref="A7:B7"/>
    <mergeCell ref="A8:B8"/>
    <mergeCell ref="A11:A19"/>
    <mergeCell ref="A24:A44"/>
    <mergeCell ref="D4:I4"/>
  </mergeCells>
  <phoneticPr fontId="3"/>
  <pageMargins left="0.59055118110236227" right="0.70866141732283472" top="0.78740157480314965" bottom="0.51181102362204722" header="0.51181102362204722" footer="0.51181102362204722"/>
  <pageSetup paperSize="9" scale="81" orientation="portrait" r:id="rId1"/>
  <headerFooter scaleWithDoc="0" alignWithMargins="0">
    <oddHeader>&amp;L高等学校</oddHeader>
  </headerFooter>
  <ignoredErrors>
    <ignoredError sqref="M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BreakPreview" zoomScaleNormal="100" zoomScaleSheetLayoutView="100" workbookViewId="0"/>
  </sheetViews>
  <sheetFormatPr defaultColWidth="8.5703125" defaultRowHeight="21" customHeight="1"/>
  <cols>
    <col min="1" max="1" width="4" style="34" customWidth="1"/>
    <col min="2" max="2" width="14" style="34" customWidth="1"/>
    <col min="3" max="9" width="7.7109375" style="34" customWidth="1"/>
    <col min="10" max="10" width="6.85546875" style="34" customWidth="1"/>
    <col min="11" max="12" width="6.5703125" style="34" customWidth="1"/>
    <col min="13" max="13" width="6.85546875" style="34" customWidth="1"/>
    <col min="14" max="14" width="6.5703125" style="34" customWidth="1"/>
    <col min="15" max="18" width="4.7109375" style="34" customWidth="1"/>
    <col min="19" max="256" width="8.5703125" style="34"/>
    <col min="257" max="257" width="4" style="34" customWidth="1"/>
    <col min="258" max="258" width="14" style="34" customWidth="1"/>
    <col min="259" max="265" width="7.7109375" style="34" customWidth="1"/>
    <col min="266" max="266" width="6.85546875" style="34" customWidth="1"/>
    <col min="267" max="268" width="6.5703125" style="34" customWidth="1"/>
    <col min="269" max="269" width="6.85546875" style="34" customWidth="1"/>
    <col min="270" max="270" width="6.5703125" style="34" customWidth="1"/>
    <col min="271" max="274" width="4.7109375" style="34" customWidth="1"/>
    <col min="275" max="512" width="8.5703125" style="34"/>
    <col min="513" max="513" width="4" style="34" customWidth="1"/>
    <col min="514" max="514" width="14" style="34" customWidth="1"/>
    <col min="515" max="521" width="7.7109375" style="34" customWidth="1"/>
    <col min="522" max="522" width="6.85546875" style="34" customWidth="1"/>
    <col min="523" max="524" width="6.5703125" style="34" customWidth="1"/>
    <col min="525" max="525" width="6.85546875" style="34" customWidth="1"/>
    <col min="526" max="526" width="6.5703125" style="34" customWidth="1"/>
    <col min="527" max="530" width="4.7109375" style="34" customWidth="1"/>
    <col min="531" max="768" width="8.5703125" style="34"/>
    <col min="769" max="769" width="4" style="34" customWidth="1"/>
    <col min="770" max="770" width="14" style="34" customWidth="1"/>
    <col min="771" max="777" width="7.7109375" style="34" customWidth="1"/>
    <col min="778" max="778" width="6.85546875" style="34" customWidth="1"/>
    <col min="779" max="780" width="6.5703125" style="34" customWidth="1"/>
    <col min="781" max="781" width="6.85546875" style="34" customWidth="1"/>
    <col min="782" max="782" width="6.5703125" style="34" customWidth="1"/>
    <col min="783" max="786" width="4.7109375" style="34" customWidth="1"/>
    <col min="787" max="1024" width="8.5703125" style="34"/>
    <col min="1025" max="1025" width="4" style="34" customWidth="1"/>
    <col min="1026" max="1026" width="14" style="34" customWidth="1"/>
    <col min="1027" max="1033" width="7.7109375" style="34" customWidth="1"/>
    <col min="1034" max="1034" width="6.85546875" style="34" customWidth="1"/>
    <col min="1035" max="1036" width="6.5703125" style="34" customWidth="1"/>
    <col min="1037" max="1037" width="6.85546875" style="34" customWidth="1"/>
    <col min="1038" max="1038" width="6.5703125" style="34" customWidth="1"/>
    <col min="1039" max="1042" width="4.7109375" style="34" customWidth="1"/>
    <col min="1043" max="1280" width="8.5703125" style="34"/>
    <col min="1281" max="1281" width="4" style="34" customWidth="1"/>
    <col min="1282" max="1282" width="14" style="34" customWidth="1"/>
    <col min="1283" max="1289" width="7.7109375" style="34" customWidth="1"/>
    <col min="1290" max="1290" width="6.85546875" style="34" customWidth="1"/>
    <col min="1291" max="1292" width="6.5703125" style="34" customWidth="1"/>
    <col min="1293" max="1293" width="6.85546875" style="34" customWidth="1"/>
    <col min="1294" max="1294" width="6.5703125" style="34" customWidth="1"/>
    <col min="1295" max="1298" width="4.7109375" style="34" customWidth="1"/>
    <col min="1299" max="1536" width="8.5703125" style="34"/>
    <col min="1537" max="1537" width="4" style="34" customWidth="1"/>
    <col min="1538" max="1538" width="14" style="34" customWidth="1"/>
    <col min="1539" max="1545" width="7.7109375" style="34" customWidth="1"/>
    <col min="1546" max="1546" width="6.85546875" style="34" customWidth="1"/>
    <col min="1547" max="1548" width="6.5703125" style="34" customWidth="1"/>
    <col min="1549" max="1549" width="6.85546875" style="34" customWidth="1"/>
    <col min="1550" max="1550" width="6.5703125" style="34" customWidth="1"/>
    <col min="1551" max="1554" width="4.7109375" style="34" customWidth="1"/>
    <col min="1555" max="1792" width="8.5703125" style="34"/>
    <col min="1793" max="1793" width="4" style="34" customWidth="1"/>
    <col min="1794" max="1794" width="14" style="34" customWidth="1"/>
    <col min="1795" max="1801" width="7.7109375" style="34" customWidth="1"/>
    <col min="1802" max="1802" width="6.85546875" style="34" customWidth="1"/>
    <col min="1803" max="1804" width="6.5703125" style="34" customWidth="1"/>
    <col min="1805" max="1805" width="6.85546875" style="34" customWidth="1"/>
    <col min="1806" max="1806" width="6.5703125" style="34" customWidth="1"/>
    <col min="1807" max="1810" width="4.7109375" style="34" customWidth="1"/>
    <col min="1811" max="2048" width="8.5703125" style="34"/>
    <col min="2049" max="2049" width="4" style="34" customWidth="1"/>
    <col min="2050" max="2050" width="14" style="34" customWidth="1"/>
    <col min="2051" max="2057" width="7.7109375" style="34" customWidth="1"/>
    <col min="2058" max="2058" width="6.85546875" style="34" customWidth="1"/>
    <col min="2059" max="2060" width="6.5703125" style="34" customWidth="1"/>
    <col min="2061" max="2061" width="6.85546875" style="34" customWidth="1"/>
    <col min="2062" max="2062" width="6.5703125" style="34" customWidth="1"/>
    <col min="2063" max="2066" width="4.7109375" style="34" customWidth="1"/>
    <col min="2067" max="2304" width="8.5703125" style="34"/>
    <col min="2305" max="2305" width="4" style="34" customWidth="1"/>
    <col min="2306" max="2306" width="14" style="34" customWidth="1"/>
    <col min="2307" max="2313" width="7.7109375" style="34" customWidth="1"/>
    <col min="2314" max="2314" width="6.85546875" style="34" customWidth="1"/>
    <col min="2315" max="2316" width="6.5703125" style="34" customWidth="1"/>
    <col min="2317" max="2317" width="6.85546875" style="34" customWidth="1"/>
    <col min="2318" max="2318" width="6.5703125" style="34" customWidth="1"/>
    <col min="2319" max="2322" width="4.7109375" style="34" customWidth="1"/>
    <col min="2323" max="2560" width="8.5703125" style="34"/>
    <col min="2561" max="2561" width="4" style="34" customWidth="1"/>
    <col min="2562" max="2562" width="14" style="34" customWidth="1"/>
    <col min="2563" max="2569" width="7.7109375" style="34" customWidth="1"/>
    <col min="2570" max="2570" width="6.85546875" style="34" customWidth="1"/>
    <col min="2571" max="2572" width="6.5703125" style="34" customWidth="1"/>
    <col min="2573" max="2573" width="6.85546875" style="34" customWidth="1"/>
    <col min="2574" max="2574" width="6.5703125" style="34" customWidth="1"/>
    <col min="2575" max="2578" width="4.7109375" style="34" customWidth="1"/>
    <col min="2579" max="2816" width="8.5703125" style="34"/>
    <col min="2817" max="2817" width="4" style="34" customWidth="1"/>
    <col min="2818" max="2818" width="14" style="34" customWidth="1"/>
    <col min="2819" max="2825" width="7.7109375" style="34" customWidth="1"/>
    <col min="2826" max="2826" width="6.85546875" style="34" customWidth="1"/>
    <col min="2827" max="2828" width="6.5703125" style="34" customWidth="1"/>
    <col min="2829" max="2829" width="6.85546875" style="34" customWidth="1"/>
    <col min="2830" max="2830" width="6.5703125" style="34" customWidth="1"/>
    <col min="2831" max="2834" width="4.7109375" style="34" customWidth="1"/>
    <col min="2835" max="3072" width="8.5703125" style="34"/>
    <col min="3073" max="3073" width="4" style="34" customWidth="1"/>
    <col min="3074" max="3074" width="14" style="34" customWidth="1"/>
    <col min="3075" max="3081" width="7.7109375" style="34" customWidth="1"/>
    <col min="3082" max="3082" width="6.85546875" style="34" customWidth="1"/>
    <col min="3083" max="3084" width="6.5703125" style="34" customWidth="1"/>
    <col min="3085" max="3085" width="6.85546875" style="34" customWidth="1"/>
    <col min="3086" max="3086" width="6.5703125" style="34" customWidth="1"/>
    <col min="3087" max="3090" width="4.7109375" style="34" customWidth="1"/>
    <col min="3091" max="3328" width="8.5703125" style="34"/>
    <col min="3329" max="3329" width="4" style="34" customWidth="1"/>
    <col min="3330" max="3330" width="14" style="34" customWidth="1"/>
    <col min="3331" max="3337" width="7.7109375" style="34" customWidth="1"/>
    <col min="3338" max="3338" width="6.85546875" style="34" customWidth="1"/>
    <col min="3339" max="3340" width="6.5703125" style="34" customWidth="1"/>
    <col min="3341" max="3341" width="6.85546875" style="34" customWidth="1"/>
    <col min="3342" max="3342" width="6.5703125" style="34" customWidth="1"/>
    <col min="3343" max="3346" width="4.7109375" style="34" customWidth="1"/>
    <col min="3347" max="3584" width="8.5703125" style="34"/>
    <col min="3585" max="3585" width="4" style="34" customWidth="1"/>
    <col min="3586" max="3586" width="14" style="34" customWidth="1"/>
    <col min="3587" max="3593" width="7.7109375" style="34" customWidth="1"/>
    <col min="3594" max="3594" width="6.85546875" style="34" customWidth="1"/>
    <col min="3595" max="3596" width="6.5703125" style="34" customWidth="1"/>
    <col min="3597" max="3597" width="6.85546875" style="34" customWidth="1"/>
    <col min="3598" max="3598" width="6.5703125" style="34" customWidth="1"/>
    <col min="3599" max="3602" width="4.7109375" style="34" customWidth="1"/>
    <col min="3603" max="3840" width="8.5703125" style="34"/>
    <col min="3841" max="3841" width="4" style="34" customWidth="1"/>
    <col min="3842" max="3842" width="14" style="34" customWidth="1"/>
    <col min="3843" max="3849" width="7.7109375" style="34" customWidth="1"/>
    <col min="3850" max="3850" width="6.85546875" style="34" customWidth="1"/>
    <col min="3851" max="3852" width="6.5703125" style="34" customWidth="1"/>
    <col min="3853" max="3853" width="6.85546875" style="34" customWidth="1"/>
    <col min="3854" max="3854" width="6.5703125" style="34" customWidth="1"/>
    <col min="3855" max="3858" width="4.7109375" style="34" customWidth="1"/>
    <col min="3859" max="4096" width="8.5703125" style="34"/>
    <col min="4097" max="4097" width="4" style="34" customWidth="1"/>
    <col min="4098" max="4098" width="14" style="34" customWidth="1"/>
    <col min="4099" max="4105" width="7.7109375" style="34" customWidth="1"/>
    <col min="4106" max="4106" width="6.85546875" style="34" customWidth="1"/>
    <col min="4107" max="4108" width="6.5703125" style="34" customWidth="1"/>
    <col min="4109" max="4109" width="6.85546875" style="34" customWidth="1"/>
    <col min="4110" max="4110" width="6.5703125" style="34" customWidth="1"/>
    <col min="4111" max="4114" width="4.7109375" style="34" customWidth="1"/>
    <col min="4115" max="4352" width="8.5703125" style="34"/>
    <col min="4353" max="4353" width="4" style="34" customWidth="1"/>
    <col min="4354" max="4354" width="14" style="34" customWidth="1"/>
    <col min="4355" max="4361" width="7.7109375" style="34" customWidth="1"/>
    <col min="4362" max="4362" width="6.85546875" style="34" customWidth="1"/>
    <col min="4363" max="4364" width="6.5703125" style="34" customWidth="1"/>
    <col min="4365" max="4365" width="6.85546875" style="34" customWidth="1"/>
    <col min="4366" max="4366" width="6.5703125" style="34" customWidth="1"/>
    <col min="4367" max="4370" width="4.7109375" style="34" customWidth="1"/>
    <col min="4371" max="4608" width="8.5703125" style="34"/>
    <col min="4609" max="4609" width="4" style="34" customWidth="1"/>
    <col min="4610" max="4610" width="14" style="34" customWidth="1"/>
    <col min="4611" max="4617" width="7.7109375" style="34" customWidth="1"/>
    <col min="4618" max="4618" width="6.85546875" style="34" customWidth="1"/>
    <col min="4619" max="4620" width="6.5703125" style="34" customWidth="1"/>
    <col min="4621" max="4621" width="6.85546875" style="34" customWidth="1"/>
    <col min="4622" max="4622" width="6.5703125" style="34" customWidth="1"/>
    <col min="4623" max="4626" width="4.7109375" style="34" customWidth="1"/>
    <col min="4627" max="4864" width="8.5703125" style="34"/>
    <col min="4865" max="4865" width="4" style="34" customWidth="1"/>
    <col min="4866" max="4866" width="14" style="34" customWidth="1"/>
    <col min="4867" max="4873" width="7.7109375" style="34" customWidth="1"/>
    <col min="4874" max="4874" width="6.85546875" style="34" customWidth="1"/>
    <col min="4875" max="4876" width="6.5703125" style="34" customWidth="1"/>
    <col min="4877" max="4877" width="6.85546875" style="34" customWidth="1"/>
    <col min="4878" max="4878" width="6.5703125" style="34" customWidth="1"/>
    <col min="4879" max="4882" width="4.7109375" style="34" customWidth="1"/>
    <col min="4883" max="5120" width="8.5703125" style="34"/>
    <col min="5121" max="5121" width="4" style="34" customWidth="1"/>
    <col min="5122" max="5122" width="14" style="34" customWidth="1"/>
    <col min="5123" max="5129" width="7.7109375" style="34" customWidth="1"/>
    <col min="5130" max="5130" width="6.85546875" style="34" customWidth="1"/>
    <col min="5131" max="5132" width="6.5703125" style="34" customWidth="1"/>
    <col min="5133" max="5133" width="6.85546875" style="34" customWidth="1"/>
    <col min="5134" max="5134" width="6.5703125" style="34" customWidth="1"/>
    <col min="5135" max="5138" width="4.7109375" style="34" customWidth="1"/>
    <col min="5139" max="5376" width="8.5703125" style="34"/>
    <col min="5377" max="5377" width="4" style="34" customWidth="1"/>
    <col min="5378" max="5378" width="14" style="34" customWidth="1"/>
    <col min="5379" max="5385" width="7.7109375" style="34" customWidth="1"/>
    <col min="5386" max="5386" width="6.85546875" style="34" customWidth="1"/>
    <col min="5387" max="5388" width="6.5703125" style="34" customWidth="1"/>
    <col min="5389" max="5389" width="6.85546875" style="34" customWidth="1"/>
    <col min="5390" max="5390" width="6.5703125" style="34" customWidth="1"/>
    <col min="5391" max="5394" width="4.7109375" style="34" customWidth="1"/>
    <col min="5395" max="5632" width="8.5703125" style="34"/>
    <col min="5633" max="5633" width="4" style="34" customWidth="1"/>
    <col min="5634" max="5634" width="14" style="34" customWidth="1"/>
    <col min="5635" max="5641" width="7.7109375" style="34" customWidth="1"/>
    <col min="5642" max="5642" width="6.85546875" style="34" customWidth="1"/>
    <col min="5643" max="5644" width="6.5703125" style="34" customWidth="1"/>
    <col min="5645" max="5645" width="6.85546875" style="34" customWidth="1"/>
    <col min="5646" max="5646" width="6.5703125" style="34" customWidth="1"/>
    <col min="5647" max="5650" width="4.7109375" style="34" customWidth="1"/>
    <col min="5651" max="5888" width="8.5703125" style="34"/>
    <col min="5889" max="5889" width="4" style="34" customWidth="1"/>
    <col min="5890" max="5890" width="14" style="34" customWidth="1"/>
    <col min="5891" max="5897" width="7.7109375" style="34" customWidth="1"/>
    <col min="5898" max="5898" width="6.85546875" style="34" customWidth="1"/>
    <col min="5899" max="5900" width="6.5703125" style="34" customWidth="1"/>
    <col min="5901" max="5901" width="6.85546875" style="34" customWidth="1"/>
    <col min="5902" max="5902" width="6.5703125" style="34" customWidth="1"/>
    <col min="5903" max="5906" width="4.7109375" style="34" customWidth="1"/>
    <col min="5907" max="6144" width="8.5703125" style="34"/>
    <col min="6145" max="6145" width="4" style="34" customWidth="1"/>
    <col min="6146" max="6146" width="14" style="34" customWidth="1"/>
    <col min="6147" max="6153" width="7.7109375" style="34" customWidth="1"/>
    <col min="6154" max="6154" width="6.85546875" style="34" customWidth="1"/>
    <col min="6155" max="6156" width="6.5703125" style="34" customWidth="1"/>
    <col min="6157" max="6157" width="6.85546875" style="34" customWidth="1"/>
    <col min="6158" max="6158" width="6.5703125" style="34" customWidth="1"/>
    <col min="6159" max="6162" width="4.7109375" style="34" customWidth="1"/>
    <col min="6163" max="6400" width="8.5703125" style="34"/>
    <col min="6401" max="6401" width="4" style="34" customWidth="1"/>
    <col min="6402" max="6402" width="14" style="34" customWidth="1"/>
    <col min="6403" max="6409" width="7.7109375" style="34" customWidth="1"/>
    <col min="6410" max="6410" width="6.85546875" style="34" customWidth="1"/>
    <col min="6411" max="6412" width="6.5703125" style="34" customWidth="1"/>
    <col min="6413" max="6413" width="6.85546875" style="34" customWidth="1"/>
    <col min="6414" max="6414" width="6.5703125" style="34" customWidth="1"/>
    <col min="6415" max="6418" width="4.7109375" style="34" customWidth="1"/>
    <col min="6419" max="6656" width="8.5703125" style="34"/>
    <col min="6657" max="6657" width="4" style="34" customWidth="1"/>
    <col min="6658" max="6658" width="14" style="34" customWidth="1"/>
    <col min="6659" max="6665" width="7.7109375" style="34" customWidth="1"/>
    <col min="6666" max="6666" width="6.85546875" style="34" customWidth="1"/>
    <col min="6667" max="6668" width="6.5703125" style="34" customWidth="1"/>
    <col min="6669" max="6669" width="6.85546875" style="34" customWidth="1"/>
    <col min="6670" max="6670" width="6.5703125" style="34" customWidth="1"/>
    <col min="6671" max="6674" width="4.7109375" style="34" customWidth="1"/>
    <col min="6675" max="6912" width="8.5703125" style="34"/>
    <col min="6913" max="6913" width="4" style="34" customWidth="1"/>
    <col min="6914" max="6914" width="14" style="34" customWidth="1"/>
    <col min="6915" max="6921" width="7.7109375" style="34" customWidth="1"/>
    <col min="6922" max="6922" width="6.85546875" style="34" customWidth="1"/>
    <col min="6923" max="6924" width="6.5703125" style="34" customWidth="1"/>
    <col min="6925" max="6925" width="6.85546875" style="34" customWidth="1"/>
    <col min="6926" max="6926" width="6.5703125" style="34" customWidth="1"/>
    <col min="6927" max="6930" width="4.7109375" style="34" customWidth="1"/>
    <col min="6931" max="7168" width="8.5703125" style="34"/>
    <col min="7169" max="7169" width="4" style="34" customWidth="1"/>
    <col min="7170" max="7170" width="14" style="34" customWidth="1"/>
    <col min="7171" max="7177" width="7.7109375" style="34" customWidth="1"/>
    <col min="7178" max="7178" width="6.85546875" style="34" customWidth="1"/>
    <col min="7179" max="7180" width="6.5703125" style="34" customWidth="1"/>
    <col min="7181" max="7181" width="6.85546875" style="34" customWidth="1"/>
    <col min="7182" max="7182" width="6.5703125" style="34" customWidth="1"/>
    <col min="7183" max="7186" width="4.7109375" style="34" customWidth="1"/>
    <col min="7187" max="7424" width="8.5703125" style="34"/>
    <col min="7425" max="7425" width="4" style="34" customWidth="1"/>
    <col min="7426" max="7426" width="14" style="34" customWidth="1"/>
    <col min="7427" max="7433" width="7.7109375" style="34" customWidth="1"/>
    <col min="7434" max="7434" width="6.85546875" style="34" customWidth="1"/>
    <col min="7435" max="7436" width="6.5703125" style="34" customWidth="1"/>
    <col min="7437" max="7437" width="6.85546875" style="34" customWidth="1"/>
    <col min="7438" max="7438" width="6.5703125" style="34" customWidth="1"/>
    <col min="7439" max="7442" width="4.7109375" style="34" customWidth="1"/>
    <col min="7443" max="7680" width="8.5703125" style="34"/>
    <col min="7681" max="7681" width="4" style="34" customWidth="1"/>
    <col min="7682" max="7682" width="14" style="34" customWidth="1"/>
    <col min="7683" max="7689" width="7.7109375" style="34" customWidth="1"/>
    <col min="7690" max="7690" width="6.85546875" style="34" customWidth="1"/>
    <col min="7691" max="7692" width="6.5703125" style="34" customWidth="1"/>
    <col min="7693" max="7693" width="6.85546875" style="34" customWidth="1"/>
    <col min="7694" max="7694" width="6.5703125" style="34" customWidth="1"/>
    <col min="7695" max="7698" width="4.7109375" style="34" customWidth="1"/>
    <col min="7699" max="7936" width="8.5703125" style="34"/>
    <col min="7937" max="7937" width="4" style="34" customWidth="1"/>
    <col min="7938" max="7938" width="14" style="34" customWidth="1"/>
    <col min="7939" max="7945" width="7.7109375" style="34" customWidth="1"/>
    <col min="7946" max="7946" width="6.85546875" style="34" customWidth="1"/>
    <col min="7947" max="7948" width="6.5703125" style="34" customWidth="1"/>
    <col min="7949" max="7949" width="6.85546875" style="34" customWidth="1"/>
    <col min="7950" max="7950" width="6.5703125" style="34" customWidth="1"/>
    <col min="7951" max="7954" width="4.7109375" style="34" customWidth="1"/>
    <col min="7955" max="8192" width="8.5703125" style="34"/>
    <col min="8193" max="8193" width="4" style="34" customWidth="1"/>
    <col min="8194" max="8194" width="14" style="34" customWidth="1"/>
    <col min="8195" max="8201" width="7.7109375" style="34" customWidth="1"/>
    <col min="8202" max="8202" width="6.85546875" style="34" customWidth="1"/>
    <col min="8203" max="8204" width="6.5703125" style="34" customWidth="1"/>
    <col min="8205" max="8205" width="6.85546875" style="34" customWidth="1"/>
    <col min="8206" max="8206" width="6.5703125" style="34" customWidth="1"/>
    <col min="8207" max="8210" width="4.7109375" style="34" customWidth="1"/>
    <col min="8211" max="8448" width="8.5703125" style="34"/>
    <col min="8449" max="8449" width="4" style="34" customWidth="1"/>
    <col min="8450" max="8450" width="14" style="34" customWidth="1"/>
    <col min="8451" max="8457" width="7.7109375" style="34" customWidth="1"/>
    <col min="8458" max="8458" width="6.85546875" style="34" customWidth="1"/>
    <col min="8459" max="8460" width="6.5703125" style="34" customWidth="1"/>
    <col min="8461" max="8461" width="6.85546875" style="34" customWidth="1"/>
    <col min="8462" max="8462" width="6.5703125" style="34" customWidth="1"/>
    <col min="8463" max="8466" width="4.7109375" style="34" customWidth="1"/>
    <col min="8467" max="8704" width="8.5703125" style="34"/>
    <col min="8705" max="8705" width="4" style="34" customWidth="1"/>
    <col min="8706" max="8706" width="14" style="34" customWidth="1"/>
    <col min="8707" max="8713" width="7.7109375" style="34" customWidth="1"/>
    <col min="8714" max="8714" width="6.85546875" style="34" customWidth="1"/>
    <col min="8715" max="8716" width="6.5703125" style="34" customWidth="1"/>
    <col min="8717" max="8717" width="6.85546875" style="34" customWidth="1"/>
    <col min="8718" max="8718" width="6.5703125" style="34" customWidth="1"/>
    <col min="8719" max="8722" width="4.7109375" style="34" customWidth="1"/>
    <col min="8723" max="8960" width="8.5703125" style="34"/>
    <col min="8961" max="8961" width="4" style="34" customWidth="1"/>
    <col min="8962" max="8962" width="14" style="34" customWidth="1"/>
    <col min="8963" max="8969" width="7.7109375" style="34" customWidth="1"/>
    <col min="8970" max="8970" width="6.85546875" style="34" customWidth="1"/>
    <col min="8971" max="8972" width="6.5703125" style="34" customWidth="1"/>
    <col min="8973" max="8973" width="6.85546875" style="34" customWidth="1"/>
    <col min="8974" max="8974" width="6.5703125" style="34" customWidth="1"/>
    <col min="8975" max="8978" width="4.7109375" style="34" customWidth="1"/>
    <col min="8979" max="9216" width="8.5703125" style="34"/>
    <col min="9217" max="9217" width="4" style="34" customWidth="1"/>
    <col min="9218" max="9218" width="14" style="34" customWidth="1"/>
    <col min="9219" max="9225" width="7.7109375" style="34" customWidth="1"/>
    <col min="9226" max="9226" width="6.85546875" style="34" customWidth="1"/>
    <col min="9227" max="9228" width="6.5703125" style="34" customWidth="1"/>
    <col min="9229" max="9229" width="6.85546875" style="34" customWidth="1"/>
    <col min="9230" max="9230" width="6.5703125" style="34" customWidth="1"/>
    <col min="9231" max="9234" width="4.7109375" style="34" customWidth="1"/>
    <col min="9235" max="9472" width="8.5703125" style="34"/>
    <col min="9473" max="9473" width="4" style="34" customWidth="1"/>
    <col min="9474" max="9474" width="14" style="34" customWidth="1"/>
    <col min="9475" max="9481" width="7.7109375" style="34" customWidth="1"/>
    <col min="9482" max="9482" width="6.85546875" style="34" customWidth="1"/>
    <col min="9483" max="9484" width="6.5703125" style="34" customWidth="1"/>
    <col min="9485" max="9485" width="6.85546875" style="34" customWidth="1"/>
    <col min="9486" max="9486" width="6.5703125" style="34" customWidth="1"/>
    <col min="9487" max="9490" width="4.7109375" style="34" customWidth="1"/>
    <col min="9491" max="9728" width="8.5703125" style="34"/>
    <col min="9729" max="9729" width="4" style="34" customWidth="1"/>
    <col min="9730" max="9730" width="14" style="34" customWidth="1"/>
    <col min="9731" max="9737" width="7.7109375" style="34" customWidth="1"/>
    <col min="9738" max="9738" width="6.85546875" style="34" customWidth="1"/>
    <col min="9739" max="9740" width="6.5703125" style="34" customWidth="1"/>
    <col min="9741" max="9741" width="6.85546875" style="34" customWidth="1"/>
    <col min="9742" max="9742" width="6.5703125" style="34" customWidth="1"/>
    <col min="9743" max="9746" width="4.7109375" style="34" customWidth="1"/>
    <col min="9747" max="9984" width="8.5703125" style="34"/>
    <col min="9985" max="9985" width="4" style="34" customWidth="1"/>
    <col min="9986" max="9986" width="14" style="34" customWidth="1"/>
    <col min="9987" max="9993" width="7.7109375" style="34" customWidth="1"/>
    <col min="9994" max="9994" width="6.85546875" style="34" customWidth="1"/>
    <col min="9995" max="9996" width="6.5703125" style="34" customWidth="1"/>
    <col min="9997" max="9997" width="6.85546875" style="34" customWidth="1"/>
    <col min="9998" max="9998" width="6.5703125" style="34" customWidth="1"/>
    <col min="9999" max="10002" width="4.7109375" style="34" customWidth="1"/>
    <col min="10003" max="10240" width="8.5703125" style="34"/>
    <col min="10241" max="10241" width="4" style="34" customWidth="1"/>
    <col min="10242" max="10242" width="14" style="34" customWidth="1"/>
    <col min="10243" max="10249" width="7.7109375" style="34" customWidth="1"/>
    <col min="10250" max="10250" width="6.85546875" style="34" customWidth="1"/>
    <col min="10251" max="10252" width="6.5703125" style="34" customWidth="1"/>
    <col min="10253" max="10253" width="6.85546875" style="34" customWidth="1"/>
    <col min="10254" max="10254" width="6.5703125" style="34" customWidth="1"/>
    <col min="10255" max="10258" width="4.7109375" style="34" customWidth="1"/>
    <col min="10259" max="10496" width="8.5703125" style="34"/>
    <col min="10497" max="10497" width="4" style="34" customWidth="1"/>
    <col min="10498" max="10498" width="14" style="34" customWidth="1"/>
    <col min="10499" max="10505" width="7.7109375" style="34" customWidth="1"/>
    <col min="10506" max="10506" width="6.85546875" style="34" customWidth="1"/>
    <col min="10507" max="10508" width="6.5703125" style="34" customWidth="1"/>
    <col min="10509" max="10509" width="6.85546875" style="34" customWidth="1"/>
    <col min="10510" max="10510" width="6.5703125" style="34" customWidth="1"/>
    <col min="10511" max="10514" width="4.7109375" style="34" customWidth="1"/>
    <col min="10515" max="10752" width="8.5703125" style="34"/>
    <col min="10753" max="10753" width="4" style="34" customWidth="1"/>
    <col min="10754" max="10754" width="14" style="34" customWidth="1"/>
    <col min="10755" max="10761" width="7.7109375" style="34" customWidth="1"/>
    <col min="10762" max="10762" width="6.85546875" style="34" customWidth="1"/>
    <col min="10763" max="10764" width="6.5703125" style="34" customWidth="1"/>
    <col min="10765" max="10765" width="6.85546875" style="34" customWidth="1"/>
    <col min="10766" max="10766" width="6.5703125" style="34" customWidth="1"/>
    <col min="10767" max="10770" width="4.7109375" style="34" customWidth="1"/>
    <col min="10771" max="11008" width="8.5703125" style="34"/>
    <col min="11009" max="11009" width="4" style="34" customWidth="1"/>
    <col min="11010" max="11010" width="14" style="34" customWidth="1"/>
    <col min="11011" max="11017" width="7.7109375" style="34" customWidth="1"/>
    <col min="11018" max="11018" width="6.85546875" style="34" customWidth="1"/>
    <col min="11019" max="11020" width="6.5703125" style="34" customWidth="1"/>
    <col min="11021" max="11021" width="6.85546875" style="34" customWidth="1"/>
    <col min="11022" max="11022" width="6.5703125" style="34" customWidth="1"/>
    <col min="11023" max="11026" width="4.7109375" style="34" customWidth="1"/>
    <col min="11027" max="11264" width="8.5703125" style="34"/>
    <col min="11265" max="11265" width="4" style="34" customWidth="1"/>
    <col min="11266" max="11266" width="14" style="34" customWidth="1"/>
    <col min="11267" max="11273" width="7.7109375" style="34" customWidth="1"/>
    <col min="11274" max="11274" width="6.85546875" style="34" customWidth="1"/>
    <col min="11275" max="11276" width="6.5703125" style="34" customWidth="1"/>
    <col min="11277" max="11277" width="6.85546875" style="34" customWidth="1"/>
    <col min="11278" max="11278" width="6.5703125" style="34" customWidth="1"/>
    <col min="11279" max="11282" width="4.7109375" style="34" customWidth="1"/>
    <col min="11283" max="11520" width="8.5703125" style="34"/>
    <col min="11521" max="11521" width="4" style="34" customWidth="1"/>
    <col min="11522" max="11522" width="14" style="34" customWidth="1"/>
    <col min="11523" max="11529" width="7.7109375" style="34" customWidth="1"/>
    <col min="11530" max="11530" width="6.85546875" style="34" customWidth="1"/>
    <col min="11531" max="11532" width="6.5703125" style="34" customWidth="1"/>
    <col min="11533" max="11533" width="6.85546875" style="34" customWidth="1"/>
    <col min="11534" max="11534" width="6.5703125" style="34" customWidth="1"/>
    <col min="11535" max="11538" width="4.7109375" style="34" customWidth="1"/>
    <col min="11539" max="11776" width="8.5703125" style="34"/>
    <col min="11777" max="11777" width="4" style="34" customWidth="1"/>
    <col min="11778" max="11778" width="14" style="34" customWidth="1"/>
    <col min="11779" max="11785" width="7.7109375" style="34" customWidth="1"/>
    <col min="11786" max="11786" width="6.85546875" style="34" customWidth="1"/>
    <col min="11787" max="11788" width="6.5703125" style="34" customWidth="1"/>
    <col min="11789" max="11789" width="6.85546875" style="34" customWidth="1"/>
    <col min="11790" max="11790" width="6.5703125" style="34" customWidth="1"/>
    <col min="11791" max="11794" width="4.7109375" style="34" customWidth="1"/>
    <col min="11795" max="12032" width="8.5703125" style="34"/>
    <col min="12033" max="12033" width="4" style="34" customWidth="1"/>
    <col min="12034" max="12034" width="14" style="34" customWidth="1"/>
    <col min="12035" max="12041" width="7.7109375" style="34" customWidth="1"/>
    <col min="12042" max="12042" width="6.85546875" style="34" customWidth="1"/>
    <col min="12043" max="12044" width="6.5703125" style="34" customWidth="1"/>
    <col min="12045" max="12045" width="6.85546875" style="34" customWidth="1"/>
    <col min="12046" max="12046" width="6.5703125" style="34" customWidth="1"/>
    <col min="12047" max="12050" width="4.7109375" style="34" customWidth="1"/>
    <col min="12051" max="12288" width="8.5703125" style="34"/>
    <col min="12289" max="12289" width="4" style="34" customWidth="1"/>
    <col min="12290" max="12290" width="14" style="34" customWidth="1"/>
    <col min="12291" max="12297" width="7.7109375" style="34" customWidth="1"/>
    <col min="12298" max="12298" width="6.85546875" style="34" customWidth="1"/>
    <col min="12299" max="12300" width="6.5703125" style="34" customWidth="1"/>
    <col min="12301" max="12301" width="6.85546875" style="34" customWidth="1"/>
    <col min="12302" max="12302" width="6.5703125" style="34" customWidth="1"/>
    <col min="12303" max="12306" width="4.7109375" style="34" customWidth="1"/>
    <col min="12307" max="12544" width="8.5703125" style="34"/>
    <col min="12545" max="12545" width="4" style="34" customWidth="1"/>
    <col min="12546" max="12546" width="14" style="34" customWidth="1"/>
    <col min="12547" max="12553" width="7.7109375" style="34" customWidth="1"/>
    <col min="12554" max="12554" width="6.85546875" style="34" customWidth="1"/>
    <col min="12555" max="12556" width="6.5703125" style="34" customWidth="1"/>
    <col min="12557" max="12557" width="6.85546875" style="34" customWidth="1"/>
    <col min="12558" max="12558" width="6.5703125" style="34" customWidth="1"/>
    <col min="12559" max="12562" width="4.7109375" style="34" customWidth="1"/>
    <col min="12563" max="12800" width="8.5703125" style="34"/>
    <col min="12801" max="12801" width="4" style="34" customWidth="1"/>
    <col min="12802" max="12802" width="14" style="34" customWidth="1"/>
    <col min="12803" max="12809" width="7.7109375" style="34" customWidth="1"/>
    <col min="12810" max="12810" width="6.85546875" style="34" customWidth="1"/>
    <col min="12811" max="12812" width="6.5703125" style="34" customWidth="1"/>
    <col min="12813" max="12813" width="6.85546875" style="34" customWidth="1"/>
    <col min="12814" max="12814" width="6.5703125" style="34" customWidth="1"/>
    <col min="12815" max="12818" width="4.7109375" style="34" customWidth="1"/>
    <col min="12819" max="13056" width="8.5703125" style="34"/>
    <col min="13057" max="13057" width="4" style="34" customWidth="1"/>
    <col min="13058" max="13058" width="14" style="34" customWidth="1"/>
    <col min="13059" max="13065" width="7.7109375" style="34" customWidth="1"/>
    <col min="13066" max="13066" width="6.85546875" style="34" customWidth="1"/>
    <col min="13067" max="13068" width="6.5703125" style="34" customWidth="1"/>
    <col min="13069" max="13069" width="6.85546875" style="34" customWidth="1"/>
    <col min="13070" max="13070" width="6.5703125" style="34" customWidth="1"/>
    <col min="13071" max="13074" width="4.7109375" style="34" customWidth="1"/>
    <col min="13075" max="13312" width="8.5703125" style="34"/>
    <col min="13313" max="13313" width="4" style="34" customWidth="1"/>
    <col min="13314" max="13314" width="14" style="34" customWidth="1"/>
    <col min="13315" max="13321" width="7.7109375" style="34" customWidth="1"/>
    <col min="13322" max="13322" width="6.85546875" style="34" customWidth="1"/>
    <col min="13323" max="13324" width="6.5703125" style="34" customWidth="1"/>
    <col min="13325" max="13325" width="6.85546875" style="34" customWidth="1"/>
    <col min="13326" max="13326" width="6.5703125" style="34" customWidth="1"/>
    <col min="13327" max="13330" width="4.7109375" style="34" customWidth="1"/>
    <col min="13331" max="13568" width="8.5703125" style="34"/>
    <col min="13569" max="13569" width="4" style="34" customWidth="1"/>
    <col min="13570" max="13570" width="14" style="34" customWidth="1"/>
    <col min="13571" max="13577" width="7.7109375" style="34" customWidth="1"/>
    <col min="13578" max="13578" width="6.85546875" style="34" customWidth="1"/>
    <col min="13579" max="13580" width="6.5703125" style="34" customWidth="1"/>
    <col min="13581" max="13581" width="6.85546875" style="34" customWidth="1"/>
    <col min="13582" max="13582" width="6.5703125" style="34" customWidth="1"/>
    <col min="13583" max="13586" width="4.7109375" style="34" customWidth="1"/>
    <col min="13587" max="13824" width="8.5703125" style="34"/>
    <col min="13825" max="13825" width="4" style="34" customWidth="1"/>
    <col min="13826" max="13826" width="14" style="34" customWidth="1"/>
    <col min="13827" max="13833" width="7.7109375" style="34" customWidth="1"/>
    <col min="13834" max="13834" width="6.85546875" style="34" customWidth="1"/>
    <col min="13835" max="13836" width="6.5703125" style="34" customWidth="1"/>
    <col min="13837" max="13837" width="6.85546875" style="34" customWidth="1"/>
    <col min="13838" max="13838" width="6.5703125" style="34" customWidth="1"/>
    <col min="13839" max="13842" width="4.7109375" style="34" customWidth="1"/>
    <col min="13843" max="14080" width="8.5703125" style="34"/>
    <col min="14081" max="14081" width="4" style="34" customWidth="1"/>
    <col min="14082" max="14082" width="14" style="34" customWidth="1"/>
    <col min="14083" max="14089" width="7.7109375" style="34" customWidth="1"/>
    <col min="14090" max="14090" width="6.85546875" style="34" customWidth="1"/>
    <col min="14091" max="14092" width="6.5703125" style="34" customWidth="1"/>
    <col min="14093" max="14093" width="6.85546875" style="34" customWidth="1"/>
    <col min="14094" max="14094" width="6.5703125" style="34" customWidth="1"/>
    <col min="14095" max="14098" width="4.7109375" style="34" customWidth="1"/>
    <col min="14099" max="14336" width="8.5703125" style="34"/>
    <col min="14337" max="14337" width="4" style="34" customWidth="1"/>
    <col min="14338" max="14338" width="14" style="34" customWidth="1"/>
    <col min="14339" max="14345" width="7.7109375" style="34" customWidth="1"/>
    <col min="14346" max="14346" width="6.85546875" style="34" customWidth="1"/>
    <col min="14347" max="14348" width="6.5703125" style="34" customWidth="1"/>
    <col min="14349" max="14349" width="6.85546875" style="34" customWidth="1"/>
    <col min="14350" max="14350" width="6.5703125" style="34" customWidth="1"/>
    <col min="14351" max="14354" width="4.7109375" style="34" customWidth="1"/>
    <col min="14355" max="14592" width="8.5703125" style="34"/>
    <col min="14593" max="14593" width="4" style="34" customWidth="1"/>
    <col min="14594" max="14594" width="14" style="34" customWidth="1"/>
    <col min="14595" max="14601" width="7.7109375" style="34" customWidth="1"/>
    <col min="14602" max="14602" width="6.85546875" style="34" customWidth="1"/>
    <col min="14603" max="14604" width="6.5703125" style="34" customWidth="1"/>
    <col min="14605" max="14605" width="6.85546875" style="34" customWidth="1"/>
    <col min="14606" max="14606" width="6.5703125" style="34" customWidth="1"/>
    <col min="14607" max="14610" width="4.7109375" style="34" customWidth="1"/>
    <col min="14611" max="14848" width="8.5703125" style="34"/>
    <col min="14849" max="14849" width="4" style="34" customWidth="1"/>
    <col min="14850" max="14850" width="14" style="34" customWidth="1"/>
    <col min="14851" max="14857" width="7.7109375" style="34" customWidth="1"/>
    <col min="14858" max="14858" width="6.85546875" style="34" customWidth="1"/>
    <col min="14859" max="14860" width="6.5703125" style="34" customWidth="1"/>
    <col min="14861" max="14861" width="6.85546875" style="34" customWidth="1"/>
    <col min="14862" max="14862" width="6.5703125" style="34" customWidth="1"/>
    <col min="14863" max="14866" width="4.7109375" style="34" customWidth="1"/>
    <col min="14867" max="15104" width="8.5703125" style="34"/>
    <col min="15105" max="15105" width="4" style="34" customWidth="1"/>
    <col min="15106" max="15106" width="14" style="34" customWidth="1"/>
    <col min="15107" max="15113" width="7.7109375" style="34" customWidth="1"/>
    <col min="15114" max="15114" width="6.85546875" style="34" customWidth="1"/>
    <col min="15115" max="15116" width="6.5703125" style="34" customWidth="1"/>
    <col min="15117" max="15117" width="6.85546875" style="34" customWidth="1"/>
    <col min="15118" max="15118" width="6.5703125" style="34" customWidth="1"/>
    <col min="15119" max="15122" width="4.7109375" style="34" customWidth="1"/>
    <col min="15123" max="15360" width="8.5703125" style="34"/>
    <col min="15361" max="15361" width="4" style="34" customWidth="1"/>
    <col min="15362" max="15362" width="14" style="34" customWidth="1"/>
    <col min="15363" max="15369" width="7.7109375" style="34" customWidth="1"/>
    <col min="15370" max="15370" width="6.85546875" style="34" customWidth="1"/>
    <col min="15371" max="15372" width="6.5703125" style="34" customWidth="1"/>
    <col min="15373" max="15373" width="6.85546875" style="34" customWidth="1"/>
    <col min="15374" max="15374" width="6.5703125" style="34" customWidth="1"/>
    <col min="15375" max="15378" width="4.7109375" style="34" customWidth="1"/>
    <col min="15379" max="15616" width="8.5703125" style="34"/>
    <col min="15617" max="15617" width="4" style="34" customWidth="1"/>
    <col min="15618" max="15618" width="14" style="34" customWidth="1"/>
    <col min="15619" max="15625" width="7.7109375" style="34" customWidth="1"/>
    <col min="15626" max="15626" width="6.85546875" style="34" customWidth="1"/>
    <col min="15627" max="15628" width="6.5703125" style="34" customWidth="1"/>
    <col min="15629" max="15629" width="6.85546875" style="34" customWidth="1"/>
    <col min="15630" max="15630" width="6.5703125" style="34" customWidth="1"/>
    <col min="15631" max="15634" width="4.7109375" style="34" customWidth="1"/>
    <col min="15635" max="15872" width="8.5703125" style="34"/>
    <col min="15873" max="15873" width="4" style="34" customWidth="1"/>
    <col min="15874" max="15874" width="14" style="34" customWidth="1"/>
    <col min="15875" max="15881" width="7.7109375" style="34" customWidth="1"/>
    <col min="15882" max="15882" width="6.85546875" style="34" customWidth="1"/>
    <col min="15883" max="15884" width="6.5703125" style="34" customWidth="1"/>
    <col min="15885" max="15885" width="6.85546875" style="34" customWidth="1"/>
    <col min="15886" max="15886" width="6.5703125" style="34" customWidth="1"/>
    <col min="15887" max="15890" width="4.7109375" style="34" customWidth="1"/>
    <col min="15891" max="16128" width="8.5703125" style="34"/>
    <col min="16129" max="16129" width="4" style="34" customWidth="1"/>
    <col min="16130" max="16130" width="14" style="34" customWidth="1"/>
    <col min="16131" max="16137" width="7.7109375" style="34" customWidth="1"/>
    <col min="16138" max="16138" width="6.85546875" style="34" customWidth="1"/>
    <col min="16139" max="16140" width="6.5703125" style="34" customWidth="1"/>
    <col min="16141" max="16141" width="6.85546875" style="34" customWidth="1"/>
    <col min="16142" max="16142" width="6.5703125" style="34" customWidth="1"/>
    <col min="16143" max="16146" width="4.7109375" style="34" customWidth="1"/>
    <col min="16147" max="16384" width="8.5703125" style="34"/>
  </cols>
  <sheetData>
    <row r="1" spans="1:16" ht="13.5" customHeight="1">
      <c r="O1" s="117"/>
    </row>
    <row r="2" spans="1:16" ht="13.5" customHeight="1"/>
    <row r="3" spans="1:16" ht="21" customHeight="1" thickBot="1">
      <c r="A3" s="118" t="s">
        <v>162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>
      <c r="A4" s="119"/>
      <c r="B4" s="119"/>
      <c r="C4" s="120"/>
      <c r="D4" s="959" t="s">
        <v>8</v>
      </c>
      <c r="E4" s="962"/>
      <c r="F4" s="962"/>
      <c r="G4" s="962"/>
      <c r="H4" s="962"/>
      <c r="I4" s="1037"/>
      <c r="J4" s="962" t="s">
        <v>9</v>
      </c>
      <c r="K4" s="962"/>
      <c r="L4" s="962"/>
      <c r="M4" s="962"/>
      <c r="N4" s="962"/>
      <c r="O4" s="962"/>
      <c r="P4" s="35"/>
    </row>
    <row r="5" spans="1:16" ht="22.5" customHeight="1">
      <c r="A5" s="753" t="s">
        <v>174</v>
      </c>
      <c r="B5" s="1038"/>
      <c r="C5" s="255" t="s">
        <v>7</v>
      </c>
      <c r="D5" s="1039" t="s">
        <v>170</v>
      </c>
      <c r="E5" s="1040"/>
      <c r="F5" s="1040"/>
      <c r="G5" s="1039" t="s">
        <v>171</v>
      </c>
      <c r="H5" s="1040"/>
      <c r="I5" s="1041"/>
      <c r="J5" s="1042" t="s">
        <v>170</v>
      </c>
      <c r="K5" s="1040"/>
      <c r="L5" s="1041"/>
      <c r="M5" s="1042" t="s">
        <v>171</v>
      </c>
      <c r="N5" s="1040"/>
      <c r="O5" s="1040"/>
      <c r="P5" s="35"/>
    </row>
    <row r="6" spans="1:16" ht="22.5" customHeight="1" thickBot="1">
      <c r="A6" s="33"/>
      <c r="B6" s="33"/>
      <c r="C6" s="121"/>
      <c r="D6" s="38" t="s">
        <v>156</v>
      </c>
      <c r="E6" s="122" t="s">
        <v>157</v>
      </c>
      <c r="F6" s="122" t="s">
        <v>158</v>
      </c>
      <c r="G6" s="38" t="s">
        <v>156</v>
      </c>
      <c r="H6" s="122" t="s">
        <v>157</v>
      </c>
      <c r="I6" s="123" t="s">
        <v>158</v>
      </c>
      <c r="J6" s="36" t="s">
        <v>156</v>
      </c>
      <c r="K6" s="122" t="s">
        <v>157</v>
      </c>
      <c r="L6" s="123" t="s">
        <v>158</v>
      </c>
      <c r="M6" s="36" t="s">
        <v>156</v>
      </c>
      <c r="N6" s="122" t="s">
        <v>157</v>
      </c>
      <c r="O6" s="122" t="s">
        <v>158</v>
      </c>
      <c r="P6" s="35"/>
    </row>
    <row r="7" spans="1:16" ht="21" customHeight="1">
      <c r="A7" s="1031" t="s">
        <v>88</v>
      </c>
      <c r="B7" s="226" t="s">
        <v>7</v>
      </c>
      <c r="C7" s="439">
        <f>SUM(D7,G7,J7,M7)</f>
        <v>2468</v>
      </c>
      <c r="D7" s="311">
        <f t="shared" ref="D7:I7" si="0">SUM(D8:D13)</f>
        <v>1987</v>
      </c>
      <c r="E7" s="310">
        <f t="shared" si="0"/>
        <v>609</v>
      </c>
      <c r="F7" s="310">
        <f t="shared" si="0"/>
        <v>1378</v>
      </c>
      <c r="G7" s="311">
        <f t="shared" si="0"/>
        <v>481</v>
      </c>
      <c r="H7" s="310">
        <f t="shared" si="0"/>
        <v>253</v>
      </c>
      <c r="I7" s="312">
        <f t="shared" si="0"/>
        <v>228</v>
      </c>
      <c r="J7" s="311">
        <v>0</v>
      </c>
      <c r="K7" s="310">
        <v>0</v>
      </c>
      <c r="L7" s="312">
        <v>0</v>
      </c>
      <c r="M7" s="311">
        <v>0</v>
      </c>
      <c r="N7" s="310">
        <v>0</v>
      </c>
      <c r="O7" s="310">
        <v>0</v>
      </c>
      <c r="P7" s="35"/>
    </row>
    <row r="8" spans="1:16" ht="21" customHeight="1">
      <c r="A8" s="955"/>
      <c r="B8" s="124" t="s">
        <v>90</v>
      </c>
      <c r="C8" s="448">
        <f>SUM(D8,G8,J8,M8)</f>
        <v>900</v>
      </c>
      <c r="D8" s="458">
        <v>662</v>
      </c>
      <c r="E8" s="459">
        <v>178</v>
      </c>
      <c r="F8" s="459">
        <v>484</v>
      </c>
      <c r="G8" s="458">
        <v>238</v>
      </c>
      <c r="H8" s="459">
        <v>85</v>
      </c>
      <c r="I8" s="460">
        <v>153</v>
      </c>
      <c r="J8" s="306">
        <v>0</v>
      </c>
      <c r="K8" s="212">
        <v>0</v>
      </c>
      <c r="L8" s="317">
        <v>0</v>
      </c>
      <c r="M8" s="306">
        <v>0</v>
      </c>
      <c r="N8" s="212">
        <v>0</v>
      </c>
      <c r="O8" s="212">
        <v>0</v>
      </c>
      <c r="P8" s="35"/>
    </row>
    <row r="9" spans="1:16" ht="21" customHeight="1">
      <c r="A9" s="955"/>
      <c r="B9" s="124" t="s">
        <v>92</v>
      </c>
      <c r="C9" s="454">
        <f t="shared" ref="C9:C37" si="1">SUM(D9,G9,J9,M9)</f>
        <v>1034</v>
      </c>
      <c r="D9" s="458">
        <v>791</v>
      </c>
      <c r="E9" s="459">
        <v>322</v>
      </c>
      <c r="F9" s="459">
        <v>469</v>
      </c>
      <c r="G9" s="458">
        <v>243</v>
      </c>
      <c r="H9" s="459">
        <v>168</v>
      </c>
      <c r="I9" s="460">
        <v>75</v>
      </c>
      <c r="J9" s="306">
        <v>0</v>
      </c>
      <c r="K9" s="212">
        <v>0</v>
      </c>
      <c r="L9" s="317">
        <v>0</v>
      </c>
      <c r="M9" s="306">
        <v>0</v>
      </c>
      <c r="N9" s="212">
        <v>0</v>
      </c>
      <c r="O9" s="212">
        <v>0</v>
      </c>
      <c r="P9" s="35"/>
    </row>
    <row r="10" spans="1:16" ht="21" customHeight="1">
      <c r="A10" s="955"/>
      <c r="B10" s="124" t="s">
        <v>94</v>
      </c>
      <c r="C10" s="454">
        <f t="shared" si="1"/>
        <v>214</v>
      </c>
      <c r="D10" s="458">
        <v>214</v>
      </c>
      <c r="E10" s="459">
        <v>94</v>
      </c>
      <c r="F10" s="459">
        <v>120</v>
      </c>
      <c r="G10" s="306">
        <v>0</v>
      </c>
      <c r="H10" s="212">
        <v>0</v>
      </c>
      <c r="I10" s="317">
        <v>0</v>
      </c>
      <c r="J10" s="306">
        <v>0</v>
      </c>
      <c r="K10" s="212">
        <v>0</v>
      </c>
      <c r="L10" s="317">
        <v>0</v>
      </c>
      <c r="M10" s="306">
        <v>0</v>
      </c>
      <c r="N10" s="212">
        <v>0</v>
      </c>
      <c r="O10" s="212">
        <v>0</v>
      </c>
      <c r="P10" s="35"/>
    </row>
    <row r="11" spans="1:16" ht="21" customHeight="1">
      <c r="A11" s="955"/>
      <c r="B11" s="124" t="s">
        <v>97</v>
      </c>
      <c r="C11" s="451">
        <f t="shared" si="1"/>
        <v>107</v>
      </c>
      <c r="D11" s="458">
        <v>107</v>
      </c>
      <c r="E11" s="459">
        <v>7</v>
      </c>
      <c r="F11" s="459">
        <v>100</v>
      </c>
      <c r="G11" s="306">
        <v>0</v>
      </c>
      <c r="H11" s="212">
        <v>0</v>
      </c>
      <c r="I11" s="317">
        <v>0</v>
      </c>
      <c r="J11" s="306">
        <v>0</v>
      </c>
      <c r="K11" s="212">
        <v>0</v>
      </c>
      <c r="L11" s="317">
        <v>0</v>
      </c>
      <c r="M11" s="306">
        <v>0</v>
      </c>
      <c r="N11" s="212">
        <v>0</v>
      </c>
      <c r="O11" s="212">
        <v>0</v>
      </c>
      <c r="P11" s="35"/>
    </row>
    <row r="12" spans="1:16" ht="21" customHeight="1">
      <c r="A12" s="955"/>
      <c r="B12" s="124" t="s">
        <v>99</v>
      </c>
      <c r="C12" s="454">
        <f t="shared" si="1"/>
        <v>213</v>
      </c>
      <c r="D12" s="458">
        <v>213</v>
      </c>
      <c r="E12" s="459">
        <v>8</v>
      </c>
      <c r="F12" s="459">
        <v>205</v>
      </c>
      <c r="G12" s="306">
        <v>0</v>
      </c>
      <c r="H12" s="212">
        <v>0</v>
      </c>
      <c r="I12" s="317">
        <v>0</v>
      </c>
      <c r="J12" s="306">
        <v>0</v>
      </c>
      <c r="K12" s="212">
        <v>0</v>
      </c>
      <c r="L12" s="317">
        <v>0</v>
      </c>
      <c r="M12" s="306">
        <v>0</v>
      </c>
      <c r="N12" s="212">
        <v>0</v>
      </c>
      <c r="O12" s="212">
        <v>0</v>
      </c>
      <c r="P12" s="35"/>
    </row>
    <row r="13" spans="1:16" ht="21" customHeight="1">
      <c r="A13" s="956"/>
      <c r="B13" s="125" t="s">
        <v>125</v>
      </c>
      <c r="C13" s="451">
        <f t="shared" si="1"/>
        <v>0</v>
      </c>
      <c r="D13" s="323">
        <v>0</v>
      </c>
      <c r="E13" s="322">
        <v>0</v>
      </c>
      <c r="F13" s="324">
        <v>0</v>
      </c>
      <c r="G13" s="323">
        <v>0</v>
      </c>
      <c r="H13" s="322">
        <v>0</v>
      </c>
      <c r="I13" s="324">
        <v>0</v>
      </c>
      <c r="J13" s="323">
        <v>0</v>
      </c>
      <c r="K13" s="322">
        <v>0</v>
      </c>
      <c r="L13" s="324">
        <v>0</v>
      </c>
      <c r="M13" s="323">
        <v>0</v>
      </c>
      <c r="N13" s="322">
        <v>0</v>
      </c>
      <c r="O13" s="322">
        <v>0</v>
      </c>
      <c r="P13" s="35"/>
    </row>
    <row r="14" spans="1:16" ht="21" customHeight="1">
      <c r="A14" s="954" t="s">
        <v>175</v>
      </c>
      <c r="B14" s="227" t="s">
        <v>358</v>
      </c>
      <c r="C14" s="461">
        <f t="shared" si="1"/>
        <v>191</v>
      </c>
      <c r="D14" s="320">
        <f>SUM(D15:D20)</f>
        <v>191</v>
      </c>
      <c r="E14" s="319">
        <f>SUM(E15:E20)</f>
        <v>100</v>
      </c>
      <c r="F14" s="319">
        <f>SUM(F15:F20)</f>
        <v>91</v>
      </c>
      <c r="G14" s="320">
        <v>0</v>
      </c>
      <c r="H14" s="319">
        <v>0</v>
      </c>
      <c r="I14" s="447">
        <v>0</v>
      </c>
      <c r="J14" s="320">
        <v>0</v>
      </c>
      <c r="K14" s="319">
        <v>0</v>
      </c>
      <c r="L14" s="447">
        <v>0</v>
      </c>
      <c r="M14" s="320">
        <v>0</v>
      </c>
      <c r="N14" s="319">
        <v>0</v>
      </c>
      <c r="O14" s="319">
        <v>0</v>
      </c>
      <c r="P14" s="35"/>
    </row>
    <row r="15" spans="1:16" ht="21" customHeight="1">
      <c r="A15" s="955"/>
      <c r="B15" s="124" t="s">
        <v>105</v>
      </c>
      <c r="C15" s="451">
        <f t="shared" si="1"/>
        <v>0</v>
      </c>
      <c r="D15" s="306">
        <v>0</v>
      </c>
      <c r="E15" s="212">
        <v>0</v>
      </c>
      <c r="F15" s="317">
        <v>0</v>
      </c>
      <c r="G15" s="306">
        <v>0</v>
      </c>
      <c r="H15" s="212">
        <v>0</v>
      </c>
      <c r="I15" s="317">
        <v>0</v>
      </c>
      <c r="J15" s="306">
        <v>0</v>
      </c>
      <c r="K15" s="212">
        <v>0</v>
      </c>
      <c r="L15" s="317">
        <v>0</v>
      </c>
      <c r="M15" s="306">
        <v>0</v>
      </c>
      <c r="N15" s="212">
        <v>0</v>
      </c>
      <c r="O15" s="212">
        <v>0</v>
      </c>
      <c r="P15" s="35"/>
    </row>
    <row r="16" spans="1:16" ht="21" customHeight="1">
      <c r="A16" s="955"/>
      <c r="B16" s="124" t="s">
        <v>107</v>
      </c>
      <c r="C16" s="454">
        <f t="shared" si="1"/>
        <v>95</v>
      </c>
      <c r="D16" s="458">
        <v>95</v>
      </c>
      <c r="E16" s="459">
        <v>77</v>
      </c>
      <c r="F16" s="459">
        <v>18</v>
      </c>
      <c r="G16" s="306">
        <v>0</v>
      </c>
      <c r="H16" s="212">
        <v>0</v>
      </c>
      <c r="I16" s="317">
        <v>0</v>
      </c>
      <c r="J16" s="306">
        <v>0</v>
      </c>
      <c r="K16" s="212">
        <v>0</v>
      </c>
      <c r="L16" s="317">
        <v>0</v>
      </c>
      <c r="M16" s="306">
        <v>0</v>
      </c>
      <c r="N16" s="212">
        <v>0</v>
      </c>
      <c r="O16" s="212">
        <v>0</v>
      </c>
      <c r="P16" s="35"/>
    </row>
    <row r="17" spans="1:16" ht="21" customHeight="1">
      <c r="A17" s="955"/>
      <c r="B17" s="124" t="s">
        <v>109</v>
      </c>
      <c r="C17" s="454">
        <f t="shared" si="1"/>
        <v>50</v>
      </c>
      <c r="D17" s="458">
        <v>50</v>
      </c>
      <c r="E17" s="459">
        <v>11</v>
      </c>
      <c r="F17" s="459">
        <v>39</v>
      </c>
      <c r="G17" s="306">
        <v>0</v>
      </c>
      <c r="H17" s="212">
        <v>0</v>
      </c>
      <c r="I17" s="317">
        <v>0</v>
      </c>
      <c r="J17" s="306">
        <v>0</v>
      </c>
      <c r="K17" s="212">
        <v>0</v>
      </c>
      <c r="L17" s="317">
        <v>0</v>
      </c>
      <c r="M17" s="306">
        <v>0</v>
      </c>
      <c r="N17" s="212">
        <v>0</v>
      </c>
      <c r="O17" s="212">
        <v>0</v>
      </c>
      <c r="P17" s="35"/>
    </row>
    <row r="18" spans="1:16" ht="21" customHeight="1">
      <c r="A18" s="955"/>
      <c r="B18" s="124" t="s">
        <v>111</v>
      </c>
      <c r="C18" s="451">
        <f t="shared" si="1"/>
        <v>0</v>
      </c>
      <c r="D18" s="306">
        <v>0</v>
      </c>
      <c r="E18" s="212">
        <v>0</v>
      </c>
      <c r="F18" s="317">
        <v>0</v>
      </c>
      <c r="G18" s="306">
        <v>0</v>
      </c>
      <c r="H18" s="212">
        <v>0</v>
      </c>
      <c r="I18" s="317">
        <v>0</v>
      </c>
      <c r="J18" s="306">
        <v>0</v>
      </c>
      <c r="K18" s="212">
        <v>0</v>
      </c>
      <c r="L18" s="317">
        <v>0</v>
      </c>
      <c r="M18" s="306">
        <v>0</v>
      </c>
      <c r="N18" s="212">
        <v>0</v>
      </c>
      <c r="O18" s="212">
        <v>0</v>
      </c>
      <c r="P18" s="35"/>
    </row>
    <row r="19" spans="1:16" ht="21" customHeight="1">
      <c r="A19" s="955"/>
      <c r="B19" s="124" t="s">
        <v>113</v>
      </c>
      <c r="C19" s="454">
        <f t="shared" si="1"/>
        <v>0</v>
      </c>
      <c r="D19" s="306">
        <v>0</v>
      </c>
      <c r="E19" s="212">
        <v>0</v>
      </c>
      <c r="F19" s="317">
        <v>0</v>
      </c>
      <c r="G19" s="306">
        <v>0</v>
      </c>
      <c r="H19" s="212">
        <v>0</v>
      </c>
      <c r="I19" s="317">
        <v>0</v>
      </c>
      <c r="J19" s="306">
        <v>0</v>
      </c>
      <c r="K19" s="212">
        <v>0</v>
      </c>
      <c r="L19" s="317">
        <v>0</v>
      </c>
      <c r="M19" s="306">
        <v>0</v>
      </c>
      <c r="N19" s="212">
        <v>0</v>
      </c>
      <c r="O19" s="212">
        <v>0</v>
      </c>
      <c r="P19" s="35"/>
    </row>
    <row r="20" spans="1:16" ht="21" customHeight="1">
      <c r="A20" s="956"/>
      <c r="B20" s="124" t="s">
        <v>360</v>
      </c>
      <c r="C20" s="462">
        <f t="shared" si="1"/>
        <v>46</v>
      </c>
      <c r="D20" s="463">
        <v>46</v>
      </c>
      <c r="E20" s="464">
        <v>12</v>
      </c>
      <c r="F20" s="464">
        <v>34</v>
      </c>
      <c r="G20" s="323">
        <v>0</v>
      </c>
      <c r="H20" s="322">
        <v>0</v>
      </c>
      <c r="I20" s="324">
        <v>0</v>
      </c>
      <c r="J20" s="323">
        <v>0</v>
      </c>
      <c r="K20" s="322">
        <v>0</v>
      </c>
      <c r="L20" s="324">
        <v>0</v>
      </c>
      <c r="M20" s="323">
        <v>0</v>
      </c>
      <c r="N20" s="322">
        <v>0</v>
      </c>
      <c r="O20" s="322">
        <v>0</v>
      </c>
      <c r="P20" s="35"/>
    </row>
    <row r="21" spans="1:16" ht="21" customHeight="1">
      <c r="A21" s="951" t="s">
        <v>115</v>
      </c>
      <c r="B21" s="228" t="s">
        <v>358</v>
      </c>
      <c r="C21" s="451">
        <f t="shared" si="1"/>
        <v>646</v>
      </c>
      <c r="D21" s="327">
        <f t="shared" ref="D21:I21" si="2">SUM(D22:D26)</f>
        <v>356</v>
      </c>
      <c r="E21" s="326">
        <f t="shared" si="2"/>
        <v>35</v>
      </c>
      <c r="F21" s="326">
        <f t="shared" si="2"/>
        <v>321</v>
      </c>
      <c r="G21" s="327">
        <f t="shared" si="2"/>
        <v>290</v>
      </c>
      <c r="H21" s="326">
        <f t="shared" si="2"/>
        <v>36</v>
      </c>
      <c r="I21" s="328">
        <f t="shared" si="2"/>
        <v>254</v>
      </c>
      <c r="J21" s="327">
        <v>0</v>
      </c>
      <c r="K21" s="326">
        <v>0</v>
      </c>
      <c r="L21" s="328">
        <v>0</v>
      </c>
      <c r="M21" s="327">
        <v>0</v>
      </c>
      <c r="N21" s="326">
        <v>0</v>
      </c>
      <c r="O21" s="326">
        <v>0</v>
      </c>
      <c r="P21" s="35"/>
    </row>
    <row r="22" spans="1:16" ht="21" customHeight="1">
      <c r="A22" s="1032"/>
      <c r="B22" s="124" t="s">
        <v>116</v>
      </c>
      <c r="C22" s="448">
        <f t="shared" si="1"/>
        <v>270</v>
      </c>
      <c r="D22" s="458">
        <v>95</v>
      </c>
      <c r="E22" s="212">
        <v>0</v>
      </c>
      <c r="F22" s="459">
        <v>95</v>
      </c>
      <c r="G22" s="458">
        <v>175</v>
      </c>
      <c r="H22" s="212">
        <v>0</v>
      </c>
      <c r="I22" s="460">
        <v>175</v>
      </c>
      <c r="J22" s="306">
        <v>0</v>
      </c>
      <c r="K22" s="212">
        <v>0</v>
      </c>
      <c r="L22" s="317">
        <v>0</v>
      </c>
      <c r="M22" s="306">
        <v>0</v>
      </c>
      <c r="N22" s="212">
        <v>0</v>
      </c>
      <c r="O22" s="450">
        <v>0</v>
      </c>
      <c r="P22" s="35"/>
    </row>
    <row r="23" spans="1:16" ht="21" customHeight="1">
      <c r="A23" s="1032"/>
      <c r="B23" s="124" t="s">
        <v>118</v>
      </c>
      <c r="C23" s="454">
        <f t="shared" si="1"/>
        <v>37</v>
      </c>
      <c r="D23" s="306">
        <v>0</v>
      </c>
      <c r="E23" s="212">
        <v>0</v>
      </c>
      <c r="F23" s="317">
        <v>0</v>
      </c>
      <c r="G23" s="306">
        <v>37</v>
      </c>
      <c r="H23" s="212">
        <v>1</v>
      </c>
      <c r="I23" s="317">
        <v>36</v>
      </c>
      <c r="J23" s="306">
        <v>0</v>
      </c>
      <c r="K23" s="212">
        <v>0</v>
      </c>
      <c r="L23" s="317">
        <v>0</v>
      </c>
      <c r="M23" s="306">
        <v>0</v>
      </c>
      <c r="N23" s="212">
        <v>0</v>
      </c>
      <c r="O23" s="212">
        <v>0</v>
      </c>
      <c r="P23" s="35"/>
    </row>
    <row r="24" spans="1:16" ht="21" customHeight="1">
      <c r="A24" s="1032"/>
      <c r="B24" s="124" t="s">
        <v>121</v>
      </c>
      <c r="C24" s="454">
        <f t="shared" si="1"/>
        <v>170</v>
      </c>
      <c r="D24" s="458">
        <v>92</v>
      </c>
      <c r="E24" s="459">
        <v>25</v>
      </c>
      <c r="F24" s="459">
        <v>67</v>
      </c>
      <c r="G24" s="458">
        <v>78</v>
      </c>
      <c r="H24" s="459">
        <v>35</v>
      </c>
      <c r="I24" s="460">
        <v>43</v>
      </c>
      <c r="J24" s="306">
        <v>0</v>
      </c>
      <c r="K24" s="212">
        <v>0</v>
      </c>
      <c r="L24" s="317">
        <v>0</v>
      </c>
      <c r="M24" s="306">
        <v>0</v>
      </c>
      <c r="N24" s="212">
        <v>0</v>
      </c>
      <c r="O24" s="212">
        <v>0</v>
      </c>
      <c r="P24" s="35"/>
    </row>
    <row r="25" spans="1:16" ht="21" customHeight="1">
      <c r="A25" s="1032"/>
      <c r="B25" s="124" t="s">
        <v>123</v>
      </c>
      <c r="C25" s="454">
        <f t="shared" si="1"/>
        <v>0</v>
      </c>
      <c r="D25" s="306">
        <v>0</v>
      </c>
      <c r="E25" s="212">
        <v>0</v>
      </c>
      <c r="F25" s="317">
        <v>0</v>
      </c>
      <c r="G25" s="306">
        <v>0</v>
      </c>
      <c r="H25" s="212">
        <v>0</v>
      </c>
      <c r="I25" s="317">
        <v>0</v>
      </c>
      <c r="J25" s="306">
        <v>0</v>
      </c>
      <c r="K25" s="212">
        <v>0</v>
      </c>
      <c r="L25" s="317">
        <v>0</v>
      </c>
      <c r="M25" s="306">
        <v>0</v>
      </c>
      <c r="N25" s="212">
        <v>0</v>
      </c>
      <c r="O25" s="212">
        <v>0</v>
      </c>
      <c r="P25" s="35"/>
    </row>
    <row r="26" spans="1:16" ht="21" customHeight="1">
      <c r="A26" s="1033"/>
      <c r="B26" s="125" t="s">
        <v>125</v>
      </c>
      <c r="C26" s="454">
        <f t="shared" si="1"/>
        <v>169</v>
      </c>
      <c r="D26" s="463">
        <v>169</v>
      </c>
      <c r="E26" s="464">
        <v>10</v>
      </c>
      <c r="F26" s="464">
        <v>159</v>
      </c>
      <c r="G26" s="323">
        <v>0</v>
      </c>
      <c r="H26" s="322">
        <v>0</v>
      </c>
      <c r="I26" s="324">
        <v>0</v>
      </c>
      <c r="J26" s="323">
        <v>0</v>
      </c>
      <c r="K26" s="322">
        <v>0</v>
      </c>
      <c r="L26" s="324">
        <v>0</v>
      </c>
      <c r="M26" s="323">
        <v>0</v>
      </c>
      <c r="N26" s="322">
        <v>0</v>
      </c>
      <c r="O26" s="322">
        <v>0</v>
      </c>
      <c r="P26" s="35"/>
    </row>
    <row r="27" spans="1:16" ht="21" customHeight="1">
      <c r="A27" s="1034" t="s">
        <v>357</v>
      </c>
      <c r="B27" s="1035"/>
      <c r="C27" s="465">
        <f t="shared" si="1"/>
        <v>142</v>
      </c>
      <c r="D27" s="323">
        <f>E27+F27</f>
        <v>0</v>
      </c>
      <c r="E27" s="322">
        <v>0</v>
      </c>
      <c r="F27" s="322">
        <v>0</v>
      </c>
      <c r="G27" s="323">
        <v>142</v>
      </c>
      <c r="H27" s="464">
        <v>9</v>
      </c>
      <c r="I27" s="464">
        <v>133</v>
      </c>
      <c r="J27" s="323">
        <f>K27+L27</f>
        <v>0</v>
      </c>
      <c r="K27" s="322">
        <v>0</v>
      </c>
      <c r="L27" s="322">
        <v>0</v>
      </c>
      <c r="M27" s="323">
        <f>N27+O27</f>
        <v>0</v>
      </c>
      <c r="N27" s="322">
        <v>0</v>
      </c>
      <c r="O27" s="322">
        <v>0</v>
      </c>
      <c r="P27" s="35"/>
    </row>
    <row r="28" spans="1:16" ht="21" customHeight="1">
      <c r="A28" s="1036" t="s">
        <v>128</v>
      </c>
      <c r="B28" s="1035"/>
      <c r="C28" s="451">
        <f t="shared" si="1"/>
        <v>0</v>
      </c>
      <c r="D28" s="323">
        <f>E28+F28</f>
        <v>0</v>
      </c>
      <c r="E28" s="322">
        <v>0</v>
      </c>
      <c r="F28" s="322">
        <v>0</v>
      </c>
      <c r="G28" s="323">
        <f>H28+I28</f>
        <v>0</v>
      </c>
      <c r="H28" s="322">
        <v>0</v>
      </c>
      <c r="I28" s="322">
        <v>0</v>
      </c>
      <c r="J28" s="323">
        <f>K28+L28</f>
        <v>0</v>
      </c>
      <c r="K28" s="322">
        <v>0</v>
      </c>
      <c r="L28" s="322">
        <v>0</v>
      </c>
      <c r="M28" s="323">
        <f>N28+O28</f>
        <v>0</v>
      </c>
      <c r="N28" s="322">
        <v>0</v>
      </c>
      <c r="O28" s="322">
        <v>0</v>
      </c>
      <c r="P28" s="35"/>
    </row>
    <row r="29" spans="1:16" ht="21" customHeight="1">
      <c r="A29" s="1036" t="s">
        <v>130</v>
      </c>
      <c r="B29" s="1035"/>
      <c r="C29" s="465">
        <f t="shared" si="1"/>
        <v>90</v>
      </c>
      <c r="D29" s="463">
        <v>90</v>
      </c>
      <c r="E29" s="464">
        <v>6</v>
      </c>
      <c r="F29" s="464">
        <v>84</v>
      </c>
      <c r="G29" s="323" t="s">
        <v>364</v>
      </c>
      <c r="H29" s="464" t="s">
        <v>364</v>
      </c>
      <c r="I29" s="464" t="s">
        <v>364</v>
      </c>
      <c r="J29" s="323">
        <f>K29+L29</f>
        <v>0</v>
      </c>
      <c r="K29" s="322">
        <v>0</v>
      </c>
      <c r="L29" s="322">
        <v>0</v>
      </c>
      <c r="M29" s="323">
        <f>N29+O29</f>
        <v>0</v>
      </c>
      <c r="N29" s="322">
        <v>0</v>
      </c>
      <c r="O29" s="322">
        <v>0</v>
      </c>
      <c r="P29" s="35"/>
    </row>
    <row r="30" spans="1:16" ht="21" customHeight="1">
      <c r="A30" s="954" t="s">
        <v>132</v>
      </c>
      <c r="B30" s="228" t="s">
        <v>358</v>
      </c>
      <c r="C30" s="446">
        <f t="shared" si="1"/>
        <v>754</v>
      </c>
      <c r="D30" s="320">
        <f t="shared" ref="D30:I30" si="3">SUM(D31:D36)</f>
        <v>704</v>
      </c>
      <c r="E30" s="319">
        <f t="shared" si="3"/>
        <v>303</v>
      </c>
      <c r="F30" s="319">
        <f t="shared" si="3"/>
        <v>401</v>
      </c>
      <c r="G30" s="320">
        <f t="shared" si="3"/>
        <v>50</v>
      </c>
      <c r="H30" s="319">
        <f t="shared" si="3"/>
        <v>0</v>
      </c>
      <c r="I30" s="447">
        <f t="shared" si="3"/>
        <v>50</v>
      </c>
      <c r="J30" s="320">
        <v>0</v>
      </c>
      <c r="K30" s="319">
        <v>0</v>
      </c>
      <c r="L30" s="447">
        <v>0</v>
      </c>
      <c r="M30" s="320">
        <v>0</v>
      </c>
      <c r="N30" s="319">
        <v>0</v>
      </c>
      <c r="O30" s="319">
        <v>0</v>
      </c>
      <c r="P30" s="35"/>
    </row>
    <row r="31" spans="1:16" ht="21" customHeight="1">
      <c r="A31" s="1027"/>
      <c r="B31" s="124" t="s">
        <v>134</v>
      </c>
      <c r="C31" s="448">
        <f t="shared" si="1"/>
        <v>259</v>
      </c>
      <c r="D31" s="458">
        <v>259</v>
      </c>
      <c r="E31" s="459">
        <v>162</v>
      </c>
      <c r="F31" s="459">
        <v>97</v>
      </c>
      <c r="G31" s="306">
        <v>0</v>
      </c>
      <c r="H31" s="212">
        <v>0</v>
      </c>
      <c r="I31" s="317">
        <v>0</v>
      </c>
      <c r="J31" s="306">
        <v>0</v>
      </c>
      <c r="K31" s="212">
        <v>0</v>
      </c>
      <c r="L31" s="317">
        <v>0</v>
      </c>
      <c r="M31" s="306">
        <v>0</v>
      </c>
      <c r="N31" s="212">
        <v>0</v>
      </c>
      <c r="O31" s="212">
        <v>0</v>
      </c>
      <c r="P31" s="35"/>
    </row>
    <row r="32" spans="1:16" ht="21" customHeight="1">
      <c r="A32" s="1027"/>
      <c r="B32" s="124" t="s">
        <v>136</v>
      </c>
      <c r="C32" s="454">
        <f t="shared" si="1"/>
        <v>0</v>
      </c>
      <c r="D32" s="306">
        <v>0</v>
      </c>
      <c r="E32" s="212">
        <v>0</v>
      </c>
      <c r="F32" s="317">
        <v>0</v>
      </c>
      <c r="G32" s="306">
        <v>0</v>
      </c>
      <c r="H32" s="212">
        <v>0</v>
      </c>
      <c r="I32" s="317">
        <v>0</v>
      </c>
      <c r="J32" s="306">
        <v>0</v>
      </c>
      <c r="K32" s="212">
        <v>0</v>
      </c>
      <c r="L32" s="317">
        <v>0</v>
      </c>
      <c r="M32" s="306">
        <v>0</v>
      </c>
      <c r="N32" s="212">
        <v>0</v>
      </c>
      <c r="O32" s="212">
        <v>0</v>
      </c>
      <c r="P32" s="35"/>
    </row>
    <row r="33" spans="1:16" ht="21" customHeight="1">
      <c r="A33" s="1027"/>
      <c r="B33" s="124" t="s">
        <v>138</v>
      </c>
      <c r="C33" s="454">
        <f t="shared" si="1"/>
        <v>50</v>
      </c>
      <c r="D33" s="306">
        <v>0</v>
      </c>
      <c r="E33" s="212">
        <v>0</v>
      </c>
      <c r="F33" s="317">
        <v>0</v>
      </c>
      <c r="G33" s="306">
        <v>50</v>
      </c>
      <c r="H33" s="212">
        <v>0</v>
      </c>
      <c r="I33" s="317">
        <v>50</v>
      </c>
      <c r="J33" s="306">
        <v>0</v>
      </c>
      <c r="K33" s="212">
        <v>0</v>
      </c>
      <c r="L33" s="317">
        <v>0</v>
      </c>
      <c r="M33" s="306">
        <v>0</v>
      </c>
      <c r="N33" s="212">
        <v>0</v>
      </c>
      <c r="O33" s="212">
        <v>0</v>
      </c>
      <c r="P33" s="35"/>
    </row>
    <row r="34" spans="1:16" ht="21" customHeight="1">
      <c r="A34" s="1027"/>
      <c r="B34" s="124" t="s">
        <v>140</v>
      </c>
      <c r="C34" s="451">
        <f t="shared" si="1"/>
        <v>0</v>
      </c>
      <c r="D34" s="306">
        <v>0</v>
      </c>
      <c r="E34" s="212">
        <v>0</v>
      </c>
      <c r="F34" s="317">
        <v>0</v>
      </c>
      <c r="G34" s="306">
        <v>0</v>
      </c>
      <c r="H34" s="212">
        <v>0</v>
      </c>
      <c r="I34" s="317">
        <v>0</v>
      </c>
      <c r="J34" s="306">
        <v>0</v>
      </c>
      <c r="K34" s="212">
        <v>0</v>
      </c>
      <c r="L34" s="317">
        <v>0</v>
      </c>
      <c r="M34" s="306">
        <v>0</v>
      </c>
      <c r="N34" s="212">
        <v>0</v>
      </c>
      <c r="O34" s="212">
        <v>0</v>
      </c>
      <c r="P34" s="35"/>
    </row>
    <row r="35" spans="1:16" ht="21" customHeight="1">
      <c r="A35" s="1027"/>
      <c r="B35" s="124" t="s">
        <v>142</v>
      </c>
      <c r="C35" s="454">
        <f t="shared" si="1"/>
        <v>0</v>
      </c>
      <c r="D35" s="306">
        <v>0</v>
      </c>
      <c r="E35" s="212">
        <v>0</v>
      </c>
      <c r="F35" s="317">
        <v>0</v>
      </c>
      <c r="G35" s="306">
        <v>0</v>
      </c>
      <c r="H35" s="212">
        <v>0</v>
      </c>
      <c r="I35" s="317">
        <v>0</v>
      </c>
      <c r="J35" s="306">
        <v>0</v>
      </c>
      <c r="K35" s="212">
        <v>0</v>
      </c>
      <c r="L35" s="317">
        <v>0</v>
      </c>
      <c r="M35" s="306">
        <v>0</v>
      </c>
      <c r="N35" s="212">
        <v>0</v>
      </c>
      <c r="O35" s="212">
        <v>0</v>
      </c>
      <c r="P35" s="35"/>
    </row>
    <row r="36" spans="1:16" ht="21" customHeight="1">
      <c r="A36" s="1028"/>
      <c r="B36" s="125" t="s">
        <v>125</v>
      </c>
      <c r="C36" s="454">
        <f t="shared" si="1"/>
        <v>445</v>
      </c>
      <c r="D36" s="463">
        <v>445</v>
      </c>
      <c r="E36" s="464">
        <v>141</v>
      </c>
      <c r="F36" s="464">
        <v>304</v>
      </c>
      <c r="G36" s="323">
        <v>0</v>
      </c>
      <c r="H36" s="322">
        <v>0</v>
      </c>
      <c r="I36" s="324">
        <v>0</v>
      </c>
      <c r="J36" s="323">
        <v>0</v>
      </c>
      <c r="K36" s="322">
        <v>0</v>
      </c>
      <c r="L36" s="324">
        <v>0</v>
      </c>
      <c r="M36" s="323">
        <v>0</v>
      </c>
      <c r="N36" s="322">
        <v>0</v>
      </c>
      <c r="O36" s="322">
        <v>0</v>
      </c>
      <c r="P36" s="35"/>
    </row>
    <row r="37" spans="1:16" ht="21" customHeight="1" thickBot="1">
      <c r="A37" s="1029" t="s">
        <v>359</v>
      </c>
      <c r="B37" s="1030"/>
      <c r="C37" s="466">
        <f t="shared" si="1"/>
        <v>745</v>
      </c>
      <c r="D37" s="467">
        <v>496</v>
      </c>
      <c r="E37" s="468">
        <v>161</v>
      </c>
      <c r="F37" s="468">
        <v>335</v>
      </c>
      <c r="G37" s="332">
        <v>0</v>
      </c>
      <c r="H37" s="333">
        <v>0</v>
      </c>
      <c r="I37" s="334">
        <v>0</v>
      </c>
      <c r="J37" s="332">
        <v>0</v>
      </c>
      <c r="K37" s="333">
        <v>0</v>
      </c>
      <c r="L37" s="333">
        <v>0</v>
      </c>
      <c r="M37" s="332">
        <v>249</v>
      </c>
      <c r="N37" s="468">
        <v>146</v>
      </c>
      <c r="O37" s="468">
        <v>103</v>
      </c>
      <c r="P37" s="35"/>
    </row>
    <row r="38" spans="1:16" ht="21" customHeight="1">
      <c r="C38" s="119"/>
    </row>
  </sheetData>
  <mergeCells count="15">
    <mergeCell ref="D4:I4"/>
    <mergeCell ref="J4:O4"/>
    <mergeCell ref="A5:B5"/>
    <mergeCell ref="D5:F5"/>
    <mergeCell ref="G5:I5"/>
    <mergeCell ref="J5:L5"/>
    <mergeCell ref="M5:O5"/>
    <mergeCell ref="A30:A36"/>
    <mergeCell ref="A37:B37"/>
    <mergeCell ref="A7:A13"/>
    <mergeCell ref="A14:A20"/>
    <mergeCell ref="A21:A26"/>
    <mergeCell ref="A27:B27"/>
    <mergeCell ref="A28:B28"/>
    <mergeCell ref="A29:B29"/>
  </mergeCells>
  <phoneticPr fontId="3"/>
  <printOptions horizontalCentered="1"/>
  <pageMargins left="0.59055118110236227" right="0.39370078740157483" top="0.78740157480314965" bottom="0.51181102362204722" header="0.51181102362204722" footer="0.51181102362204722"/>
  <pageSetup paperSize="9" scale="84" orientation="portrait" r:id="rId1"/>
  <headerFooter scaleWithDoc="0" alignWithMargins="0">
    <oddHeader>&amp;R&amp;11高等学校</oddHeader>
  </headerFooter>
  <ignoredErrors>
    <ignoredError sqref="D30:I30 G7:I7 E21:I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Z51"/>
  <sheetViews>
    <sheetView showGridLines="0" view="pageBreakPreview" zoomScaleNormal="100" zoomScaleSheetLayoutView="100" workbookViewId="0"/>
  </sheetViews>
  <sheetFormatPr defaultColWidth="8.5703125" defaultRowHeight="20.100000000000001" customHeight="1"/>
  <cols>
    <col min="1" max="1" width="3.5703125" style="32" customWidth="1"/>
    <col min="2" max="2" width="14.140625" style="32" bestFit="1" customWidth="1"/>
    <col min="3" max="6" width="7" style="32" bestFit="1" customWidth="1"/>
    <col min="7" max="8" width="5.7109375" style="32" customWidth="1"/>
    <col min="9" max="10" width="4.7109375" style="32" customWidth="1"/>
    <col min="11" max="12" width="6.5703125" style="32" customWidth="1"/>
    <col min="13" max="14" width="6.140625" style="32" customWidth="1"/>
    <col min="15" max="16" width="5" style="32" customWidth="1"/>
    <col min="17" max="18" width="3.85546875" style="32" customWidth="1"/>
    <col min="19" max="19" width="1" style="32" customWidth="1"/>
    <col min="20" max="20" width="8.5703125" style="32"/>
    <col min="21" max="21" width="7.85546875" style="32" customWidth="1"/>
    <col min="22" max="256" width="8.5703125" style="32"/>
    <col min="257" max="257" width="3.5703125" style="32" customWidth="1"/>
    <col min="258" max="258" width="14.140625" style="32" bestFit="1" customWidth="1"/>
    <col min="259" max="262" width="7" style="32" bestFit="1" customWidth="1"/>
    <col min="263" max="264" width="5.7109375" style="32" customWidth="1"/>
    <col min="265" max="266" width="4.7109375" style="32" customWidth="1"/>
    <col min="267" max="268" width="6.5703125" style="32" customWidth="1"/>
    <col min="269" max="269" width="5.140625" style="32" customWidth="1"/>
    <col min="270" max="270" width="6.5703125" style="32" customWidth="1"/>
    <col min="271" max="274" width="4.7109375" style="32" customWidth="1"/>
    <col min="275" max="275" width="1" style="32" customWidth="1"/>
    <col min="276" max="276" width="8.5703125" style="32"/>
    <col min="277" max="277" width="7.85546875" style="32" customWidth="1"/>
    <col min="278" max="512" width="8.5703125" style="32"/>
    <col min="513" max="513" width="3.5703125" style="32" customWidth="1"/>
    <col min="514" max="514" width="14.140625" style="32" bestFit="1" customWidth="1"/>
    <col min="515" max="518" width="7" style="32" bestFit="1" customWidth="1"/>
    <col min="519" max="520" width="5.7109375" style="32" customWidth="1"/>
    <col min="521" max="522" width="4.7109375" style="32" customWidth="1"/>
    <col min="523" max="524" width="6.5703125" style="32" customWidth="1"/>
    <col min="525" max="525" width="5.140625" style="32" customWidth="1"/>
    <col min="526" max="526" width="6.5703125" style="32" customWidth="1"/>
    <col min="527" max="530" width="4.7109375" style="32" customWidth="1"/>
    <col min="531" max="531" width="1" style="32" customWidth="1"/>
    <col min="532" max="532" width="8.5703125" style="32"/>
    <col min="533" max="533" width="7.85546875" style="32" customWidth="1"/>
    <col min="534" max="768" width="8.5703125" style="32"/>
    <col min="769" max="769" width="3.5703125" style="32" customWidth="1"/>
    <col min="770" max="770" width="14.140625" style="32" bestFit="1" customWidth="1"/>
    <col min="771" max="774" width="7" style="32" bestFit="1" customWidth="1"/>
    <col min="775" max="776" width="5.7109375" style="32" customWidth="1"/>
    <col min="777" max="778" width="4.7109375" style="32" customWidth="1"/>
    <col min="779" max="780" width="6.5703125" style="32" customWidth="1"/>
    <col min="781" max="781" width="5.140625" style="32" customWidth="1"/>
    <col min="782" max="782" width="6.5703125" style="32" customWidth="1"/>
    <col min="783" max="786" width="4.7109375" style="32" customWidth="1"/>
    <col min="787" max="787" width="1" style="32" customWidth="1"/>
    <col min="788" max="788" width="8.5703125" style="32"/>
    <col min="789" max="789" width="7.85546875" style="32" customWidth="1"/>
    <col min="790" max="1024" width="8.5703125" style="32"/>
    <col min="1025" max="1025" width="3.5703125" style="32" customWidth="1"/>
    <col min="1026" max="1026" width="14.140625" style="32" bestFit="1" customWidth="1"/>
    <col min="1027" max="1030" width="7" style="32" bestFit="1" customWidth="1"/>
    <col min="1031" max="1032" width="5.7109375" style="32" customWidth="1"/>
    <col min="1033" max="1034" width="4.7109375" style="32" customWidth="1"/>
    <col min="1035" max="1036" width="6.5703125" style="32" customWidth="1"/>
    <col min="1037" max="1037" width="5.140625" style="32" customWidth="1"/>
    <col min="1038" max="1038" width="6.5703125" style="32" customWidth="1"/>
    <col min="1039" max="1042" width="4.7109375" style="32" customWidth="1"/>
    <col min="1043" max="1043" width="1" style="32" customWidth="1"/>
    <col min="1044" max="1044" width="8.5703125" style="32"/>
    <col min="1045" max="1045" width="7.85546875" style="32" customWidth="1"/>
    <col min="1046" max="1280" width="8.5703125" style="32"/>
    <col min="1281" max="1281" width="3.5703125" style="32" customWidth="1"/>
    <col min="1282" max="1282" width="14.140625" style="32" bestFit="1" customWidth="1"/>
    <col min="1283" max="1286" width="7" style="32" bestFit="1" customWidth="1"/>
    <col min="1287" max="1288" width="5.7109375" style="32" customWidth="1"/>
    <col min="1289" max="1290" width="4.7109375" style="32" customWidth="1"/>
    <col min="1291" max="1292" width="6.5703125" style="32" customWidth="1"/>
    <col min="1293" max="1293" width="5.140625" style="32" customWidth="1"/>
    <col min="1294" max="1294" width="6.5703125" style="32" customWidth="1"/>
    <col min="1295" max="1298" width="4.7109375" style="32" customWidth="1"/>
    <col min="1299" max="1299" width="1" style="32" customWidth="1"/>
    <col min="1300" max="1300" width="8.5703125" style="32"/>
    <col min="1301" max="1301" width="7.85546875" style="32" customWidth="1"/>
    <col min="1302" max="1536" width="8.5703125" style="32"/>
    <col min="1537" max="1537" width="3.5703125" style="32" customWidth="1"/>
    <col min="1538" max="1538" width="14.140625" style="32" bestFit="1" customWidth="1"/>
    <col min="1539" max="1542" width="7" style="32" bestFit="1" customWidth="1"/>
    <col min="1543" max="1544" width="5.7109375" style="32" customWidth="1"/>
    <col min="1545" max="1546" width="4.7109375" style="32" customWidth="1"/>
    <col min="1547" max="1548" width="6.5703125" style="32" customWidth="1"/>
    <col min="1549" max="1549" width="5.140625" style="32" customWidth="1"/>
    <col min="1550" max="1550" width="6.5703125" style="32" customWidth="1"/>
    <col min="1551" max="1554" width="4.7109375" style="32" customWidth="1"/>
    <col min="1555" max="1555" width="1" style="32" customWidth="1"/>
    <col min="1556" max="1556" width="8.5703125" style="32"/>
    <col min="1557" max="1557" width="7.85546875" style="32" customWidth="1"/>
    <col min="1558" max="1792" width="8.5703125" style="32"/>
    <col min="1793" max="1793" width="3.5703125" style="32" customWidth="1"/>
    <col min="1794" max="1794" width="14.140625" style="32" bestFit="1" customWidth="1"/>
    <col min="1795" max="1798" width="7" style="32" bestFit="1" customWidth="1"/>
    <col min="1799" max="1800" width="5.7109375" style="32" customWidth="1"/>
    <col min="1801" max="1802" width="4.7109375" style="32" customWidth="1"/>
    <col min="1803" max="1804" width="6.5703125" style="32" customWidth="1"/>
    <col min="1805" max="1805" width="5.140625" style="32" customWidth="1"/>
    <col min="1806" max="1806" width="6.5703125" style="32" customWidth="1"/>
    <col min="1807" max="1810" width="4.7109375" style="32" customWidth="1"/>
    <col min="1811" max="1811" width="1" style="32" customWidth="1"/>
    <col min="1812" max="1812" width="8.5703125" style="32"/>
    <col min="1813" max="1813" width="7.85546875" style="32" customWidth="1"/>
    <col min="1814" max="2048" width="8.5703125" style="32"/>
    <col min="2049" max="2049" width="3.5703125" style="32" customWidth="1"/>
    <col min="2050" max="2050" width="14.140625" style="32" bestFit="1" customWidth="1"/>
    <col min="2051" max="2054" width="7" style="32" bestFit="1" customWidth="1"/>
    <col min="2055" max="2056" width="5.7109375" style="32" customWidth="1"/>
    <col min="2057" max="2058" width="4.7109375" style="32" customWidth="1"/>
    <col min="2059" max="2060" width="6.5703125" style="32" customWidth="1"/>
    <col min="2061" max="2061" width="5.140625" style="32" customWidth="1"/>
    <col min="2062" max="2062" width="6.5703125" style="32" customWidth="1"/>
    <col min="2063" max="2066" width="4.7109375" style="32" customWidth="1"/>
    <col min="2067" max="2067" width="1" style="32" customWidth="1"/>
    <col min="2068" max="2068" width="8.5703125" style="32"/>
    <col min="2069" max="2069" width="7.85546875" style="32" customWidth="1"/>
    <col min="2070" max="2304" width="8.5703125" style="32"/>
    <col min="2305" max="2305" width="3.5703125" style="32" customWidth="1"/>
    <col min="2306" max="2306" width="14.140625" style="32" bestFit="1" customWidth="1"/>
    <col min="2307" max="2310" width="7" style="32" bestFit="1" customWidth="1"/>
    <col min="2311" max="2312" width="5.7109375" style="32" customWidth="1"/>
    <col min="2313" max="2314" width="4.7109375" style="32" customWidth="1"/>
    <col min="2315" max="2316" width="6.5703125" style="32" customWidth="1"/>
    <col min="2317" max="2317" width="5.140625" style="32" customWidth="1"/>
    <col min="2318" max="2318" width="6.5703125" style="32" customWidth="1"/>
    <col min="2319" max="2322" width="4.7109375" style="32" customWidth="1"/>
    <col min="2323" max="2323" width="1" style="32" customWidth="1"/>
    <col min="2324" max="2324" width="8.5703125" style="32"/>
    <col min="2325" max="2325" width="7.85546875" style="32" customWidth="1"/>
    <col min="2326" max="2560" width="8.5703125" style="32"/>
    <col min="2561" max="2561" width="3.5703125" style="32" customWidth="1"/>
    <col min="2562" max="2562" width="14.140625" style="32" bestFit="1" customWidth="1"/>
    <col min="2563" max="2566" width="7" style="32" bestFit="1" customWidth="1"/>
    <col min="2567" max="2568" width="5.7109375" style="32" customWidth="1"/>
    <col min="2569" max="2570" width="4.7109375" style="32" customWidth="1"/>
    <col min="2571" max="2572" width="6.5703125" style="32" customWidth="1"/>
    <col min="2573" max="2573" width="5.140625" style="32" customWidth="1"/>
    <col min="2574" max="2574" width="6.5703125" style="32" customWidth="1"/>
    <col min="2575" max="2578" width="4.7109375" style="32" customWidth="1"/>
    <col min="2579" max="2579" width="1" style="32" customWidth="1"/>
    <col min="2580" max="2580" width="8.5703125" style="32"/>
    <col min="2581" max="2581" width="7.85546875" style="32" customWidth="1"/>
    <col min="2582" max="2816" width="8.5703125" style="32"/>
    <col min="2817" max="2817" width="3.5703125" style="32" customWidth="1"/>
    <col min="2818" max="2818" width="14.140625" style="32" bestFit="1" customWidth="1"/>
    <col min="2819" max="2822" width="7" style="32" bestFit="1" customWidth="1"/>
    <col min="2823" max="2824" width="5.7109375" style="32" customWidth="1"/>
    <col min="2825" max="2826" width="4.7109375" style="32" customWidth="1"/>
    <col min="2827" max="2828" width="6.5703125" style="32" customWidth="1"/>
    <col min="2829" max="2829" width="5.140625" style="32" customWidth="1"/>
    <col min="2830" max="2830" width="6.5703125" style="32" customWidth="1"/>
    <col min="2831" max="2834" width="4.7109375" style="32" customWidth="1"/>
    <col min="2835" max="2835" width="1" style="32" customWidth="1"/>
    <col min="2836" max="2836" width="8.5703125" style="32"/>
    <col min="2837" max="2837" width="7.85546875" style="32" customWidth="1"/>
    <col min="2838" max="3072" width="8.5703125" style="32"/>
    <col min="3073" max="3073" width="3.5703125" style="32" customWidth="1"/>
    <col min="3074" max="3074" width="14.140625" style="32" bestFit="1" customWidth="1"/>
    <col min="3075" max="3078" width="7" style="32" bestFit="1" customWidth="1"/>
    <col min="3079" max="3080" width="5.7109375" style="32" customWidth="1"/>
    <col min="3081" max="3082" width="4.7109375" style="32" customWidth="1"/>
    <col min="3083" max="3084" width="6.5703125" style="32" customWidth="1"/>
    <col min="3085" max="3085" width="5.140625" style="32" customWidth="1"/>
    <col min="3086" max="3086" width="6.5703125" style="32" customWidth="1"/>
    <col min="3087" max="3090" width="4.7109375" style="32" customWidth="1"/>
    <col min="3091" max="3091" width="1" style="32" customWidth="1"/>
    <col min="3092" max="3092" width="8.5703125" style="32"/>
    <col min="3093" max="3093" width="7.85546875" style="32" customWidth="1"/>
    <col min="3094" max="3328" width="8.5703125" style="32"/>
    <col min="3329" max="3329" width="3.5703125" style="32" customWidth="1"/>
    <col min="3330" max="3330" width="14.140625" style="32" bestFit="1" customWidth="1"/>
    <col min="3331" max="3334" width="7" style="32" bestFit="1" customWidth="1"/>
    <col min="3335" max="3336" width="5.7109375" style="32" customWidth="1"/>
    <col min="3337" max="3338" width="4.7109375" style="32" customWidth="1"/>
    <col min="3339" max="3340" width="6.5703125" style="32" customWidth="1"/>
    <col min="3341" max="3341" width="5.140625" style="32" customWidth="1"/>
    <col min="3342" max="3342" width="6.5703125" style="32" customWidth="1"/>
    <col min="3343" max="3346" width="4.7109375" style="32" customWidth="1"/>
    <col min="3347" max="3347" width="1" style="32" customWidth="1"/>
    <col min="3348" max="3348" width="8.5703125" style="32"/>
    <col min="3349" max="3349" width="7.85546875" style="32" customWidth="1"/>
    <col min="3350" max="3584" width="8.5703125" style="32"/>
    <col min="3585" max="3585" width="3.5703125" style="32" customWidth="1"/>
    <col min="3586" max="3586" width="14.140625" style="32" bestFit="1" customWidth="1"/>
    <col min="3587" max="3590" width="7" style="32" bestFit="1" customWidth="1"/>
    <col min="3591" max="3592" width="5.7109375" style="32" customWidth="1"/>
    <col min="3593" max="3594" width="4.7109375" style="32" customWidth="1"/>
    <col min="3595" max="3596" width="6.5703125" style="32" customWidth="1"/>
    <col min="3597" max="3597" width="5.140625" style="32" customWidth="1"/>
    <col min="3598" max="3598" width="6.5703125" style="32" customWidth="1"/>
    <col min="3599" max="3602" width="4.7109375" style="32" customWidth="1"/>
    <col min="3603" max="3603" width="1" style="32" customWidth="1"/>
    <col min="3604" max="3604" width="8.5703125" style="32"/>
    <col min="3605" max="3605" width="7.85546875" style="32" customWidth="1"/>
    <col min="3606" max="3840" width="8.5703125" style="32"/>
    <col min="3841" max="3841" width="3.5703125" style="32" customWidth="1"/>
    <col min="3842" max="3842" width="14.140625" style="32" bestFit="1" customWidth="1"/>
    <col min="3843" max="3846" width="7" style="32" bestFit="1" customWidth="1"/>
    <col min="3847" max="3848" width="5.7109375" style="32" customWidth="1"/>
    <col min="3849" max="3850" width="4.7109375" style="32" customWidth="1"/>
    <col min="3851" max="3852" width="6.5703125" style="32" customWidth="1"/>
    <col min="3853" max="3853" width="5.140625" style="32" customWidth="1"/>
    <col min="3854" max="3854" width="6.5703125" style="32" customWidth="1"/>
    <col min="3855" max="3858" width="4.7109375" style="32" customWidth="1"/>
    <col min="3859" max="3859" width="1" style="32" customWidth="1"/>
    <col min="3860" max="3860" width="8.5703125" style="32"/>
    <col min="3861" max="3861" width="7.85546875" style="32" customWidth="1"/>
    <col min="3862" max="4096" width="8.5703125" style="32"/>
    <col min="4097" max="4097" width="3.5703125" style="32" customWidth="1"/>
    <col min="4098" max="4098" width="14.140625" style="32" bestFit="1" customWidth="1"/>
    <col min="4099" max="4102" width="7" style="32" bestFit="1" customWidth="1"/>
    <col min="4103" max="4104" width="5.7109375" style="32" customWidth="1"/>
    <col min="4105" max="4106" width="4.7109375" style="32" customWidth="1"/>
    <col min="4107" max="4108" width="6.5703125" style="32" customWidth="1"/>
    <col min="4109" max="4109" width="5.140625" style="32" customWidth="1"/>
    <col min="4110" max="4110" width="6.5703125" style="32" customWidth="1"/>
    <col min="4111" max="4114" width="4.7109375" style="32" customWidth="1"/>
    <col min="4115" max="4115" width="1" style="32" customWidth="1"/>
    <col min="4116" max="4116" width="8.5703125" style="32"/>
    <col min="4117" max="4117" width="7.85546875" style="32" customWidth="1"/>
    <col min="4118" max="4352" width="8.5703125" style="32"/>
    <col min="4353" max="4353" width="3.5703125" style="32" customWidth="1"/>
    <col min="4354" max="4354" width="14.140625" style="32" bestFit="1" customWidth="1"/>
    <col min="4355" max="4358" width="7" style="32" bestFit="1" customWidth="1"/>
    <col min="4359" max="4360" width="5.7109375" style="32" customWidth="1"/>
    <col min="4361" max="4362" width="4.7109375" style="32" customWidth="1"/>
    <col min="4363" max="4364" width="6.5703125" style="32" customWidth="1"/>
    <col min="4365" max="4365" width="5.140625" style="32" customWidth="1"/>
    <col min="4366" max="4366" width="6.5703125" style="32" customWidth="1"/>
    <col min="4367" max="4370" width="4.7109375" style="32" customWidth="1"/>
    <col min="4371" max="4371" width="1" style="32" customWidth="1"/>
    <col min="4372" max="4372" width="8.5703125" style="32"/>
    <col min="4373" max="4373" width="7.85546875" style="32" customWidth="1"/>
    <col min="4374" max="4608" width="8.5703125" style="32"/>
    <col min="4609" max="4609" width="3.5703125" style="32" customWidth="1"/>
    <col min="4610" max="4610" width="14.140625" style="32" bestFit="1" customWidth="1"/>
    <col min="4611" max="4614" width="7" style="32" bestFit="1" customWidth="1"/>
    <col min="4615" max="4616" width="5.7109375" style="32" customWidth="1"/>
    <col min="4617" max="4618" width="4.7109375" style="32" customWidth="1"/>
    <col min="4619" max="4620" width="6.5703125" style="32" customWidth="1"/>
    <col min="4621" max="4621" width="5.140625" style="32" customWidth="1"/>
    <col min="4622" max="4622" width="6.5703125" style="32" customWidth="1"/>
    <col min="4623" max="4626" width="4.7109375" style="32" customWidth="1"/>
    <col min="4627" max="4627" width="1" style="32" customWidth="1"/>
    <col min="4628" max="4628" width="8.5703125" style="32"/>
    <col min="4629" max="4629" width="7.85546875" style="32" customWidth="1"/>
    <col min="4630" max="4864" width="8.5703125" style="32"/>
    <col min="4865" max="4865" width="3.5703125" style="32" customWidth="1"/>
    <col min="4866" max="4866" width="14.140625" style="32" bestFit="1" customWidth="1"/>
    <col min="4867" max="4870" width="7" style="32" bestFit="1" customWidth="1"/>
    <col min="4871" max="4872" width="5.7109375" style="32" customWidth="1"/>
    <col min="4873" max="4874" width="4.7109375" style="32" customWidth="1"/>
    <col min="4875" max="4876" width="6.5703125" style="32" customWidth="1"/>
    <col min="4877" max="4877" width="5.140625" style="32" customWidth="1"/>
    <col min="4878" max="4878" width="6.5703125" style="32" customWidth="1"/>
    <col min="4879" max="4882" width="4.7109375" style="32" customWidth="1"/>
    <col min="4883" max="4883" width="1" style="32" customWidth="1"/>
    <col min="4884" max="4884" width="8.5703125" style="32"/>
    <col min="4885" max="4885" width="7.85546875" style="32" customWidth="1"/>
    <col min="4886" max="5120" width="8.5703125" style="32"/>
    <col min="5121" max="5121" width="3.5703125" style="32" customWidth="1"/>
    <col min="5122" max="5122" width="14.140625" style="32" bestFit="1" customWidth="1"/>
    <col min="5123" max="5126" width="7" style="32" bestFit="1" customWidth="1"/>
    <col min="5127" max="5128" width="5.7109375" style="32" customWidth="1"/>
    <col min="5129" max="5130" width="4.7109375" style="32" customWidth="1"/>
    <col min="5131" max="5132" width="6.5703125" style="32" customWidth="1"/>
    <col min="5133" max="5133" width="5.140625" style="32" customWidth="1"/>
    <col min="5134" max="5134" width="6.5703125" style="32" customWidth="1"/>
    <col min="5135" max="5138" width="4.7109375" style="32" customWidth="1"/>
    <col min="5139" max="5139" width="1" style="32" customWidth="1"/>
    <col min="5140" max="5140" width="8.5703125" style="32"/>
    <col min="5141" max="5141" width="7.85546875" style="32" customWidth="1"/>
    <col min="5142" max="5376" width="8.5703125" style="32"/>
    <col min="5377" max="5377" width="3.5703125" style="32" customWidth="1"/>
    <col min="5378" max="5378" width="14.140625" style="32" bestFit="1" customWidth="1"/>
    <col min="5379" max="5382" width="7" style="32" bestFit="1" customWidth="1"/>
    <col min="5383" max="5384" width="5.7109375" style="32" customWidth="1"/>
    <col min="5385" max="5386" width="4.7109375" style="32" customWidth="1"/>
    <col min="5387" max="5388" width="6.5703125" style="32" customWidth="1"/>
    <col min="5389" max="5389" width="5.140625" style="32" customWidth="1"/>
    <col min="5390" max="5390" width="6.5703125" style="32" customWidth="1"/>
    <col min="5391" max="5394" width="4.7109375" style="32" customWidth="1"/>
    <col min="5395" max="5395" width="1" style="32" customWidth="1"/>
    <col min="5396" max="5396" width="8.5703125" style="32"/>
    <col min="5397" max="5397" width="7.85546875" style="32" customWidth="1"/>
    <col min="5398" max="5632" width="8.5703125" style="32"/>
    <col min="5633" max="5633" width="3.5703125" style="32" customWidth="1"/>
    <col min="5634" max="5634" width="14.140625" style="32" bestFit="1" customWidth="1"/>
    <col min="5635" max="5638" width="7" style="32" bestFit="1" customWidth="1"/>
    <col min="5639" max="5640" width="5.7109375" style="32" customWidth="1"/>
    <col min="5641" max="5642" width="4.7109375" style="32" customWidth="1"/>
    <col min="5643" max="5644" width="6.5703125" style="32" customWidth="1"/>
    <col min="5645" max="5645" width="5.140625" style="32" customWidth="1"/>
    <col min="5646" max="5646" width="6.5703125" style="32" customWidth="1"/>
    <col min="5647" max="5650" width="4.7109375" style="32" customWidth="1"/>
    <col min="5651" max="5651" width="1" style="32" customWidth="1"/>
    <col min="5652" max="5652" width="8.5703125" style="32"/>
    <col min="5653" max="5653" width="7.85546875" style="32" customWidth="1"/>
    <col min="5654" max="5888" width="8.5703125" style="32"/>
    <col min="5889" max="5889" width="3.5703125" style="32" customWidth="1"/>
    <col min="5890" max="5890" width="14.140625" style="32" bestFit="1" customWidth="1"/>
    <col min="5891" max="5894" width="7" style="32" bestFit="1" customWidth="1"/>
    <col min="5895" max="5896" width="5.7109375" style="32" customWidth="1"/>
    <col min="5897" max="5898" width="4.7109375" style="32" customWidth="1"/>
    <col min="5899" max="5900" width="6.5703125" style="32" customWidth="1"/>
    <col min="5901" max="5901" width="5.140625" style="32" customWidth="1"/>
    <col min="5902" max="5902" width="6.5703125" style="32" customWidth="1"/>
    <col min="5903" max="5906" width="4.7109375" style="32" customWidth="1"/>
    <col min="5907" max="5907" width="1" style="32" customWidth="1"/>
    <col min="5908" max="5908" width="8.5703125" style="32"/>
    <col min="5909" max="5909" width="7.85546875" style="32" customWidth="1"/>
    <col min="5910" max="6144" width="8.5703125" style="32"/>
    <col min="6145" max="6145" width="3.5703125" style="32" customWidth="1"/>
    <col min="6146" max="6146" width="14.140625" style="32" bestFit="1" customWidth="1"/>
    <col min="6147" max="6150" width="7" style="32" bestFit="1" customWidth="1"/>
    <col min="6151" max="6152" width="5.7109375" style="32" customWidth="1"/>
    <col min="6153" max="6154" width="4.7109375" style="32" customWidth="1"/>
    <col min="6155" max="6156" width="6.5703125" style="32" customWidth="1"/>
    <col min="6157" max="6157" width="5.140625" style="32" customWidth="1"/>
    <col min="6158" max="6158" width="6.5703125" style="32" customWidth="1"/>
    <col min="6159" max="6162" width="4.7109375" style="32" customWidth="1"/>
    <col min="6163" max="6163" width="1" style="32" customWidth="1"/>
    <col min="6164" max="6164" width="8.5703125" style="32"/>
    <col min="6165" max="6165" width="7.85546875" style="32" customWidth="1"/>
    <col min="6166" max="6400" width="8.5703125" style="32"/>
    <col min="6401" max="6401" width="3.5703125" style="32" customWidth="1"/>
    <col min="6402" max="6402" width="14.140625" style="32" bestFit="1" customWidth="1"/>
    <col min="6403" max="6406" width="7" style="32" bestFit="1" customWidth="1"/>
    <col min="6407" max="6408" width="5.7109375" style="32" customWidth="1"/>
    <col min="6409" max="6410" width="4.7109375" style="32" customWidth="1"/>
    <col min="6411" max="6412" width="6.5703125" style="32" customWidth="1"/>
    <col min="6413" max="6413" width="5.140625" style="32" customWidth="1"/>
    <col min="6414" max="6414" width="6.5703125" style="32" customWidth="1"/>
    <col min="6415" max="6418" width="4.7109375" style="32" customWidth="1"/>
    <col min="6419" max="6419" width="1" style="32" customWidth="1"/>
    <col min="6420" max="6420" width="8.5703125" style="32"/>
    <col min="6421" max="6421" width="7.85546875" style="32" customWidth="1"/>
    <col min="6422" max="6656" width="8.5703125" style="32"/>
    <col min="6657" max="6657" width="3.5703125" style="32" customWidth="1"/>
    <col min="6658" max="6658" width="14.140625" style="32" bestFit="1" customWidth="1"/>
    <col min="6659" max="6662" width="7" style="32" bestFit="1" customWidth="1"/>
    <col min="6663" max="6664" width="5.7109375" style="32" customWidth="1"/>
    <col min="6665" max="6666" width="4.7109375" style="32" customWidth="1"/>
    <col min="6667" max="6668" width="6.5703125" style="32" customWidth="1"/>
    <col min="6669" max="6669" width="5.140625" style="32" customWidth="1"/>
    <col min="6670" max="6670" width="6.5703125" style="32" customWidth="1"/>
    <col min="6671" max="6674" width="4.7109375" style="32" customWidth="1"/>
    <col min="6675" max="6675" width="1" style="32" customWidth="1"/>
    <col min="6676" max="6676" width="8.5703125" style="32"/>
    <col min="6677" max="6677" width="7.85546875" style="32" customWidth="1"/>
    <col min="6678" max="6912" width="8.5703125" style="32"/>
    <col min="6913" max="6913" width="3.5703125" style="32" customWidth="1"/>
    <col min="6914" max="6914" width="14.140625" style="32" bestFit="1" customWidth="1"/>
    <col min="6915" max="6918" width="7" style="32" bestFit="1" customWidth="1"/>
    <col min="6919" max="6920" width="5.7109375" style="32" customWidth="1"/>
    <col min="6921" max="6922" width="4.7109375" style="32" customWidth="1"/>
    <col min="6923" max="6924" width="6.5703125" style="32" customWidth="1"/>
    <col min="6925" max="6925" width="5.140625" style="32" customWidth="1"/>
    <col min="6926" max="6926" width="6.5703125" style="32" customWidth="1"/>
    <col min="6927" max="6930" width="4.7109375" style="32" customWidth="1"/>
    <col min="6931" max="6931" width="1" style="32" customWidth="1"/>
    <col min="6932" max="6932" width="8.5703125" style="32"/>
    <col min="6933" max="6933" width="7.85546875" style="32" customWidth="1"/>
    <col min="6934" max="7168" width="8.5703125" style="32"/>
    <col min="7169" max="7169" width="3.5703125" style="32" customWidth="1"/>
    <col min="7170" max="7170" width="14.140625" style="32" bestFit="1" customWidth="1"/>
    <col min="7171" max="7174" width="7" style="32" bestFit="1" customWidth="1"/>
    <col min="7175" max="7176" width="5.7109375" style="32" customWidth="1"/>
    <col min="7177" max="7178" width="4.7109375" style="32" customWidth="1"/>
    <col min="7179" max="7180" width="6.5703125" style="32" customWidth="1"/>
    <col min="7181" max="7181" width="5.140625" style="32" customWidth="1"/>
    <col min="7182" max="7182" width="6.5703125" style="32" customWidth="1"/>
    <col min="7183" max="7186" width="4.7109375" style="32" customWidth="1"/>
    <col min="7187" max="7187" width="1" style="32" customWidth="1"/>
    <col min="7188" max="7188" width="8.5703125" style="32"/>
    <col min="7189" max="7189" width="7.85546875" style="32" customWidth="1"/>
    <col min="7190" max="7424" width="8.5703125" style="32"/>
    <col min="7425" max="7425" width="3.5703125" style="32" customWidth="1"/>
    <col min="7426" max="7426" width="14.140625" style="32" bestFit="1" customWidth="1"/>
    <col min="7427" max="7430" width="7" style="32" bestFit="1" customWidth="1"/>
    <col min="7431" max="7432" width="5.7109375" style="32" customWidth="1"/>
    <col min="7433" max="7434" width="4.7109375" style="32" customWidth="1"/>
    <col min="7435" max="7436" width="6.5703125" style="32" customWidth="1"/>
    <col min="7437" max="7437" width="5.140625" style="32" customWidth="1"/>
    <col min="7438" max="7438" width="6.5703125" style="32" customWidth="1"/>
    <col min="7439" max="7442" width="4.7109375" style="32" customWidth="1"/>
    <col min="7443" max="7443" width="1" style="32" customWidth="1"/>
    <col min="7444" max="7444" width="8.5703125" style="32"/>
    <col min="7445" max="7445" width="7.85546875" style="32" customWidth="1"/>
    <col min="7446" max="7680" width="8.5703125" style="32"/>
    <col min="7681" max="7681" width="3.5703125" style="32" customWidth="1"/>
    <col min="7682" max="7682" width="14.140625" style="32" bestFit="1" customWidth="1"/>
    <col min="7683" max="7686" width="7" style="32" bestFit="1" customWidth="1"/>
    <col min="7687" max="7688" width="5.7109375" style="32" customWidth="1"/>
    <col min="7689" max="7690" width="4.7109375" style="32" customWidth="1"/>
    <col min="7691" max="7692" width="6.5703125" style="32" customWidth="1"/>
    <col min="7693" max="7693" width="5.140625" style="32" customWidth="1"/>
    <col min="7694" max="7694" width="6.5703125" style="32" customWidth="1"/>
    <col min="7695" max="7698" width="4.7109375" style="32" customWidth="1"/>
    <col min="7699" max="7699" width="1" style="32" customWidth="1"/>
    <col min="7700" max="7700" width="8.5703125" style="32"/>
    <col min="7701" max="7701" width="7.85546875" style="32" customWidth="1"/>
    <col min="7702" max="7936" width="8.5703125" style="32"/>
    <col min="7937" max="7937" width="3.5703125" style="32" customWidth="1"/>
    <col min="7938" max="7938" width="14.140625" style="32" bestFit="1" customWidth="1"/>
    <col min="7939" max="7942" width="7" style="32" bestFit="1" customWidth="1"/>
    <col min="7943" max="7944" width="5.7109375" style="32" customWidth="1"/>
    <col min="7945" max="7946" width="4.7109375" style="32" customWidth="1"/>
    <col min="7947" max="7948" width="6.5703125" style="32" customWidth="1"/>
    <col min="7949" max="7949" width="5.140625" style="32" customWidth="1"/>
    <col min="7950" max="7950" width="6.5703125" style="32" customWidth="1"/>
    <col min="7951" max="7954" width="4.7109375" style="32" customWidth="1"/>
    <col min="7955" max="7955" width="1" style="32" customWidth="1"/>
    <col min="7956" max="7956" width="8.5703125" style="32"/>
    <col min="7957" max="7957" width="7.85546875" style="32" customWidth="1"/>
    <col min="7958" max="8192" width="8.5703125" style="32"/>
    <col min="8193" max="8193" width="3.5703125" style="32" customWidth="1"/>
    <col min="8194" max="8194" width="14.140625" style="32" bestFit="1" customWidth="1"/>
    <col min="8195" max="8198" width="7" style="32" bestFit="1" customWidth="1"/>
    <col min="8199" max="8200" width="5.7109375" style="32" customWidth="1"/>
    <col min="8201" max="8202" width="4.7109375" style="32" customWidth="1"/>
    <col min="8203" max="8204" width="6.5703125" style="32" customWidth="1"/>
    <col min="8205" max="8205" width="5.140625" style="32" customWidth="1"/>
    <col min="8206" max="8206" width="6.5703125" style="32" customWidth="1"/>
    <col min="8207" max="8210" width="4.7109375" style="32" customWidth="1"/>
    <col min="8211" max="8211" width="1" style="32" customWidth="1"/>
    <col min="8212" max="8212" width="8.5703125" style="32"/>
    <col min="8213" max="8213" width="7.85546875" style="32" customWidth="1"/>
    <col min="8214" max="8448" width="8.5703125" style="32"/>
    <col min="8449" max="8449" width="3.5703125" style="32" customWidth="1"/>
    <col min="8450" max="8450" width="14.140625" style="32" bestFit="1" customWidth="1"/>
    <col min="8451" max="8454" width="7" style="32" bestFit="1" customWidth="1"/>
    <col min="8455" max="8456" width="5.7109375" style="32" customWidth="1"/>
    <col min="8457" max="8458" width="4.7109375" style="32" customWidth="1"/>
    <col min="8459" max="8460" width="6.5703125" style="32" customWidth="1"/>
    <col min="8461" max="8461" width="5.140625" style="32" customWidth="1"/>
    <col min="8462" max="8462" width="6.5703125" style="32" customWidth="1"/>
    <col min="8463" max="8466" width="4.7109375" style="32" customWidth="1"/>
    <col min="8467" max="8467" width="1" style="32" customWidth="1"/>
    <col min="8468" max="8468" width="8.5703125" style="32"/>
    <col min="8469" max="8469" width="7.85546875" style="32" customWidth="1"/>
    <col min="8470" max="8704" width="8.5703125" style="32"/>
    <col min="8705" max="8705" width="3.5703125" style="32" customWidth="1"/>
    <col min="8706" max="8706" width="14.140625" style="32" bestFit="1" customWidth="1"/>
    <col min="8707" max="8710" width="7" style="32" bestFit="1" customWidth="1"/>
    <col min="8711" max="8712" width="5.7109375" style="32" customWidth="1"/>
    <col min="8713" max="8714" width="4.7109375" style="32" customWidth="1"/>
    <col min="8715" max="8716" width="6.5703125" style="32" customWidth="1"/>
    <col min="8717" max="8717" width="5.140625" style="32" customWidth="1"/>
    <col min="8718" max="8718" width="6.5703125" style="32" customWidth="1"/>
    <col min="8719" max="8722" width="4.7109375" style="32" customWidth="1"/>
    <col min="8723" max="8723" width="1" style="32" customWidth="1"/>
    <col min="8724" max="8724" width="8.5703125" style="32"/>
    <col min="8725" max="8725" width="7.85546875" style="32" customWidth="1"/>
    <col min="8726" max="8960" width="8.5703125" style="32"/>
    <col min="8961" max="8961" width="3.5703125" style="32" customWidth="1"/>
    <col min="8962" max="8962" width="14.140625" style="32" bestFit="1" customWidth="1"/>
    <col min="8963" max="8966" width="7" style="32" bestFit="1" customWidth="1"/>
    <col min="8967" max="8968" width="5.7109375" style="32" customWidth="1"/>
    <col min="8969" max="8970" width="4.7109375" style="32" customWidth="1"/>
    <col min="8971" max="8972" width="6.5703125" style="32" customWidth="1"/>
    <col min="8973" max="8973" width="5.140625" style="32" customWidth="1"/>
    <col min="8974" max="8974" width="6.5703125" style="32" customWidth="1"/>
    <col min="8975" max="8978" width="4.7109375" style="32" customWidth="1"/>
    <col min="8979" max="8979" width="1" style="32" customWidth="1"/>
    <col min="8980" max="8980" width="8.5703125" style="32"/>
    <col min="8981" max="8981" width="7.85546875" style="32" customWidth="1"/>
    <col min="8982" max="9216" width="8.5703125" style="32"/>
    <col min="9217" max="9217" width="3.5703125" style="32" customWidth="1"/>
    <col min="9218" max="9218" width="14.140625" style="32" bestFit="1" customWidth="1"/>
    <col min="9219" max="9222" width="7" style="32" bestFit="1" customWidth="1"/>
    <col min="9223" max="9224" width="5.7109375" style="32" customWidth="1"/>
    <col min="9225" max="9226" width="4.7109375" style="32" customWidth="1"/>
    <col min="9227" max="9228" width="6.5703125" style="32" customWidth="1"/>
    <col min="9229" max="9229" width="5.140625" style="32" customWidth="1"/>
    <col min="9230" max="9230" width="6.5703125" style="32" customWidth="1"/>
    <col min="9231" max="9234" width="4.7109375" style="32" customWidth="1"/>
    <col min="9235" max="9235" width="1" style="32" customWidth="1"/>
    <col min="9236" max="9236" width="8.5703125" style="32"/>
    <col min="9237" max="9237" width="7.85546875" style="32" customWidth="1"/>
    <col min="9238" max="9472" width="8.5703125" style="32"/>
    <col min="9473" max="9473" width="3.5703125" style="32" customWidth="1"/>
    <col min="9474" max="9474" width="14.140625" style="32" bestFit="1" customWidth="1"/>
    <col min="9475" max="9478" width="7" style="32" bestFit="1" customWidth="1"/>
    <col min="9479" max="9480" width="5.7109375" style="32" customWidth="1"/>
    <col min="9481" max="9482" width="4.7109375" style="32" customWidth="1"/>
    <col min="9483" max="9484" width="6.5703125" style="32" customWidth="1"/>
    <col min="9485" max="9485" width="5.140625" style="32" customWidth="1"/>
    <col min="9486" max="9486" width="6.5703125" style="32" customWidth="1"/>
    <col min="9487" max="9490" width="4.7109375" style="32" customWidth="1"/>
    <col min="9491" max="9491" width="1" style="32" customWidth="1"/>
    <col min="9492" max="9492" width="8.5703125" style="32"/>
    <col min="9493" max="9493" width="7.85546875" style="32" customWidth="1"/>
    <col min="9494" max="9728" width="8.5703125" style="32"/>
    <col min="9729" max="9729" width="3.5703125" style="32" customWidth="1"/>
    <col min="9730" max="9730" width="14.140625" style="32" bestFit="1" customWidth="1"/>
    <col min="9731" max="9734" width="7" style="32" bestFit="1" customWidth="1"/>
    <col min="9735" max="9736" width="5.7109375" style="32" customWidth="1"/>
    <col min="9737" max="9738" width="4.7109375" style="32" customWidth="1"/>
    <col min="9739" max="9740" width="6.5703125" style="32" customWidth="1"/>
    <col min="9741" max="9741" width="5.140625" style="32" customWidth="1"/>
    <col min="9742" max="9742" width="6.5703125" style="32" customWidth="1"/>
    <col min="9743" max="9746" width="4.7109375" style="32" customWidth="1"/>
    <col min="9747" max="9747" width="1" style="32" customWidth="1"/>
    <col min="9748" max="9748" width="8.5703125" style="32"/>
    <col min="9749" max="9749" width="7.85546875" style="32" customWidth="1"/>
    <col min="9750" max="9984" width="8.5703125" style="32"/>
    <col min="9985" max="9985" width="3.5703125" style="32" customWidth="1"/>
    <col min="9986" max="9986" width="14.140625" style="32" bestFit="1" customWidth="1"/>
    <col min="9987" max="9990" width="7" style="32" bestFit="1" customWidth="1"/>
    <col min="9991" max="9992" width="5.7109375" style="32" customWidth="1"/>
    <col min="9993" max="9994" width="4.7109375" style="32" customWidth="1"/>
    <col min="9995" max="9996" width="6.5703125" style="32" customWidth="1"/>
    <col min="9997" max="9997" width="5.140625" style="32" customWidth="1"/>
    <col min="9998" max="9998" width="6.5703125" style="32" customWidth="1"/>
    <col min="9999" max="10002" width="4.7109375" style="32" customWidth="1"/>
    <col min="10003" max="10003" width="1" style="32" customWidth="1"/>
    <col min="10004" max="10004" width="8.5703125" style="32"/>
    <col min="10005" max="10005" width="7.85546875" style="32" customWidth="1"/>
    <col min="10006" max="10240" width="8.5703125" style="32"/>
    <col min="10241" max="10241" width="3.5703125" style="32" customWidth="1"/>
    <col min="10242" max="10242" width="14.140625" style="32" bestFit="1" customWidth="1"/>
    <col min="10243" max="10246" width="7" style="32" bestFit="1" customWidth="1"/>
    <col min="10247" max="10248" width="5.7109375" style="32" customWidth="1"/>
    <col min="10249" max="10250" width="4.7109375" style="32" customWidth="1"/>
    <col min="10251" max="10252" width="6.5703125" style="32" customWidth="1"/>
    <col min="10253" max="10253" width="5.140625" style="32" customWidth="1"/>
    <col min="10254" max="10254" width="6.5703125" style="32" customWidth="1"/>
    <col min="10255" max="10258" width="4.7109375" style="32" customWidth="1"/>
    <col min="10259" max="10259" width="1" style="32" customWidth="1"/>
    <col min="10260" max="10260" width="8.5703125" style="32"/>
    <col min="10261" max="10261" width="7.85546875" style="32" customWidth="1"/>
    <col min="10262" max="10496" width="8.5703125" style="32"/>
    <col min="10497" max="10497" width="3.5703125" style="32" customWidth="1"/>
    <col min="10498" max="10498" width="14.140625" style="32" bestFit="1" customWidth="1"/>
    <col min="10499" max="10502" width="7" style="32" bestFit="1" customWidth="1"/>
    <col min="10503" max="10504" width="5.7109375" style="32" customWidth="1"/>
    <col min="10505" max="10506" width="4.7109375" style="32" customWidth="1"/>
    <col min="10507" max="10508" width="6.5703125" style="32" customWidth="1"/>
    <col min="10509" max="10509" width="5.140625" style="32" customWidth="1"/>
    <col min="10510" max="10510" width="6.5703125" style="32" customWidth="1"/>
    <col min="10511" max="10514" width="4.7109375" style="32" customWidth="1"/>
    <col min="10515" max="10515" width="1" style="32" customWidth="1"/>
    <col min="10516" max="10516" width="8.5703125" style="32"/>
    <col min="10517" max="10517" width="7.85546875" style="32" customWidth="1"/>
    <col min="10518" max="10752" width="8.5703125" style="32"/>
    <col min="10753" max="10753" width="3.5703125" style="32" customWidth="1"/>
    <col min="10754" max="10754" width="14.140625" style="32" bestFit="1" customWidth="1"/>
    <col min="10755" max="10758" width="7" style="32" bestFit="1" customWidth="1"/>
    <col min="10759" max="10760" width="5.7109375" style="32" customWidth="1"/>
    <col min="10761" max="10762" width="4.7109375" style="32" customWidth="1"/>
    <col min="10763" max="10764" width="6.5703125" style="32" customWidth="1"/>
    <col min="10765" max="10765" width="5.140625" style="32" customWidth="1"/>
    <col min="10766" max="10766" width="6.5703125" style="32" customWidth="1"/>
    <col min="10767" max="10770" width="4.7109375" style="32" customWidth="1"/>
    <col min="10771" max="10771" width="1" style="32" customWidth="1"/>
    <col min="10772" max="10772" width="8.5703125" style="32"/>
    <col min="10773" max="10773" width="7.85546875" style="32" customWidth="1"/>
    <col min="10774" max="11008" width="8.5703125" style="32"/>
    <col min="11009" max="11009" width="3.5703125" style="32" customWidth="1"/>
    <col min="11010" max="11010" width="14.140625" style="32" bestFit="1" customWidth="1"/>
    <col min="11011" max="11014" width="7" style="32" bestFit="1" customWidth="1"/>
    <col min="11015" max="11016" width="5.7109375" style="32" customWidth="1"/>
    <col min="11017" max="11018" width="4.7109375" style="32" customWidth="1"/>
    <col min="11019" max="11020" width="6.5703125" style="32" customWidth="1"/>
    <col min="11021" max="11021" width="5.140625" style="32" customWidth="1"/>
    <col min="11022" max="11022" width="6.5703125" style="32" customWidth="1"/>
    <col min="11023" max="11026" width="4.7109375" style="32" customWidth="1"/>
    <col min="11027" max="11027" width="1" style="32" customWidth="1"/>
    <col min="11028" max="11028" width="8.5703125" style="32"/>
    <col min="11029" max="11029" width="7.85546875" style="32" customWidth="1"/>
    <col min="11030" max="11264" width="8.5703125" style="32"/>
    <col min="11265" max="11265" width="3.5703125" style="32" customWidth="1"/>
    <col min="11266" max="11266" width="14.140625" style="32" bestFit="1" customWidth="1"/>
    <col min="11267" max="11270" width="7" style="32" bestFit="1" customWidth="1"/>
    <col min="11271" max="11272" width="5.7109375" style="32" customWidth="1"/>
    <col min="11273" max="11274" width="4.7109375" style="32" customWidth="1"/>
    <col min="11275" max="11276" width="6.5703125" style="32" customWidth="1"/>
    <col min="11277" max="11277" width="5.140625" style="32" customWidth="1"/>
    <col min="11278" max="11278" width="6.5703125" style="32" customWidth="1"/>
    <col min="11279" max="11282" width="4.7109375" style="32" customWidth="1"/>
    <col min="11283" max="11283" width="1" style="32" customWidth="1"/>
    <col min="11284" max="11284" width="8.5703125" style="32"/>
    <col min="11285" max="11285" width="7.85546875" style="32" customWidth="1"/>
    <col min="11286" max="11520" width="8.5703125" style="32"/>
    <col min="11521" max="11521" width="3.5703125" style="32" customWidth="1"/>
    <col min="11522" max="11522" width="14.140625" style="32" bestFit="1" customWidth="1"/>
    <col min="11523" max="11526" width="7" style="32" bestFit="1" customWidth="1"/>
    <col min="11527" max="11528" width="5.7109375" style="32" customWidth="1"/>
    <col min="11529" max="11530" width="4.7109375" style="32" customWidth="1"/>
    <col min="11531" max="11532" width="6.5703125" style="32" customWidth="1"/>
    <col min="11533" max="11533" width="5.140625" style="32" customWidth="1"/>
    <col min="11534" max="11534" width="6.5703125" style="32" customWidth="1"/>
    <col min="11535" max="11538" width="4.7109375" style="32" customWidth="1"/>
    <col min="11539" max="11539" width="1" style="32" customWidth="1"/>
    <col min="11540" max="11540" width="8.5703125" style="32"/>
    <col min="11541" max="11541" width="7.85546875" style="32" customWidth="1"/>
    <col min="11542" max="11776" width="8.5703125" style="32"/>
    <col min="11777" max="11777" width="3.5703125" style="32" customWidth="1"/>
    <col min="11778" max="11778" width="14.140625" style="32" bestFit="1" customWidth="1"/>
    <col min="11779" max="11782" width="7" style="32" bestFit="1" customWidth="1"/>
    <col min="11783" max="11784" width="5.7109375" style="32" customWidth="1"/>
    <col min="11785" max="11786" width="4.7109375" style="32" customWidth="1"/>
    <col min="11787" max="11788" width="6.5703125" style="32" customWidth="1"/>
    <col min="11789" max="11789" width="5.140625" style="32" customWidth="1"/>
    <col min="11790" max="11790" width="6.5703125" style="32" customWidth="1"/>
    <col min="11791" max="11794" width="4.7109375" style="32" customWidth="1"/>
    <col min="11795" max="11795" width="1" style="32" customWidth="1"/>
    <col min="11796" max="11796" width="8.5703125" style="32"/>
    <col min="11797" max="11797" width="7.85546875" style="32" customWidth="1"/>
    <col min="11798" max="12032" width="8.5703125" style="32"/>
    <col min="12033" max="12033" width="3.5703125" style="32" customWidth="1"/>
    <col min="12034" max="12034" width="14.140625" style="32" bestFit="1" customWidth="1"/>
    <col min="12035" max="12038" width="7" style="32" bestFit="1" customWidth="1"/>
    <col min="12039" max="12040" width="5.7109375" style="32" customWidth="1"/>
    <col min="12041" max="12042" width="4.7109375" style="32" customWidth="1"/>
    <col min="12043" max="12044" width="6.5703125" style="32" customWidth="1"/>
    <col min="12045" max="12045" width="5.140625" style="32" customWidth="1"/>
    <col min="12046" max="12046" width="6.5703125" style="32" customWidth="1"/>
    <col min="12047" max="12050" width="4.7109375" style="32" customWidth="1"/>
    <col min="12051" max="12051" width="1" style="32" customWidth="1"/>
    <col min="12052" max="12052" width="8.5703125" style="32"/>
    <col min="12053" max="12053" width="7.85546875" style="32" customWidth="1"/>
    <col min="12054" max="12288" width="8.5703125" style="32"/>
    <col min="12289" max="12289" width="3.5703125" style="32" customWidth="1"/>
    <col min="12290" max="12290" width="14.140625" style="32" bestFit="1" customWidth="1"/>
    <col min="12291" max="12294" width="7" style="32" bestFit="1" customWidth="1"/>
    <col min="12295" max="12296" width="5.7109375" style="32" customWidth="1"/>
    <col min="12297" max="12298" width="4.7109375" style="32" customWidth="1"/>
    <col min="12299" max="12300" width="6.5703125" style="32" customWidth="1"/>
    <col min="12301" max="12301" width="5.140625" style="32" customWidth="1"/>
    <col min="12302" max="12302" width="6.5703125" style="32" customWidth="1"/>
    <col min="12303" max="12306" width="4.7109375" style="32" customWidth="1"/>
    <col min="12307" max="12307" width="1" style="32" customWidth="1"/>
    <col min="12308" max="12308" width="8.5703125" style="32"/>
    <col min="12309" max="12309" width="7.85546875" style="32" customWidth="1"/>
    <col min="12310" max="12544" width="8.5703125" style="32"/>
    <col min="12545" max="12545" width="3.5703125" style="32" customWidth="1"/>
    <col min="12546" max="12546" width="14.140625" style="32" bestFit="1" customWidth="1"/>
    <col min="12547" max="12550" width="7" style="32" bestFit="1" customWidth="1"/>
    <col min="12551" max="12552" width="5.7109375" style="32" customWidth="1"/>
    <col min="12553" max="12554" width="4.7109375" style="32" customWidth="1"/>
    <col min="12555" max="12556" width="6.5703125" style="32" customWidth="1"/>
    <col min="12557" max="12557" width="5.140625" style="32" customWidth="1"/>
    <col min="12558" max="12558" width="6.5703125" style="32" customWidth="1"/>
    <col min="12559" max="12562" width="4.7109375" style="32" customWidth="1"/>
    <col min="12563" max="12563" width="1" style="32" customWidth="1"/>
    <col min="12564" max="12564" width="8.5703125" style="32"/>
    <col min="12565" max="12565" width="7.85546875" style="32" customWidth="1"/>
    <col min="12566" max="12800" width="8.5703125" style="32"/>
    <col min="12801" max="12801" width="3.5703125" style="32" customWidth="1"/>
    <col min="12802" max="12802" width="14.140625" style="32" bestFit="1" customWidth="1"/>
    <col min="12803" max="12806" width="7" style="32" bestFit="1" customWidth="1"/>
    <col min="12807" max="12808" width="5.7109375" style="32" customWidth="1"/>
    <col min="12809" max="12810" width="4.7109375" style="32" customWidth="1"/>
    <col min="12811" max="12812" width="6.5703125" style="32" customWidth="1"/>
    <col min="12813" max="12813" width="5.140625" style="32" customWidth="1"/>
    <col min="12814" max="12814" width="6.5703125" style="32" customWidth="1"/>
    <col min="12815" max="12818" width="4.7109375" style="32" customWidth="1"/>
    <col min="12819" max="12819" width="1" style="32" customWidth="1"/>
    <col min="12820" max="12820" width="8.5703125" style="32"/>
    <col min="12821" max="12821" width="7.85546875" style="32" customWidth="1"/>
    <col min="12822" max="13056" width="8.5703125" style="32"/>
    <col min="13057" max="13057" width="3.5703125" style="32" customWidth="1"/>
    <col min="13058" max="13058" width="14.140625" style="32" bestFit="1" customWidth="1"/>
    <col min="13059" max="13062" width="7" style="32" bestFit="1" customWidth="1"/>
    <col min="13063" max="13064" width="5.7109375" style="32" customWidth="1"/>
    <col min="13065" max="13066" width="4.7109375" style="32" customWidth="1"/>
    <col min="13067" max="13068" width="6.5703125" style="32" customWidth="1"/>
    <col min="13069" max="13069" width="5.140625" style="32" customWidth="1"/>
    <col min="13070" max="13070" width="6.5703125" style="32" customWidth="1"/>
    <col min="13071" max="13074" width="4.7109375" style="32" customWidth="1"/>
    <col min="13075" max="13075" width="1" style="32" customWidth="1"/>
    <col min="13076" max="13076" width="8.5703125" style="32"/>
    <col min="13077" max="13077" width="7.85546875" style="32" customWidth="1"/>
    <col min="13078" max="13312" width="8.5703125" style="32"/>
    <col min="13313" max="13313" width="3.5703125" style="32" customWidth="1"/>
    <col min="13314" max="13314" width="14.140625" style="32" bestFit="1" customWidth="1"/>
    <col min="13315" max="13318" width="7" style="32" bestFit="1" customWidth="1"/>
    <col min="13319" max="13320" width="5.7109375" style="32" customWidth="1"/>
    <col min="13321" max="13322" width="4.7109375" style="32" customWidth="1"/>
    <col min="13323" max="13324" width="6.5703125" style="32" customWidth="1"/>
    <col min="13325" max="13325" width="5.140625" style="32" customWidth="1"/>
    <col min="13326" max="13326" width="6.5703125" style="32" customWidth="1"/>
    <col min="13327" max="13330" width="4.7109375" style="32" customWidth="1"/>
    <col min="13331" max="13331" width="1" style="32" customWidth="1"/>
    <col min="13332" max="13332" width="8.5703125" style="32"/>
    <col min="13333" max="13333" width="7.85546875" style="32" customWidth="1"/>
    <col min="13334" max="13568" width="8.5703125" style="32"/>
    <col min="13569" max="13569" width="3.5703125" style="32" customWidth="1"/>
    <col min="13570" max="13570" width="14.140625" style="32" bestFit="1" customWidth="1"/>
    <col min="13571" max="13574" width="7" style="32" bestFit="1" customWidth="1"/>
    <col min="13575" max="13576" width="5.7109375" style="32" customWidth="1"/>
    <col min="13577" max="13578" width="4.7109375" style="32" customWidth="1"/>
    <col min="13579" max="13580" width="6.5703125" style="32" customWidth="1"/>
    <col min="13581" max="13581" width="5.140625" style="32" customWidth="1"/>
    <col min="13582" max="13582" width="6.5703125" style="32" customWidth="1"/>
    <col min="13583" max="13586" width="4.7109375" style="32" customWidth="1"/>
    <col min="13587" max="13587" width="1" style="32" customWidth="1"/>
    <col min="13588" max="13588" width="8.5703125" style="32"/>
    <col min="13589" max="13589" width="7.85546875" style="32" customWidth="1"/>
    <col min="13590" max="13824" width="8.5703125" style="32"/>
    <col min="13825" max="13825" width="3.5703125" style="32" customWidth="1"/>
    <col min="13826" max="13826" width="14.140625" style="32" bestFit="1" customWidth="1"/>
    <col min="13827" max="13830" width="7" style="32" bestFit="1" customWidth="1"/>
    <col min="13831" max="13832" width="5.7109375" style="32" customWidth="1"/>
    <col min="13833" max="13834" width="4.7109375" style="32" customWidth="1"/>
    <col min="13835" max="13836" width="6.5703125" style="32" customWidth="1"/>
    <col min="13837" max="13837" width="5.140625" style="32" customWidth="1"/>
    <col min="13838" max="13838" width="6.5703125" style="32" customWidth="1"/>
    <col min="13839" max="13842" width="4.7109375" style="32" customWidth="1"/>
    <col min="13843" max="13843" width="1" style="32" customWidth="1"/>
    <col min="13844" max="13844" width="8.5703125" style="32"/>
    <col min="13845" max="13845" width="7.85546875" style="32" customWidth="1"/>
    <col min="13846" max="14080" width="8.5703125" style="32"/>
    <col min="14081" max="14081" width="3.5703125" style="32" customWidth="1"/>
    <col min="14082" max="14082" width="14.140625" style="32" bestFit="1" customWidth="1"/>
    <col min="14083" max="14086" width="7" style="32" bestFit="1" customWidth="1"/>
    <col min="14087" max="14088" width="5.7109375" style="32" customWidth="1"/>
    <col min="14089" max="14090" width="4.7109375" style="32" customWidth="1"/>
    <col min="14091" max="14092" width="6.5703125" style="32" customWidth="1"/>
    <col min="14093" max="14093" width="5.140625" style="32" customWidth="1"/>
    <col min="14094" max="14094" width="6.5703125" style="32" customWidth="1"/>
    <col min="14095" max="14098" width="4.7109375" style="32" customWidth="1"/>
    <col min="14099" max="14099" width="1" style="32" customWidth="1"/>
    <col min="14100" max="14100" width="8.5703125" style="32"/>
    <col min="14101" max="14101" width="7.85546875" style="32" customWidth="1"/>
    <col min="14102" max="14336" width="8.5703125" style="32"/>
    <col min="14337" max="14337" width="3.5703125" style="32" customWidth="1"/>
    <col min="14338" max="14338" width="14.140625" style="32" bestFit="1" customWidth="1"/>
    <col min="14339" max="14342" width="7" style="32" bestFit="1" customWidth="1"/>
    <col min="14343" max="14344" width="5.7109375" style="32" customWidth="1"/>
    <col min="14345" max="14346" width="4.7109375" style="32" customWidth="1"/>
    <col min="14347" max="14348" width="6.5703125" style="32" customWidth="1"/>
    <col min="14349" max="14349" width="5.140625" style="32" customWidth="1"/>
    <col min="14350" max="14350" width="6.5703125" style="32" customWidth="1"/>
    <col min="14351" max="14354" width="4.7109375" style="32" customWidth="1"/>
    <col min="14355" max="14355" width="1" style="32" customWidth="1"/>
    <col min="14356" max="14356" width="8.5703125" style="32"/>
    <col min="14357" max="14357" width="7.85546875" style="32" customWidth="1"/>
    <col min="14358" max="14592" width="8.5703125" style="32"/>
    <col min="14593" max="14593" width="3.5703125" style="32" customWidth="1"/>
    <col min="14594" max="14594" width="14.140625" style="32" bestFit="1" customWidth="1"/>
    <col min="14595" max="14598" width="7" style="32" bestFit="1" customWidth="1"/>
    <col min="14599" max="14600" width="5.7109375" style="32" customWidth="1"/>
    <col min="14601" max="14602" width="4.7109375" style="32" customWidth="1"/>
    <col min="14603" max="14604" width="6.5703125" style="32" customWidth="1"/>
    <col min="14605" max="14605" width="5.140625" style="32" customWidth="1"/>
    <col min="14606" max="14606" width="6.5703125" style="32" customWidth="1"/>
    <col min="14607" max="14610" width="4.7109375" style="32" customWidth="1"/>
    <col min="14611" max="14611" width="1" style="32" customWidth="1"/>
    <col min="14612" max="14612" width="8.5703125" style="32"/>
    <col min="14613" max="14613" width="7.85546875" style="32" customWidth="1"/>
    <col min="14614" max="14848" width="8.5703125" style="32"/>
    <col min="14849" max="14849" width="3.5703125" style="32" customWidth="1"/>
    <col min="14850" max="14850" width="14.140625" style="32" bestFit="1" customWidth="1"/>
    <col min="14851" max="14854" width="7" style="32" bestFit="1" customWidth="1"/>
    <col min="14855" max="14856" width="5.7109375" style="32" customWidth="1"/>
    <col min="14857" max="14858" width="4.7109375" style="32" customWidth="1"/>
    <col min="14859" max="14860" width="6.5703125" style="32" customWidth="1"/>
    <col min="14861" max="14861" width="5.140625" style="32" customWidth="1"/>
    <col min="14862" max="14862" width="6.5703125" style="32" customWidth="1"/>
    <col min="14863" max="14866" width="4.7109375" style="32" customWidth="1"/>
    <col min="14867" max="14867" width="1" style="32" customWidth="1"/>
    <col min="14868" max="14868" width="8.5703125" style="32"/>
    <col min="14869" max="14869" width="7.85546875" style="32" customWidth="1"/>
    <col min="14870" max="15104" width="8.5703125" style="32"/>
    <col min="15105" max="15105" width="3.5703125" style="32" customWidth="1"/>
    <col min="15106" max="15106" width="14.140625" style="32" bestFit="1" customWidth="1"/>
    <col min="15107" max="15110" width="7" style="32" bestFit="1" customWidth="1"/>
    <col min="15111" max="15112" width="5.7109375" style="32" customWidth="1"/>
    <col min="15113" max="15114" width="4.7109375" style="32" customWidth="1"/>
    <col min="15115" max="15116" width="6.5703125" style="32" customWidth="1"/>
    <col min="15117" max="15117" width="5.140625" style="32" customWidth="1"/>
    <col min="15118" max="15118" width="6.5703125" style="32" customWidth="1"/>
    <col min="15119" max="15122" width="4.7109375" style="32" customWidth="1"/>
    <col min="15123" max="15123" width="1" style="32" customWidth="1"/>
    <col min="15124" max="15124" width="8.5703125" style="32"/>
    <col min="15125" max="15125" width="7.85546875" style="32" customWidth="1"/>
    <col min="15126" max="15360" width="8.5703125" style="32"/>
    <col min="15361" max="15361" width="3.5703125" style="32" customWidth="1"/>
    <col min="15362" max="15362" width="14.140625" style="32" bestFit="1" customWidth="1"/>
    <col min="15363" max="15366" width="7" style="32" bestFit="1" customWidth="1"/>
    <col min="15367" max="15368" width="5.7109375" style="32" customWidth="1"/>
    <col min="15369" max="15370" width="4.7109375" style="32" customWidth="1"/>
    <col min="15371" max="15372" width="6.5703125" style="32" customWidth="1"/>
    <col min="15373" max="15373" width="5.140625" style="32" customWidth="1"/>
    <col min="15374" max="15374" width="6.5703125" style="32" customWidth="1"/>
    <col min="15375" max="15378" width="4.7109375" style="32" customWidth="1"/>
    <col min="15379" max="15379" width="1" style="32" customWidth="1"/>
    <col min="15380" max="15380" width="8.5703125" style="32"/>
    <col min="15381" max="15381" width="7.85546875" style="32" customWidth="1"/>
    <col min="15382" max="15616" width="8.5703125" style="32"/>
    <col min="15617" max="15617" width="3.5703125" style="32" customWidth="1"/>
    <col min="15618" max="15618" width="14.140625" style="32" bestFit="1" customWidth="1"/>
    <col min="15619" max="15622" width="7" style="32" bestFit="1" customWidth="1"/>
    <col min="15623" max="15624" width="5.7109375" style="32" customWidth="1"/>
    <col min="15625" max="15626" width="4.7109375" style="32" customWidth="1"/>
    <col min="15627" max="15628" width="6.5703125" style="32" customWidth="1"/>
    <col min="15629" max="15629" width="5.140625" style="32" customWidth="1"/>
    <col min="15630" max="15630" width="6.5703125" style="32" customWidth="1"/>
    <col min="15631" max="15634" width="4.7109375" style="32" customWidth="1"/>
    <col min="15635" max="15635" width="1" style="32" customWidth="1"/>
    <col min="15636" max="15636" width="8.5703125" style="32"/>
    <col min="15637" max="15637" width="7.85546875" style="32" customWidth="1"/>
    <col min="15638" max="15872" width="8.5703125" style="32"/>
    <col min="15873" max="15873" width="3.5703125" style="32" customWidth="1"/>
    <col min="15874" max="15874" width="14.140625" style="32" bestFit="1" customWidth="1"/>
    <col min="15875" max="15878" width="7" style="32" bestFit="1" customWidth="1"/>
    <col min="15879" max="15880" width="5.7109375" style="32" customWidth="1"/>
    <col min="15881" max="15882" width="4.7109375" style="32" customWidth="1"/>
    <col min="15883" max="15884" width="6.5703125" style="32" customWidth="1"/>
    <col min="15885" max="15885" width="5.140625" style="32" customWidth="1"/>
    <col min="15886" max="15886" width="6.5703125" style="32" customWidth="1"/>
    <col min="15887" max="15890" width="4.7109375" style="32" customWidth="1"/>
    <col min="15891" max="15891" width="1" style="32" customWidth="1"/>
    <col min="15892" max="15892" width="8.5703125" style="32"/>
    <col min="15893" max="15893" width="7.85546875" style="32" customWidth="1"/>
    <col min="15894" max="16128" width="8.5703125" style="32"/>
    <col min="16129" max="16129" width="3.5703125" style="32" customWidth="1"/>
    <col min="16130" max="16130" width="14.140625" style="32" bestFit="1" customWidth="1"/>
    <col min="16131" max="16134" width="7" style="32" bestFit="1" customWidth="1"/>
    <col min="16135" max="16136" width="5.7109375" style="32" customWidth="1"/>
    <col min="16137" max="16138" width="4.7109375" style="32" customWidth="1"/>
    <col min="16139" max="16140" width="6.5703125" style="32" customWidth="1"/>
    <col min="16141" max="16141" width="5.140625" style="32" customWidth="1"/>
    <col min="16142" max="16142" width="6.5703125" style="32" customWidth="1"/>
    <col min="16143" max="16146" width="4.7109375" style="32" customWidth="1"/>
    <col min="16147" max="16147" width="1" style="32" customWidth="1"/>
    <col min="16148" max="16148" width="8.5703125" style="32"/>
    <col min="16149" max="16149" width="7.85546875" style="32" customWidth="1"/>
    <col min="16150" max="16384" width="8.5703125" style="32"/>
  </cols>
  <sheetData>
    <row r="1" spans="1:26" ht="15.75" customHeight="1"/>
    <row r="2" spans="1:26" ht="15.75" customHeight="1"/>
    <row r="3" spans="1:26" s="34" customFormat="1" ht="20.100000000000001" customHeight="1" thickBot="1">
      <c r="A3" s="127" t="s">
        <v>176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6" s="34" customFormat="1" ht="20.100000000000001" customHeight="1">
      <c r="A4" s="963" t="s">
        <v>169</v>
      </c>
      <c r="B4" s="1053"/>
      <c r="C4" s="1055" t="s">
        <v>177</v>
      </c>
      <c r="D4" s="962"/>
      <c r="E4" s="962"/>
      <c r="F4" s="962"/>
      <c r="G4" s="962"/>
      <c r="H4" s="962"/>
      <c r="I4" s="962"/>
      <c r="J4" s="1037"/>
      <c r="K4" s="962" t="s">
        <v>178</v>
      </c>
      <c r="L4" s="962"/>
      <c r="M4" s="962"/>
      <c r="N4" s="962"/>
      <c r="O4" s="962"/>
      <c r="P4" s="962"/>
      <c r="Q4" s="962"/>
      <c r="R4" s="962"/>
      <c r="S4" s="35"/>
    </row>
    <row r="5" spans="1:26" s="34" customFormat="1" ht="20.100000000000001" customHeight="1">
      <c r="A5" s="753"/>
      <c r="B5" s="1038"/>
      <c r="C5" s="1056" t="s">
        <v>8</v>
      </c>
      <c r="D5" s="1057"/>
      <c r="E5" s="1057"/>
      <c r="F5" s="1057"/>
      <c r="G5" s="1058" t="s">
        <v>9</v>
      </c>
      <c r="H5" s="1057"/>
      <c r="I5" s="1057"/>
      <c r="J5" s="1059"/>
      <c r="K5" s="1057" t="s">
        <v>8</v>
      </c>
      <c r="L5" s="1057"/>
      <c r="M5" s="1057"/>
      <c r="N5" s="1059"/>
      <c r="O5" s="1057" t="s">
        <v>9</v>
      </c>
      <c r="P5" s="1057"/>
      <c r="Q5" s="1057"/>
      <c r="R5" s="1057"/>
      <c r="S5" s="35"/>
    </row>
    <row r="6" spans="1:26" s="34" customFormat="1" ht="20.100000000000001" customHeight="1">
      <c r="A6" s="753"/>
      <c r="B6" s="1038"/>
      <c r="C6" s="1060" t="s">
        <v>179</v>
      </c>
      <c r="D6" s="1048"/>
      <c r="E6" s="1045" t="s">
        <v>180</v>
      </c>
      <c r="F6" s="1047"/>
      <c r="G6" s="1061" t="s">
        <v>179</v>
      </c>
      <c r="H6" s="1048"/>
      <c r="I6" s="1045" t="s">
        <v>180</v>
      </c>
      <c r="J6" s="1046"/>
      <c r="K6" s="1047" t="s">
        <v>179</v>
      </c>
      <c r="L6" s="1048"/>
      <c r="M6" s="1045" t="s">
        <v>180</v>
      </c>
      <c r="N6" s="1046"/>
      <c r="O6" s="1049" t="s">
        <v>179</v>
      </c>
      <c r="P6" s="1050"/>
      <c r="Q6" s="1045" t="s">
        <v>180</v>
      </c>
      <c r="R6" s="1047"/>
      <c r="S6" s="35"/>
    </row>
    <row r="7" spans="1:26" s="34" customFormat="1" ht="20.100000000000001" customHeight="1" thickBot="1">
      <c r="A7" s="971"/>
      <c r="B7" s="1054"/>
      <c r="C7" s="128" t="s">
        <v>157</v>
      </c>
      <c r="D7" s="122" t="s">
        <v>158</v>
      </c>
      <c r="E7" s="122" t="s">
        <v>157</v>
      </c>
      <c r="F7" s="122" t="s">
        <v>158</v>
      </c>
      <c r="G7" s="129" t="s">
        <v>157</v>
      </c>
      <c r="H7" s="122" t="s">
        <v>158</v>
      </c>
      <c r="I7" s="122" t="s">
        <v>157</v>
      </c>
      <c r="J7" s="123" t="s">
        <v>158</v>
      </c>
      <c r="K7" s="130" t="s">
        <v>157</v>
      </c>
      <c r="L7" s="122" t="s">
        <v>158</v>
      </c>
      <c r="M7" s="122" t="s">
        <v>157</v>
      </c>
      <c r="N7" s="123" t="s">
        <v>158</v>
      </c>
      <c r="O7" s="130" t="s">
        <v>157</v>
      </c>
      <c r="P7" s="122" t="s">
        <v>158</v>
      </c>
      <c r="Q7" s="122" t="s">
        <v>157</v>
      </c>
      <c r="R7" s="122" t="s">
        <v>158</v>
      </c>
      <c r="S7" s="35"/>
      <c r="T7" s="146"/>
      <c r="U7" s="146"/>
      <c r="V7" s="146"/>
      <c r="W7" s="146"/>
      <c r="X7" s="146"/>
      <c r="Y7" s="146"/>
      <c r="Z7" s="146"/>
    </row>
    <row r="8" spans="1:26" s="34" customFormat="1" ht="24" customHeight="1" thickBot="1">
      <c r="A8" s="1051" t="s">
        <v>7</v>
      </c>
      <c r="B8" s="1052"/>
      <c r="C8" s="469">
        <f>SUM(C9:C10,C23,'49-2'!C8,'49-2'!C15,'49-2'!C22,'49-2'!C28:C31,'49-2'!C38)</f>
        <v>3078</v>
      </c>
      <c r="D8" s="470">
        <f>SUM(D9:D10,D23,'49-2'!D8,'49-2'!D15,'49-2'!D22,'49-2'!D28:D31,'49-2'!D38)</f>
        <v>2850</v>
      </c>
      <c r="E8" s="470">
        <f>SUM(E9:E10,E23,'49-2'!E8,'49-2'!E15,'49-2'!E22,'49-2'!E28:E31,'49-2'!E38)</f>
        <v>2758</v>
      </c>
      <c r="F8" s="471">
        <f>SUM(F9:F10,F23,'49-2'!F8,'49-2'!F15,'49-2'!F22,'49-2'!F28:F31,'49-2'!F38)</f>
        <v>2620</v>
      </c>
      <c r="G8" s="472">
        <f>SUM(G9:G10,G23,'49-2'!G8,'49-2'!G15,'49-2'!G22,'49-2'!G28:G31,'49-2'!G38)</f>
        <v>192</v>
      </c>
      <c r="H8" s="470">
        <f>SUM(H9:H10,H23,'49-2'!H8,'49-2'!H15,'49-2'!H22,'49-2'!H28:H31,'49-2'!H38)</f>
        <v>116</v>
      </c>
      <c r="I8" s="473">
        <f>SUM(I9:I10,I23,'49-2'!I8,'49-2'!I15,'49-2'!I22,'49-2'!I28:I31,'49-2'!I38)</f>
        <v>140</v>
      </c>
      <c r="J8" s="474">
        <f>SUM(J9:J10,J23,'49-2'!J8,'49-2'!J15,'49-2'!J22,'49-2'!J28:J31,'49-2'!J38)</f>
        <v>104</v>
      </c>
      <c r="K8" s="472">
        <f>SUM(K9:K10,K23,'49-2'!K8,'49-2'!K15,'49-2'!K22,'49-2'!K28:K31,'49-2'!K38)</f>
        <v>2295</v>
      </c>
      <c r="L8" s="470">
        <f>SUM(L9:L10,L23,'49-2'!L8,'49-2'!L15,'49-2'!L22,'49-2'!L28:L31,'49-2'!L38)</f>
        <v>2333</v>
      </c>
      <c r="M8" s="473">
        <f>SUM(M9:M10,M23,'49-2'!M8,'49-2'!M15,'49-2'!M22,'49-2'!M28:M31,'49-2'!M38)</f>
        <v>932</v>
      </c>
      <c r="N8" s="474">
        <f>SUM(N9:N10,N23,'49-2'!N8,'49-2'!N15,'49-2'!N22,'49-2'!N28:N31,'49-2'!N38)</f>
        <v>1051</v>
      </c>
      <c r="O8" s="472">
        <f>SUM(O9:O10,O23,'49-2'!O8,'49-2'!O15,'49-2'!O22,'49-2'!O28:O31,'49-2'!O38)</f>
        <v>63</v>
      </c>
      <c r="P8" s="474">
        <f>SUM(P9:P10,P23,'49-2'!P8,'49-2'!P15,'49-2'!P22,'49-2'!P28:P31,'49-2'!P38)</f>
        <v>36</v>
      </c>
      <c r="Q8" s="474">
        <f>SUM(Q9:Q10,Q23,'49-2'!Q8,'49-2'!Q15,'49-2'!Q22,'49-2'!Q28:Q31,'49-2'!Q38)</f>
        <v>49</v>
      </c>
      <c r="R8" s="474">
        <f>SUM(R9:R10,R23,'49-2'!R8,'49-2'!R15,'49-2'!R22,'49-2'!R28:R31,'49-2'!R38)</f>
        <v>34</v>
      </c>
      <c r="S8" s="35">
        <v>44</v>
      </c>
      <c r="T8" s="146"/>
      <c r="U8" s="146"/>
      <c r="V8" s="146"/>
      <c r="W8" s="146"/>
      <c r="X8" s="146"/>
      <c r="Y8" s="146"/>
      <c r="Z8" s="146"/>
    </row>
    <row r="9" spans="1:26" s="34" customFormat="1" ht="20.100000000000001" customHeight="1">
      <c r="A9" s="1043" t="s">
        <v>172</v>
      </c>
      <c r="B9" s="1044"/>
      <c r="C9" s="475">
        <v>1807</v>
      </c>
      <c r="D9" s="445">
        <v>1731</v>
      </c>
      <c r="E9" s="445">
        <v>1594</v>
      </c>
      <c r="F9" s="445">
        <v>1567</v>
      </c>
      <c r="G9" s="476">
        <v>192</v>
      </c>
      <c r="H9" s="445">
        <v>116</v>
      </c>
      <c r="I9" s="445">
        <v>140</v>
      </c>
      <c r="J9" s="307">
        <v>104</v>
      </c>
      <c r="K9" s="444">
        <v>2194</v>
      </c>
      <c r="L9" s="445">
        <v>2126</v>
      </c>
      <c r="M9" s="445">
        <v>853</v>
      </c>
      <c r="N9" s="307">
        <v>873</v>
      </c>
      <c r="O9" s="444">
        <v>0</v>
      </c>
      <c r="P9" s="445">
        <v>0</v>
      </c>
      <c r="Q9" s="445">
        <v>0</v>
      </c>
      <c r="R9" s="445">
        <v>0</v>
      </c>
      <c r="S9" s="35"/>
      <c r="T9" s="146"/>
      <c r="U9" s="146"/>
      <c r="V9" s="146"/>
      <c r="W9" s="146"/>
      <c r="X9" s="146"/>
      <c r="Y9" s="146"/>
      <c r="Z9" s="146"/>
    </row>
    <row r="10" spans="1:26" s="34" customFormat="1" ht="19.5" customHeight="1">
      <c r="A10" s="250"/>
      <c r="B10" s="228" t="s">
        <v>7</v>
      </c>
      <c r="C10" s="477">
        <f>SUM(C11:C22)</f>
        <v>156</v>
      </c>
      <c r="D10" s="478">
        <f t="shared" ref="D10:R10" si="0">SUM(D11:D22)</f>
        <v>176</v>
      </c>
      <c r="E10" s="478">
        <f t="shared" si="0"/>
        <v>126</v>
      </c>
      <c r="F10" s="330">
        <f t="shared" si="0"/>
        <v>168</v>
      </c>
      <c r="G10" s="329">
        <f t="shared" si="0"/>
        <v>0</v>
      </c>
      <c r="H10" s="478">
        <f t="shared" si="0"/>
        <v>0</v>
      </c>
      <c r="I10" s="330">
        <f t="shared" si="0"/>
        <v>0</v>
      </c>
      <c r="J10" s="328">
        <f t="shared" si="0"/>
        <v>0</v>
      </c>
      <c r="K10" s="330">
        <f t="shared" si="0"/>
        <v>0</v>
      </c>
      <c r="L10" s="326">
        <f t="shared" si="0"/>
        <v>0</v>
      </c>
      <c r="M10" s="326">
        <f t="shared" si="0"/>
        <v>0</v>
      </c>
      <c r="N10" s="328">
        <f t="shared" si="0"/>
        <v>0</v>
      </c>
      <c r="O10" s="330">
        <f t="shared" si="0"/>
        <v>0</v>
      </c>
      <c r="P10" s="326">
        <f t="shared" si="0"/>
        <v>0</v>
      </c>
      <c r="Q10" s="478">
        <f t="shared" si="0"/>
        <v>0</v>
      </c>
      <c r="R10" s="330">
        <f t="shared" si="0"/>
        <v>0</v>
      </c>
      <c r="S10" s="35"/>
      <c r="T10" s="146"/>
      <c r="U10" s="146"/>
      <c r="V10" s="146"/>
      <c r="W10" s="146"/>
      <c r="X10" s="146"/>
      <c r="Y10" s="146"/>
      <c r="Z10" s="146"/>
    </row>
    <row r="11" spans="1:26" s="34" customFormat="1" ht="18" customHeight="1">
      <c r="A11" s="250"/>
      <c r="B11" s="124" t="s">
        <v>93</v>
      </c>
      <c r="C11" s="451">
        <v>43</v>
      </c>
      <c r="D11" s="212">
        <v>37</v>
      </c>
      <c r="E11" s="212">
        <v>33</v>
      </c>
      <c r="F11" s="212">
        <v>33</v>
      </c>
      <c r="G11" s="306">
        <v>0</v>
      </c>
      <c r="H11" s="212">
        <v>0</v>
      </c>
      <c r="I11" s="212">
        <v>0</v>
      </c>
      <c r="J11" s="317">
        <v>0</v>
      </c>
      <c r="K11" s="40">
        <v>0</v>
      </c>
      <c r="L11" s="212">
        <v>0</v>
      </c>
      <c r="M11" s="212">
        <v>0</v>
      </c>
      <c r="N11" s="317">
        <v>0</v>
      </c>
      <c r="O11" s="40">
        <v>0</v>
      </c>
      <c r="P11" s="212">
        <v>0</v>
      </c>
      <c r="Q11" s="212">
        <v>0</v>
      </c>
      <c r="R11" s="212">
        <v>0</v>
      </c>
      <c r="S11" s="35"/>
      <c r="T11" s="146"/>
      <c r="U11" s="146"/>
      <c r="V11" s="146"/>
      <c r="W11" s="146"/>
      <c r="X11" s="146"/>
      <c r="Y11" s="146"/>
      <c r="Z11" s="146"/>
    </row>
    <row r="12" spans="1:26" s="34" customFormat="1" ht="18" customHeight="1">
      <c r="A12" s="1016" t="s">
        <v>173</v>
      </c>
      <c r="B12" s="124" t="s">
        <v>96</v>
      </c>
      <c r="C12" s="451">
        <v>0</v>
      </c>
      <c r="D12" s="212">
        <v>0</v>
      </c>
      <c r="E12" s="212">
        <v>0</v>
      </c>
      <c r="F12" s="212">
        <v>0</v>
      </c>
      <c r="G12" s="306">
        <v>0</v>
      </c>
      <c r="H12" s="212">
        <v>0</v>
      </c>
      <c r="I12" s="212">
        <v>0</v>
      </c>
      <c r="J12" s="317">
        <v>0</v>
      </c>
      <c r="K12" s="40">
        <v>0</v>
      </c>
      <c r="L12" s="212">
        <v>0</v>
      </c>
      <c r="M12" s="212">
        <v>0</v>
      </c>
      <c r="N12" s="317">
        <v>0</v>
      </c>
      <c r="O12" s="40">
        <v>0</v>
      </c>
      <c r="P12" s="212">
        <v>0</v>
      </c>
      <c r="Q12" s="212">
        <v>0</v>
      </c>
      <c r="R12" s="212">
        <v>0</v>
      </c>
      <c r="S12" s="35"/>
    </row>
    <row r="13" spans="1:26" s="34" customFormat="1" ht="18" customHeight="1">
      <c r="A13" s="1016"/>
      <c r="B13" s="124" t="s">
        <v>98</v>
      </c>
      <c r="C13" s="451">
        <v>0</v>
      </c>
      <c r="D13" s="212">
        <v>0</v>
      </c>
      <c r="E13" s="212">
        <v>0</v>
      </c>
      <c r="F13" s="212">
        <v>0</v>
      </c>
      <c r="G13" s="306">
        <v>0</v>
      </c>
      <c r="H13" s="212">
        <v>0</v>
      </c>
      <c r="I13" s="212">
        <v>0</v>
      </c>
      <c r="J13" s="317">
        <v>0</v>
      </c>
      <c r="K13" s="40">
        <v>0</v>
      </c>
      <c r="L13" s="212">
        <v>0</v>
      </c>
      <c r="M13" s="212">
        <v>0</v>
      </c>
      <c r="N13" s="317">
        <v>0</v>
      </c>
      <c r="O13" s="40">
        <v>0</v>
      </c>
      <c r="P13" s="212">
        <v>0</v>
      </c>
      <c r="Q13" s="212">
        <v>0</v>
      </c>
      <c r="R13" s="212">
        <v>0</v>
      </c>
      <c r="S13" s="35"/>
    </row>
    <row r="14" spans="1:26" s="34" customFormat="1" ht="18" customHeight="1">
      <c r="A14" s="1016"/>
      <c r="B14" s="124" t="s">
        <v>100</v>
      </c>
      <c r="C14" s="451">
        <v>84</v>
      </c>
      <c r="D14" s="212">
        <v>0</v>
      </c>
      <c r="E14" s="212">
        <v>67</v>
      </c>
      <c r="F14" s="212">
        <v>0</v>
      </c>
      <c r="G14" s="306">
        <v>0</v>
      </c>
      <c r="H14" s="212">
        <v>0</v>
      </c>
      <c r="I14" s="212">
        <v>0</v>
      </c>
      <c r="J14" s="317">
        <v>0</v>
      </c>
      <c r="K14" s="40">
        <v>0</v>
      </c>
      <c r="L14" s="212">
        <v>0</v>
      </c>
      <c r="M14" s="212">
        <v>0</v>
      </c>
      <c r="N14" s="317">
        <v>0</v>
      </c>
      <c r="O14" s="40">
        <v>0</v>
      </c>
      <c r="P14" s="212">
        <v>0</v>
      </c>
      <c r="Q14" s="212">
        <v>0</v>
      </c>
      <c r="R14" s="212">
        <v>0</v>
      </c>
      <c r="S14" s="35"/>
    </row>
    <row r="15" spans="1:26" s="34" customFormat="1" ht="18" customHeight="1">
      <c r="A15" s="1016"/>
      <c r="B15" s="124" t="s">
        <v>102</v>
      </c>
      <c r="C15" s="451">
        <v>0</v>
      </c>
      <c r="D15" s="212">
        <v>0</v>
      </c>
      <c r="E15" s="212">
        <v>0</v>
      </c>
      <c r="F15" s="212">
        <v>0</v>
      </c>
      <c r="G15" s="306">
        <v>0</v>
      </c>
      <c r="H15" s="212">
        <v>0</v>
      </c>
      <c r="I15" s="212">
        <v>0</v>
      </c>
      <c r="J15" s="317">
        <v>0</v>
      </c>
      <c r="K15" s="40">
        <v>0</v>
      </c>
      <c r="L15" s="212">
        <v>0</v>
      </c>
      <c r="M15" s="212">
        <v>0</v>
      </c>
      <c r="N15" s="317">
        <v>0</v>
      </c>
      <c r="O15" s="40">
        <v>0</v>
      </c>
      <c r="P15" s="212">
        <v>0</v>
      </c>
      <c r="Q15" s="212">
        <v>0</v>
      </c>
      <c r="R15" s="212">
        <v>0</v>
      </c>
      <c r="S15" s="35"/>
    </row>
    <row r="16" spans="1:26" s="34" customFormat="1" ht="18" customHeight="1">
      <c r="A16" s="1016"/>
      <c r="B16" s="124" t="s">
        <v>104</v>
      </c>
      <c r="C16" s="451">
        <v>0</v>
      </c>
      <c r="D16" s="212">
        <v>0</v>
      </c>
      <c r="E16" s="212">
        <v>0</v>
      </c>
      <c r="F16" s="212">
        <v>0</v>
      </c>
      <c r="G16" s="306">
        <v>0</v>
      </c>
      <c r="H16" s="212">
        <v>0</v>
      </c>
      <c r="I16" s="212">
        <v>0</v>
      </c>
      <c r="J16" s="317">
        <v>0</v>
      </c>
      <c r="K16" s="40">
        <v>0</v>
      </c>
      <c r="L16" s="212">
        <v>0</v>
      </c>
      <c r="M16" s="212">
        <v>0</v>
      </c>
      <c r="N16" s="317">
        <v>0</v>
      </c>
      <c r="O16" s="40">
        <v>0</v>
      </c>
      <c r="P16" s="212">
        <v>0</v>
      </c>
      <c r="Q16" s="212">
        <v>0</v>
      </c>
      <c r="R16" s="212">
        <v>0</v>
      </c>
      <c r="S16" s="35"/>
    </row>
    <row r="17" spans="1:19" s="34" customFormat="1" ht="18" customHeight="1">
      <c r="A17" s="1016"/>
      <c r="B17" s="124" t="s">
        <v>106</v>
      </c>
      <c r="C17" s="451">
        <v>0</v>
      </c>
      <c r="D17" s="212">
        <v>0</v>
      </c>
      <c r="E17" s="212">
        <v>0</v>
      </c>
      <c r="F17" s="212">
        <v>0</v>
      </c>
      <c r="G17" s="306">
        <v>0</v>
      </c>
      <c r="H17" s="212">
        <v>0</v>
      </c>
      <c r="I17" s="212">
        <v>0</v>
      </c>
      <c r="J17" s="317">
        <v>0</v>
      </c>
      <c r="K17" s="40">
        <v>0</v>
      </c>
      <c r="L17" s="212">
        <v>0</v>
      </c>
      <c r="M17" s="212">
        <v>0</v>
      </c>
      <c r="N17" s="317">
        <v>0</v>
      </c>
      <c r="O17" s="40">
        <v>0</v>
      </c>
      <c r="P17" s="212">
        <v>0</v>
      </c>
      <c r="Q17" s="212">
        <v>0</v>
      </c>
      <c r="R17" s="212">
        <v>0</v>
      </c>
      <c r="S17" s="35"/>
    </row>
    <row r="18" spans="1:19" s="34" customFormat="1" ht="18" customHeight="1">
      <c r="A18" s="1016"/>
      <c r="B18" s="124" t="s">
        <v>108</v>
      </c>
      <c r="C18" s="451">
        <v>1</v>
      </c>
      <c r="D18" s="212">
        <v>34</v>
      </c>
      <c r="E18" s="212">
        <v>1</v>
      </c>
      <c r="F18" s="212">
        <v>30</v>
      </c>
      <c r="G18" s="306">
        <v>0</v>
      </c>
      <c r="H18" s="212">
        <v>0</v>
      </c>
      <c r="I18" s="212">
        <v>0</v>
      </c>
      <c r="J18" s="317">
        <v>0</v>
      </c>
      <c r="K18" s="40">
        <v>0</v>
      </c>
      <c r="L18" s="212">
        <v>0</v>
      </c>
      <c r="M18" s="212">
        <v>0</v>
      </c>
      <c r="N18" s="317">
        <v>0</v>
      </c>
      <c r="O18" s="40">
        <v>0</v>
      </c>
      <c r="P18" s="212">
        <v>0</v>
      </c>
      <c r="Q18" s="212">
        <v>0</v>
      </c>
      <c r="R18" s="212">
        <v>0</v>
      </c>
      <c r="S18" s="35"/>
    </row>
    <row r="19" spans="1:19" s="34" customFormat="1" ht="18" customHeight="1">
      <c r="A19" s="1016"/>
      <c r="B19" s="124" t="s">
        <v>110</v>
      </c>
      <c r="C19" s="451">
        <v>0</v>
      </c>
      <c r="D19" s="212">
        <v>65</v>
      </c>
      <c r="E19" s="212">
        <v>0</v>
      </c>
      <c r="F19" s="212">
        <v>65</v>
      </c>
      <c r="G19" s="306">
        <v>0</v>
      </c>
      <c r="H19" s="212">
        <v>0</v>
      </c>
      <c r="I19" s="212">
        <v>0</v>
      </c>
      <c r="J19" s="317">
        <v>0</v>
      </c>
      <c r="K19" s="40">
        <v>0</v>
      </c>
      <c r="L19" s="212">
        <v>0</v>
      </c>
      <c r="M19" s="212">
        <v>0</v>
      </c>
      <c r="N19" s="317">
        <v>0</v>
      </c>
      <c r="O19" s="40">
        <v>0</v>
      </c>
      <c r="P19" s="212">
        <v>0</v>
      </c>
      <c r="Q19" s="212">
        <v>0</v>
      </c>
      <c r="R19" s="212">
        <v>0</v>
      </c>
      <c r="S19" s="35"/>
    </row>
    <row r="20" spans="1:19" s="34" customFormat="1" ht="18" customHeight="1">
      <c r="A20" s="1016"/>
      <c r="B20" s="124" t="s">
        <v>112</v>
      </c>
      <c r="C20" s="451">
        <v>10</v>
      </c>
      <c r="D20" s="212">
        <v>26</v>
      </c>
      <c r="E20" s="212">
        <v>9</v>
      </c>
      <c r="F20" s="212">
        <v>26</v>
      </c>
      <c r="G20" s="306">
        <v>0</v>
      </c>
      <c r="H20" s="212">
        <v>0</v>
      </c>
      <c r="I20" s="212">
        <v>0</v>
      </c>
      <c r="J20" s="317">
        <v>0</v>
      </c>
      <c r="K20" s="40">
        <v>0</v>
      </c>
      <c r="L20" s="212">
        <v>0</v>
      </c>
      <c r="M20" s="212">
        <v>0</v>
      </c>
      <c r="N20" s="317">
        <v>0</v>
      </c>
      <c r="O20" s="40">
        <v>0</v>
      </c>
      <c r="P20" s="212">
        <v>0</v>
      </c>
      <c r="Q20" s="212">
        <v>0</v>
      </c>
      <c r="R20" s="212">
        <v>0</v>
      </c>
      <c r="S20" s="35"/>
    </row>
    <row r="21" spans="1:19" s="34" customFormat="1" ht="18" customHeight="1">
      <c r="A21" s="109"/>
      <c r="B21" s="124" t="s">
        <v>114</v>
      </c>
      <c r="C21" s="451">
        <v>0</v>
      </c>
      <c r="D21" s="212">
        <v>0</v>
      </c>
      <c r="E21" s="212">
        <v>0</v>
      </c>
      <c r="F21" s="212">
        <v>0</v>
      </c>
      <c r="G21" s="306">
        <v>0</v>
      </c>
      <c r="H21" s="212">
        <v>0</v>
      </c>
      <c r="I21" s="212">
        <v>0</v>
      </c>
      <c r="J21" s="317">
        <v>0</v>
      </c>
      <c r="K21" s="40">
        <v>0</v>
      </c>
      <c r="L21" s="212">
        <v>0</v>
      </c>
      <c r="M21" s="212">
        <v>0</v>
      </c>
      <c r="N21" s="317">
        <v>0</v>
      </c>
      <c r="O21" s="40">
        <v>0</v>
      </c>
      <c r="P21" s="212">
        <v>0</v>
      </c>
      <c r="Q21" s="212">
        <v>0</v>
      </c>
      <c r="R21" s="212">
        <v>0</v>
      </c>
      <c r="S21" s="35"/>
    </row>
    <row r="22" spans="1:19" s="34" customFormat="1" ht="18" customHeight="1">
      <c r="A22" s="110"/>
      <c r="B22" s="125" t="s">
        <v>125</v>
      </c>
      <c r="C22" s="479">
        <v>18</v>
      </c>
      <c r="D22" s="322">
        <v>14</v>
      </c>
      <c r="E22" s="322">
        <v>16</v>
      </c>
      <c r="F22" s="322">
        <v>14</v>
      </c>
      <c r="G22" s="323">
        <v>0</v>
      </c>
      <c r="H22" s="322">
        <v>0</v>
      </c>
      <c r="I22" s="322">
        <v>0</v>
      </c>
      <c r="J22" s="324">
        <v>0</v>
      </c>
      <c r="K22" s="325">
        <v>0</v>
      </c>
      <c r="L22" s="322">
        <v>0</v>
      </c>
      <c r="M22" s="322">
        <v>0</v>
      </c>
      <c r="N22" s="324">
        <v>0</v>
      </c>
      <c r="O22" s="323">
        <v>0</v>
      </c>
      <c r="P22" s="322">
        <v>0</v>
      </c>
      <c r="Q22" s="322">
        <v>0</v>
      </c>
      <c r="R22" s="322">
        <v>0</v>
      </c>
      <c r="S22" s="35"/>
    </row>
    <row r="23" spans="1:19" s="34" customFormat="1" ht="19.5" customHeight="1">
      <c r="A23" s="112"/>
      <c r="B23" s="227" t="s">
        <v>358</v>
      </c>
      <c r="C23" s="480">
        <f>SUM(C24:C47)</f>
        <v>667</v>
      </c>
      <c r="D23" s="478">
        <f t="shared" ref="D23:R23" si="1">SUM(D24:D47)</f>
        <v>51</v>
      </c>
      <c r="E23" s="478">
        <f t="shared" si="1"/>
        <v>644</v>
      </c>
      <c r="F23" s="318">
        <f t="shared" si="1"/>
        <v>50</v>
      </c>
      <c r="G23" s="329">
        <f t="shared" si="1"/>
        <v>0</v>
      </c>
      <c r="H23" s="326">
        <f t="shared" si="1"/>
        <v>0</v>
      </c>
      <c r="I23" s="326">
        <f t="shared" si="1"/>
        <v>0</v>
      </c>
      <c r="J23" s="328">
        <f t="shared" si="1"/>
        <v>0</v>
      </c>
      <c r="K23" s="481">
        <f t="shared" si="1"/>
        <v>0</v>
      </c>
      <c r="L23" s="478">
        <f t="shared" si="1"/>
        <v>0</v>
      </c>
      <c r="M23" s="318">
        <f t="shared" si="1"/>
        <v>0</v>
      </c>
      <c r="N23" s="326">
        <f t="shared" si="1"/>
        <v>0</v>
      </c>
      <c r="O23" s="329">
        <f t="shared" si="1"/>
        <v>0</v>
      </c>
      <c r="P23" s="318">
        <f t="shared" si="1"/>
        <v>0</v>
      </c>
      <c r="Q23" s="326">
        <f t="shared" si="1"/>
        <v>0</v>
      </c>
      <c r="R23" s="326">
        <f t="shared" si="1"/>
        <v>0</v>
      </c>
      <c r="S23" s="35"/>
    </row>
    <row r="24" spans="1:19" s="34" customFormat="1" ht="18" customHeight="1">
      <c r="A24" s="113"/>
      <c r="B24" s="124" t="s">
        <v>117</v>
      </c>
      <c r="C24" s="451">
        <v>36</v>
      </c>
      <c r="D24" s="212">
        <v>0</v>
      </c>
      <c r="E24" s="212">
        <v>35</v>
      </c>
      <c r="F24" s="212">
        <v>0</v>
      </c>
      <c r="G24" s="306">
        <v>0</v>
      </c>
      <c r="H24" s="212">
        <v>0</v>
      </c>
      <c r="I24" s="212">
        <v>0</v>
      </c>
      <c r="J24" s="317">
        <v>0</v>
      </c>
      <c r="K24" s="40">
        <v>0</v>
      </c>
      <c r="L24" s="212">
        <v>0</v>
      </c>
      <c r="M24" s="212">
        <v>0</v>
      </c>
      <c r="N24" s="317">
        <v>0</v>
      </c>
      <c r="O24" s="40">
        <v>0</v>
      </c>
      <c r="P24" s="212">
        <v>0</v>
      </c>
      <c r="Q24" s="212">
        <v>0</v>
      </c>
      <c r="R24" s="212">
        <v>0</v>
      </c>
      <c r="S24" s="35"/>
    </row>
    <row r="25" spans="1:19" s="34" customFormat="1" ht="18" customHeight="1">
      <c r="A25" s="1017" t="s">
        <v>362</v>
      </c>
      <c r="B25" s="124" t="s">
        <v>120</v>
      </c>
      <c r="C25" s="451">
        <v>41</v>
      </c>
      <c r="D25" s="212">
        <v>0</v>
      </c>
      <c r="E25" s="212">
        <v>35</v>
      </c>
      <c r="F25" s="212">
        <v>0</v>
      </c>
      <c r="G25" s="306">
        <v>0</v>
      </c>
      <c r="H25" s="212">
        <v>0</v>
      </c>
      <c r="I25" s="212">
        <v>0</v>
      </c>
      <c r="J25" s="317">
        <v>0</v>
      </c>
      <c r="K25" s="40">
        <v>0</v>
      </c>
      <c r="L25" s="212">
        <v>0</v>
      </c>
      <c r="M25" s="212">
        <v>0</v>
      </c>
      <c r="N25" s="317">
        <v>0</v>
      </c>
      <c r="O25" s="40">
        <v>0</v>
      </c>
      <c r="P25" s="212">
        <v>0</v>
      </c>
      <c r="Q25" s="212">
        <v>0</v>
      </c>
      <c r="R25" s="212">
        <v>0</v>
      </c>
      <c r="S25" s="35"/>
    </row>
    <row r="26" spans="1:19" s="34" customFormat="1" ht="18" customHeight="1">
      <c r="A26" s="1017"/>
      <c r="B26" s="124" t="s">
        <v>122</v>
      </c>
      <c r="C26" s="451">
        <v>0</v>
      </c>
      <c r="D26" s="212">
        <v>0</v>
      </c>
      <c r="E26" s="212">
        <v>0</v>
      </c>
      <c r="F26" s="212">
        <v>0</v>
      </c>
      <c r="G26" s="306">
        <v>0</v>
      </c>
      <c r="H26" s="212">
        <v>0</v>
      </c>
      <c r="I26" s="212">
        <v>0</v>
      </c>
      <c r="J26" s="317">
        <v>0</v>
      </c>
      <c r="K26" s="40">
        <v>0</v>
      </c>
      <c r="L26" s="212">
        <v>0</v>
      </c>
      <c r="M26" s="212">
        <v>0</v>
      </c>
      <c r="N26" s="317">
        <v>0</v>
      </c>
      <c r="O26" s="40">
        <v>0</v>
      </c>
      <c r="P26" s="212">
        <v>0</v>
      </c>
      <c r="Q26" s="212">
        <v>0</v>
      </c>
      <c r="R26" s="212">
        <v>0</v>
      </c>
      <c r="S26" s="35"/>
    </row>
    <row r="27" spans="1:19" s="34" customFormat="1" ht="18" customHeight="1">
      <c r="A27" s="1017"/>
      <c r="B27" s="124" t="s">
        <v>124</v>
      </c>
      <c r="C27" s="451">
        <v>128</v>
      </c>
      <c r="D27" s="212">
        <v>0</v>
      </c>
      <c r="E27" s="212">
        <v>125</v>
      </c>
      <c r="F27" s="212">
        <v>0</v>
      </c>
      <c r="G27" s="306">
        <v>0</v>
      </c>
      <c r="H27" s="212">
        <v>0</v>
      </c>
      <c r="I27" s="212">
        <v>0</v>
      </c>
      <c r="J27" s="317">
        <v>0</v>
      </c>
      <c r="K27" s="40">
        <v>0</v>
      </c>
      <c r="L27" s="212">
        <v>0</v>
      </c>
      <c r="M27" s="212">
        <v>0</v>
      </c>
      <c r="N27" s="317">
        <v>0</v>
      </c>
      <c r="O27" s="40">
        <v>0</v>
      </c>
      <c r="P27" s="212">
        <v>0</v>
      </c>
      <c r="Q27" s="212">
        <v>0</v>
      </c>
      <c r="R27" s="212">
        <v>0</v>
      </c>
      <c r="S27" s="35"/>
    </row>
    <row r="28" spans="1:19" s="34" customFormat="1" ht="18" customHeight="1">
      <c r="A28" s="1017"/>
      <c r="B28" s="124" t="s">
        <v>126</v>
      </c>
      <c r="C28" s="451">
        <v>34</v>
      </c>
      <c r="D28" s="212">
        <v>1</v>
      </c>
      <c r="E28" s="212">
        <v>34</v>
      </c>
      <c r="F28" s="212">
        <v>1</v>
      </c>
      <c r="G28" s="306">
        <v>0</v>
      </c>
      <c r="H28" s="212">
        <v>0</v>
      </c>
      <c r="I28" s="212">
        <v>0</v>
      </c>
      <c r="J28" s="317">
        <v>0</v>
      </c>
      <c r="K28" s="40">
        <v>0</v>
      </c>
      <c r="L28" s="212">
        <v>0</v>
      </c>
      <c r="M28" s="212">
        <v>0</v>
      </c>
      <c r="N28" s="317">
        <v>0</v>
      </c>
      <c r="O28" s="40">
        <v>0</v>
      </c>
      <c r="P28" s="212">
        <v>0</v>
      </c>
      <c r="Q28" s="212">
        <v>0</v>
      </c>
      <c r="R28" s="212">
        <v>0</v>
      </c>
      <c r="S28" s="35"/>
    </row>
    <row r="29" spans="1:19" s="34" customFormat="1" ht="18" customHeight="1">
      <c r="A29" s="1017"/>
      <c r="B29" s="124" t="s">
        <v>127</v>
      </c>
      <c r="C29" s="451">
        <v>105</v>
      </c>
      <c r="D29" s="212">
        <v>4</v>
      </c>
      <c r="E29" s="212">
        <v>102</v>
      </c>
      <c r="F29" s="212">
        <v>3</v>
      </c>
      <c r="G29" s="306">
        <v>0</v>
      </c>
      <c r="H29" s="212">
        <v>0</v>
      </c>
      <c r="I29" s="212">
        <v>0</v>
      </c>
      <c r="J29" s="317">
        <v>0</v>
      </c>
      <c r="K29" s="40">
        <v>0</v>
      </c>
      <c r="L29" s="212">
        <v>0</v>
      </c>
      <c r="M29" s="212">
        <v>0</v>
      </c>
      <c r="N29" s="317">
        <v>0</v>
      </c>
      <c r="O29" s="40">
        <v>0</v>
      </c>
      <c r="P29" s="212">
        <v>0</v>
      </c>
      <c r="Q29" s="212">
        <v>0</v>
      </c>
      <c r="R29" s="212">
        <v>0</v>
      </c>
      <c r="S29" s="35"/>
    </row>
    <row r="30" spans="1:19" s="34" customFormat="1" ht="18" customHeight="1">
      <c r="A30" s="1017"/>
      <c r="B30" s="124" t="s">
        <v>129</v>
      </c>
      <c r="C30" s="451">
        <v>24</v>
      </c>
      <c r="D30" s="212">
        <v>13</v>
      </c>
      <c r="E30" s="212">
        <v>23</v>
      </c>
      <c r="F30" s="212">
        <v>13</v>
      </c>
      <c r="G30" s="306">
        <v>0</v>
      </c>
      <c r="H30" s="212">
        <v>0</v>
      </c>
      <c r="I30" s="212">
        <v>0</v>
      </c>
      <c r="J30" s="317">
        <v>0</v>
      </c>
      <c r="K30" s="40">
        <v>0</v>
      </c>
      <c r="L30" s="212">
        <v>0</v>
      </c>
      <c r="M30" s="212">
        <v>0</v>
      </c>
      <c r="N30" s="317">
        <v>0</v>
      </c>
      <c r="O30" s="40">
        <v>0</v>
      </c>
      <c r="P30" s="212">
        <v>0</v>
      </c>
      <c r="Q30" s="212">
        <v>0</v>
      </c>
      <c r="R30" s="212">
        <v>0</v>
      </c>
      <c r="S30" s="35"/>
    </row>
    <row r="31" spans="1:19" s="34" customFormat="1" ht="18" customHeight="1">
      <c r="A31" s="1017"/>
      <c r="B31" s="124" t="s">
        <v>131</v>
      </c>
      <c r="C31" s="451">
        <v>0</v>
      </c>
      <c r="D31" s="212">
        <v>0</v>
      </c>
      <c r="E31" s="212">
        <v>0</v>
      </c>
      <c r="F31" s="212">
        <v>0</v>
      </c>
      <c r="G31" s="306">
        <v>0</v>
      </c>
      <c r="H31" s="212">
        <v>0</v>
      </c>
      <c r="I31" s="212">
        <v>0</v>
      </c>
      <c r="J31" s="317">
        <v>0</v>
      </c>
      <c r="K31" s="40">
        <v>0</v>
      </c>
      <c r="L31" s="212">
        <v>0</v>
      </c>
      <c r="M31" s="212">
        <v>0</v>
      </c>
      <c r="N31" s="317">
        <v>0</v>
      </c>
      <c r="O31" s="40">
        <v>0</v>
      </c>
      <c r="P31" s="212">
        <v>0</v>
      </c>
      <c r="Q31" s="212">
        <v>0</v>
      </c>
      <c r="R31" s="212">
        <v>0</v>
      </c>
      <c r="S31" s="35"/>
    </row>
    <row r="32" spans="1:19" s="34" customFormat="1" ht="18" customHeight="1">
      <c r="A32" s="1017"/>
      <c r="B32" s="124" t="s">
        <v>133</v>
      </c>
      <c r="C32" s="451">
        <v>33</v>
      </c>
      <c r="D32" s="212">
        <v>1</v>
      </c>
      <c r="E32" s="212">
        <v>32</v>
      </c>
      <c r="F32" s="212">
        <v>1</v>
      </c>
      <c r="G32" s="306">
        <v>0</v>
      </c>
      <c r="H32" s="212">
        <v>0</v>
      </c>
      <c r="I32" s="212">
        <v>0</v>
      </c>
      <c r="J32" s="317">
        <v>0</v>
      </c>
      <c r="K32" s="40">
        <v>0</v>
      </c>
      <c r="L32" s="212">
        <v>0</v>
      </c>
      <c r="M32" s="212">
        <v>0</v>
      </c>
      <c r="N32" s="317">
        <v>0</v>
      </c>
      <c r="O32" s="40">
        <v>0</v>
      </c>
      <c r="P32" s="212">
        <v>0</v>
      </c>
      <c r="Q32" s="212">
        <v>0</v>
      </c>
      <c r="R32" s="212">
        <v>0</v>
      </c>
      <c r="S32" s="35"/>
    </row>
    <row r="33" spans="1:19" s="34" customFormat="1" ht="18" customHeight="1">
      <c r="A33" s="1017"/>
      <c r="B33" s="124" t="s">
        <v>135</v>
      </c>
      <c r="C33" s="451">
        <v>0</v>
      </c>
      <c r="D33" s="212">
        <v>0</v>
      </c>
      <c r="E33" s="212">
        <v>0</v>
      </c>
      <c r="F33" s="212">
        <v>0</v>
      </c>
      <c r="G33" s="306">
        <v>0</v>
      </c>
      <c r="H33" s="212">
        <v>0</v>
      </c>
      <c r="I33" s="212">
        <v>0</v>
      </c>
      <c r="J33" s="317">
        <v>0</v>
      </c>
      <c r="K33" s="40">
        <v>0</v>
      </c>
      <c r="L33" s="212">
        <v>0</v>
      </c>
      <c r="M33" s="212">
        <v>0</v>
      </c>
      <c r="N33" s="317">
        <v>0</v>
      </c>
      <c r="O33" s="40">
        <v>0</v>
      </c>
      <c r="P33" s="212">
        <v>0</v>
      </c>
      <c r="Q33" s="212">
        <v>0</v>
      </c>
      <c r="R33" s="212">
        <v>0</v>
      </c>
      <c r="S33" s="35"/>
    </row>
    <row r="34" spans="1:19" s="34" customFormat="1" ht="18" customHeight="1">
      <c r="A34" s="1017"/>
      <c r="B34" s="124" t="s">
        <v>137</v>
      </c>
      <c r="C34" s="451">
        <v>69</v>
      </c>
      <c r="D34" s="212">
        <v>1</v>
      </c>
      <c r="E34" s="212">
        <v>69</v>
      </c>
      <c r="F34" s="212">
        <v>1</v>
      </c>
      <c r="G34" s="306">
        <v>0</v>
      </c>
      <c r="H34" s="212">
        <v>0</v>
      </c>
      <c r="I34" s="212">
        <v>0</v>
      </c>
      <c r="J34" s="317">
        <v>0</v>
      </c>
      <c r="K34" s="40">
        <v>0</v>
      </c>
      <c r="L34" s="212">
        <v>0</v>
      </c>
      <c r="M34" s="212">
        <v>0</v>
      </c>
      <c r="N34" s="317">
        <v>0</v>
      </c>
      <c r="O34" s="40">
        <v>0</v>
      </c>
      <c r="P34" s="212">
        <v>0</v>
      </c>
      <c r="Q34" s="212">
        <v>0</v>
      </c>
      <c r="R34" s="212">
        <v>0</v>
      </c>
      <c r="S34" s="35"/>
    </row>
    <row r="35" spans="1:19" s="34" customFormat="1" ht="18" customHeight="1">
      <c r="A35" s="1017"/>
      <c r="B35" s="124" t="s">
        <v>139</v>
      </c>
      <c r="C35" s="451">
        <v>0</v>
      </c>
      <c r="D35" s="212">
        <v>0</v>
      </c>
      <c r="E35" s="212">
        <v>0</v>
      </c>
      <c r="F35" s="212">
        <v>0</v>
      </c>
      <c r="G35" s="306">
        <v>0</v>
      </c>
      <c r="H35" s="212">
        <v>0</v>
      </c>
      <c r="I35" s="212">
        <v>0</v>
      </c>
      <c r="J35" s="317">
        <v>0</v>
      </c>
      <c r="K35" s="40">
        <v>0</v>
      </c>
      <c r="L35" s="212">
        <v>0</v>
      </c>
      <c r="M35" s="212">
        <v>0</v>
      </c>
      <c r="N35" s="317">
        <v>0</v>
      </c>
      <c r="O35" s="40">
        <v>0</v>
      </c>
      <c r="P35" s="212">
        <v>0</v>
      </c>
      <c r="Q35" s="212">
        <v>0</v>
      </c>
      <c r="R35" s="212">
        <v>0</v>
      </c>
      <c r="S35" s="35"/>
    </row>
    <row r="36" spans="1:19" s="34" customFormat="1" ht="18" customHeight="1">
      <c r="A36" s="1017"/>
      <c r="B36" s="124" t="s">
        <v>141</v>
      </c>
      <c r="C36" s="451">
        <v>0</v>
      </c>
      <c r="D36" s="212">
        <v>0</v>
      </c>
      <c r="E36" s="212">
        <v>0</v>
      </c>
      <c r="F36" s="212">
        <v>0</v>
      </c>
      <c r="G36" s="306">
        <v>0</v>
      </c>
      <c r="H36" s="212">
        <v>0</v>
      </c>
      <c r="I36" s="212">
        <v>0</v>
      </c>
      <c r="J36" s="317">
        <v>0</v>
      </c>
      <c r="K36" s="40">
        <v>0</v>
      </c>
      <c r="L36" s="212">
        <v>0</v>
      </c>
      <c r="M36" s="212">
        <v>0</v>
      </c>
      <c r="N36" s="317">
        <v>0</v>
      </c>
      <c r="O36" s="40">
        <v>0</v>
      </c>
      <c r="P36" s="212">
        <v>0</v>
      </c>
      <c r="Q36" s="212">
        <v>0</v>
      </c>
      <c r="R36" s="212">
        <v>0</v>
      </c>
      <c r="S36" s="35"/>
    </row>
    <row r="37" spans="1:19" s="34" customFormat="1" ht="18" customHeight="1">
      <c r="A37" s="1017"/>
      <c r="B37" s="124" t="s">
        <v>143</v>
      </c>
      <c r="C37" s="451">
        <v>0</v>
      </c>
      <c r="D37" s="212">
        <v>0</v>
      </c>
      <c r="E37" s="212">
        <v>0</v>
      </c>
      <c r="F37" s="212">
        <v>0</v>
      </c>
      <c r="G37" s="306">
        <v>0</v>
      </c>
      <c r="H37" s="212">
        <v>0</v>
      </c>
      <c r="I37" s="212">
        <v>0</v>
      </c>
      <c r="J37" s="317">
        <v>0</v>
      </c>
      <c r="K37" s="40">
        <v>0</v>
      </c>
      <c r="L37" s="212">
        <v>0</v>
      </c>
      <c r="M37" s="212">
        <v>0</v>
      </c>
      <c r="N37" s="317">
        <v>0</v>
      </c>
      <c r="O37" s="40">
        <v>0</v>
      </c>
      <c r="P37" s="212">
        <v>0</v>
      </c>
      <c r="Q37" s="212">
        <v>0</v>
      </c>
      <c r="R37" s="212">
        <v>0</v>
      </c>
      <c r="S37" s="35"/>
    </row>
    <row r="38" spans="1:19" s="34" customFormat="1" ht="18" customHeight="1">
      <c r="A38" s="1017"/>
      <c r="B38" s="124" t="s">
        <v>144</v>
      </c>
      <c r="C38" s="451">
        <v>0</v>
      </c>
      <c r="D38" s="212">
        <v>0</v>
      </c>
      <c r="E38" s="212">
        <v>0</v>
      </c>
      <c r="F38" s="212">
        <v>0</v>
      </c>
      <c r="G38" s="306">
        <v>0</v>
      </c>
      <c r="H38" s="212">
        <v>0</v>
      </c>
      <c r="I38" s="212">
        <v>0</v>
      </c>
      <c r="J38" s="317">
        <v>0</v>
      </c>
      <c r="K38" s="40">
        <v>0</v>
      </c>
      <c r="L38" s="212">
        <v>0</v>
      </c>
      <c r="M38" s="212">
        <v>0</v>
      </c>
      <c r="N38" s="317">
        <v>0</v>
      </c>
      <c r="O38" s="40">
        <v>0</v>
      </c>
      <c r="P38" s="212">
        <v>0</v>
      </c>
      <c r="Q38" s="212">
        <v>0</v>
      </c>
      <c r="R38" s="212">
        <v>0</v>
      </c>
      <c r="S38" s="35"/>
    </row>
    <row r="39" spans="1:19" s="34" customFormat="1" ht="18" customHeight="1">
      <c r="A39" s="1017"/>
      <c r="B39" s="124" t="s">
        <v>145</v>
      </c>
      <c r="C39" s="451">
        <v>0</v>
      </c>
      <c r="D39" s="212">
        <v>0</v>
      </c>
      <c r="E39" s="212">
        <v>0</v>
      </c>
      <c r="F39" s="212">
        <v>0</v>
      </c>
      <c r="G39" s="306">
        <v>0</v>
      </c>
      <c r="H39" s="212">
        <v>0</v>
      </c>
      <c r="I39" s="212">
        <v>0</v>
      </c>
      <c r="J39" s="317">
        <v>0</v>
      </c>
      <c r="K39" s="40">
        <v>0</v>
      </c>
      <c r="L39" s="212">
        <v>0</v>
      </c>
      <c r="M39" s="212">
        <v>0</v>
      </c>
      <c r="N39" s="317">
        <v>0</v>
      </c>
      <c r="O39" s="40">
        <v>0</v>
      </c>
      <c r="P39" s="212">
        <v>0</v>
      </c>
      <c r="Q39" s="212">
        <v>0</v>
      </c>
      <c r="R39" s="212">
        <v>0</v>
      </c>
      <c r="S39" s="35"/>
    </row>
    <row r="40" spans="1:19" s="34" customFormat="1" ht="18" customHeight="1">
      <c r="A40" s="1017"/>
      <c r="B40" s="124" t="s">
        <v>146</v>
      </c>
      <c r="C40" s="451">
        <v>0</v>
      </c>
      <c r="D40" s="212">
        <v>0</v>
      </c>
      <c r="E40" s="212">
        <v>0</v>
      </c>
      <c r="F40" s="212">
        <v>0</v>
      </c>
      <c r="G40" s="306">
        <v>0</v>
      </c>
      <c r="H40" s="212">
        <v>0</v>
      </c>
      <c r="I40" s="212">
        <v>0</v>
      </c>
      <c r="J40" s="317">
        <v>0</v>
      </c>
      <c r="K40" s="40">
        <v>0</v>
      </c>
      <c r="L40" s="212">
        <v>0</v>
      </c>
      <c r="M40" s="212">
        <v>0</v>
      </c>
      <c r="N40" s="317">
        <v>0</v>
      </c>
      <c r="O40" s="40">
        <v>0</v>
      </c>
      <c r="P40" s="212">
        <v>0</v>
      </c>
      <c r="Q40" s="212">
        <v>0</v>
      </c>
      <c r="R40" s="212">
        <v>0</v>
      </c>
      <c r="S40" s="35"/>
    </row>
    <row r="41" spans="1:19" s="34" customFormat="1" ht="18" customHeight="1">
      <c r="A41" s="1017"/>
      <c r="B41" s="124" t="s">
        <v>147</v>
      </c>
      <c r="C41" s="451">
        <v>0</v>
      </c>
      <c r="D41" s="212">
        <v>0</v>
      </c>
      <c r="E41" s="212">
        <v>0</v>
      </c>
      <c r="F41" s="212">
        <v>0</v>
      </c>
      <c r="G41" s="306">
        <v>0</v>
      </c>
      <c r="H41" s="212">
        <v>0</v>
      </c>
      <c r="I41" s="212">
        <v>0</v>
      </c>
      <c r="J41" s="317">
        <v>0</v>
      </c>
      <c r="K41" s="40">
        <v>0</v>
      </c>
      <c r="L41" s="212">
        <v>0</v>
      </c>
      <c r="M41" s="212">
        <v>0</v>
      </c>
      <c r="N41" s="317">
        <v>0</v>
      </c>
      <c r="O41" s="40">
        <v>0</v>
      </c>
      <c r="P41" s="212">
        <v>0</v>
      </c>
      <c r="Q41" s="212">
        <v>0</v>
      </c>
      <c r="R41" s="212">
        <v>0</v>
      </c>
      <c r="S41" s="35"/>
    </row>
    <row r="42" spans="1:19" s="34" customFormat="1" ht="18" customHeight="1">
      <c r="A42" s="1017"/>
      <c r="B42" s="124" t="s">
        <v>148</v>
      </c>
      <c r="C42" s="451">
        <v>0</v>
      </c>
      <c r="D42" s="212">
        <v>0</v>
      </c>
      <c r="E42" s="212">
        <v>0</v>
      </c>
      <c r="F42" s="212">
        <v>0</v>
      </c>
      <c r="G42" s="306">
        <v>0</v>
      </c>
      <c r="H42" s="212">
        <v>0</v>
      </c>
      <c r="I42" s="212">
        <v>0</v>
      </c>
      <c r="J42" s="317">
        <v>0</v>
      </c>
      <c r="K42" s="40">
        <v>0</v>
      </c>
      <c r="L42" s="212">
        <v>0</v>
      </c>
      <c r="M42" s="212">
        <v>0</v>
      </c>
      <c r="N42" s="317">
        <v>0</v>
      </c>
      <c r="O42" s="40">
        <v>0</v>
      </c>
      <c r="P42" s="212">
        <v>0</v>
      </c>
      <c r="Q42" s="212">
        <v>0</v>
      </c>
      <c r="R42" s="212">
        <v>0</v>
      </c>
      <c r="S42" s="35"/>
    </row>
    <row r="43" spans="1:19" s="34" customFormat="1" ht="18" customHeight="1">
      <c r="A43" s="1017"/>
      <c r="B43" s="124" t="s">
        <v>149</v>
      </c>
      <c r="C43" s="451">
        <v>130</v>
      </c>
      <c r="D43" s="212">
        <v>0</v>
      </c>
      <c r="E43" s="212">
        <v>129</v>
      </c>
      <c r="F43" s="212">
        <v>0</v>
      </c>
      <c r="G43" s="306">
        <v>0</v>
      </c>
      <c r="H43" s="212">
        <v>0</v>
      </c>
      <c r="I43" s="212">
        <v>0</v>
      </c>
      <c r="J43" s="317">
        <v>0</v>
      </c>
      <c r="K43" s="40">
        <v>0</v>
      </c>
      <c r="L43" s="212">
        <v>0</v>
      </c>
      <c r="M43" s="212">
        <v>0</v>
      </c>
      <c r="N43" s="317">
        <v>0</v>
      </c>
      <c r="O43" s="40">
        <v>0</v>
      </c>
      <c r="P43" s="212">
        <v>0</v>
      </c>
      <c r="Q43" s="212">
        <v>0</v>
      </c>
      <c r="R43" s="212">
        <v>0</v>
      </c>
      <c r="S43" s="35"/>
    </row>
    <row r="44" spans="1:19" s="34" customFormat="1" ht="18" customHeight="1">
      <c r="A44" s="1017"/>
      <c r="B44" s="124" t="s">
        <v>150</v>
      </c>
      <c r="C44" s="451">
        <v>0</v>
      </c>
      <c r="D44" s="212">
        <v>0</v>
      </c>
      <c r="E44" s="212">
        <v>0</v>
      </c>
      <c r="F44" s="212">
        <v>0</v>
      </c>
      <c r="G44" s="306">
        <v>0</v>
      </c>
      <c r="H44" s="212">
        <v>0</v>
      </c>
      <c r="I44" s="212">
        <v>0</v>
      </c>
      <c r="J44" s="317">
        <v>0</v>
      </c>
      <c r="K44" s="40">
        <v>0</v>
      </c>
      <c r="L44" s="212">
        <v>0</v>
      </c>
      <c r="M44" s="212">
        <v>0</v>
      </c>
      <c r="N44" s="317">
        <v>0</v>
      </c>
      <c r="O44" s="40">
        <v>0</v>
      </c>
      <c r="P44" s="212">
        <v>0</v>
      </c>
      <c r="Q44" s="212">
        <v>0</v>
      </c>
      <c r="R44" s="212">
        <v>0</v>
      </c>
      <c r="S44" s="35"/>
    </row>
    <row r="45" spans="1:19" s="34" customFormat="1" ht="18" customHeight="1">
      <c r="A45" s="1017"/>
      <c r="B45" s="124" t="s">
        <v>151</v>
      </c>
      <c r="C45" s="451">
        <v>0</v>
      </c>
      <c r="D45" s="212">
        <v>0</v>
      </c>
      <c r="E45" s="212">
        <v>0</v>
      </c>
      <c r="F45" s="212">
        <v>0</v>
      </c>
      <c r="G45" s="306">
        <v>0</v>
      </c>
      <c r="H45" s="212">
        <v>0</v>
      </c>
      <c r="I45" s="212">
        <v>0</v>
      </c>
      <c r="J45" s="317">
        <v>0</v>
      </c>
      <c r="K45" s="40">
        <v>0</v>
      </c>
      <c r="L45" s="212">
        <v>0</v>
      </c>
      <c r="M45" s="212">
        <v>0</v>
      </c>
      <c r="N45" s="317">
        <v>0</v>
      </c>
      <c r="O45" s="40">
        <v>0</v>
      </c>
      <c r="P45" s="212">
        <v>0</v>
      </c>
      <c r="Q45" s="212">
        <v>0</v>
      </c>
      <c r="R45" s="212">
        <v>0</v>
      </c>
      <c r="S45" s="35"/>
    </row>
    <row r="46" spans="1:19" s="34" customFormat="1" ht="18" customHeight="1">
      <c r="A46" s="131"/>
      <c r="B46" s="124" t="s">
        <v>152</v>
      </c>
      <c r="C46" s="451">
        <v>3</v>
      </c>
      <c r="D46" s="212">
        <v>31</v>
      </c>
      <c r="E46" s="212">
        <v>3</v>
      </c>
      <c r="F46" s="212">
        <v>31</v>
      </c>
      <c r="G46" s="306">
        <v>0</v>
      </c>
      <c r="H46" s="212">
        <v>0</v>
      </c>
      <c r="I46" s="212">
        <v>0</v>
      </c>
      <c r="J46" s="317">
        <v>0</v>
      </c>
      <c r="K46" s="40">
        <v>0</v>
      </c>
      <c r="L46" s="212">
        <v>0</v>
      </c>
      <c r="M46" s="212">
        <v>0</v>
      </c>
      <c r="N46" s="317">
        <v>0</v>
      </c>
      <c r="O46" s="40">
        <v>0</v>
      </c>
      <c r="P46" s="212">
        <v>0</v>
      </c>
      <c r="Q46" s="212">
        <v>0</v>
      </c>
      <c r="R46" s="212">
        <v>0</v>
      </c>
      <c r="S46" s="35"/>
    </row>
    <row r="47" spans="1:19" s="34" customFormat="1" ht="18" customHeight="1" thickBot="1">
      <c r="A47" s="132"/>
      <c r="B47" s="133" t="s">
        <v>125</v>
      </c>
      <c r="C47" s="437">
        <v>64</v>
      </c>
      <c r="D47" s="55">
        <v>0</v>
      </c>
      <c r="E47" s="55">
        <v>57</v>
      </c>
      <c r="F47" s="55">
        <v>0</v>
      </c>
      <c r="G47" s="438">
        <v>0</v>
      </c>
      <c r="H47" s="55">
        <v>0</v>
      </c>
      <c r="I47" s="55">
        <v>0</v>
      </c>
      <c r="J47" s="54">
        <v>0</v>
      </c>
      <c r="K47" s="134">
        <v>0</v>
      </c>
      <c r="L47" s="55">
        <v>0</v>
      </c>
      <c r="M47" s="55">
        <v>0</v>
      </c>
      <c r="N47" s="54">
        <v>0</v>
      </c>
      <c r="O47" s="134">
        <v>0</v>
      </c>
      <c r="P47" s="55">
        <v>0</v>
      </c>
      <c r="Q47" s="55">
        <v>0</v>
      </c>
      <c r="R47" s="55">
        <v>0</v>
      </c>
      <c r="S47" s="35"/>
    </row>
    <row r="51" spans="7:7" ht="20.100000000000001" customHeight="1">
      <c r="G51" s="135"/>
    </row>
  </sheetData>
  <mergeCells count="19">
    <mergeCell ref="M6:N6"/>
    <mergeCell ref="O6:P6"/>
    <mergeCell ref="Q6:R6"/>
    <mergeCell ref="A8:B8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A9:B9"/>
    <mergeCell ref="A12:A20"/>
    <mergeCell ref="A25:A45"/>
    <mergeCell ref="I6:J6"/>
    <mergeCell ref="K6:L6"/>
  </mergeCells>
  <phoneticPr fontId="3"/>
  <pageMargins left="0.39370078740157483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&amp;L高等学校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38"/>
  <sheetViews>
    <sheetView showGridLines="0" view="pageBreakPreview" zoomScaleNormal="100" zoomScaleSheetLayoutView="100" workbookViewId="0"/>
  </sheetViews>
  <sheetFormatPr defaultColWidth="8.5703125" defaultRowHeight="19.5" customHeight="1"/>
  <cols>
    <col min="1" max="1" width="3.5703125" style="32" customWidth="1"/>
    <col min="2" max="2" width="14.140625" style="32" customWidth="1"/>
    <col min="3" max="6" width="6.5703125" style="32" customWidth="1"/>
    <col min="7" max="10" width="5.7109375" style="32" customWidth="1"/>
    <col min="11" max="14" width="6.5703125" style="32" customWidth="1"/>
    <col min="15" max="18" width="5.7109375" style="32" customWidth="1"/>
    <col min="19" max="19" width="1" style="32" customWidth="1"/>
    <col min="20" max="256" width="8.5703125" style="32"/>
    <col min="257" max="257" width="3.5703125" style="32" customWidth="1"/>
    <col min="258" max="258" width="14.140625" style="32" customWidth="1"/>
    <col min="259" max="274" width="6.5703125" style="32" customWidth="1"/>
    <col min="275" max="275" width="1" style="32" customWidth="1"/>
    <col min="276" max="512" width="8.5703125" style="32"/>
    <col min="513" max="513" width="3.5703125" style="32" customWidth="1"/>
    <col min="514" max="514" width="14.140625" style="32" customWidth="1"/>
    <col min="515" max="530" width="6.5703125" style="32" customWidth="1"/>
    <col min="531" max="531" width="1" style="32" customWidth="1"/>
    <col min="532" max="768" width="8.5703125" style="32"/>
    <col min="769" max="769" width="3.5703125" style="32" customWidth="1"/>
    <col min="770" max="770" width="14.140625" style="32" customWidth="1"/>
    <col min="771" max="786" width="6.5703125" style="32" customWidth="1"/>
    <col min="787" max="787" width="1" style="32" customWidth="1"/>
    <col min="788" max="1024" width="8.5703125" style="32"/>
    <col min="1025" max="1025" width="3.5703125" style="32" customWidth="1"/>
    <col min="1026" max="1026" width="14.140625" style="32" customWidth="1"/>
    <col min="1027" max="1042" width="6.5703125" style="32" customWidth="1"/>
    <col min="1043" max="1043" width="1" style="32" customWidth="1"/>
    <col min="1044" max="1280" width="8.5703125" style="32"/>
    <col min="1281" max="1281" width="3.5703125" style="32" customWidth="1"/>
    <col min="1282" max="1282" width="14.140625" style="32" customWidth="1"/>
    <col min="1283" max="1298" width="6.5703125" style="32" customWidth="1"/>
    <col min="1299" max="1299" width="1" style="32" customWidth="1"/>
    <col min="1300" max="1536" width="8.5703125" style="32"/>
    <col min="1537" max="1537" width="3.5703125" style="32" customWidth="1"/>
    <col min="1538" max="1538" width="14.140625" style="32" customWidth="1"/>
    <col min="1539" max="1554" width="6.5703125" style="32" customWidth="1"/>
    <col min="1555" max="1555" width="1" style="32" customWidth="1"/>
    <col min="1556" max="1792" width="8.5703125" style="32"/>
    <col min="1793" max="1793" width="3.5703125" style="32" customWidth="1"/>
    <col min="1794" max="1794" width="14.140625" style="32" customWidth="1"/>
    <col min="1795" max="1810" width="6.5703125" style="32" customWidth="1"/>
    <col min="1811" max="1811" width="1" style="32" customWidth="1"/>
    <col min="1812" max="2048" width="8.5703125" style="32"/>
    <col min="2049" max="2049" width="3.5703125" style="32" customWidth="1"/>
    <col min="2050" max="2050" width="14.140625" style="32" customWidth="1"/>
    <col min="2051" max="2066" width="6.5703125" style="32" customWidth="1"/>
    <col min="2067" max="2067" width="1" style="32" customWidth="1"/>
    <col min="2068" max="2304" width="8.5703125" style="32"/>
    <col min="2305" max="2305" width="3.5703125" style="32" customWidth="1"/>
    <col min="2306" max="2306" width="14.140625" style="32" customWidth="1"/>
    <col min="2307" max="2322" width="6.5703125" style="32" customWidth="1"/>
    <col min="2323" max="2323" width="1" style="32" customWidth="1"/>
    <col min="2324" max="2560" width="8.5703125" style="32"/>
    <col min="2561" max="2561" width="3.5703125" style="32" customWidth="1"/>
    <col min="2562" max="2562" width="14.140625" style="32" customWidth="1"/>
    <col min="2563" max="2578" width="6.5703125" style="32" customWidth="1"/>
    <col min="2579" max="2579" width="1" style="32" customWidth="1"/>
    <col min="2580" max="2816" width="8.5703125" style="32"/>
    <col min="2817" max="2817" width="3.5703125" style="32" customWidth="1"/>
    <col min="2818" max="2818" width="14.140625" style="32" customWidth="1"/>
    <col min="2819" max="2834" width="6.5703125" style="32" customWidth="1"/>
    <col min="2835" max="2835" width="1" style="32" customWidth="1"/>
    <col min="2836" max="3072" width="8.5703125" style="32"/>
    <col min="3073" max="3073" width="3.5703125" style="32" customWidth="1"/>
    <col min="3074" max="3074" width="14.140625" style="32" customWidth="1"/>
    <col min="3075" max="3090" width="6.5703125" style="32" customWidth="1"/>
    <col min="3091" max="3091" width="1" style="32" customWidth="1"/>
    <col min="3092" max="3328" width="8.5703125" style="32"/>
    <col min="3329" max="3329" width="3.5703125" style="32" customWidth="1"/>
    <col min="3330" max="3330" width="14.140625" style="32" customWidth="1"/>
    <col min="3331" max="3346" width="6.5703125" style="32" customWidth="1"/>
    <col min="3347" max="3347" width="1" style="32" customWidth="1"/>
    <col min="3348" max="3584" width="8.5703125" style="32"/>
    <col min="3585" max="3585" width="3.5703125" style="32" customWidth="1"/>
    <col min="3586" max="3586" width="14.140625" style="32" customWidth="1"/>
    <col min="3587" max="3602" width="6.5703125" style="32" customWidth="1"/>
    <col min="3603" max="3603" width="1" style="32" customWidth="1"/>
    <col min="3604" max="3840" width="8.5703125" style="32"/>
    <col min="3841" max="3841" width="3.5703125" style="32" customWidth="1"/>
    <col min="3842" max="3842" width="14.140625" style="32" customWidth="1"/>
    <col min="3843" max="3858" width="6.5703125" style="32" customWidth="1"/>
    <col min="3859" max="3859" width="1" style="32" customWidth="1"/>
    <col min="3860" max="4096" width="8.5703125" style="32"/>
    <col min="4097" max="4097" width="3.5703125" style="32" customWidth="1"/>
    <col min="4098" max="4098" width="14.140625" style="32" customWidth="1"/>
    <col min="4099" max="4114" width="6.5703125" style="32" customWidth="1"/>
    <col min="4115" max="4115" width="1" style="32" customWidth="1"/>
    <col min="4116" max="4352" width="8.5703125" style="32"/>
    <col min="4353" max="4353" width="3.5703125" style="32" customWidth="1"/>
    <col min="4354" max="4354" width="14.140625" style="32" customWidth="1"/>
    <col min="4355" max="4370" width="6.5703125" style="32" customWidth="1"/>
    <col min="4371" max="4371" width="1" style="32" customWidth="1"/>
    <col min="4372" max="4608" width="8.5703125" style="32"/>
    <col min="4609" max="4609" width="3.5703125" style="32" customWidth="1"/>
    <col min="4610" max="4610" width="14.140625" style="32" customWidth="1"/>
    <col min="4611" max="4626" width="6.5703125" style="32" customWidth="1"/>
    <col min="4627" max="4627" width="1" style="32" customWidth="1"/>
    <col min="4628" max="4864" width="8.5703125" style="32"/>
    <col min="4865" max="4865" width="3.5703125" style="32" customWidth="1"/>
    <col min="4866" max="4866" width="14.140625" style="32" customWidth="1"/>
    <col min="4867" max="4882" width="6.5703125" style="32" customWidth="1"/>
    <col min="4883" max="4883" width="1" style="32" customWidth="1"/>
    <col min="4884" max="5120" width="8.5703125" style="32"/>
    <col min="5121" max="5121" width="3.5703125" style="32" customWidth="1"/>
    <col min="5122" max="5122" width="14.140625" style="32" customWidth="1"/>
    <col min="5123" max="5138" width="6.5703125" style="32" customWidth="1"/>
    <col min="5139" max="5139" width="1" style="32" customWidth="1"/>
    <col min="5140" max="5376" width="8.5703125" style="32"/>
    <col min="5377" max="5377" width="3.5703125" style="32" customWidth="1"/>
    <col min="5378" max="5378" width="14.140625" style="32" customWidth="1"/>
    <col min="5379" max="5394" width="6.5703125" style="32" customWidth="1"/>
    <col min="5395" max="5395" width="1" style="32" customWidth="1"/>
    <col min="5396" max="5632" width="8.5703125" style="32"/>
    <col min="5633" max="5633" width="3.5703125" style="32" customWidth="1"/>
    <col min="5634" max="5634" width="14.140625" style="32" customWidth="1"/>
    <col min="5635" max="5650" width="6.5703125" style="32" customWidth="1"/>
    <col min="5651" max="5651" width="1" style="32" customWidth="1"/>
    <col min="5652" max="5888" width="8.5703125" style="32"/>
    <col min="5889" max="5889" width="3.5703125" style="32" customWidth="1"/>
    <col min="5890" max="5890" width="14.140625" style="32" customWidth="1"/>
    <col min="5891" max="5906" width="6.5703125" style="32" customWidth="1"/>
    <col min="5907" max="5907" width="1" style="32" customWidth="1"/>
    <col min="5908" max="6144" width="8.5703125" style="32"/>
    <col min="6145" max="6145" width="3.5703125" style="32" customWidth="1"/>
    <col min="6146" max="6146" width="14.140625" style="32" customWidth="1"/>
    <col min="6147" max="6162" width="6.5703125" style="32" customWidth="1"/>
    <col min="6163" max="6163" width="1" style="32" customWidth="1"/>
    <col min="6164" max="6400" width="8.5703125" style="32"/>
    <col min="6401" max="6401" width="3.5703125" style="32" customWidth="1"/>
    <col min="6402" max="6402" width="14.140625" style="32" customWidth="1"/>
    <col min="6403" max="6418" width="6.5703125" style="32" customWidth="1"/>
    <col min="6419" max="6419" width="1" style="32" customWidth="1"/>
    <col min="6420" max="6656" width="8.5703125" style="32"/>
    <col min="6657" max="6657" width="3.5703125" style="32" customWidth="1"/>
    <col min="6658" max="6658" width="14.140625" style="32" customWidth="1"/>
    <col min="6659" max="6674" width="6.5703125" style="32" customWidth="1"/>
    <col min="6675" max="6675" width="1" style="32" customWidth="1"/>
    <col min="6676" max="6912" width="8.5703125" style="32"/>
    <col min="6913" max="6913" width="3.5703125" style="32" customWidth="1"/>
    <col min="6914" max="6914" width="14.140625" style="32" customWidth="1"/>
    <col min="6915" max="6930" width="6.5703125" style="32" customWidth="1"/>
    <col min="6931" max="6931" width="1" style="32" customWidth="1"/>
    <col min="6932" max="7168" width="8.5703125" style="32"/>
    <col min="7169" max="7169" width="3.5703125" style="32" customWidth="1"/>
    <col min="7170" max="7170" width="14.140625" style="32" customWidth="1"/>
    <col min="7171" max="7186" width="6.5703125" style="32" customWidth="1"/>
    <col min="7187" max="7187" width="1" style="32" customWidth="1"/>
    <col min="7188" max="7424" width="8.5703125" style="32"/>
    <col min="7425" max="7425" width="3.5703125" style="32" customWidth="1"/>
    <col min="7426" max="7426" width="14.140625" style="32" customWidth="1"/>
    <col min="7427" max="7442" width="6.5703125" style="32" customWidth="1"/>
    <col min="7443" max="7443" width="1" style="32" customWidth="1"/>
    <col min="7444" max="7680" width="8.5703125" style="32"/>
    <col min="7681" max="7681" width="3.5703125" style="32" customWidth="1"/>
    <col min="7682" max="7682" width="14.140625" style="32" customWidth="1"/>
    <col min="7683" max="7698" width="6.5703125" style="32" customWidth="1"/>
    <col min="7699" max="7699" width="1" style="32" customWidth="1"/>
    <col min="7700" max="7936" width="8.5703125" style="32"/>
    <col min="7937" max="7937" width="3.5703125" style="32" customWidth="1"/>
    <col min="7938" max="7938" width="14.140625" style="32" customWidth="1"/>
    <col min="7939" max="7954" width="6.5703125" style="32" customWidth="1"/>
    <col min="7955" max="7955" width="1" style="32" customWidth="1"/>
    <col min="7956" max="8192" width="8.5703125" style="32"/>
    <col min="8193" max="8193" width="3.5703125" style="32" customWidth="1"/>
    <col min="8194" max="8194" width="14.140625" style="32" customWidth="1"/>
    <col min="8195" max="8210" width="6.5703125" style="32" customWidth="1"/>
    <col min="8211" max="8211" width="1" style="32" customWidth="1"/>
    <col min="8212" max="8448" width="8.5703125" style="32"/>
    <col min="8449" max="8449" width="3.5703125" style="32" customWidth="1"/>
    <col min="8450" max="8450" width="14.140625" style="32" customWidth="1"/>
    <col min="8451" max="8466" width="6.5703125" style="32" customWidth="1"/>
    <col min="8467" max="8467" width="1" style="32" customWidth="1"/>
    <col min="8468" max="8704" width="8.5703125" style="32"/>
    <col min="8705" max="8705" width="3.5703125" style="32" customWidth="1"/>
    <col min="8706" max="8706" width="14.140625" style="32" customWidth="1"/>
    <col min="8707" max="8722" width="6.5703125" style="32" customWidth="1"/>
    <col min="8723" max="8723" width="1" style="32" customWidth="1"/>
    <col min="8724" max="8960" width="8.5703125" style="32"/>
    <col min="8961" max="8961" width="3.5703125" style="32" customWidth="1"/>
    <col min="8962" max="8962" width="14.140625" style="32" customWidth="1"/>
    <col min="8963" max="8978" width="6.5703125" style="32" customWidth="1"/>
    <col min="8979" max="8979" width="1" style="32" customWidth="1"/>
    <col min="8980" max="9216" width="8.5703125" style="32"/>
    <col min="9217" max="9217" width="3.5703125" style="32" customWidth="1"/>
    <col min="9218" max="9218" width="14.140625" style="32" customWidth="1"/>
    <col min="9219" max="9234" width="6.5703125" style="32" customWidth="1"/>
    <col min="9235" max="9235" width="1" style="32" customWidth="1"/>
    <col min="9236" max="9472" width="8.5703125" style="32"/>
    <col min="9473" max="9473" width="3.5703125" style="32" customWidth="1"/>
    <col min="9474" max="9474" width="14.140625" style="32" customWidth="1"/>
    <col min="9475" max="9490" width="6.5703125" style="32" customWidth="1"/>
    <col min="9491" max="9491" width="1" style="32" customWidth="1"/>
    <col min="9492" max="9728" width="8.5703125" style="32"/>
    <col min="9729" max="9729" width="3.5703125" style="32" customWidth="1"/>
    <col min="9730" max="9730" width="14.140625" style="32" customWidth="1"/>
    <col min="9731" max="9746" width="6.5703125" style="32" customWidth="1"/>
    <col min="9747" max="9747" width="1" style="32" customWidth="1"/>
    <col min="9748" max="9984" width="8.5703125" style="32"/>
    <col min="9985" max="9985" width="3.5703125" style="32" customWidth="1"/>
    <col min="9986" max="9986" width="14.140625" style="32" customWidth="1"/>
    <col min="9987" max="10002" width="6.5703125" style="32" customWidth="1"/>
    <col min="10003" max="10003" width="1" style="32" customWidth="1"/>
    <col min="10004" max="10240" width="8.5703125" style="32"/>
    <col min="10241" max="10241" width="3.5703125" style="32" customWidth="1"/>
    <col min="10242" max="10242" width="14.140625" style="32" customWidth="1"/>
    <col min="10243" max="10258" width="6.5703125" style="32" customWidth="1"/>
    <col min="10259" max="10259" width="1" style="32" customWidth="1"/>
    <col min="10260" max="10496" width="8.5703125" style="32"/>
    <col min="10497" max="10497" width="3.5703125" style="32" customWidth="1"/>
    <col min="10498" max="10498" width="14.140625" style="32" customWidth="1"/>
    <col min="10499" max="10514" width="6.5703125" style="32" customWidth="1"/>
    <col min="10515" max="10515" width="1" style="32" customWidth="1"/>
    <col min="10516" max="10752" width="8.5703125" style="32"/>
    <col min="10753" max="10753" width="3.5703125" style="32" customWidth="1"/>
    <col min="10754" max="10754" width="14.140625" style="32" customWidth="1"/>
    <col min="10755" max="10770" width="6.5703125" style="32" customWidth="1"/>
    <col min="10771" max="10771" width="1" style="32" customWidth="1"/>
    <col min="10772" max="11008" width="8.5703125" style="32"/>
    <col min="11009" max="11009" width="3.5703125" style="32" customWidth="1"/>
    <col min="11010" max="11010" width="14.140625" style="32" customWidth="1"/>
    <col min="11011" max="11026" width="6.5703125" style="32" customWidth="1"/>
    <col min="11027" max="11027" width="1" style="32" customWidth="1"/>
    <col min="11028" max="11264" width="8.5703125" style="32"/>
    <col min="11265" max="11265" width="3.5703125" style="32" customWidth="1"/>
    <col min="11266" max="11266" width="14.140625" style="32" customWidth="1"/>
    <col min="11267" max="11282" width="6.5703125" style="32" customWidth="1"/>
    <col min="11283" max="11283" width="1" style="32" customWidth="1"/>
    <col min="11284" max="11520" width="8.5703125" style="32"/>
    <col min="11521" max="11521" width="3.5703125" style="32" customWidth="1"/>
    <col min="11522" max="11522" width="14.140625" style="32" customWidth="1"/>
    <col min="11523" max="11538" width="6.5703125" style="32" customWidth="1"/>
    <col min="11539" max="11539" width="1" style="32" customWidth="1"/>
    <col min="11540" max="11776" width="8.5703125" style="32"/>
    <col min="11777" max="11777" width="3.5703125" style="32" customWidth="1"/>
    <col min="11778" max="11778" width="14.140625" style="32" customWidth="1"/>
    <col min="11779" max="11794" width="6.5703125" style="32" customWidth="1"/>
    <col min="11795" max="11795" width="1" style="32" customWidth="1"/>
    <col min="11796" max="12032" width="8.5703125" style="32"/>
    <col min="12033" max="12033" width="3.5703125" style="32" customWidth="1"/>
    <col min="12034" max="12034" width="14.140625" style="32" customWidth="1"/>
    <col min="12035" max="12050" width="6.5703125" style="32" customWidth="1"/>
    <col min="12051" max="12051" width="1" style="32" customWidth="1"/>
    <col min="12052" max="12288" width="8.5703125" style="32"/>
    <col min="12289" max="12289" width="3.5703125" style="32" customWidth="1"/>
    <col min="12290" max="12290" width="14.140625" style="32" customWidth="1"/>
    <col min="12291" max="12306" width="6.5703125" style="32" customWidth="1"/>
    <col min="12307" max="12307" width="1" style="32" customWidth="1"/>
    <col min="12308" max="12544" width="8.5703125" style="32"/>
    <col min="12545" max="12545" width="3.5703125" style="32" customWidth="1"/>
    <col min="12546" max="12546" width="14.140625" style="32" customWidth="1"/>
    <col min="12547" max="12562" width="6.5703125" style="32" customWidth="1"/>
    <col min="12563" max="12563" width="1" style="32" customWidth="1"/>
    <col min="12564" max="12800" width="8.5703125" style="32"/>
    <col min="12801" max="12801" width="3.5703125" style="32" customWidth="1"/>
    <col min="12802" max="12802" width="14.140625" style="32" customWidth="1"/>
    <col min="12803" max="12818" width="6.5703125" style="32" customWidth="1"/>
    <col min="12819" max="12819" width="1" style="32" customWidth="1"/>
    <col min="12820" max="13056" width="8.5703125" style="32"/>
    <col min="13057" max="13057" width="3.5703125" style="32" customWidth="1"/>
    <col min="13058" max="13058" width="14.140625" style="32" customWidth="1"/>
    <col min="13059" max="13074" width="6.5703125" style="32" customWidth="1"/>
    <col min="13075" max="13075" width="1" style="32" customWidth="1"/>
    <col min="13076" max="13312" width="8.5703125" style="32"/>
    <col min="13313" max="13313" width="3.5703125" style="32" customWidth="1"/>
    <col min="13314" max="13314" width="14.140625" style="32" customWidth="1"/>
    <col min="13315" max="13330" width="6.5703125" style="32" customWidth="1"/>
    <col min="13331" max="13331" width="1" style="32" customWidth="1"/>
    <col min="13332" max="13568" width="8.5703125" style="32"/>
    <col min="13569" max="13569" width="3.5703125" style="32" customWidth="1"/>
    <col min="13570" max="13570" width="14.140625" style="32" customWidth="1"/>
    <col min="13571" max="13586" width="6.5703125" style="32" customWidth="1"/>
    <col min="13587" max="13587" width="1" style="32" customWidth="1"/>
    <col min="13588" max="13824" width="8.5703125" style="32"/>
    <col min="13825" max="13825" width="3.5703125" style="32" customWidth="1"/>
    <col min="13826" max="13826" width="14.140625" style="32" customWidth="1"/>
    <col min="13827" max="13842" width="6.5703125" style="32" customWidth="1"/>
    <col min="13843" max="13843" width="1" style="32" customWidth="1"/>
    <col min="13844" max="14080" width="8.5703125" style="32"/>
    <col min="14081" max="14081" width="3.5703125" style="32" customWidth="1"/>
    <col min="14082" max="14082" width="14.140625" style="32" customWidth="1"/>
    <col min="14083" max="14098" width="6.5703125" style="32" customWidth="1"/>
    <col min="14099" max="14099" width="1" style="32" customWidth="1"/>
    <col min="14100" max="14336" width="8.5703125" style="32"/>
    <col min="14337" max="14337" width="3.5703125" style="32" customWidth="1"/>
    <col min="14338" max="14338" width="14.140625" style="32" customWidth="1"/>
    <col min="14339" max="14354" width="6.5703125" style="32" customWidth="1"/>
    <col min="14355" max="14355" width="1" style="32" customWidth="1"/>
    <col min="14356" max="14592" width="8.5703125" style="32"/>
    <col min="14593" max="14593" width="3.5703125" style="32" customWidth="1"/>
    <col min="14594" max="14594" width="14.140625" style="32" customWidth="1"/>
    <col min="14595" max="14610" width="6.5703125" style="32" customWidth="1"/>
    <col min="14611" max="14611" width="1" style="32" customWidth="1"/>
    <col min="14612" max="14848" width="8.5703125" style="32"/>
    <col min="14849" max="14849" width="3.5703125" style="32" customWidth="1"/>
    <col min="14850" max="14850" width="14.140625" style="32" customWidth="1"/>
    <col min="14851" max="14866" width="6.5703125" style="32" customWidth="1"/>
    <col min="14867" max="14867" width="1" style="32" customWidth="1"/>
    <col min="14868" max="15104" width="8.5703125" style="32"/>
    <col min="15105" max="15105" width="3.5703125" style="32" customWidth="1"/>
    <col min="15106" max="15106" width="14.140625" style="32" customWidth="1"/>
    <col min="15107" max="15122" width="6.5703125" style="32" customWidth="1"/>
    <col min="15123" max="15123" width="1" style="32" customWidth="1"/>
    <col min="15124" max="15360" width="8.5703125" style="32"/>
    <col min="15361" max="15361" width="3.5703125" style="32" customWidth="1"/>
    <col min="15362" max="15362" width="14.140625" style="32" customWidth="1"/>
    <col min="15363" max="15378" width="6.5703125" style="32" customWidth="1"/>
    <col min="15379" max="15379" width="1" style="32" customWidth="1"/>
    <col min="15380" max="15616" width="8.5703125" style="32"/>
    <col min="15617" max="15617" width="3.5703125" style="32" customWidth="1"/>
    <col min="15618" max="15618" width="14.140625" style="32" customWidth="1"/>
    <col min="15619" max="15634" width="6.5703125" style="32" customWidth="1"/>
    <col min="15635" max="15635" width="1" style="32" customWidth="1"/>
    <col min="15636" max="15872" width="8.5703125" style="32"/>
    <col min="15873" max="15873" width="3.5703125" style="32" customWidth="1"/>
    <col min="15874" max="15874" width="14.140625" style="32" customWidth="1"/>
    <col min="15875" max="15890" width="6.5703125" style="32" customWidth="1"/>
    <col min="15891" max="15891" width="1" style="32" customWidth="1"/>
    <col min="15892" max="16128" width="8.5703125" style="32"/>
    <col min="16129" max="16129" width="3.5703125" style="32" customWidth="1"/>
    <col min="16130" max="16130" width="14.140625" style="32" customWidth="1"/>
    <col min="16131" max="16146" width="6.5703125" style="32" customWidth="1"/>
    <col min="16147" max="16147" width="1" style="32" customWidth="1"/>
    <col min="16148" max="16384" width="8.5703125" style="32"/>
  </cols>
  <sheetData>
    <row r="1" spans="1:24" ht="15.75" customHeight="1"/>
    <row r="2" spans="1:24" ht="15.75" customHeight="1"/>
    <row r="3" spans="1:24" ht="19.5" customHeight="1" thickBot="1">
      <c r="A3" s="136" t="s">
        <v>162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24" s="34" customFormat="1" ht="19.5" customHeight="1">
      <c r="A4" s="963" t="s">
        <v>169</v>
      </c>
      <c r="B4" s="1053"/>
      <c r="C4" s="1055" t="s">
        <v>177</v>
      </c>
      <c r="D4" s="962"/>
      <c r="E4" s="962"/>
      <c r="F4" s="962"/>
      <c r="G4" s="962"/>
      <c r="H4" s="962"/>
      <c r="I4" s="962"/>
      <c r="J4" s="1037"/>
      <c r="K4" s="962" t="s">
        <v>178</v>
      </c>
      <c r="L4" s="962"/>
      <c r="M4" s="962"/>
      <c r="N4" s="962"/>
      <c r="O4" s="962"/>
      <c r="P4" s="962"/>
      <c r="Q4" s="962"/>
      <c r="R4" s="962"/>
      <c r="S4" s="35"/>
    </row>
    <row r="5" spans="1:24" s="34" customFormat="1" ht="19.5" customHeight="1">
      <c r="A5" s="753"/>
      <c r="B5" s="1038"/>
      <c r="C5" s="1056" t="s">
        <v>8</v>
      </c>
      <c r="D5" s="1057"/>
      <c r="E5" s="1057"/>
      <c r="F5" s="1057"/>
      <c r="G5" s="1058" t="s">
        <v>9</v>
      </c>
      <c r="H5" s="1057"/>
      <c r="I5" s="1057"/>
      <c r="J5" s="1059"/>
      <c r="K5" s="1057" t="s">
        <v>8</v>
      </c>
      <c r="L5" s="1057"/>
      <c r="M5" s="1057"/>
      <c r="N5" s="1059"/>
      <c r="O5" s="1057" t="s">
        <v>9</v>
      </c>
      <c r="P5" s="1057"/>
      <c r="Q5" s="1057"/>
      <c r="R5" s="1057"/>
      <c r="S5" s="35"/>
    </row>
    <row r="6" spans="1:24" s="34" customFormat="1" ht="19.5" customHeight="1">
      <c r="A6" s="753"/>
      <c r="B6" s="1038"/>
      <c r="C6" s="1060" t="s">
        <v>179</v>
      </c>
      <c r="D6" s="1048"/>
      <c r="E6" s="1045" t="s">
        <v>180</v>
      </c>
      <c r="F6" s="1047"/>
      <c r="G6" s="1061" t="s">
        <v>179</v>
      </c>
      <c r="H6" s="1048"/>
      <c r="I6" s="1045" t="s">
        <v>180</v>
      </c>
      <c r="J6" s="1046"/>
      <c r="K6" s="1047" t="s">
        <v>179</v>
      </c>
      <c r="L6" s="1048"/>
      <c r="M6" s="1045" t="s">
        <v>180</v>
      </c>
      <c r="N6" s="1046"/>
      <c r="O6" s="1049" t="s">
        <v>179</v>
      </c>
      <c r="P6" s="1050"/>
      <c r="Q6" s="1045" t="s">
        <v>180</v>
      </c>
      <c r="R6" s="1047"/>
      <c r="S6" s="35"/>
    </row>
    <row r="7" spans="1:24" s="34" customFormat="1" ht="19.5" customHeight="1" thickBot="1">
      <c r="A7" s="971"/>
      <c r="B7" s="1054"/>
      <c r="C7" s="128" t="s">
        <v>157</v>
      </c>
      <c r="D7" s="122" t="s">
        <v>158</v>
      </c>
      <c r="E7" s="122" t="s">
        <v>157</v>
      </c>
      <c r="F7" s="122" t="s">
        <v>158</v>
      </c>
      <c r="G7" s="129" t="s">
        <v>157</v>
      </c>
      <c r="H7" s="122" t="s">
        <v>158</v>
      </c>
      <c r="I7" s="122" t="s">
        <v>157</v>
      </c>
      <c r="J7" s="123" t="s">
        <v>158</v>
      </c>
      <c r="K7" s="130" t="s">
        <v>157</v>
      </c>
      <c r="L7" s="122" t="s">
        <v>158</v>
      </c>
      <c r="M7" s="122" t="s">
        <v>157</v>
      </c>
      <c r="N7" s="123" t="s">
        <v>158</v>
      </c>
      <c r="O7" s="130" t="s">
        <v>157</v>
      </c>
      <c r="P7" s="122" t="s">
        <v>158</v>
      </c>
      <c r="Q7" s="122" t="s">
        <v>157</v>
      </c>
      <c r="R7" s="122" t="s">
        <v>158</v>
      </c>
      <c r="S7" s="35"/>
    </row>
    <row r="8" spans="1:24" s="34" customFormat="1" ht="19.5" customHeight="1">
      <c r="A8" s="1072" t="s">
        <v>181</v>
      </c>
      <c r="B8" s="229" t="s">
        <v>7</v>
      </c>
      <c r="C8" s="480">
        <f>SUM(C9:C14)</f>
        <v>235</v>
      </c>
      <c r="D8" s="482">
        <f t="shared" ref="D8:R8" si="0">SUM(D9:D14)</f>
        <v>479</v>
      </c>
      <c r="E8" s="318">
        <f t="shared" si="0"/>
        <v>207</v>
      </c>
      <c r="F8" s="310">
        <f t="shared" si="0"/>
        <v>441</v>
      </c>
      <c r="G8" s="313">
        <f t="shared" si="0"/>
        <v>0</v>
      </c>
      <c r="H8" s="482">
        <f t="shared" si="0"/>
        <v>0</v>
      </c>
      <c r="I8" s="318">
        <f t="shared" si="0"/>
        <v>0</v>
      </c>
      <c r="J8" s="310">
        <f t="shared" si="0"/>
        <v>0</v>
      </c>
      <c r="K8" s="313">
        <f t="shared" si="0"/>
        <v>79</v>
      </c>
      <c r="L8" s="318">
        <f t="shared" si="0"/>
        <v>77</v>
      </c>
      <c r="M8" s="310">
        <f t="shared" si="0"/>
        <v>66</v>
      </c>
      <c r="N8" s="310">
        <f t="shared" si="0"/>
        <v>70</v>
      </c>
      <c r="O8" s="313">
        <f t="shared" si="0"/>
        <v>0</v>
      </c>
      <c r="P8" s="310">
        <f t="shared" si="0"/>
        <v>0</v>
      </c>
      <c r="Q8" s="310">
        <f t="shared" si="0"/>
        <v>0</v>
      </c>
      <c r="R8" s="310">
        <f t="shared" si="0"/>
        <v>0</v>
      </c>
      <c r="S8" s="35"/>
    </row>
    <row r="9" spans="1:24" s="34" customFormat="1" ht="18" customHeight="1">
      <c r="A9" s="1070"/>
      <c r="B9" s="230" t="s">
        <v>90</v>
      </c>
      <c r="C9" s="451">
        <v>72</v>
      </c>
      <c r="D9" s="212">
        <v>181</v>
      </c>
      <c r="E9" s="212">
        <v>67</v>
      </c>
      <c r="F9" s="212">
        <v>169</v>
      </c>
      <c r="G9" s="306">
        <v>0</v>
      </c>
      <c r="H9" s="212">
        <v>0</v>
      </c>
      <c r="I9" s="212">
        <v>0</v>
      </c>
      <c r="J9" s="317">
        <v>0</v>
      </c>
      <c r="K9" s="40">
        <v>26</v>
      </c>
      <c r="L9" s="212">
        <v>45</v>
      </c>
      <c r="M9" s="212">
        <v>21</v>
      </c>
      <c r="N9" s="317">
        <v>45</v>
      </c>
      <c r="O9" s="40">
        <v>0</v>
      </c>
      <c r="P9" s="212">
        <v>0</v>
      </c>
      <c r="Q9" s="212">
        <v>0</v>
      </c>
      <c r="R9" s="212">
        <v>0</v>
      </c>
      <c r="S9" s="35"/>
      <c r="U9" s="137"/>
      <c r="V9" s="137"/>
      <c r="W9" s="137"/>
      <c r="X9" s="138"/>
    </row>
    <row r="10" spans="1:24" s="34" customFormat="1" ht="18" customHeight="1">
      <c r="A10" s="1070"/>
      <c r="B10" s="230" t="s">
        <v>92</v>
      </c>
      <c r="C10" s="451">
        <v>110</v>
      </c>
      <c r="D10" s="212">
        <v>141</v>
      </c>
      <c r="E10" s="212">
        <v>100</v>
      </c>
      <c r="F10" s="212">
        <v>137</v>
      </c>
      <c r="G10" s="306">
        <v>0</v>
      </c>
      <c r="H10" s="212">
        <v>0</v>
      </c>
      <c r="I10" s="212">
        <v>0</v>
      </c>
      <c r="J10" s="317">
        <v>0</v>
      </c>
      <c r="K10" s="40">
        <v>53</v>
      </c>
      <c r="L10" s="212">
        <v>32</v>
      </c>
      <c r="M10" s="212">
        <v>45</v>
      </c>
      <c r="N10" s="317">
        <v>25</v>
      </c>
      <c r="O10" s="40">
        <v>0</v>
      </c>
      <c r="P10" s="212">
        <v>0</v>
      </c>
      <c r="Q10" s="212">
        <v>0</v>
      </c>
      <c r="R10" s="212">
        <v>0</v>
      </c>
      <c r="S10" s="35"/>
      <c r="U10" s="137"/>
      <c r="V10" s="137"/>
      <c r="W10" s="137"/>
      <c r="X10" s="138"/>
    </row>
    <row r="11" spans="1:24" s="34" customFormat="1" ht="18" customHeight="1">
      <c r="A11" s="1070"/>
      <c r="B11" s="230" t="s">
        <v>94</v>
      </c>
      <c r="C11" s="451">
        <v>40</v>
      </c>
      <c r="D11" s="212">
        <v>42</v>
      </c>
      <c r="E11" s="212">
        <v>32</v>
      </c>
      <c r="F11" s="212">
        <v>38</v>
      </c>
      <c r="G11" s="306">
        <v>0</v>
      </c>
      <c r="H11" s="212">
        <v>0</v>
      </c>
      <c r="I11" s="212">
        <v>0</v>
      </c>
      <c r="J11" s="317">
        <v>0</v>
      </c>
      <c r="K11" s="40">
        <v>0</v>
      </c>
      <c r="L11" s="212">
        <v>0</v>
      </c>
      <c r="M11" s="212">
        <v>0</v>
      </c>
      <c r="N11" s="317">
        <v>0</v>
      </c>
      <c r="O11" s="40">
        <v>0</v>
      </c>
      <c r="P11" s="212">
        <v>0</v>
      </c>
      <c r="Q11" s="212">
        <v>0</v>
      </c>
      <c r="R11" s="212">
        <v>0</v>
      </c>
      <c r="S11" s="35"/>
      <c r="U11" s="137"/>
      <c r="V11" s="137"/>
      <c r="W11" s="137"/>
      <c r="X11" s="138"/>
    </row>
    <row r="12" spans="1:24" s="34" customFormat="1" ht="18" customHeight="1">
      <c r="A12" s="1070"/>
      <c r="B12" s="230" t="s">
        <v>97</v>
      </c>
      <c r="C12" s="451">
        <v>4</v>
      </c>
      <c r="D12" s="212">
        <v>44</v>
      </c>
      <c r="E12" s="212">
        <v>3</v>
      </c>
      <c r="F12" s="212">
        <v>32</v>
      </c>
      <c r="G12" s="306">
        <v>0</v>
      </c>
      <c r="H12" s="212">
        <v>0</v>
      </c>
      <c r="I12" s="212">
        <v>0</v>
      </c>
      <c r="J12" s="317">
        <v>0</v>
      </c>
      <c r="K12" s="40">
        <v>0</v>
      </c>
      <c r="L12" s="212">
        <v>0</v>
      </c>
      <c r="M12" s="212">
        <v>0</v>
      </c>
      <c r="N12" s="317">
        <v>0</v>
      </c>
      <c r="O12" s="40">
        <v>0</v>
      </c>
      <c r="P12" s="212">
        <v>0</v>
      </c>
      <c r="Q12" s="212">
        <v>0</v>
      </c>
      <c r="R12" s="212">
        <v>0</v>
      </c>
      <c r="S12" s="35"/>
    </row>
    <row r="13" spans="1:24" s="34" customFormat="1" ht="18" customHeight="1">
      <c r="A13" s="1070"/>
      <c r="B13" s="230" t="s">
        <v>99</v>
      </c>
      <c r="C13" s="451">
        <v>9</v>
      </c>
      <c r="D13" s="212">
        <v>71</v>
      </c>
      <c r="E13" s="212">
        <v>5</v>
      </c>
      <c r="F13" s="212">
        <v>65</v>
      </c>
      <c r="G13" s="306">
        <v>0</v>
      </c>
      <c r="H13" s="212">
        <v>0</v>
      </c>
      <c r="I13" s="212">
        <v>0</v>
      </c>
      <c r="J13" s="317">
        <v>0</v>
      </c>
      <c r="K13" s="40">
        <v>0</v>
      </c>
      <c r="L13" s="212">
        <v>0</v>
      </c>
      <c r="M13" s="212">
        <v>0</v>
      </c>
      <c r="N13" s="317">
        <v>0</v>
      </c>
      <c r="O13" s="40">
        <v>0</v>
      </c>
      <c r="P13" s="212">
        <v>0</v>
      </c>
      <c r="Q13" s="212">
        <v>0</v>
      </c>
      <c r="R13" s="212">
        <v>0</v>
      </c>
      <c r="S13" s="35"/>
    </row>
    <row r="14" spans="1:24" s="34" customFormat="1" ht="18" customHeight="1">
      <c r="A14" s="1070"/>
      <c r="B14" s="230" t="s">
        <v>125</v>
      </c>
      <c r="C14" s="451">
        <v>0</v>
      </c>
      <c r="D14" s="212">
        <v>0</v>
      </c>
      <c r="E14" s="212">
        <v>0</v>
      </c>
      <c r="F14" s="212">
        <v>0</v>
      </c>
      <c r="G14" s="306">
        <v>0</v>
      </c>
      <c r="H14" s="212">
        <v>0</v>
      </c>
      <c r="I14" s="212">
        <v>0</v>
      </c>
      <c r="J14" s="317">
        <v>0</v>
      </c>
      <c r="K14" s="40">
        <v>0</v>
      </c>
      <c r="L14" s="212">
        <v>0</v>
      </c>
      <c r="M14" s="212">
        <v>0</v>
      </c>
      <c r="N14" s="317">
        <v>0</v>
      </c>
      <c r="O14" s="40">
        <v>0</v>
      </c>
      <c r="P14" s="212">
        <v>0</v>
      </c>
      <c r="Q14" s="212">
        <v>0</v>
      </c>
      <c r="R14" s="212">
        <v>0</v>
      </c>
      <c r="S14" s="35"/>
    </row>
    <row r="15" spans="1:24" s="34" customFormat="1" ht="19.5" customHeight="1">
      <c r="A15" s="1064" t="s">
        <v>182</v>
      </c>
      <c r="B15" s="231" t="s">
        <v>358</v>
      </c>
      <c r="C15" s="477">
        <f>SUM(C16:C21)</f>
        <v>35</v>
      </c>
      <c r="D15" s="478">
        <f t="shared" ref="D15:R15" si="1">SUM(D16:D21)</f>
        <v>14</v>
      </c>
      <c r="E15" s="478">
        <f t="shared" si="1"/>
        <v>28</v>
      </c>
      <c r="F15" s="328">
        <f t="shared" si="1"/>
        <v>14</v>
      </c>
      <c r="G15" s="330">
        <f t="shared" si="1"/>
        <v>0</v>
      </c>
      <c r="H15" s="478">
        <f t="shared" si="1"/>
        <v>0</v>
      </c>
      <c r="I15" s="330">
        <f t="shared" si="1"/>
        <v>0</v>
      </c>
      <c r="J15" s="326">
        <f t="shared" si="1"/>
        <v>0</v>
      </c>
      <c r="K15" s="329">
        <f t="shared" si="1"/>
        <v>0</v>
      </c>
      <c r="L15" s="478">
        <f t="shared" si="1"/>
        <v>0</v>
      </c>
      <c r="M15" s="478">
        <f t="shared" si="1"/>
        <v>0</v>
      </c>
      <c r="N15" s="330">
        <f t="shared" si="1"/>
        <v>0</v>
      </c>
      <c r="O15" s="329">
        <f t="shared" si="1"/>
        <v>0</v>
      </c>
      <c r="P15" s="326">
        <f t="shared" si="1"/>
        <v>0</v>
      </c>
      <c r="Q15" s="326">
        <f t="shared" si="1"/>
        <v>0</v>
      </c>
      <c r="R15" s="326">
        <f t="shared" si="1"/>
        <v>0</v>
      </c>
      <c r="S15" s="35"/>
    </row>
    <row r="16" spans="1:24" s="34" customFormat="1" ht="18" customHeight="1">
      <c r="A16" s="1065"/>
      <c r="B16" s="230" t="s">
        <v>105</v>
      </c>
      <c r="C16" s="451">
        <v>0</v>
      </c>
      <c r="D16" s="212">
        <v>0</v>
      </c>
      <c r="E16" s="212">
        <v>0</v>
      </c>
      <c r="F16" s="212">
        <v>0</v>
      </c>
      <c r="G16" s="306">
        <v>0</v>
      </c>
      <c r="H16" s="212">
        <v>0</v>
      </c>
      <c r="I16" s="212">
        <v>0</v>
      </c>
      <c r="J16" s="317">
        <v>0</v>
      </c>
      <c r="K16" s="40">
        <v>0</v>
      </c>
      <c r="L16" s="212">
        <v>0</v>
      </c>
      <c r="M16" s="212">
        <v>0</v>
      </c>
      <c r="N16" s="317">
        <v>0</v>
      </c>
      <c r="O16" s="40">
        <v>0</v>
      </c>
      <c r="P16" s="212">
        <v>0</v>
      </c>
      <c r="Q16" s="212">
        <v>0</v>
      </c>
      <c r="R16" s="212">
        <v>0</v>
      </c>
      <c r="S16" s="35"/>
    </row>
    <row r="17" spans="1:23" s="34" customFormat="1" ht="18" customHeight="1">
      <c r="A17" s="1065"/>
      <c r="B17" s="230" t="s">
        <v>107</v>
      </c>
      <c r="C17" s="451">
        <v>35</v>
      </c>
      <c r="D17" s="212">
        <v>14</v>
      </c>
      <c r="E17" s="212">
        <v>28</v>
      </c>
      <c r="F17" s="212">
        <v>14</v>
      </c>
      <c r="G17" s="306">
        <v>0</v>
      </c>
      <c r="H17" s="212">
        <v>0</v>
      </c>
      <c r="I17" s="212">
        <v>0</v>
      </c>
      <c r="J17" s="317">
        <v>0</v>
      </c>
      <c r="K17" s="40">
        <v>0</v>
      </c>
      <c r="L17" s="212">
        <v>0</v>
      </c>
      <c r="M17" s="212">
        <v>0</v>
      </c>
      <c r="N17" s="317">
        <v>0</v>
      </c>
      <c r="O17" s="40">
        <v>0</v>
      </c>
      <c r="P17" s="212">
        <v>0</v>
      </c>
      <c r="Q17" s="212">
        <v>0</v>
      </c>
      <c r="R17" s="212">
        <v>0</v>
      </c>
      <c r="S17" s="35"/>
    </row>
    <row r="18" spans="1:23" s="34" customFormat="1" ht="18" customHeight="1">
      <c r="A18" s="1066"/>
      <c r="B18" s="230" t="s">
        <v>109</v>
      </c>
      <c r="C18" s="451">
        <v>0</v>
      </c>
      <c r="D18" s="212">
        <v>0</v>
      </c>
      <c r="E18" s="212">
        <v>0</v>
      </c>
      <c r="F18" s="212">
        <v>0</v>
      </c>
      <c r="G18" s="306">
        <v>0</v>
      </c>
      <c r="H18" s="212">
        <v>0</v>
      </c>
      <c r="I18" s="212">
        <v>0</v>
      </c>
      <c r="J18" s="317">
        <v>0</v>
      </c>
      <c r="K18" s="40">
        <v>0</v>
      </c>
      <c r="L18" s="212">
        <v>0</v>
      </c>
      <c r="M18" s="212">
        <v>0</v>
      </c>
      <c r="N18" s="317">
        <v>0</v>
      </c>
      <c r="O18" s="40">
        <v>0</v>
      </c>
      <c r="P18" s="212">
        <v>0</v>
      </c>
      <c r="Q18" s="212">
        <v>0</v>
      </c>
      <c r="R18" s="212">
        <v>0</v>
      </c>
      <c r="S18" s="35"/>
    </row>
    <row r="19" spans="1:23" s="34" customFormat="1" ht="18" customHeight="1">
      <c r="A19" s="1065"/>
      <c r="B19" s="230" t="s">
        <v>111</v>
      </c>
      <c r="C19" s="451">
        <v>0</v>
      </c>
      <c r="D19" s="212">
        <v>0</v>
      </c>
      <c r="E19" s="212">
        <v>0</v>
      </c>
      <c r="F19" s="212">
        <v>0</v>
      </c>
      <c r="G19" s="306">
        <v>0</v>
      </c>
      <c r="H19" s="212">
        <v>0</v>
      </c>
      <c r="I19" s="212">
        <v>0</v>
      </c>
      <c r="J19" s="317">
        <v>0</v>
      </c>
      <c r="K19" s="40">
        <v>0</v>
      </c>
      <c r="L19" s="212">
        <v>0</v>
      </c>
      <c r="M19" s="212">
        <v>0</v>
      </c>
      <c r="N19" s="317">
        <v>0</v>
      </c>
      <c r="O19" s="40">
        <v>0</v>
      </c>
      <c r="P19" s="212">
        <v>0</v>
      </c>
      <c r="Q19" s="212">
        <v>0</v>
      </c>
      <c r="R19" s="212">
        <v>0</v>
      </c>
      <c r="S19" s="35"/>
    </row>
    <row r="20" spans="1:23" s="34" customFormat="1" ht="18" customHeight="1">
      <c r="A20" s="1065"/>
      <c r="B20" s="230" t="s">
        <v>113</v>
      </c>
      <c r="C20" s="451">
        <v>0</v>
      </c>
      <c r="D20" s="212">
        <v>0</v>
      </c>
      <c r="E20" s="212">
        <v>0</v>
      </c>
      <c r="F20" s="212">
        <v>0</v>
      </c>
      <c r="G20" s="306">
        <v>0</v>
      </c>
      <c r="H20" s="212">
        <v>0</v>
      </c>
      <c r="I20" s="212">
        <v>0</v>
      </c>
      <c r="J20" s="317">
        <v>0</v>
      </c>
      <c r="K20" s="40">
        <v>0</v>
      </c>
      <c r="L20" s="212">
        <v>0</v>
      </c>
      <c r="M20" s="212">
        <v>0</v>
      </c>
      <c r="N20" s="317">
        <v>0</v>
      </c>
      <c r="O20" s="40">
        <v>0</v>
      </c>
      <c r="P20" s="212">
        <v>0</v>
      </c>
      <c r="Q20" s="212">
        <v>0</v>
      </c>
      <c r="R20" s="212">
        <v>0</v>
      </c>
      <c r="S20" s="35"/>
    </row>
    <row r="21" spans="1:23" s="34" customFormat="1" ht="18" customHeight="1">
      <c r="A21" s="1067"/>
      <c r="B21" s="232" t="s">
        <v>125</v>
      </c>
      <c r="C21" s="479">
        <v>0</v>
      </c>
      <c r="D21" s="322">
        <v>0</v>
      </c>
      <c r="E21" s="322">
        <v>0</v>
      </c>
      <c r="F21" s="322">
        <v>0</v>
      </c>
      <c r="G21" s="323">
        <v>0</v>
      </c>
      <c r="H21" s="322">
        <v>0</v>
      </c>
      <c r="I21" s="322">
        <v>0</v>
      </c>
      <c r="J21" s="324">
        <v>0</v>
      </c>
      <c r="K21" s="325">
        <v>0</v>
      </c>
      <c r="L21" s="322">
        <v>0</v>
      </c>
      <c r="M21" s="322">
        <v>0</v>
      </c>
      <c r="N21" s="324">
        <v>0</v>
      </c>
      <c r="O21" s="325">
        <v>0</v>
      </c>
      <c r="P21" s="322">
        <v>0</v>
      </c>
      <c r="Q21" s="322">
        <v>0</v>
      </c>
      <c r="R21" s="322">
        <v>0</v>
      </c>
      <c r="S21" s="35"/>
    </row>
    <row r="22" spans="1:23" s="34" customFormat="1" ht="19.5" customHeight="1">
      <c r="A22" s="1066" t="s">
        <v>183</v>
      </c>
      <c r="B22" s="229" t="s">
        <v>358</v>
      </c>
      <c r="C22" s="480">
        <f>SUM(C23:C27)</f>
        <v>12</v>
      </c>
      <c r="D22" s="478">
        <f t="shared" ref="D22:R22" si="2">SUM(D23:D27)</f>
        <v>106</v>
      </c>
      <c r="E22" s="318">
        <f t="shared" si="2"/>
        <v>12</v>
      </c>
      <c r="F22" s="326">
        <f t="shared" si="2"/>
        <v>106</v>
      </c>
      <c r="G22" s="329">
        <f t="shared" si="2"/>
        <v>0</v>
      </c>
      <c r="H22" s="478">
        <f t="shared" si="2"/>
        <v>0</v>
      </c>
      <c r="I22" s="318">
        <f t="shared" si="2"/>
        <v>0</v>
      </c>
      <c r="J22" s="328">
        <f t="shared" si="2"/>
        <v>0</v>
      </c>
      <c r="K22" s="318">
        <f t="shared" si="2"/>
        <v>19</v>
      </c>
      <c r="L22" s="478">
        <f t="shared" si="2"/>
        <v>67</v>
      </c>
      <c r="M22" s="318">
        <f t="shared" si="2"/>
        <v>11</v>
      </c>
      <c r="N22" s="328">
        <f t="shared" si="2"/>
        <v>47</v>
      </c>
      <c r="O22" s="481">
        <f t="shared" si="2"/>
        <v>0</v>
      </c>
      <c r="P22" s="318">
        <f t="shared" si="2"/>
        <v>0</v>
      </c>
      <c r="Q22" s="326">
        <f t="shared" si="2"/>
        <v>0</v>
      </c>
      <c r="R22" s="326">
        <f t="shared" si="2"/>
        <v>0</v>
      </c>
      <c r="S22" s="35"/>
      <c r="T22" s="137"/>
      <c r="U22" s="137"/>
      <c r="V22" s="137"/>
      <c r="W22" s="137"/>
    </row>
    <row r="23" spans="1:23" s="34" customFormat="1" ht="18" customHeight="1">
      <c r="A23" s="1066"/>
      <c r="B23" s="233" t="s">
        <v>116</v>
      </c>
      <c r="C23" s="483">
        <v>0</v>
      </c>
      <c r="D23" s="484">
        <v>32</v>
      </c>
      <c r="E23" s="212">
        <v>0</v>
      </c>
      <c r="F23" s="212">
        <v>32</v>
      </c>
      <c r="G23" s="306">
        <v>0</v>
      </c>
      <c r="H23" s="212">
        <v>0</v>
      </c>
      <c r="I23" s="212">
        <v>0</v>
      </c>
      <c r="J23" s="317">
        <v>0</v>
      </c>
      <c r="K23" s="40">
        <v>0</v>
      </c>
      <c r="L23" s="212">
        <v>0</v>
      </c>
      <c r="M23" s="212">
        <v>0</v>
      </c>
      <c r="N23" s="317">
        <v>0</v>
      </c>
      <c r="O23" s="40">
        <v>0</v>
      </c>
      <c r="P23" s="212">
        <v>0</v>
      </c>
      <c r="Q23" s="212">
        <v>0</v>
      </c>
      <c r="R23" s="212">
        <v>0</v>
      </c>
      <c r="S23" s="35"/>
      <c r="T23" s="137"/>
      <c r="U23" s="137"/>
      <c r="V23" s="137"/>
      <c r="W23" s="137"/>
    </row>
    <row r="24" spans="1:23" s="34" customFormat="1" ht="18" customHeight="1">
      <c r="A24" s="1066"/>
      <c r="B24" s="234" t="s">
        <v>118</v>
      </c>
      <c r="C24" s="455">
        <v>0</v>
      </c>
      <c r="D24" s="40">
        <v>0</v>
      </c>
      <c r="E24" s="212">
        <v>0</v>
      </c>
      <c r="F24" s="212">
        <v>0</v>
      </c>
      <c r="G24" s="306">
        <v>0</v>
      </c>
      <c r="H24" s="212">
        <v>0</v>
      </c>
      <c r="I24" s="212">
        <v>0</v>
      </c>
      <c r="J24" s="317">
        <v>0</v>
      </c>
      <c r="K24" s="40">
        <v>3</v>
      </c>
      <c r="L24" s="212">
        <v>51</v>
      </c>
      <c r="M24" s="212">
        <v>1</v>
      </c>
      <c r="N24" s="317">
        <v>36</v>
      </c>
      <c r="O24" s="40">
        <v>0</v>
      </c>
      <c r="P24" s="212">
        <v>0</v>
      </c>
      <c r="Q24" s="212">
        <v>0</v>
      </c>
      <c r="R24" s="212">
        <v>0</v>
      </c>
      <c r="S24" s="35"/>
      <c r="T24" s="137"/>
      <c r="U24" s="137"/>
      <c r="V24" s="137"/>
      <c r="W24" s="137"/>
    </row>
    <row r="25" spans="1:23" s="34" customFormat="1" ht="18" customHeight="1">
      <c r="A25" s="1066"/>
      <c r="B25" s="234" t="s">
        <v>121</v>
      </c>
      <c r="C25" s="485">
        <v>5</v>
      </c>
      <c r="D25" s="484">
        <v>25</v>
      </c>
      <c r="E25" s="212">
        <v>5</v>
      </c>
      <c r="F25" s="212">
        <v>25</v>
      </c>
      <c r="G25" s="306">
        <v>0</v>
      </c>
      <c r="H25" s="212">
        <v>0</v>
      </c>
      <c r="I25" s="212">
        <v>0</v>
      </c>
      <c r="J25" s="317">
        <v>0</v>
      </c>
      <c r="K25" s="40">
        <v>16</v>
      </c>
      <c r="L25" s="212">
        <v>16</v>
      </c>
      <c r="M25" s="212">
        <v>10</v>
      </c>
      <c r="N25" s="317">
        <v>11</v>
      </c>
      <c r="O25" s="40">
        <v>0</v>
      </c>
      <c r="P25" s="212">
        <v>0</v>
      </c>
      <c r="Q25" s="212">
        <v>0</v>
      </c>
      <c r="R25" s="212">
        <v>0</v>
      </c>
      <c r="S25" s="35"/>
      <c r="T25" s="137"/>
      <c r="U25" s="137"/>
      <c r="V25" s="137"/>
      <c r="W25" s="137"/>
    </row>
    <row r="26" spans="1:23" s="34" customFormat="1" ht="18" customHeight="1">
      <c r="A26" s="1066"/>
      <c r="B26" s="234" t="s">
        <v>123</v>
      </c>
      <c r="C26" s="455">
        <v>0</v>
      </c>
      <c r="D26" s="40">
        <v>0</v>
      </c>
      <c r="E26" s="212">
        <v>0</v>
      </c>
      <c r="F26" s="212">
        <v>0</v>
      </c>
      <c r="G26" s="452">
        <v>0</v>
      </c>
      <c r="H26" s="212">
        <v>0</v>
      </c>
      <c r="I26" s="212">
        <v>0</v>
      </c>
      <c r="J26" s="317">
        <v>0</v>
      </c>
      <c r="K26" s="40">
        <v>0</v>
      </c>
      <c r="L26" s="212">
        <v>0</v>
      </c>
      <c r="M26" s="212">
        <v>0</v>
      </c>
      <c r="N26" s="317">
        <v>0</v>
      </c>
      <c r="O26" s="40">
        <v>0</v>
      </c>
      <c r="P26" s="212">
        <v>0</v>
      </c>
      <c r="Q26" s="212">
        <v>0</v>
      </c>
      <c r="R26" s="212">
        <v>0</v>
      </c>
      <c r="S26" s="35"/>
      <c r="T26" s="137"/>
      <c r="U26" s="137"/>
      <c r="V26" s="137"/>
      <c r="W26" s="137"/>
    </row>
    <row r="27" spans="1:23" s="34" customFormat="1" ht="18" customHeight="1">
      <c r="A27" s="1066"/>
      <c r="B27" s="235" t="s">
        <v>125</v>
      </c>
      <c r="C27" s="486">
        <v>7</v>
      </c>
      <c r="D27" s="484">
        <v>49</v>
      </c>
      <c r="E27" s="212">
        <v>7</v>
      </c>
      <c r="F27" s="212">
        <v>49</v>
      </c>
      <c r="G27" s="321">
        <v>0</v>
      </c>
      <c r="H27" s="212">
        <v>0</v>
      </c>
      <c r="I27" s="212">
        <v>0</v>
      </c>
      <c r="J27" s="317">
        <v>0</v>
      </c>
      <c r="K27" s="40">
        <v>0</v>
      </c>
      <c r="L27" s="212">
        <v>0</v>
      </c>
      <c r="M27" s="212">
        <v>0</v>
      </c>
      <c r="N27" s="317">
        <v>0</v>
      </c>
      <c r="O27" s="40">
        <v>0</v>
      </c>
      <c r="P27" s="212">
        <v>0</v>
      </c>
      <c r="Q27" s="212">
        <v>0</v>
      </c>
      <c r="R27" s="212">
        <v>0</v>
      </c>
      <c r="S27" s="35"/>
      <c r="T27" s="137"/>
      <c r="U27" s="137"/>
      <c r="V27" s="137"/>
      <c r="W27" s="137"/>
    </row>
    <row r="28" spans="1:23" s="34" customFormat="1" ht="19.5" customHeight="1">
      <c r="A28" s="1068" t="s">
        <v>357</v>
      </c>
      <c r="B28" s="1069"/>
      <c r="C28" s="487">
        <v>0</v>
      </c>
      <c r="D28" s="314">
        <v>0</v>
      </c>
      <c r="E28" s="314">
        <v>0</v>
      </c>
      <c r="F28" s="314">
        <v>0</v>
      </c>
      <c r="G28" s="315">
        <v>0</v>
      </c>
      <c r="H28" s="314">
        <v>0</v>
      </c>
      <c r="I28" s="314">
        <v>0</v>
      </c>
      <c r="J28" s="316">
        <v>0</v>
      </c>
      <c r="K28" s="308">
        <v>3</v>
      </c>
      <c r="L28" s="314">
        <v>47</v>
      </c>
      <c r="M28" s="314">
        <v>2</v>
      </c>
      <c r="N28" s="316">
        <v>45</v>
      </c>
      <c r="O28" s="308">
        <v>0</v>
      </c>
      <c r="P28" s="314">
        <v>0</v>
      </c>
      <c r="Q28" s="314">
        <v>0</v>
      </c>
      <c r="R28" s="314">
        <v>0</v>
      </c>
      <c r="S28" s="35"/>
    </row>
    <row r="29" spans="1:23" s="34" customFormat="1" ht="19.5" customHeight="1">
      <c r="A29" s="1068" t="s">
        <v>184</v>
      </c>
      <c r="B29" s="1069"/>
      <c r="C29" s="487">
        <v>0</v>
      </c>
      <c r="D29" s="314">
        <v>0</v>
      </c>
      <c r="E29" s="314">
        <v>0</v>
      </c>
      <c r="F29" s="314">
        <v>0</v>
      </c>
      <c r="G29" s="315">
        <v>0</v>
      </c>
      <c r="H29" s="314">
        <v>0</v>
      </c>
      <c r="I29" s="314">
        <v>0</v>
      </c>
      <c r="J29" s="316">
        <v>0</v>
      </c>
      <c r="K29" s="315">
        <v>0</v>
      </c>
      <c r="L29" s="314">
        <v>0</v>
      </c>
      <c r="M29" s="314">
        <v>0</v>
      </c>
      <c r="N29" s="316">
        <v>0</v>
      </c>
      <c r="O29" s="308">
        <v>0</v>
      </c>
      <c r="P29" s="314">
        <v>0</v>
      </c>
      <c r="Q29" s="314">
        <v>0</v>
      </c>
      <c r="R29" s="314">
        <v>0</v>
      </c>
      <c r="S29" s="35"/>
    </row>
    <row r="30" spans="1:23" s="34" customFormat="1" ht="19.5" customHeight="1">
      <c r="A30" s="1068" t="s">
        <v>130</v>
      </c>
      <c r="B30" s="1069"/>
      <c r="C30" s="487">
        <v>1</v>
      </c>
      <c r="D30" s="314">
        <v>29</v>
      </c>
      <c r="E30" s="314">
        <v>1</v>
      </c>
      <c r="F30" s="314">
        <v>29</v>
      </c>
      <c r="G30" s="315">
        <v>0</v>
      </c>
      <c r="H30" s="314">
        <v>0</v>
      </c>
      <c r="I30" s="314">
        <v>0</v>
      </c>
      <c r="J30" s="316">
        <v>0</v>
      </c>
      <c r="K30" s="308">
        <v>0</v>
      </c>
      <c r="L30" s="314">
        <v>0</v>
      </c>
      <c r="M30" s="314">
        <v>0</v>
      </c>
      <c r="N30" s="316">
        <v>0</v>
      </c>
      <c r="O30" s="308">
        <v>0</v>
      </c>
      <c r="P30" s="314">
        <v>0</v>
      </c>
      <c r="Q30" s="314">
        <v>0</v>
      </c>
      <c r="R30" s="314">
        <v>0</v>
      </c>
      <c r="S30" s="35"/>
    </row>
    <row r="31" spans="1:23" s="34" customFormat="1" ht="19.5" customHeight="1">
      <c r="A31" s="1064" t="s">
        <v>185</v>
      </c>
      <c r="B31" s="231" t="s">
        <v>358</v>
      </c>
      <c r="C31" s="477">
        <f>SUM(C32:C37)</f>
        <v>112</v>
      </c>
      <c r="D31" s="330">
        <f t="shared" ref="D31:R31" si="3">SUM(D32:D37)</f>
        <v>157</v>
      </c>
      <c r="E31" s="326">
        <f t="shared" si="3"/>
        <v>99</v>
      </c>
      <c r="F31" s="328">
        <f t="shared" si="3"/>
        <v>142</v>
      </c>
      <c r="G31" s="330">
        <f t="shared" si="3"/>
        <v>0</v>
      </c>
      <c r="H31" s="326">
        <f t="shared" si="3"/>
        <v>0</v>
      </c>
      <c r="I31" s="478">
        <f t="shared" si="3"/>
        <v>0</v>
      </c>
      <c r="J31" s="330">
        <f t="shared" si="3"/>
        <v>0</v>
      </c>
      <c r="K31" s="329">
        <f t="shared" si="3"/>
        <v>0</v>
      </c>
      <c r="L31" s="326">
        <f t="shared" si="3"/>
        <v>16</v>
      </c>
      <c r="M31" s="478">
        <f t="shared" si="3"/>
        <v>0</v>
      </c>
      <c r="N31" s="328">
        <f t="shared" si="3"/>
        <v>16</v>
      </c>
      <c r="O31" s="330">
        <f t="shared" si="3"/>
        <v>0</v>
      </c>
      <c r="P31" s="478">
        <f t="shared" si="3"/>
        <v>0</v>
      </c>
      <c r="Q31" s="330">
        <f t="shared" si="3"/>
        <v>0</v>
      </c>
      <c r="R31" s="326">
        <f t="shared" si="3"/>
        <v>0</v>
      </c>
      <c r="S31" s="35"/>
    </row>
    <row r="32" spans="1:23" s="34" customFormat="1" ht="18" customHeight="1">
      <c r="A32" s="1070"/>
      <c r="B32" s="230" t="s">
        <v>134</v>
      </c>
      <c r="C32" s="451">
        <v>47</v>
      </c>
      <c r="D32" s="212">
        <v>41</v>
      </c>
      <c r="E32" s="212">
        <v>36</v>
      </c>
      <c r="F32" s="212">
        <v>38</v>
      </c>
      <c r="G32" s="306">
        <v>0</v>
      </c>
      <c r="H32" s="212">
        <v>0</v>
      </c>
      <c r="I32" s="212">
        <v>0</v>
      </c>
      <c r="J32" s="317">
        <v>0</v>
      </c>
      <c r="K32" s="40">
        <v>0</v>
      </c>
      <c r="L32" s="212">
        <v>0</v>
      </c>
      <c r="M32" s="212">
        <v>0</v>
      </c>
      <c r="N32" s="317">
        <v>0</v>
      </c>
      <c r="O32" s="40">
        <v>0</v>
      </c>
      <c r="P32" s="212">
        <v>0</v>
      </c>
      <c r="Q32" s="212">
        <v>0</v>
      </c>
      <c r="R32" s="212">
        <v>0</v>
      </c>
      <c r="S32" s="35"/>
    </row>
    <row r="33" spans="1:19" s="34" customFormat="1" ht="18" customHeight="1">
      <c r="A33" s="1070"/>
      <c r="B33" s="230" t="s">
        <v>136</v>
      </c>
      <c r="C33" s="451">
        <v>0</v>
      </c>
      <c r="D33" s="212">
        <v>0</v>
      </c>
      <c r="E33" s="212">
        <v>0</v>
      </c>
      <c r="F33" s="212">
        <v>0</v>
      </c>
      <c r="G33" s="306">
        <v>0</v>
      </c>
      <c r="H33" s="212">
        <v>0</v>
      </c>
      <c r="I33" s="212">
        <v>0</v>
      </c>
      <c r="J33" s="317">
        <v>0</v>
      </c>
      <c r="K33" s="40">
        <v>0</v>
      </c>
      <c r="L33" s="212">
        <v>0</v>
      </c>
      <c r="M33" s="212">
        <v>0</v>
      </c>
      <c r="N33" s="317">
        <v>0</v>
      </c>
      <c r="O33" s="40">
        <v>0</v>
      </c>
      <c r="P33" s="212">
        <v>0</v>
      </c>
      <c r="Q33" s="212">
        <v>0</v>
      </c>
      <c r="R33" s="212">
        <v>0</v>
      </c>
      <c r="S33" s="35"/>
    </row>
    <row r="34" spans="1:19" s="34" customFormat="1" ht="18" customHeight="1">
      <c r="A34" s="1070"/>
      <c r="B34" s="230" t="s">
        <v>138</v>
      </c>
      <c r="C34" s="451">
        <v>0</v>
      </c>
      <c r="D34" s="212">
        <v>0</v>
      </c>
      <c r="E34" s="212">
        <v>0</v>
      </c>
      <c r="F34" s="212">
        <v>0</v>
      </c>
      <c r="G34" s="306">
        <v>0</v>
      </c>
      <c r="H34" s="212">
        <v>0</v>
      </c>
      <c r="I34" s="212">
        <v>0</v>
      </c>
      <c r="J34" s="317">
        <v>0</v>
      </c>
      <c r="K34" s="40">
        <v>0</v>
      </c>
      <c r="L34" s="212">
        <v>16</v>
      </c>
      <c r="M34" s="212">
        <v>0</v>
      </c>
      <c r="N34" s="317">
        <v>16</v>
      </c>
      <c r="O34" s="40">
        <v>0</v>
      </c>
      <c r="P34" s="212">
        <v>0</v>
      </c>
      <c r="Q34" s="212">
        <v>0</v>
      </c>
      <c r="R34" s="212">
        <v>0</v>
      </c>
      <c r="S34" s="35"/>
    </row>
    <row r="35" spans="1:19" s="34" customFormat="1" ht="18" customHeight="1">
      <c r="A35" s="1070"/>
      <c r="B35" s="230" t="s">
        <v>140</v>
      </c>
      <c r="C35" s="451">
        <v>0</v>
      </c>
      <c r="D35" s="212">
        <v>0</v>
      </c>
      <c r="E35" s="212">
        <v>0</v>
      </c>
      <c r="F35" s="212">
        <v>0</v>
      </c>
      <c r="G35" s="306">
        <v>0</v>
      </c>
      <c r="H35" s="212">
        <v>0</v>
      </c>
      <c r="I35" s="212">
        <v>0</v>
      </c>
      <c r="J35" s="317">
        <v>0</v>
      </c>
      <c r="K35" s="40">
        <v>0</v>
      </c>
      <c r="L35" s="212">
        <v>0</v>
      </c>
      <c r="M35" s="212">
        <v>0</v>
      </c>
      <c r="N35" s="317">
        <v>0</v>
      </c>
      <c r="O35" s="40" t="s">
        <v>361</v>
      </c>
      <c r="P35" s="212" t="s">
        <v>361</v>
      </c>
      <c r="Q35" s="212">
        <v>0</v>
      </c>
      <c r="R35" s="212">
        <v>0</v>
      </c>
      <c r="S35" s="35"/>
    </row>
    <row r="36" spans="1:19" s="34" customFormat="1" ht="18" customHeight="1">
      <c r="A36" s="1070"/>
      <c r="B36" s="230" t="s">
        <v>142</v>
      </c>
      <c r="C36" s="451">
        <v>0</v>
      </c>
      <c r="D36" s="212">
        <v>0</v>
      </c>
      <c r="E36" s="212">
        <v>0</v>
      </c>
      <c r="F36" s="212">
        <v>0</v>
      </c>
      <c r="G36" s="306">
        <v>0</v>
      </c>
      <c r="H36" s="212">
        <v>0</v>
      </c>
      <c r="I36" s="212">
        <v>0</v>
      </c>
      <c r="J36" s="317">
        <v>0</v>
      </c>
      <c r="K36" s="40">
        <v>0</v>
      </c>
      <c r="L36" s="212">
        <v>0</v>
      </c>
      <c r="M36" s="212">
        <v>0</v>
      </c>
      <c r="N36" s="317">
        <v>0</v>
      </c>
      <c r="O36" s="40">
        <v>0</v>
      </c>
      <c r="P36" s="212">
        <v>0</v>
      </c>
      <c r="Q36" s="212">
        <v>0</v>
      </c>
      <c r="R36" s="212">
        <v>0</v>
      </c>
      <c r="S36" s="35"/>
    </row>
    <row r="37" spans="1:19" s="34" customFormat="1" ht="18" customHeight="1">
      <c r="A37" s="1071"/>
      <c r="B37" s="232" t="s">
        <v>125</v>
      </c>
      <c r="C37" s="479">
        <v>65</v>
      </c>
      <c r="D37" s="322">
        <v>116</v>
      </c>
      <c r="E37" s="322">
        <v>63</v>
      </c>
      <c r="F37" s="322">
        <v>104</v>
      </c>
      <c r="G37" s="323">
        <v>0</v>
      </c>
      <c r="H37" s="322">
        <v>0</v>
      </c>
      <c r="I37" s="322">
        <v>0</v>
      </c>
      <c r="J37" s="324">
        <v>0</v>
      </c>
      <c r="K37" s="456">
        <v>0</v>
      </c>
      <c r="L37" s="322">
        <v>0</v>
      </c>
      <c r="M37" s="322">
        <v>0</v>
      </c>
      <c r="N37" s="324">
        <v>0</v>
      </c>
      <c r="O37" s="325">
        <v>0</v>
      </c>
      <c r="P37" s="322">
        <v>0</v>
      </c>
      <c r="Q37" s="488">
        <v>0</v>
      </c>
      <c r="R37" s="322">
        <v>0</v>
      </c>
      <c r="S37" s="35"/>
    </row>
    <row r="38" spans="1:19" s="34" customFormat="1" ht="19.5" customHeight="1" thickBot="1">
      <c r="A38" s="1062" t="s">
        <v>359</v>
      </c>
      <c r="B38" s="1063"/>
      <c r="C38" s="437">
        <v>53</v>
      </c>
      <c r="D38" s="55">
        <v>107</v>
      </c>
      <c r="E38" s="55">
        <v>47</v>
      </c>
      <c r="F38" s="55">
        <v>103</v>
      </c>
      <c r="G38" s="438">
        <v>0</v>
      </c>
      <c r="H38" s="55">
        <v>0</v>
      </c>
      <c r="I38" s="55">
        <v>0</v>
      </c>
      <c r="J38" s="54">
        <v>0</v>
      </c>
      <c r="K38" s="134">
        <v>0</v>
      </c>
      <c r="L38" s="55">
        <v>0</v>
      </c>
      <c r="M38" s="55">
        <v>0</v>
      </c>
      <c r="N38" s="54">
        <v>0</v>
      </c>
      <c r="O38" s="134">
        <v>63</v>
      </c>
      <c r="P38" s="55">
        <v>36</v>
      </c>
      <c r="Q38" s="55">
        <v>49</v>
      </c>
      <c r="R38" s="55">
        <v>34</v>
      </c>
      <c r="S38" s="35">
        <v>31</v>
      </c>
    </row>
  </sheetData>
  <mergeCells count="23">
    <mergeCell ref="A8:A14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I6:J6"/>
    <mergeCell ref="K6:L6"/>
    <mergeCell ref="M6:N6"/>
    <mergeCell ref="O6:P6"/>
    <mergeCell ref="Q6:R6"/>
    <mergeCell ref="A38:B38"/>
    <mergeCell ref="A15:A21"/>
    <mergeCell ref="A22:A27"/>
    <mergeCell ref="A28:B28"/>
    <mergeCell ref="A29:B29"/>
    <mergeCell ref="A30:B30"/>
    <mergeCell ref="A31:A37"/>
  </mergeCells>
  <phoneticPr fontId="3"/>
  <printOptions horizontalCentered="1"/>
  <pageMargins left="0.39370078740157483" right="0.70866141732283472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</oddHeader>
  </headerFooter>
  <ignoredErrors>
    <ignoredError sqref="C31:J31 C22:R22 K31:R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40</vt:lpstr>
      <vt:lpstr>41～45</vt:lpstr>
      <vt:lpstr>46</vt:lpstr>
      <vt:lpstr>47-1</vt:lpstr>
      <vt:lpstr>47-2</vt:lpstr>
      <vt:lpstr>48-1</vt:lpstr>
      <vt:lpstr>48-2</vt:lpstr>
      <vt:lpstr>49-1</vt:lpstr>
      <vt:lpstr>49-2</vt:lpstr>
      <vt:lpstr>50-1</vt:lpstr>
      <vt:lpstr>50-2</vt:lpstr>
      <vt:lpstr>51-1</vt:lpstr>
      <vt:lpstr>51-2</vt:lpstr>
      <vt:lpstr>52</vt:lpstr>
      <vt:lpstr>53～60</vt:lpstr>
      <vt:lpstr>61～66</vt:lpstr>
      <vt:lpstr>67～69</vt:lpstr>
      <vt:lpstr>'40'!Print_Area</vt:lpstr>
      <vt:lpstr>'46'!Print_Area</vt:lpstr>
      <vt:lpstr>'47-2'!Print_Area</vt:lpstr>
      <vt:lpstr>'48-1'!Print_Area</vt:lpstr>
      <vt:lpstr>'48-2'!Print_Area</vt:lpstr>
      <vt:lpstr>'49-1'!Print_Area</vt:lpstr>
      <vt:lpstr>'49-2'!Print_Area</vt:lpstr>
      <vt:lpstr>'50-1'!Print_Area</vt:lpstr>
      <vt:lpstr>'50-2'!Print_Area</vt:lpstr>
      <vt:lpstr>'51-1'!Print_Area</vt:lpstr>
      <vt:lpstr>'51-2'!Print_Area</vt:lpstr>
      <vt:lpstr>'52'!Print_Area</vt:lpstr>
      <vt:lpstr>'53～60'!Print_Area</vt:lpstr>
      <vt:lpstr>'61～66'!Print_Area</vt:lpstr>
      <vt:lpstr>'67～69'!Print_Area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2014-02-14T06:45:01Z</cp:lastPrinted>
  <dcterms:created xsi:type="dcterms:W3CDTF">2013-02-14T01:42:11Z</dcterms:created>
  <dcterms:modified xsi:type="dcterms:W3CDTF">2014-03-10T01:56:17Z</dcterms:modified>
</cp:coreProperties>
</file>