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0245" yWindow="-15" windowWidth="10290" windowHeight="7965"/>
  </bookViews>
  <sheets>
    <sheet name="126-1" sheetId="1" r:id="rId1"/>
    <sheet name="126-2" sheetId="2" r:id="rId2"/>
    <sheet name="127" sheetId="3" r:id="rId3"/>
    <sheet name="128" sheetId="4" r:id="rId4"/>
    <sheet name="129-1" sheetId="5" r:id="rId5"/>
    <sheet name="129-2" sheetId="6" r:id="rId6"/>
  </sheets>
  <definedNames>
    <definedName name="_xlnm.Print_Area" localSheetId="0">'126-1'!$A$1:$Y$34</definedName>
    <definedName name="_xlnm.Print_Area" localSheetId="1">'126-2'!$A$1:$W$31</definedName>
    <definedName name="_xlnm.Print_Area" localSheetId="2">'127'!$A$1:$U$29</definedName>
    <definedName name="_xlnm.Print_Area" localSheetId="4">'129-1'!$A$1:$P$30</definedName>
    <definedName name="_xlnm.Print_Area" localSheetId="5">'129-2'!$A$1:$R$30</definedName>
  </definedNames>
  <calcPr calcId="125725"/>
</workbook>
</file>

<file path=xl/calcChain.xml><?xml version="1.0" encoding="utf-8"?>
<calcChain xmlns="http://schemas.openxmlformats.org/spreadsheetml/2006/main">
  <c r="C15" i="5"/>
  <c r="B15" s="1"/>
  <c r="C14"/>
  <c r="B10"/>
  <c r="B12"/>
  <c r="D14"/>
  <c r="D15"/>
  <c r="D16"/>
  <c r="D17"/>
  <c r="D18"/>
  <c r="B18" s="1"/>
  <c r="D19"/>
  <c r="D20"/>
  <c r="D21"/>
  <c r="D22"/>
  <c r="B22" s="1"/>
  <c r="D23"/>
  <c r="D24"/>
  <c r="D25"/>
  <c r="D26"/>
  <c r="D27"/>
  <c r="D28"/>
  <c r="D29"/>
  <c r="D30"/>
  <c r="C12"/>
  <c r="D12"/>
  <c r="E12"/>
  <c r="F12"/>
  <c r="C10"/>
  <c r="D10"/>
  <c r="E10"/>
  <c r="F10"/>
  <c r="G9" i="3"/>
  <c r="C19" i="1"/>
  <c r="D19"/>
  <c r="C20"/>
  <c r="D20"/>
  <c r="C21"/>
  <c r="D21"/>
  <c r="C22"/>
  <c r="D22"/>
  <c r="C23"/>
  <c r="D23"/>
  <c r="C24"/>
  <c r="D24"/>
  <c r="C25"/>
  <c r="D25"/>
  <c r="C26"/>
  <c r="D26"/>
  <c r="C27"/>
  <c r="D27"/>
  <c r="C28"/>
  <c r="D28"/>
  <c r="C29"/>
  <c r="D29"/>
  <c r="C30"/>
  <c r="D30"/>
  <c r="C31"/>
  <c r="D31"/>
  <c r="C32"/>
  <c r="D32"/>
  <c r="C33"/>
  <c r="D33"/>
  <c r="C34"/>
  <c r="D34"/>
  <c r="D18"/>
  <c r="C18"/>
  <c r="C16"/>
  <c r="Q13" i="2" s="1"/>
  <c r="D16" i="1"/>
  <c r="O13" i="2" s="1"/>
  <c r="C14" i="1"/>
  <c r="D14"/>
  <c r="F30" i="6"/>
  <c r="A30"/>
  <c r="F29"/>
  <c r="A29"/>
  <c r="F28"/>
  <c r="A28"/>
  <c r="F27"/>
  <c r="A27"/>
  <c r="F26"/>
  <c r="A26"/>
  <c r="F25"/>
  <c r="A25"/>
  <c r="F24"/>
  <c r="A24"/>
  <c r="F23"/>
  <c r="A23"/>
  <c r="F22"/>
  <c r="A22"/>
  <c r="F21"/>
  <c r="A21"/>
  <c r="F20"/>
  <c r="A20"/>
  <c r="F19"/>
  <c r="A19"/>
  <c r="F18"/>
  <c r="A18"/>
  <c r="F17"/>
  <c r="A17"/>
  <c r="F16"/>
  <c r="A16"/>
  <c r="F15"/>
  <c r="A15"/>
  <c r="F14"/>
  <c r="F11" s="1"/>
  <c r="F9" s="1"/>
  <c r="A14"/>
  <c r="Q12"/>
  <c r="O11"/>
  <c r="N11"/>
  <c r="M11"/>
  <c r="M9" s="1"/>
  <c r="Q9" s="1"/>
  <c r="L11"/>
  <c r="L9" s="1"/>
  <c r="J11"/>
  <c r="I11"/>
  <c r="I9" s="1"/>
  <c r="H11"/>
  <c r="G11"/>
  <c r="E11"/>
  <c r="E9" s="1"/>
  <c r="D11"/>
  <c r="C11"/>
  <c r="B11"/>
  <c r="B9" s="1"/>
  <c r="A11"/>
  <c r="A9" s="1"/>
  <c r="Q10"/>
  <c r="O9"/>
  <c r="N9"/>
  <c r="J9"/>
  <c r="H9"/>
  <c r="G9"/>
  <c r="D9"/>
  <c r="C9"/>
  <c r="L30" i="5"/>
  <c r="G30"/>
  <c r="F30"/>
  <c r="E30"/>
  <c r="C30"/>
  <c r="L29"/>
  <c r="G29"/>
  <c r="F29"/>
  <c r="E29"/>
  <c r="C29"/>
  <c r="B29" s="1"/>
  <c r="L28"/>
  <c r="G28"/>
  <c r="F28"/>
  <c r="E28"/>
  <c r="C28"/>
  <c r="B28" s="1"/>
  <c r="L27"/>
  <c r="G27"/>
  <c r="F27"/>
  <c r="E27"/>
  <c r="C27"/>
  <c r="B27" s="1"/>
  <c r="L26"/>
  <c r="G26"/>
  <c r="F26"/>
  <c r="E26"/>
  <c r="C26"/>
  <c r="L25"/>
  <c r="G25"/>
  <c r="F25"/>
  <c r="E25"/>
  <c r="C25"/>
  <c r="B25" s="1"/>
  <c r="L24"/>
  <c r="G24"/>
  <c r="F24"/>
  <c r="E24"/>
  <c r="C24"/>
  <c r="B24"/>
  <c r="L23"/>
  <c r="G23"/>
  <c r="F23"/>
  <c r="E23"/>
  <c r="C23"/>
  <c r="B23" s="1"/>
  <c r="L22"/>
  <c r="G22"/>
  <c r="F22"/>
  <c r="E22"/>
  <c r="C22"/>
  <c r="L21"/>
  <c r="G21"/>
  <c r="F21"/>
  <c r="E21"/>
  <c r="C21"/>
  <c r="B21" s="1"/>
  <c r="L20"/>
  <c r="G20"/>
  <c r="F20"/>
  <c r="E20"/>
  <c r="C20"/>
  <c r="B20" s="1"/>
  <c r="L19"/>
  <c r="G19"/>
  <c r="F19"/>
  <c r="E19"/>
  <c r="C19"/>
  <c r="B19" s="1"/>
  <c r="L18"/>
  <c r="G18"/>
  <c r="F18"/>
  <c r="E18"/>
  <c r="C18"/>
  <c r="L17"/>
  <c r="G17"/>
  <c r="F17"/>
  <c r="E17"/>
  <c r="C17"/>
  <c r="B17" s="1"/>
  <c r="L16"/>
  <c r="G16"/>
  <c r="F16"/>
  <c r="E16"/>
  <c r="C16"/>
  <c r="B16" s="1"/>
  <c r="L15"/>
  <c r="G15"/>
  <c r="F15"/>
  <c r="E15"/>
  <c r="L14"/>
  <c r="L11" s="1"/>
  <c r="L9" s="1"/>
  <c r="G14"/>
  <c r="F14"/>
  <c r="E14"/>
  <c r="P11"/>
  <c r="O11"/>
  <c r="N11"/>
  <c r="M11"/>
  <c r="C11" s="1"/>
  <c r="K11"/>
  <c r="J11"/>
  <c r="I11"/>
  <c r="H11"/>
  <c r="G11"/>
  <c r="P9"/>
  <c r="O9"/>
  <c r="K9"/>
  <c r="J9"/>
  <c r="I9"/>
  <c r="H9"/>
  <c r="G9"/>
  <c r="H29" i="4"/>
  <c r="E29"/>
  <c r="D29"/>
  <c r="C29"/>
  <c r="B29"/>
  <c r="H28"/>
  <c r="E28"/>
  <c r="D28"/>
  <c r="C28"/>
  <c r="B28"/>
  <c r="H27"/>
  <c r="E27"/>
  <c r="D27"/>
  <c r="B27" s="1"/>
  <c r="C27"/>
  <c r="H26"/>
  <c r="E26"/>
  <c r="D26"/>
  <c r="B26" s="1"/>
  <c r="C26"/>
  <c r="H25"/>
  <c r="E25"/>
  <c r="D25"/>
  <c r="C25"/>
  <c r="B25"/>
  <c r="H24"/>
  <c r="E24"/>
  <c r="D24"/>
  <c r="C24"/>
  <c r="B24"/>
  <c r="H23"/>
  <c r="E23"/>
  <c r="D23"/>
  <c r="B23" s="1"/>
  <c r="C23"/>
  <c r="H22"/>
  <c r="E22"/>
  <c r="D22"/>
  <c r="B22" s="1"/>
  <c r="C22"/>
  <c r="H21"/>
  <c r="E21"/>
  <c r="D21"/>
  <c r="C21"/>
  <c r="B21"/>
  <c r="H20"/>
  <c r="E20"/>
  <c r="D20"/>
  <c r="C20"/>
  <c r="B20"/>
  <c r="H19"/>
  <c r="E19"/>
  <c r="D19"/>
  <c r="B19" s="1"/>
  <c r="C19"/>
  <c r="H18"/>
  <c r="E18"/>
  <c r="D18"/>
  <c r="B18" s="1"/>
  <c r="C18"/>
  <c r="H17"/>
  <c r="E17"/>
  <c r="D17"/>
  <c r="C17"/>
  <c r="B17"/>
  <c r="H16"/>
  <c r="E16"/>
  <c r="D16"/>
  <c r="C16"/>
  <c r="B16"/>
  <c r="H15"/>
  <c r="E15"/>
  <c r="D15"/>
  <c r="B15" s="1"/>
  <c r="C15"/>
  <c r="H14"/>
  <c r="E14"/>
  <c r="D14"/>
  <c r="B14" s="1"/>
  <c r="C14"/>
  <c r="H13"/>
  <c r="E13"/>
  <c r="D13"/>
  <c r="C13"/>
  <c r="B13"/>
  <c r="J10"/>
  <c r="H10" s="1"/>
  <c r="H8" s="1"/>
  <c r="I10"/>
  <c r="G10"/>
  <c r="F10"/>
  <c r="E10"/>
  <c r="C10"/>
  <c r="I8"/>
  <c r="G8"/>
  <c r="F8"/>
  <c r="E8"/>
  <c r="C8"/>
  <c r="S29" i="3"/>
  <c r="P29"/>
  <c r="G29"/>
  <c r="D29" s="1"/>
  <c r="F29"/>
  <c r="C29"/>
  <c r="S28"/>
  <c r="P28"/>
  <c r="G28"/>
  <c r="D28" s="1"/>
  <c r="F28"/>
  <c r="S27"/>
  <c r="P27"/>
  <c r="G27"/>
  <c r="D27" s="1"/>
  <c r="F27"/>
  <c r="C27"/>
  <c r="S26"/>
  <c r="P26"/>
  <c r="G26"/>
  <c r="D26" s="1"/>
  <c r="F26"/>
  <c r="S25"/>
  <c r="P25"/>
  <c r="G25"/>
  <c r="F25"/>
  <c r="D25"/>
  <c r="C25"/>
  <c r="S24"/>
  <c r="P24"/>
  <c r="G24"/>
  <c r="D24" s="1"/>
  <c r="F24"/>
  <c r="S23"/>
  <c r="P23"/>
  <c r="G23"/>
  <c r="D23" s="1"/>
  <c r="F23"/>
  <c r="C23"/>
  <c r="S22"/>
  <c r="P22"/>
  <c r="G22"/>
  <c r="F22"/>
  <c r="E22" s="1"/>
  <c r="D22"/>
  <c r="S21"/>
  <c r="P21"/>
  <c r="G21"/>
  <c r="D21" s="1"/>
  <c r="F21"/>
  <c r="C21"/>
  <c r="S20"/>
  <c r="P20"/>
  <c r="G20"/>
  <c r="D20" s="1"/>
  <c r="F20"/>
  <c r="S19"/>
  <c r="P19"/>
  <c r="G19"/>
  <c r="D19" s="1"/>
  <c r="F19"/>
  <c r="C19"/>
  <c r="S18"/>
  <c r="P18"/>
  <c r="G18"/>
  <c r="D18" s="1"/>
  <c r="F18"/>
  <c r="S17"/>
  <c r="P17"/>
  <c r="G17"/>
  <c r="F17"/>
  <c r="D17"/>
  <c r="C17"/>
  <c r="S16"/>
  <c r="P16"/>
  <c r="G16"/>
  <c r="D16" s="1"/>
  <c r="F16"/>
  <c r="S15"/>
  <c r="P15"/>
  <c r="G15"/>
  <c r="D15" s="1"/>
  <c r="F15"/>
  <c r="C15"/>
  <c r="S14"/>
  <c r="P14"/>
  <c r="G14"/>
  <c r="F14"/>
  <c r="E14" s="1"/>
  <c r="D14"/>
  <c r="S13"/>
  <c r="S10" s="1"/>
  <c r="S8" s="1"/>
  <c r="P13"/>
  <c r="P10" s="1"/>
  <c r="P8" s="1"/>
  <c r="G13"/>
  <c r="D13" s="1"/>
  <c r="F13"/>
  <c r="C13"/>
  <c r="S11"/>
  <c r="P11"/>
  <c r="G11"/>
  <c r="D11" s="1"/>
  <c r="F11"/>
  <c r="C11"/>
  <c r="U10"/>
  <c r="T10"/>
  <c r="R10"/>
  <c r="R8" s="1"/>
  <c r="Q10"/>
  <c r="O10"/>
  <c r="O8" s="1"/>
  <c r="N10"/>
  <c r="N8" s="1"/>
  <c r="K10"/>
  <c r="J10"/>
  <c r="J8" s="1"/>
  <c r="I10"/>
  <c r="H10"/>
  <c r="H8" s="1"/>
  <c r="F10"/>
  <c r="S9"/>
  <c r="P9"/>
  <c r="F9"/>
  <c r="C9" s="1"/>
  <c r="U8"/>
  <c r="T8"/>
  <c r="Q8"/>
  <c r="K8"/>
  <c r="I8"/>
  <c r="T31" i="2"/>
  <c r="D31"/>
  <c r="A31"/>
  <c r="T30"/>
  <c r="D30"/>
  <c r="A30"/>
  <c r="T29"/>
  <c r="D29"/>
  <c r="A29"/>
  <c r="T28"/>
  <c r="D28"/>
  <c r="A28"/>
  <c r="T27"/>
  <c r="D27"/>
  <c r="A27"/>
  <c r="T26"/>
  <c r="D26"/>
  <c r="A26"/>
  <c r="T25"/>
  <c r="D25"/>
  <c r="A25"/>
  <c r="T24"/>
  <c r="D24"/>
  <c r="A24"/>
  <c r="T23"/>
  <c r="D23"/>
  <c r="A23"/>
  <c r="T22"/>
  <c r="D22"/>
  <c r="A22"/>
  <c r="T21"/>
  <c r="D21"/>
  <c r="A21"/>
  <c r="T20"/>
  <c r="D20"/>
  <c r="A20"/>
  <c r="T19"/>
  <c r="D19"/>
  <c r="A19"/>
  <c r="T18"/>
  <c r="D18"/>
  <c r="A18"/>
  <c r="T17"/>
  <c r="D17"/>
  <c r="A17"/>
  <c r="T16"/>
  <c r="D16"/>
  <c r="A16"/>
  <c r="T15"/>
  <c r="D15"/>
  <c r="A15"/>
  <c r="T13"/>
  <c r="R13"/>
  <c r="D13"/>
  <c r="A13"/>
  <c r="V12"/>
  <c r="V10" s="1"/>
  <c r="U12"/>
  <c r="U10" s="1"/>
  <c r="L12"/>
  <c r="K12"/>
  <c r="J12"/>
  <c r="I12"/>
  <c r="H12"/>
  <c r="G12"/>
  <c r="F12"/>
  <c r="E12"/>
  <c r="C12"/>
  <c r="C10" s="1"/>
  <c r="B12"/>
  <c r="B10" s="1"/>
  <c r="T11"/>
  <c r="Q11"/>
  <c r="O11"/>
  <c r="N11"/>
  <c r="D11"/>
  <c r="A11"/>
  <c r="F10"/>
  <c r="E10"/>
  <c r="W34" i="1"/>
  <c r="T34"/>
  <c r="Q34"/>
  <c r="N34"/>
  <c r="K34"/>
  <c r="H34"/>
  <c r="E34"/>
  <c r="W33"/>
  <c r="T33"/>
  <c r="Q33"/>
  <c r="N33"/>
  <c r="K33"/>
  <c r="H33"/>
  <c r="E33"/>
  <c r="W32"/>
  <c r="T32"/>
  <c r="Q32"/>
  <c r="N32"/>
  <c r="K32"/>
  <c r="H32"/>
  <c r="E32"/>
  <c r="W31"/>
  <c r="T31"/>
  <c r="Q31"/>
  <c r="N31"/>
  <c r="K31"/>
  <c r="H31"/>
  <c r="E31"/>
  <c r="W30"/>
  <c r="T30"/>
  <c r="Q30"/>
  <c r="N30"/>
  <c r="K30"/>
  <c r="H30"/>
  <c r="E30"/>
  <c r="W29"/>
  <c r="T29"/>
  <c r="Q29"/>
  <c r="N29"/>
  <c r="K29"/>
  <c r="H29"/>
  <c r="E29"/>
  <c r="W28"/>
  <c r="T28"/>
  <c r="Q28"/>
  <c r="N28"/>
  <c r="K28"/>
  <c r="H28"/>
  <c r="E28"/>
  <c r="W27"/>
  <c r="T27"/>
  <c r="Q27"/>
  <c r="N27"/>
  <c r="K27"/>
  <c r="H27"/>
  <c r="E27"/>
  <c r="W26"/>
  <c r="T26"/>
  <c r="Q26"/>
  <c r="N26"/>
  <c r="K26"/>
  <c r="H26"/>
  <c r="E26"/>
  <c r="W25"/>
  <c r="T25"/>
  <c r="Q25"/>
  <c r="N25"/>
  <c r="K25"/>
  <c r="H25"/>
  <c r="E25"/>
  <c r="W24"/>
  <c r="T24"/>
  <c r="Q24"/>
  <c r="N24"/>
  <c r="K24"/>
  <c r="H24"/>
  <c r="E24"/>
  <c r="W23"/>
  <c r="T23"/>
  <c r="Q23"/>
  <c r="N23"/>
  <c r="K23"/>
  <c r="H23"/>
  <c r="E23"/>
  <c r="W22"/>
  <c r="T22"/>
  <c r="Q22"/>
  <c r="N22"/>
  <c r="K22"/>
  <c r="H22"/>
  <c r="E22"/>
  <c r="W21"/>
  <c r="T21"/>
  <c r="Q21"/>
  <c r="N21"/>
  <c r="K21"/>
  <c r="H21"/>
  <c r="E21"/>
  <c r="W20"/>
  <c r="T20"/>
  <c r="Q20"/>
  <c r="N20"/>
  <c r="N15" s="1"/>
  <c r="N13" s="1"/>
  <c r="K20"/>
  <c r="K15" s="1"/>
  <c r="K13" s="1"/>
  <c r="H20"/>
  <c r="E20"/>
  <c r="W19"/>
  <c r="T19"/>
  <c r="Q19"/>
  <c r="Q15" s="1"/>
  <c r="N19"/>
  <c r="K19"/>
  <c r="H19"/>
  <c r="E19"/>
  <c r="W18"/>
  <c r="T18"/>
  <c r="T15" s="1"/>
  <c r="T13" s="1"/>
  <c r="Q18"/>
  <c r="N18"/>
  <c r="K18"/>
  <c r="H18"/>
  <c r="E18"/>
  <c r="E15" s="1"/>
  <c r="W16"/>
  <c r="T16"/>
  <c r="Q16"/>
  <c r="N16"/>
  <c r="K16"/>
  <c r="H16"/>
  <c r="E16"/>
  <c r="Y15"/>
  <c r="X15"/>
  <c r="W15"/>
  <c r="V15"/>
  <c r="U15"/>
  <c r="S15"/>
  <c r="R15"/>
  <c r="P15"/>
  <c r="O15"/>
  <c r="O13" s="1"/>
  <c r="M15"/>
  <c r="L15"/>
  <c r="J15"/>
  <c r="J13" s="1"/>
  <c r="I15"/>
  <c r="I13" s="1"/>
  <c r="G15"/>
  <c r="G13" s="1"/>
  <c r="F15"/>
  <c r="Y14"/>
  <c r="T14"/>
  <c r="S14"/>
  <c r="R11" i="2" s="1"/>
  <c r="P14" i="1"/>
  <c r="M14"/>
  <c r="J14"/>
  <c r="E14"/>
  <c r="Y13"/>
  <c r="X13"/>
  <c r="W13"/>
  <c r="V13"/>
  <c r="U13"/>
  <c r="S13"/>
  <c r="R13"/>
  <c r="M13"/>
  <c r="L13"/>
  <c r="F13"/>
  <c r="E11" i="5" l="1"/>
  <c r="E9" s="1"/>
  <c r="D11"/>
  <c r="D9" s="1"/>
  <c r="F11"/>
  <c r="F9" s="1"/>
  <c r="B30"/>
  <c r="B26"/>
  <c r="B14"/>
  <c r="M9"/>
  <c r="N9"/>
  <c r="C9"/>
  <c r="J8" i="4"/>
  <c r="D10"/>
  <c r="G10" i="3"/>
  <c r="E10" s="1"/>
  <c r="E19"/>
  <c r="E27"/>
  <c r="D10"/>
  <c r="B15"/>
  <c r="B23"/>
  <c r="E13"/>
  <c r="E16"/>
  <c r="B17"/>
  <c r="E21"/>
  <c r="E24"/>
  <c r="B25"/>
  <c r="E29"/>
  <c r="E15"/>
  <c r="E18"/>
  <c r="B19"/>
  <c r="E23"/>
  <c r="E26"/>
  <c r="B27"/>
  <c r="E17"/>
  <c r="E20"/>
  <c r="B21"/>
  <c r="E25"/>
  <c r="E28"/>
  <c r="B29"/>
  <c r="C14"/>
  <c r="B14" s="1"/>
  <c r="C16"/>
  <c r="B16" s="1"/>
  <c r="C18"/>
  <c r="B18" s="1"/>
  <c r="C20"/>
  <c r="B20" s="1"/>
  <c r="C22"/>
  <c r="B22" s="1"/>
  <c r="C24"/>
  <c r="B24" s="1"/>
  <c r="C26"/>
  <c r="B26" s="1"/>
  <c r="C28"/>
  <c r="B28" s="1"/>
  <c r="F8"/>
  <c r="B13"/>
  <c r="G8"/>
  <c r="B11"/>
  <c r="E11"/>
  <c r="D9"/>
  <c r="D8" s="1"/>
  <c r="E9"/>
  <c r="B9"/>
  <c r="D12" i="2"/>
  <c r="D10" s="1"/>
  <c r="A12"/>
  <c r="A10" s="1"/>
  <c r="T12"/>
  <c r="T10" s="1"/>
  <c r="B22" i="1"/>
  <c r="B26"/>
  <c r="B30"/>
  <c r="B34"/>
  <c r="H15"/>
  <c r="B18"/>
  <c r="D15"/>
  <c r="R12" i="2" s="1"/>
  <c r="B21" i="1"/>
  <c r="Q13"/>
  <c r="B29"/>
  <c r="B25"/>
  <c r="B33"/>
  <c r="B23"/>
  <c r="B27"/>
  <c r="B31"/>
  <c r="B20"/>
  <c r="B24"/>
  <c r="B28"/>
  <c r="B32"/>
  <c r="B19"/>
  <c r="H13"/>
  <c r="C15"/>
  <c r="C13" s="1"/>
  <c r="Q10" i="2" s="1"/>
  <c r="O12"/>
  <c r="N13"/>
  <c r="M13"/>
  <c r="B16" i="1"/>
  <c r="P13" i="2" s="1"/>
  <c r="M11"/>
  <c r="E13" i="1"/>
  <c r="B14"/>
  <c r="D13"/>
  <c r="O10" i="2" s="1"/>
  <c r="B11" i="5" l="1"/>
  <c r="B9" s="1"/>
  <c r="Q11" i="6"/>
  <c r="B10" i="4"/>
  <c r="B8" s="1"/>
  <c r="D8"/>
  <c r="C10" i="3"/>
  <c r="E8"/>
  <c r="B15" i="1"/>
  <c r="M12" i="2" s="1"/>
  <c r="N10"/>
  <c r="N12"/>
  <c r="R10"/>
  <c r="P11"/>
  <c r="B10" i="3" l="1"/>
  <c r="C8"/>
  <c r="B8" s="1"/>
  <c r="B13" i="1"/>
  <c r="P12" i="2"/>
  <c r="P10" l="1"/>
  <c r="M10"/>
</calcChain>
</file>

<file path=xl/sharedStrings.xml><?xml version="1.0" encoding="utf-8"?>
<sst xmlns="http://schemas.openxmlformats.org/spreadsheetml/2006/main" count="327" uniqueCount="130">
  <si>
    <t>Ⅱ　　卒 業 後 の 状 況 調 査</t>
    <rPh sb="3" eb="4">
      <t>ソツ</t>
    </rPh>
    <rPh sb="5" eb="6">
      <t>ギョウ</t>
    </rPh>
    <rPh sb="7" eb="8">
      <t>アト</t>
    </rPh>
    <rPh sb="11" eb="12">
      <t>ジョウ</t>
    </rPh>
    <rPh sb="13" eb="14">
      <t>イワン</t>
    </rPh>
    <rPh sb="15" eb="16">
      <t>チョウ</t>
    </rPh>
    <rPh sb="17" eb="18">
      <t>ジャ</t>
    </rPh>
    <phoneticPr fontId="6"/>
  </si>
  <si>
    <t xml:space="preserve">  〈 中 学 校 〉</t>
    <rPh sb="4" eb="5">
      <t>チュウ</t>
    </rPh>
    <phoneticPr fontId="6"/>
  </si>
  <si>
    <t xml:space="preserve"> Ａ</t>
  </si>
  <si>
    <t xml:space="preserve"> Ｂ</t>
  </si>
  <si>
    <t xml:space="preserve"> Ｃ</t>
  </si>
  <si>
    <t xml:space="preserve"> Ｄ</t>
    <phoneticPr fontId="6"/>
  </si>
  <si>
    <t>高等学校等
進学者</t>
    <rPh sb="0" eb="2">
      <t>コウトウ</t>
    </rPh>
    <rPh sb="2" eb="4">
      <t>ガッコウ</t>
    </rPh>
    <rPh sb="4" eb="5">
      <t>トウ</t>
    </rPh>
    <rPh sb="6" eb="9">
      <t>シンガクシャ</t>
    </rPh>
    <phoneticPr fontId="6"/>
  </si>
  <si>
    <t>専修学校
（高等課程）
進学者</t>
    <rPh sb="6" eb="8">
      <t>コウトウ</t>
    </rPh>
    <rPh sb="8" eb="10">
      <t>カテイ</t>
    </rPh>
    <rPh sb="12" eb="15">
      <t>シンガクシャ</t>
    </rPh>
    <phoneticPr fontId="6"/>
  </si>
  <si>
    <t>専修学校
（一般課程）
等入学者</t>
    <rPh sb="0" eb="2">
      <t>センシュウ</t>
    </rPh>
    <rPh sb="2" eb="4">
      <t>ガッコウ</t>
    </rPh>
    <rPh sb="6" eb="8">
      <t>イッパン</t>
    </rPh>
    <rPh sb="8" eb="10">
      <t>カテイ</t>
    </rPh>
    <rPh sb="12" eb="13">
      <t>トウ</t>
    </rPh>
    <rPh sb="13" eb="16">
      <t>ニュウガクシャ</t>
    </rPh>
    <phoneticPr fontId="6"/>
  </si>
  <si>
    <t>公共職業能力
開発施設
等入学者</t>
    <rPh sb="0" eb="2">
      <t>コウキョウ</t>
    </rPh>
    <rPh sb="2" eb="4">
      <t>ショクギョウ</t>
    </rPh>
    <rPh sb="4" eb="5">
      <t>ノウ</t>
    </rPh>
    <rPh sb="5" eb="6">
      <t>チカラ</t>
    </rPh>
    <rPh sb="7" eb="9">
      <t>カイハツ</t>
    </rPh>
    <rPh sb="9" eb="11">
      <t>シセツ</t>
    </rPh>
    <rPh sb="12" eb="13">
      <t>トウ</t>
    </rPh>
    <rPh sb="13" eb="16">
      <t>ニュウガクシャ</t>
    </rPh>
    <phoneticPr fontId="6"/>
  </si>
  <si>
    <t>就職者</t>
    <phoneticPr fontId="6"/>
  </si>
  <si>
    <t>左記以外の者</t>
    <rPh sb="0" eb="1">
      <t>ヒダリ</t>
    </rPh>
    <rPh sb="1" eb="2">
      <t>シルシ</t>
    </rPh>
    <rPh sb="2" eb="4">
      <t>イガイ</t>
    </rPh>
    <rPh sb="5" eb="6">
      <t>モノ</t>
    </rPh>
    <phoneticPr fontId="6"/>
  </si>
  <si>
    <t>不詳･死亡</t>
    <rPh sb="0" eb="2">
      <t>フショウ</t>
    </rPh>
    <rPh sb="3" eb="5">
      <t>シボウ</t>
    </rPh>
    <phoneticPr fontId="6"/>
  </si>
  <si>
    <t>区　　　　分</t>
    <rPh sb="0" eb="1">
      <t>ク</t>
    </rPh>
    <rPh sb="5" eb="6">
      <t>ブン</t>
    </rPh>
    <phoneticPr fontId="6"/>
  </si>
  <si>
    <t>計</t>
    <rPh sb="0" eb="1">
      <t>ケイ</t>
    </rPh>
    <phoneticPr fontId="6"/>
  </si>
  <si>
    <t>男</t>
    <rPh sb="0" eb="1">
      <t>オトコ</t>
    </rPh>
    <phoneticPr fontId="6"/>
  </si>
  <si>
    <t>女</t>
    <rPh sb="0" eb="1">
      <t>オンナ</t>
    </rPh>
    <phoneticPr fontId="6"/>
  </si>
  <si>
    <t>-</t>
  </si>
  <si>
    <t>平成24年3月卒</t>
    <rPh sb="0" eb="2">
      <t>ヘイセイ</t>
    </rPh>
    <rPh sb="4" eb="5">
      <t>ネン</t>
    </rPh>
    <rPh sb="6" eb="7">
      <t>ガツ</t>
    </rPh>
    <rPh sb="7" eb="8">
      <t>ソツ</t>
    </rPh>
    <phoneticPr fontId="6"/>
  </si>
  <si>
    <t>国　立　計</t>
    <rPh sb="4" eb="5">
      <t>ケイ</t>
    </rPh>
    <phoneticPr fontId="6"/>
  </si>
  <si>
    <t>公　立　計</t>
    <rPh sb="4" eb="5">
      <t>ケイ</t>
    </rPh>
    <phoneticPr fontId="6"/>
  </si>
  <si>
    <t>私　立　計</t>
    <rPh sb="4" eb="5">
      <t>ケイ</t>
    </rPh>
    <phoneticPr fontId="6"/>
  </si>
  <si>
    <t>(公立の内訳)</t>
    <rPh sb="1" eb="3">
      <t>コウリツ</t>
    </rPh>
    <rPh sb="4" eb="6">
      <t>ウチワケ</t>
    </rPh>
    <phoneticPr fontId="6"/>
  </si>
  <si>
    <t>福井市</t>
    <phoneticPr fontId="6"/>
  </si>
  <si>
    <t>敦賀市</t>
    <phoneticPr fontId="6"/>
  </si>
  <si>
    <t>小浜市</t>
    <phoneticPr fontId="6"/>
  </si>
  <si>
    <t>大野市</t>
    <phoneticPr fontId="6"/>
  </si>
  <si>
    <t>勝山市</t>
    <phoneticPr fontId="6"/>
  </si>
  <si>
    <t>鯖江市</t>
    <phoneticPr fontId="6"/>
  </si>
  <si>
    <t>あわら市</t>
    <rPh sb="3" eb="4">
      <t>シ</t>
    </rPh>
    <phoneticPr fontId="6"/>
  </si>
  <si>
    <t>越前市</t>
    <rPh sb="0" eb="2">
      <t>エチゼン</t>
    </rPh>
    <phoneticPr fontId="6"/>
  </si>
  <si>
    <t>坂井市</t>
    <rPh sb="2" eb="3">
      <t>シ</t>
    </rPh>
    <phoneticPr fontId="6"/>
  </si>
  <si>
    <t>永平寺町</t>
    <phoneticPr fontId="6"/>
  </si>
  <si>
    <t>池田町</t>
    <phoneticPr fontId="6"/>
  </si>
  <si>
    <t>南越前町</t>
    <rPh sb="0" eb="1">
      <t>ミナミ</t>
    </rPh>
    <rPh sb="1" eb="4">
      <t>エチゼンチョウ</t>
    </rPh>
    <phoneticPr fontId="6"/>
  </si>
  <si>
    <t>越前町</t>
    <phoneticPr fontId="6"/>
  </si>
  <si>
    <t>美浜町</t>
    <phoneticPr fontId="6"/>
  </si>
  <si>
    <t>高浜町</t>
    <phoneticPr fontId="6"/>
  </si>
  <si>
    <t>おおい町</t>
    <phoneticPr fontId="6"/>
  </si>
  <si>
    <t>若狭町</t>
    <rPh sb="0" eb="3">
      <t>ワカサチョウ</t>
    </rPh>
    <phoneticPr fontId="6"/>
  </si>
  <si>
    <t>Ａのうち他県
への進学者</t>
    <rPh sb="9" eb="11">
      <t>シンガク</t>
    </rPh>
    <rPh sb="11" eb="12">
      <t>シャ</t>
    </rPh>
    <phoneticPr fontId="6"/>
  </si>
  <si>
    <t>高等学校等
進学率(％)</t>
    <rPh sb="0" eb="2">
      <t>コウトウ</t>
    </rPh>
    <rPh sb="2" eb="4">
      <t>ガッコウ</t>
    </rPh>
    <rPh sb="4" eb="5">
      <t>トウ</t>
    </rPh>
    <rPh sb="6" eb="8">
      <t>シンガク</t>
    </rPh>
    <rPh sb="8" eb="9">
      <t>リツ</t>
    </rPh>
    <phoneticPr fontId="6"/>
  </si>
  <si>
    <t>Ａのうち
通信制を除く
進学者</t>
    <rPh sb="5" eb="7">
      <t>ツウシン</t>
    </rPh>
    <rPh sb="7" eb="8">
      <t>セイ</t>
    </rPh>
    <rPh sb="9" eb="10">
      <t>ノゾ</t>
    </rPh>
    <rPh sb="12" eb="15">
      <t>シンガクシャ</t>
    </rPh>
    <phoneticPr fontId="6"/>
  </si>
  <si>
    <t xml:space="preserve">   （再掲）</t>
  </si>
  <si>
    <t>平成24年3月卒</t>
    <rPh sb="6" eb="7">
      <t>ガツ</t>
    </rPh>
    <rPh sb="7" eb="8">
      <t>ソツ</t>
    </rPh>
    <phoneticPr fontId="6"/>
  </si>
  <si>
    <t>区分</t>
    <rPh sb="0" eb="2">
      <t>クブン</t>
    </rPh>
    <phoneticPr fontId="6"/>
  </si>
  <si>
    <t>高等学校
別科</t>
    <rPh sb="5" eb="6">
      <t>ベツ</t>
    </rPh>
    <rPh sb="6" eb="7">
      <t>カ</t>
    </rPh>
    <phoneticPr fontId="6"/>
  </si>
  <si>
    <t>高等学校
通信制</t>
    <rPh sb="5" eb="7">
      <t>ツウシン</t>
    </rPh>
    <rPh sb="7" eb="8">
      <t>セイ</t>
    </rPh>
    <phoneticPr fontId="6"/>
  </si>
  <si>
    <t>高　等
専門学校</t>
    <rPh sb="0" eb="1">
      <t>タカ</t>
    </rPh>
    <rPh sb="2" eb="3">
      <t>トウ</t>
    </rPh>
    <rPh sb="4" eb="6">
      <t>センモン</t>
    </rPh>
    <rPh sb="6" eb="8">
      <t>ガッコウ</t>
    </rPh>
    <phoneticPr fontId="6"/>
  </si>
  <si>
    <t>特別支援
学校</t>
    <rPh sb="0" eb="2">
      <t>トクベツ</t>
    </rPh>
    <rPh sb="2" eb="4">
      <t>シエン</t>
    </rPh>
    <rPh sb="5" eb="7">
      <t>ガッコウ</t>
    </rPh>
    <phoneticPr fontId="6"/>
  </si>
  <si>
    <t>平成24年3月卒</t>
    <rPh sb="4" eb="5">
      <t>ネン</t>
    </rPh>
    <rPh sb="6" eb="7">
      <t>ガツ</t>
    </rPh>
    <rPh sb="7" eb="8">
      <t>ソツ</t>
    </rPh>
    <phoneticPr fontId="6"/>
  </si>
  <si>
    <t>県
内</t>
    <rPh sb="0" eb="1">
      <t>ケン</t>
    </rPh>
    <rPh sb="2" eb="3">
      <t>ウチ</t>
    </rPh>
    <phoneticPr fontId="6"/>
  </si>
  <si>
    <t>県
外</t>
    <rPh sb="0" eb="1">
      <t>ケン</t>
    </rPh>
    <rPh sb="2" eb="3">
      <t>ソト</t>
    </rPh>
    <phoneticPr fontId="6"/>
  </si>
  <si>
    <t xml:space="preserve"> 就職率</t>
  </si>
  <si>
    <t xml:space="preserve">   （％）</t>
  </si>
  <si>
    <t>福井市</t>
  </si>
  <si>
    <t>敦賀市</t>
  </si>
  <si>
    <t>小浜市</t>
  </si>
  <si>
    <t>大野市</t>
  </si>
  <si>
    <t>勝山市</t>
  </si>
  <si>
    <t>鯖江市</t>
  </si>
  <si>
    <t>あわら市</t>
  </si>
  <si>
    <t>永平寺町</t>
  </si>
  <si>
    <t>池田町</t>
  </si>
  <si>
    <t>南越前町</t>
  </si>
  <si>
    <t>越前町</t>
  </si>
  <si>
    <t>美浜町</t>
  </si>
  <si>
    <t>高浜町</t>
  </si>
  <si>
    <t>若狭町</t>
  </si>
  <si>
    <t>平成25年3月卒</t>
    <rPh sb="0" eb="2">
      <t>ヘイセイ</t>
    </rPh>
    <rPh sb="4" eb="5">
      <t>ネン</t>
    </rPh>
    <rPh sb="6" eb="7">
      <t>ガツ</t>
    </rPh>
    <rPh sb="7" eb="8">
      <t>ソツ</t>
    </rPh>
    <phoneticPr fontId="6"/>
  </si>
  <si>
    <t>-</t>
    <phoneticPr fontId="6"/>
  </si>
  <si>
    <t>平成25年3月卒</t>
    <rPh sb="6" eb="7">
      <t>ガツ</t>
    </rPh>
    <rPh sb="7" eb="8">
      <t>ソツ</t>
    </rPh>
    <phoneticPr fontId="6"/>
  </si>
  <si>
    <t>平成25年3月卒</t>
    <rPh sb="4" eb="5">
      <t>ネン</t>
    </rPh>
    <rPh sb="6" eb="7">
      <t>ガツ</t>
    </rPh>
    <rPh sb="7" eb="8">
      <t>ソツ</t>
    </rPh>
    <phoneticPr fontId="6"/>
  </si>
  <si>
    <t>平成24年3月卒</t>
  </si>
  <si>
    <r>
      <t xml:space="preserve">  第 </t>
    </r>
    <r>
      <rPr>
        <sz val="10.5"/>
        <rFont val="ＭＳ ゴシック"/>
        <family val="3"/>
        <charset val="128"/>
      </rPr>
      <t>126 表  進路別卒業者数</t>
    </r>
    <phoneticPr fontId="6"/>
  </si>
  <si>
    <t>（つづき）</t>
    <phoneticPr fontId="6"/>
  </si>
  <si>
    <t>Ａ・Ｂ・Ｃ・Ｄのうち就職している者</t>
    <phoneticPr fontId="6"/>
  </si>
  <si>
    <t>就職率
（％）</t>
    <phoneticPr fontId="6"/>
  </si>
  <si>
    <t>区  　  分</t>
    <phoneticPr fontId="6"/>
  </si>
  <si>
    <t>（再    掲）</t>
    <phoneticPr fontId="6"/>
  </si>
  <si>
    <t>Ａのうち</t>
    <phoneticPr fontId="6"/>
  </si>
  <si>
    <t>Ｂのうち</t>
    <phoneticPr fontId="6"/>
  </si>
  <si>
    <t>Ｃのうち</t>
    <phoneticPr fontId="6"/>
  </si>
  <si>
    <t>Ｄのうち</t>
    <phoneticPr fontId="6"/>
  </si>
  <si>
    <t>-</t>
    <phoneticPr fontId="6"/>
  </si>
  <si>
    <t>-</t>
    <phoneticPr fontId="6"/>
  </si>
  <si>
    <t>-</t>
    <phoneticPr fontId="6"/>
  </si>
  <si>
    <t>-</t>
    <phoneticPr fontId="6"/>
  </si>
  <si>
    <t>福井市</t>
    <phoneticPr fontId="6"/>
  </si>
  <si>
    <t>敦賀市</t>
    <phoneticPr fontId="6"/>
  </si>
  <si>
    <t>小浜市</t>
    <phoneticPr fontId="6"/>
  </si>
  <si>
    <t>大野市</t>
    <phoneticPr fontId="6"/>
  </si>
  <si>
    <t>勝山市</t>
    <phoneticPr fontId="6"/>
  </si>
  <si>
    <t>鯖江市</t>
    <phoneticPr fontId="6"/>
  </si>
  <si>
    <t>永平寺町</t>
    <phoneticPr fontId="6"/>
  </si>
  <si>
    <t>池田町</t>
    <phoneticPr fontId="6"/>
  </si>
  <si>
    <t>越前町</t>
    <phoneticPr fontId="6"/>
  </si>
  <si>
    <t>美浜町</t>
    <phoneticPr fontId="6"/>
  </si>
  <si>
    <t>高浜町</t>
    <phoneticPr fontId="6"/>
  </si>
  <si>
    <t>おおい町</t>
    <phoneticPr fontId="6"/>
  </si>
  <si>
    <r>
      <t xml:space="preserve">  第 </t>
    </r>
    <r>
      <rPr>
        <sz val="10.5"/>
        <rFont val="ＭＳ ゴシック"/>
        <family val="3"/>
        <charset val="128"/>
      </rPr>
      <t>127 表  高等学校等への進学者数</t>
    </r>
    <phoneticPr fontId="6"/>
  </si>
  <si>
    <t>計</t>
    <phoneticPr fontId="6"/>
  </si>
  <si>
    <t>高等学校</t>
    <phoneticPr fontId="6"/>
  </si>
  <si>
    <t>全日制</t>
    <phoneticPr fontId="6"/>
  </si>
  <si>
    <t>定時制</t>
    <phoneticPr fontId="6"/>
  </si>
  <si>
    <t>池田町</t>
    <phoneticPr fontId="6"/>
  </si>
  <si>
    <t>越前町</t>
    <phoneticPr fontId="6"/>
  </si>
  <si>
    <t>美浜町</t>
    <phoneticPr fontId="6"/>
  </si>
  <si>
    <t>高浜町</t>
    <phoneticPr fontId="6"/>
  </si>
  <si>
    <t>おおい町</t>
    <phoneticPr fontId="6"/>
  </si>
  <si>
    <r>
      <t>第 1</t>
    </r>
    <r>
      <rPr>
        <sz val="10.5"/>
        <rFont val="ＭＳ ゴシック"/>
        <family val="3"/>
        <charset val="128"/>
      </rPr>
      <t>28 表  専修学校等への入学者数</t>
    </r>
    <phoneticPr fontId="6"/>
  </si>
  <si>
    <t>専修学校（一般課程）等入学者</t>
    <phoneticPr fontId="6"/>
  </si>
  <si>
    <t>専修学校(一般課程)</t>
    <phoneticPr fontId="6"/>
  </si>
  <si>
    <t>各種学校</t>
    <phoneticPr fontId="6"/>
  </si>
  <si>
    <r>
      <t>第 1</t>
    </r>
    <r>
      <rPr>
        <sz val="10.5"/>
        <rFont val="ＭＳ ゴシック"/>
        <family val="3"/>
        <charset val="128"/>
      </rPr>
      <t>29 表  産業別就職者数</t>
    </r>
    <phoneticPr fontId="6"/>
  </si>
  <si>
    <t>第１次産業</t>
    <phoneticPr fontId="6"/>
  </si>
  <si>
    <t>第２次産業</t>
    <phoneticPr fontId="6"/>
  </si>
  <si>
    <t>地域別</t>
    <phoneticPr fontId="6"/>
  </si>
  <si>
    <t>男女別</t>
    <phoneticPr fontId="6"/>
  </si>
  <si>
    <t>（つづき）</t>
    <phoneticPr fontId="6"/>
  </si>
  <si>
    <t>第３次産業</t>
    <phoneticPr fontId="6"/>
  </si>
  <si>
    <t>左記以外・不詳</t>
    <phoneticPr fontId="6"/>
  </si>
  <si>
    <t>男女別・地域別</t>
    <phoneticPr fontId="6"/>
  </si>
  <si>
    <t>区        分</t>
    <phoneticPr fontId="6"/>
  </si>
  <si>
    <t xml:space="preserve"> 県  外</t>
    <phoneticPr fontId="6"/>
  </si>
  <si>
    <t>平成25年3月卒</t>
    <phoneticPr fontId="6"/>
  </si>
  <si>
    <t xml:space="preserve"> </t>
    <phoneticPr fontId="6"/>
  </si>
  <si>
    <t>国　立</t>
    <phoneticPr fontId="6"/>
  </si>
  <si>
    <t>公　立</t>
    <phoneticPr fontId="6"/>
  </si>
  <si>
    <t>私　立</t>
    <phoneticPr fontId="6"/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</si>
</sst>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176" formatCode="0.0_ "/>
    <numFmt numFmtId="177" formatCode="#,##0;0;&quot;-&quot;"/>
    <numFmt numFmtId="178" formatCode="_ * #,##0.0_ ;_ * \-#,##0.0_ ;_ * &quot;-&quot;?_ ;_ @_ "/>
    <numFmt numFmtId="179" formatCode="0.0"/>
    <numFmt numFmtId="180" formatCode="_ * #,##0.0_ ;_ * \-#,##0.0_ ;_ * &quot;-&quot;_ ;_ @_ "/>
  </numFmts>
  <fonts count="18">
    <font>
      <sz val="10.5"/>
      <name val="ＭＳ ゴシック"/>
      <family val="3"/>
      <charset val="128"/>
    </font>
    <font>
      <sz val="10.5"/>
      <name val="ＭＳ ゴシック"/>
      <family val="3"/>
      <charset val="128"/>
    </font>
    <font>
      <sz val="10.5"/>
      <name val="ＭＳ 明朝"/>
      <family val="1"/>
      <charset val="128"/>
    </font>
    <font>
      <sz val="6"/>
      <name val="ＭＳ ゴシック"/>
      <family val="3"/>
      <charset val="128"/>
    </font>
    <font>
      <sz val="9"/>
      <name val="ＭＳ ゴシック"/>
      <family val="3"/>
      <charset val="128"/>
    </font>
    <font>
      <b/>
      <u/>
      <sz val="20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sz val="9"/>
      <name val="ＭＳ 明朝"/>
      <family val="1"/>
      <charset val="128"/>
    </font>
    <font>
      <b/>
      <sz val="8"/>
      <name val="ＭＳ ゴシック"/>
      <family val="3"/>
      <charset val="128"/>
    </font>
    <font>
      <b/>
      <sz val="10.5"/>
      <name val="ＭＳ ゴシック"/>
      <family val="3"/>
      <charset val="128"/>
    </font>
    <font>
      <b/>
      <sz val="9"/>
      <name val="ＭＳ ゴシック"/>
      <family val="3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9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</borders>
  <cellStyleXfs count="10">
    <xf numFmtId="0" fontId="0" fillId="0" borderId="0"/>
    <xf numFmtId="38" fontId="1" fillId="0" borderId="0" applyFont="0" applyFill="0" applyBorder="0" applyAlignment="0" applyProtection="0"/>
    <xf numFmtId="0" fontId="13" fillId="0" borderId="0"/>
    <xf numFmtId="38" fontId="1" fillId="0" borderId="0" applyFont="0" applyFill="0" applyBorder="0" applyAlignment="0" applyProtection="0"/>
    <xf numFmtId="38" fontId="14" fillId="0" borderId="0" applyFont="0" applyFill="0" applyBorder="0" applyAlignment="0" applyProtection="0"/>
    <xf numFmtId="38" fontId="15" fillId="0" borderId="0" applyFont="0" applyFill="0" applyBorder="0" applyAlignment="0" applyProtection="0"/>
    <xf numFmtId="0" fontId="1" fillId="0" borderId="0"/>
    <xf numFmtId="0" fontId="16" fillId="0" borderId="0">
      <alignment vertical="center"/>
    </xf>
    <xf numFmtId="0" fontId="14" fillId="0" borderId="0"/>
    <xf numFmtId="0" fontId="15" fillId="0" borderId="0"/>
  </cellStyleXfs>
  <cellXfs count="394">
    <xf numFmtId="0" fontId="0" fillId="0" borderId="0" xfId="0"/>
    <xf numFmtId="41" fontId="2" fillId="0" borderId="0" xfId="0" applyNumberFormat="1" applyFont="1"/>
    <xf numFmtId="0" fontId="4" fillId="0" borderId="0" xfId="0" applyFont="1" applyAlignment="1">
      <alignment vertical="center" shrinkToFit="1"/>
    </xf>
    <xf numFmtId="41" fontId="2" fillId="0" borderId="0" xfId="0" applyNumberFormat="1" applyFont="1" applyAlignment="1">
      <alignment vertical="center" wrapText="1"/>
    </xf>
    <xf numFmtId="41" fontId="2" fillId="0" borderId="0" xfId="0" applyNumberFormat="1" applyFont="1" applyAlignment="1">
      <alignment vertical="center"/>
    </xf>
    <xf numFmtId="41" fontId="5" fillId="0" borderId="0" xfId="0" applyNumberFormat="1" applyFont="1" applyAlignment="1">
      <alignment horizontal="center"/>
    </xf>
    <xf numFmtId="41" fontId="2" fillId="0" borderId="2" xfId="0" applyNumberFormat="1" applyFont="1" applyBorder="1" applyAlignment="1">
      <alignment vertical="center"/>
    </xf>
    <xf numFmtId="41" fontId="2" fillId="0" borderId="3" xfId="0" applyNumberFormat="1" applyFont="1" applyBorder="1" applyAlignment="1">
      <alignment vertical="center"/>
    </xf>
    <xf numFmtId="41" fontId="2" fillId="0" borderId="4" xfId="0" applyNumberFormat="1" applyFont="1" applyBorder="1" applyAlignment="1">
      <alignment vertical="center"/>
    </xf>
    <xf numFmtId="41" fontId="2" fillId="0" borderId="5" xfId="0" applyNumberFormat="1" applyFont="1" applyBorder="1" applyAlignment="1">
      <alignment vertical="center"/>
    </xf>
    <xf numFmtId="41" fontId="2" fillId="0" borderId="0" xfId="0" applyNumberFormat="1" applyFont="1" applyBorder="1" applyAlignment="1">
      <alignment vertical="center"/>
    </xf>
    <xf numFmtId="41" fontId="2" fillId="0" borderId="6" xfId="0" applyNumberFormat="1" applyFont="1" applyBorder="1" applyAlignment="1">
      <alignment vertical="center"/>
    </xf>
    <xf numFmtId="41" fontId="2" fillId="0" borderId="9" xfId="0" applyNumberFormat="1" applyFont="1" applyBorder="1" applyAlignment="1">
      <alignment horizontal="center" vertical="center"/>
    </xf>
    <xf numFmtId="41" fontId="2" fillId="0" borderId="10" xfId="0" applyNumberFormat="1" applyFont="1" applyBorder="1" applyAlignment="1">
      <alignment vertical="center"/>
    </xf>
    <xf numFmtId="41" fontId="2" fillId="0" borderId="1" xfId="0" applyNumberFormat="1" applyFont="1" applyBorder="1" applyAlignment="1">
      <alignment vertical="center"/>
    </xf>
    <xf numFmtId="41" fontId="8" fillId="0" borderId="11" xfId="0" applyNumberFormat="1" applyFont="1" applyBorder="1" applyAlignment="1">
      <alignment horizontal="center" vertical="center"/>
    </xf>
    <xf numFmtId="41" fontId="8" fillId="0" borderId="12" xfId="0" applyNumberFormat="1" applyFont="1" applyBorder="1" applyAlignment="1">
      <alignment horizontal="center" vertical="center"/>
    </xf>
    <xf numFmtId="41" fontId="8" fillId="0" borderId="13" xfId="0" applyNumberFormat="1" applyFont="1" applyBorder="1" applyAlignment="1">
      <alignment horizontal="center" vertical="center"/>
    </xf>
    <xf numFmtId="41" fontId="8" fillId="0" borderId="14" xfId="0" applyNumberFormat="1" applyFont="1" applyBorder="1" applyAlignment="1">
      <alignment horizontal="center" vertical="center"/>
    </xf>
    <xf numFmtId="41" fontId="8" fillId="0" borderId="15" xfId="0" applyNumberFormat="1" applyFont="1" applyBorder="1" applyAlignment="1">
      <alignment horizontal="center" vertical="center"/>
    </xf>
    <xf numFmtId="41" fontId="8" fillId="0" borderId="1" xfId="0" applyNumberFormat="1" applyFont="1" applyBorder="1" applyAlignment="1">
      <alignment horizontal="center" vertical="center"/>
    </xf>
    <xf numFmtId="41" fontId="8" fillId="0" borderId="16" xfId="0" applyNumberFormat="1" applyFont="1" applyBorder="1" applyAlignment="1">
      <alignment horizontal="center" vertical="center"/>
    </xf>
    <xf numFmtId="41" fontId="2" fillId="0" borderId="0" xfId="0" applyNumberFormat="1" applyFont="1" applyBorder="1" applyAlignment="1">
      <alignment horizontal="right" vertical="center"/>
    </xf>
    <xf numFmtId="41" fontId="2" fillId="0" borderId="20" xfId="0" applyNumberFormat="1" applyFont="1" applyBorder="1" applyAlignment="1">
      <alignment horizontal="right" vertical="center"/>
    </xf>
    <xf numFmtId="0" fontId="9" fillId="0" borderId="21" xfId="1" applyNumberFormat="1" applyFont="1" applyBorder="1" applyAlignment="1">
      <alignment horizontal="distributed" vertical="center"/>
    </xf>
    <xf numFmtId="41" fontId="2" fillId="0" borderId="18" xfId="1" applyNumberFormat="1" applyFont="1" applyBorder="1" applyAlignment="1">
      <alignment horizontal="right" vertical="center"/>
    </xf>
    <xf numFmtId="41" fontId="2" fillId="0" borderId="27" xfId="0" applyNumberFormat="1" applyFont="1" applyBorder="1" applyAlignment="1">
      <alignment horizontal="right" vertical="center"/>
    </xf>
    <xf numFmtId="41" fontId="8" fillId="0" borderId="17" xfId="1" applyNumberFormat="1" applyFont="1" applyBorder="1" applyAlignment="1">
      <alignment horizontal="left" vertical="center"/>
    </xf>
    <xf numFmtId="41" fontId="2" fillId="0" borderId="28" xfId="0" applyNumberFormat="1" applyFont="1" applyBorder="1" applyAlignment="1">
      <alignment horizontal="right" vertical="center"/>
    </xf>
    <xf numFmtId="41" fontId="2" fillId="0" borderId="29" xfId="0" applyNumberFormat="1" applyFont="1" applyBorder="1" applyAlignment="1">
      <alignment horizontal="right" vertical="center"/>
    </xf>
    <xf numFmtId="0" fontId="2" fillId="0" borderId="30" xfId="1" applyNumberFormat="1" applyFont="1" applyBorder="1" applyAlignment="1">
      <alignment horizontal="distributed" vertical="center"/>
    </xf>
    <xf numFmtId="0" fontId="2" fillId="0" borderId="36" xfId="1" applyNumberFormat="1" applyFont="1" applyBorder="1" applyAlignment="1">
      <alignment horizontal="distributed" vertical="center"/>
    </xf>
    <xf numFmtId="0" fontId="2" fillId="0" borderId="42" xfId="1" applyNumberFormat="1" applyFont="1" applyBorder="1" applyAlignment="1">
      <alignment horizontal="distributed" vertical="center"/>
    </xf>
    <xf numFmtId="0" fontId="2" fillId="0" borderId="43" xfId="1" applyNumberFormat="1" applyFont="1" applyBorder="1" applyAlignment="1">
      <alignment horizontal="distributed" vertical="center"/>
    </xf>
    <xf numFmtId="41" fontId="2" fillId="0" borderId="0" xfId="0" applyNumberFormat="1" applyFont="1" applyBorder="1"/>
    <xf numFmtId="0" fontId="2" fillId="0" borderId="0" xfId="0" applyFont="1" applyFill="1"/>
    <xf numFmtId="176" fontId="4" fillId="0" borderId="0" xfId="0" applyNumberFormat="1" applyFont="1" applyAlignment="1">
      <alignment vertical="center" shrinkToFit="1"/>
    </xf>
    <xf numFmtId="0" fontId="2" fillId="0" borderId="0" xfId="0" applyFont="1" applyFill="1" applyBorder="1"/>
    <xf numFmtId="0" fontId="0" fillId="0" borderId="0" xfId="0" applyFont="1" applyFill="1" applyBorder="1"/>
    <xf numFmtId="0" fontId="2" fillId="0" borderId="0" xfId="0" applyFont="1" applyFill="1" applyBorder="1" applyAlignment="1">
      <alignment vertical="center"/>
    </xf>
    <xf numFmtId="0" fontId="2" fillId="0" borderId="9" xfId="0" applyFont="1" applyFill="1" applyBorder="1" applyAlignment="1">
      <alignment vertical="center"/>
    </xf>
    <xf numFmtId="41" fontId="2" fillId="0" borderId="46" xfId="0" applyNumberFormat="1" applyFont="1" applyBorder="1" applyAlignment="1">
      <alignment vertical="center"/>
    </xf>
    <xf numFmtId="0" fontId="8" fillId="0" borderId="12" xfId="0" applyFont="1" applyFill="1" applyBorder="1" applyAlignment="1">
      <alignment horizontal="center" vertical="center"/>
    </xf>
    <xf numFmtId="0" fontId="8" fillId="0" borderId="50" xfId="0" applyFont="1" applyFill="1" applyBorder="1" applyAlignment="1">
      <alignment horizontal="center" vertical="center"/>
    </xf>
    <xf numFmtId="41" fontId="8" fillId="0" borderId="49" xfId="0" applyNumberFormat="1" applyFont="1" applyBorder="1" applyAlignment="1">
      <alignment horizontal="center" vertical="center"/>
    </xf>
    <xf numFmtId="41" fontId="8" fillId="0" borderId="50" xfId="0" applyNumberFormat="1" applyFont="1" applyBorder="1" applyAlignment="1">
      <alignment horizontal="center" vertical="center"/>
    </xf>
    <xf numFmtId="177" fontId="2" fillId="0" borderId="52" xfId="0" applyNumberFormat="1" applyFont="1" applyFill="1" applyBorder="1" applyAlignment="1">
      <alignment vertical="center"/>
    </xf>
    <xf numFmtId="41" fontId="2" fillId="0" borderId="51" xfId="0" applyNumberFormat="1" applyFont="1" applyBorder="1" applyAlignment="1">
      <alignment horizontal="right" vertical="center"/>
    </xf>
    <xf numFmtId="178" fontId="2" fillId="0" borderId="4" xfId="0" applyNumberFormat="1" applyFont="1" applyBorder="1" applyAlignment="1">
      <alignment horizontal="right" vertical="center"/>
    </xf>
    <xf numFmtId="178" fontId="2" fillId="0" borderId="51" xfId="0" applyNumberFormat="1" applyFont="1" applyBorder="1" applyAlignment="1">
      <alignment horizontal="right" vertical="center"/>
    </xf>
    <xf numFmtId="41" fontId="10" fillId="0" borderId="56" xfId="0" applyNumberFormat="1" applyFont="1" applyBorder="1" applyAlignment="1">
      <alignment horizontal="right" vertical="center"/>
    </xf>
    <xf numFmtId="0" fontId="11" fillId="0" borderId="22" xfId="1" applyNumberFormat="1" applyFont="1" applyBorder="1" applyAlignment="1">
      <alignment horizontal="distributed" vertical="center"/>
    </xf>
    <xf numFmtId="41" fontId="2" fillId="0" borderId="57" xfId="0" applyNumberFormat="1" applyFont="1" applyBorder="1" applyAlignment="1">
      <alignment horizontal="right" vertical="center"/>
    </xf>
    <xf numFmtId="0" fontId="2" fillId="0" borderId="6" xfId="1" applyNumberFormat="1" applyFont="1" applyBorder="1" applyAlignment="1">
      <alignment horizontal="distributed" vertical="center"/>
    </xf>
    <xf numFmtId="0" fontId="2" fillId="0" borderId="11" xfId="1" applyNumberFormat="1" applyFont="1" applyBorder="1" applyAlignment="1">
      <alignment horizontal="distributed" vertical="center"/>
    </xf>
    <xf numFmtId="177" fontId="2" fillId="0" borderId="2" xfId="0" applyNumberFormat="1" applyFont="1" applyFill="1" applyBorder="1" applyAlignment="1">
      <alignment vertical="center"/>
    </xf>
    <xf numFmtId="177" fontId="2" fillId="0" borderId="20" xfId="0" applyNumberFormat="1" applyFont="1" applyFill="1" applyBorder="1" applyAlignment="1">
      <alignment vertical="center"/>
    </xf>
    <xf numFmtId="178" fontId="2" fillId="0" borderId="20" xfId="0" applyNumberFormat="1" applyFont="1" applyBorder="1" applyAlignment="1">
      <alignment horizontal="right" vertical="center"/>
    </xf>
    <xf numFmtId="178" fontId="2" fillId="0" borderId="29" xfId="0" applyNumberFormat="1" applyFont="1" applyBorder="1" applyAlignment="1">
      <alignment horizontal="right" vertical="center"/>
    </xf>
    <xf numFmtId="178" fontId="2" fillId="0" borderId="17" xfId="0" applyNumberFormat="1" applyFont="1" applyBorder="1" applyAlignment="1">
      <alignment horizontal="right" vertical="center"/>
    </xf>
    <xf numFmtId="41" fontId="2" fillId="0" borderId="65" xfId="0" applyNumberFormat="1" applyFont="1" applyBorder="1" applyAlignment="1">
      <alignment horizontal="right" vertical="center"/>
    </xf>
    <xf numFmtId="41" fontId="8" fillId="0" borderId="3" xfId="1" applyNumberFormat="1" applyFont="1" applyBorder="1" applyAlignment="1">
      <alignment horizontal="right" vertical="center"/>
    </xf>
    <xf numFmtId="0" fontId="2" fillId="0" borderId="63" xfId="1" applyNumberFormat="1" applyFont="1" applyBorder="1" applyAlignment="1">
      <alignment horizontal="distributed" vertical="center"/>
    </xf>
    <xf numFmtId="0" fontId="2" fillId="0" borderId="70" xfId="1" applyNumberFormat="1" applyFont="1" applyBorder="1" applyAlignment="1">
      <alignment horizontal="distributed" vertical="center"/>
    </xf>
    <xf numFmtId="0" fontId="2" fillId="0" borderId="58" xfId="1" applyNumberFormat="1" applyFont="1" applyBorder="1" applyAlignment="1">
      <alignment horizontal="distributed" vertical="center"/>
    </xf>
    <xf numFmtId="0" fontId="2" fillId="0" borderId="72" xfId="1" applyNumberFormat="1" applyFont="1" applyBorder="1" applyAlignment="1">
      <alignment horizontal="distributed" vertical="center"/>
    </xf>
    <xf numFmtId="0" fontId="0" fillId="0" borderId="0" xfId="0" applyFont="1"/>
    <xf numFmtId="41" fontId="2" fillId="0" borderId="0" xfId="1" applyNumberFormat="1" applyFont="1"/>
    <xf numFmtId="41" fontId="2" fillId="0" borderId="0" xfId="1" applyNumberFormat="1" applyFont="1" applyAlignment="1">
      <alignment vertical="center"/>
    </xf>
    <xf numFmtId="0" fontId="2" fillId="0" borderId="0" xfId="1" applyNumberFormat="1" applyFont="1" applyBorder="1" applyAlignment="1">
      <alignment vertical="center"/>
    </xf>
    <xf numFmtId="0" fontId="2" fillId="0" borderId="0" xfId="1" applyNumberFormat="1" applyFont="1" applyAlignment="1">
      <alignment vertical="center"/>
    </xf>
    <xf numFmtId="0" fontId="8" fillId="0" borderId="78" xfId="1" applyNumberFormat="1" applyFont="1" applyBorder="1" applyAlignment="1">
      <alignment horizontal="center" vertical="center"/>
    </xf>
    <xf numFmtId="0" fontId="8" fillId="0" borderId="60" xfId="1" applyNumberFormat="1" applyFont="1" applyBorder="1" applyAlignment="1">
      <alignment horizontal="center" vertical="center"/>
    </xf>
    <xf numFmtId="0" fontId="8" fillId="0" borderId="64" xfId="1" applyNumberFormat="1" applyFont="1" applyBorder="1" applyAlignment="1">
      <alignment horizontal="center" vertical="center"/>
    </xf>
    <xf numFmtId="41" fontId="2" fillId="0" borderId="0" xfId="1" applyNumberFormat="1" applyFont="1" applyBorder="1" applyAlignment="1">
      <alignment vertical="center"/>
    </xf>
    <xf numFmtId="41" fontId="9" fillId="0" borderId="21" xfId="1" applyNumberFormat="1" applyFont="1" applyBorder="1" applyAlignment="1">
      <alignment horizontal="distributed" vertical="center"/>
    </xf>
    <xf numFmtId="41" fontId="2" fillId="0" borderId="9" xfId="1" applyNumberFormat="1" applyFont="1" applyBorder="1" applyAlignment="1">
      <alignment horizontal="distributed" vertical="center"/>
    </xf>
    <xf numFmtId="41" fontId="2" fillId="0" borderId="0" xfId="1" applyNumberFormat="1" applyFont="1" applyBorder="1" applyAlignment="1">
      <alignment horizontal="right" vertical="center"/>
    </xf>
    <xf numFmtId="41" fontId="2" fillId="0" borderId="20" xfId="1" applyNumberFormat="1" applyFont="1" applyBorder="1" applyAlignment="1">
      <alignment horizontal="right" vertical="center"/>
    </xf>
    <xf numFmtId="41" fontId="2" fillId="0" borderId="28" xfId="1" applyNumberFormat="1" applyFont="1" applyBorder="1" applyAlignment="1">
      <alignment horizontal="right" vertical="center"/>
    </xf>
    <xf numFmtId="41" fontId="2" fillId="0" borderId="30" xfId="1" applyNumberFormat="1" applyFont="1" applyBorder="1" applyAlignment="1">
      <alignment horizontal="distributed" vertical="center"/>
    </xf>
    <xf numFmtId="41" fontId="2" fillId="0" borderId="36" xfId="1" applyNumberFormat="1" applyFont="1" applyBorder="1" applyAlignment="1">
      <alignment horizontal="distributed" vertical="center"/>
    </xf>
    <xf numFmtId="41" fontId="2" fillId="0" borderId="42" xfId="1" applyNumberFormat="1" applyFont="1" applyBorder="1" applyAlignment="1">
      <alignment horizontal="distributed" vertical="center"/>
    </xf>
    <xf numFmtId="41" fontId="2" fillId="0" borderId="43" xfId="1" applyNumberFormat="1" applyFont="1" applyBorder="1" applyAlignment="1">
      <alignment horizontal="distributed" vertical="center"/>
    </xf>
    <xf numFmtId="0" fontId="2" fillId="0" borderId="0" xfId="0" applyFont="1" applyFill="1" applyAlignment="1">
      <alignment horizontal="right"/>
    </xf>
    <xf numFmtId="0" fontId="2" fillId="0" borderId="1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177" fontId="2" fillId="0" borderId="6" xfId="0" applyNumberFormat="1" applyFont="1" applyFill="1" applyBorder="1" applyAlignment="1">
      <alignment horizontal="right" vertical="center"/>
    </xf>
    <xf numFmtId="177" fontId="2" fillId="0" borderId="18" xfId="0" applyNumberFormat="1" applyFont="1" applyFill="1" applyBorder="1" applyAlignment="1">
      <alignment horizontal="right" vertical="center"/>
    </xf>
    <xf numFmtId="38" fontId="2" fillId="0" borderId="9" xfId="1" applyFont="1" applyFill="1" applyBorder="1" applyAlignment="1">
      <alignment horizontal="distributed" vertical="center"/>
    </xf>
    <xf numFmtId="38" fontId="8" fillId="0" borderId="17" xfId="1" applyFont="1" applyFill="1" applyBorder="1" applyAlignment="1">
      <alignment horizontal="left" vertical="center"/>
    </xf>
    <xf numFmtId="177" fontId="2" fillId="0" borderId="3" xfId="0" applyNumberFormat="1" applyFont="1" applyFill="1" applyBorder="1" applyAlignment="1">
      <alignment horizontal="right" vertical="center"/>
    </xf>
    <xf numFmtId="177" fontId="2" fillId="0" borderId="20" xfId="0" applyNumberFormat="1" applyFont="1" applyFill="1" applyBorder="1" applyAlignment="1">
      <alignment horizontal="right" vertical="center"/>
    </xf>
    <xf numFmtId="177" fontId="2" fillId="0" borderId="28" xfId="0" applyNumberFormat="1" applyFont="1" applyFill="1" applyBorder="1" applyAlignment="1">
      <alignment horizontal="right" vertical="center"/>
    </xf>
    <xf numFmtId="38" fontId="2" fillId="0" borderId="30" xfId="1" applyFont="1" applyFill="1" applyBorder="1" applyAlignment="1">
      <alignment horizontal="distributed" vertical="center"/>
    </xf>
    <xf numFmtId="38" fontId="2" fillId="0" borderId="36" xfId="1" applyFont="1" applyFill="1" applyBorder="1" applyAlignment="1">
      <alignment horizontal="distributed" vertical="center"/>
    </xf>
    <xf numFmtId="38" fontId="2" fillId="0" borderId="42" xfId="1" applyFont="1" applyFill="1" applyBorder="1" applyAlignment="1">
      <alignment horizontal="distributed" vertical="center"/>
    </xf>
    <xf numFmtId="38" fontId="2" fillId="0" borderId="43" xfId="1" applyFont="1" applyFill="1" applyBorder="1" applyAlignment="1">
      <alignment horizontal="distributed" vertical="center"/>
    </xf>
    <xf numFmtId="177" fontId="2" fillId="0" borderId="4" xfId="0" applyNumberFormat="1" applyFont="1" applyFill="1" applyBorder="1" applyAlignment="1">
      <alignment horizontal="right" vertical="center"/>
    </xf>
    <xf numFmtId="177" fontId="2" fillId="0" borderId="29" xfId="0" applyNumberFormat="1" applyFont="1" applyFill="1" applyBorder="1" applyAlignment="1">
      <alignment horizontal="right" vertical="center"/>
    </xf>
    <xf numFmtId="177" fontId="2" fillId="0" borderId="19" xfId="0" applyNumberFormat="1" applyFont="1" applyFill="1" applyBorder="1" applyAlignment="1">
      <alignment horizontal="right" vertical="center"/>
    </xf>
    <xf numFmtId="179" fontId="2" fillId="0" borderId="0" xfId="0" applyNumberFormat="1" applyFont="1" applyFill="1"/>
    <xf numFmtId="0" fontId="2" fillId="0" borderId="1" xfId="0" applyFont="1" applyFill="1" applyBorder="1"/>
    <xf numFmtId="179" fontId="2" fillId="0" borderId="1" xfId="0" applyNumberFormat="1" applyFont="1" applyFill="1" applyBorder="1"/>
    <xf numFmtId="179" fontId="2" fillId="0" borderId="87" xfId="0" applyNumberFormat="1" applyFont="1" applyFill="1" applyBorder="1" applyAlignment="1">
      <alignment vertical="center"/>
    </xf>
    <xf numFmtId="179" fontId="2" fillId="0" borderId="56" xfId="0" applyNumberFormat="1" applyFont="1" applyFill="1" applyBorder="1" applyAlignment="1">
      <alignment vertical="center"/>
    </xf>
    <xf numFmtId="179" fontId="2" fillId="0" borderId="90" xfId="0" applyNumberFormat="1" applyFont="1" applyFill="1" applyBorder="1" applyAlignment="1">
      <alignment vertical="center"/>
    </xf>
    <xf numFmtId="177" fontId="2" fillId="0" borderId="57" xfId="0" applyNumberFormat="1" applyFont="1" applyFill="1" applyBorder="1" applyAlignment="1">
      <alignment horizontal="right" vertical="center"/>
    </xf>
    <xf numFmtId="180" fontId="2" fillId="0" borderId="87" xfId="0" applyNumberFormat="1" applyFont="1" applyFill="1" applyBorder="1" applyAlignment="1">
      <alignment horizontal="right" vertical="center"/>
    </xf>
    <xf numFmtId="0" fontId="10" fillId="0" borderId="0" xfId="0" applyFont="1" applyFill="1" applyBorder="1" applyAlignment="1">
      <alignment horizontal="right" vertical="center"/>
    </xf>
    <xf numFmtId="177" fontId="2" fillId="0" borderId="0" xfId="0" applyNumberFormat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right" vertical="center"/>
    </xf>
    <xf numFmtId="38" fontId="2" fillId="0" borderId="6" xfId="1" applyFont="1" applyFill="1" applyBorder="1" applyAlignment="1">
      <alignment horizontal="distributed" vertical="center"/>
    </xf>
    <xf numFmtId="38" fontId="2" fillId="0" borderId="11" xfId="1" applyFont="1" applyFill="1" applyBorder="1" applyAlignment="1">
      <alignment horizontal="distributed" vertical="center"/>
    </xf>
    <xf numFmtId="177" fontId="2" fillId="0" borderId="51" xfId="0" applyNumberFormat="1" applyFont="1" applyFill="1" applyBorder="1" applyAlignment="1">
      <alignment horizontal="right" vertical="center"/>
    </xf>
    <xf numFmtId="38" fontId="8" fillId="0" borderId="3" xfId="1" applyFont="1" applyFill="1" applyBorder="1" applyAlignment="1">
      <alignment horizontal="right" vertical="center"/>
    </xf>
    <xf numFmtId="177" fontId="2" fillId="0" borderId="56" xfId="0" applyNumberFormat="1" applyFont="1" applyFill="1" applyBorder="1" applyAlignment="1">
      <alignment horizontal="right" vertical="center"/>
    </xf>
    <xf numFmtId="0" fontId="2" fillId="0" borderId="56" xfId="0" applyFont="1" applyFill="1" applyBorder="1" applyAlignment="1">
      <alignment horizontal="right" vertical="center"/>
    </xf>
    <xf numFmtId="38" fontId="2" fillId="0" borderId="63" xfId="1" applyFont="1" applyFill="1" applyBorder="1" applyAlignment="1">
      <alignment horizontal="distributed" vertical="center"/>
    </xf>
    <xf numFmtId="38" fontId="2" fillId="0" borderId="70" xfId="1" applyFont="1" applyFill="1" applyBorder="1" applyAlignment="1">
      <alignment horizontal="distributed" vertical="center"/>
    </xf>
    <xf numFmtId="38" fontId="2" fillId="0" borderId="72" xfId="1" applyFont="1" applyFill="1" applyBorder="1" applyAlignment="1">
      <alignment horizontal="distributed" vertical="center"/>
    </xf>
    <xf numFmtId="41" fontId="2" fillId="0" borderId="2" xfId="0" applyNumberFormat="1" applyFont="1" applyBorder="1"/>
    <xf numFmtId="41" fontId="2" fillId="0" borderId="0" xfId="0" applyNumberFormat="1" applyFont="1" applyBorder="1" applyAlignment="1">
      <alignment horizontal="center" vertical="center"/>
    </xf>
    <xf numFmtId="41" fontId="8" fillId="0" borderId="0" xfId="0" applyNumberFormat="1" applyFont="1" applyBorder="1" applyAlignment="1">
      <alignment horizontal="center" vertical="center"/>
    </xf>
    <xf numFmtId="0" fontId="2" fillId="0" borderId="9" xfId="1" applyNumberFormat="1" applyFont="1" applyBorder="1" applyAlignment="1">
      <alignment horizontal="distributed" vertical="center"/>
    </xf>
    <xf numFmtId="0" fontId="8" fillId="0" borderId="78" xfId="0" applyFont="1" applyFill="1" applyBorder="1" applyAlignment="1">
      <alignment horizontal="center" vertical="center"/>
    </xf>
    <xf numFmtId="0" fontId="8" fillId="0" borderId="64" xfId="0" applyFont="1" applyFill="1" applyBorder="1" applyAlignment="1">
      <alignment horizontal="center" vertical="center"/>
    </xf>
    <xf numFmtId="0" fontId="8" fillId="0" borderId="60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distributed" vertical="center"/>
    </xf>
    <xf numFmtId="0" fontId="8" fillId="0" borderId="49" xfId="0" applyFont="1" applyFill="1" applyBorder="1" applyAlignment="1">
      <alignment horizontal="center" vertical="center"/>
    </xf>
    <xf numFmtId="0" fontId="17" fillId="0" borderId="17" xfId="1" applyNumberFormat="1" applyFont="1" applyBorder="1" applyAlignment="1">
      <alignment horizontal="distributed" vertical="center"/>
    </xf>
    <xf numFmtId="41" fontId="2" fillId="0" borderId="6" xfId="0" applyNumberFormat="1" applyFont="1" applyBorder="1" applyAlignment="1">
      <alignment horizontal="right" vertical="center"/>
    </xf>
    <xf numFmtId="41" fontId="2" fillId="0" borderId="18" xfId="0" applyNumberFormat="1" applyFont="1" applyBorder="1" applyAlignment="1">
      <alignment horizontal="right" vertical="center"/>
    </xf>
    <xf numFmtId="41" fontId="2" fillId="0" borderId="7" xfId="0" applyNumberFormat="1" applyFont="1" applyBorder="1" applyAlignment="1">
      <alignment horizontal="right" vertical="center"/>
    </xf>
    <xf numFmtId="41" fontId="2" fillId="0" borderId="19" xfId="0" applyNumberFormat="1" applyFont="1" applyBorder="1" applyAlignment="1">
      <alignment horizontal="right" vertical="center"/>
    </xf>
    <xf numFmtId="41" fontId="10" fillId="0" borderId="22" xfId="0" applyNumberFormat="1" applyFont="1" applyBorder="1" applyAlignment="1">
      <alignment horizontal="right" vertical="center"/>
    </xf>
    <xf numFmtId="41" fontId="10" fillId="0" borderId="23" xfId="0" applyNumberFormat="1" applyFont="1" applyBorder="1" applyAlignment="1">
      <alignment horizontal="right" vertical="center"/>
    </xf>
    <xf numFmtId="41" fontId="10" fillId="0" borderId="24" xfId="0" applyNumberFormat="1" applyFont="1" applyBorder="1" applyAlignment="1">
      <alignment horizontal="right" vertical="center"/>
    </xf>
    <xf numFmtId="41" fontId="10" fillId="0" borderId="25" xfId="0" applyNumberFormat="1" applyFont="1" applyBorder="1" applyAlignment="1">
      <alignment horizontal="right" vertical="center"/>
    </xf>
    <xf numFmtId="41" fontId="10" fillId="0" borderId="26" xfId="0" applyNumberFormat="1" applyFont="1" applyBorder="1" applyAlignment="1">
      <alignment horizontal="right" vertical="center"/>
    </xf>
    <xf numFmtId="41" fontId="10" fillId="0" borderId="97" xfId="1" applyNumberFormat="1" applyFont="1" applyBorder="1" applyAlignment="1">
      <alignment horizontal="right" vertical="center"/>
    </xf>
    <xf numFmtId="41" fontId="10" fillId="0" borderId="54" xfId="1" applyNumberFormat="1" applyFont="1" applyBorder="1" applyAlignment="1">
      <alignment horizontal="right" vertical="center"/>
    </xf>
    <xf numFmtId="41" fontId="10" fillId="0" borderId="23" xfId="1" applyNumberFormat="1" applyFont="1" applyBorder="1" applyAlignment="1">
      <alignment horizontal="right" vertical="center"/>
    </xf>
    <xf numFmtId="41" fontId="2" fillId="0" borderId="95" xfId="0" applyNumberFormat="1" applyFont="1" applyBorder="1" applyAlignment="1">
      <alignment horizontal="right" vertical="center"/>
    </xf>
    <xf numFmtId="41" fontId="2" fillId="0" borderId="96" xfId="0" applyNumberFormat="1" applyFont="1" applyBorder="1" applyAlignment="1">
      <alignment horizontal="right" vertical="center"/>
    </xf>
    <xf numFmtId="41" fontId="2" fillId="0" borderId="7" xfId="1" applyNumberFormat="1" applyFont="1" applyBorder="1" applyAlignment="1">
      <alignment horizontal="right" vertical="center"/>
    </xf>
    <xf numFmtId="41" fontId="2" fillId="0" borderId="81" xfId="0" applyNumberFormat="1" applyFont="1" applyBorder="1" applyAlignment="1">
      <alignment horizontal="right" vertical="center"/>
    </xf>
    <xf numFmtId="41" fontId="2" fillId="0" borderId="98" xfId="0" applyNumberFormat="1" applyFont="1" applyBorder="1" applyAlignment="1">
      <alignment horizontal="right" vertical="center"/>
    </xf>
    <xf numFmtId="41" fontId="2" fillId="0" borderId="19" xfId="1" applyNumberFormat="1" applyFont="1" applyBorder="1" applyAlignment="1">
      <alignment horizontal="right" vertical="center"/>
    </xf>
    <xf numFmtId="41" fontId="2" fillId="0" borderId="81" xfId="1" applyNumberFormat="1" applyFont="1" applyBorder="1" applyAlignment="1">
      <alignment horizontal="right" vertical="center"/>
    </xf>
    <xf numFmtId="41" fontId="2" fillId="0" borderId="60" xfId="0" applyNumberFormat="1" applyFont="1" applyBorder="1" applyAlignment="1">
      <alignment horizontal="right" vertical="center"/>
    </xf>
    <xf numFmtId="41" fontId="2" fillId="0" borderId="62" xfId="0" applyNumberFormat="1" applyFont="1" applyBorder="1" applyAlignment="1">
      <alignment horizontal="right" vertical="center"/>
    </xf>
    <xf numFmtId="41" fontId="2" fillId="0" borderId="3" xfId="0" applyNumberFormat="1" applyFont="1" applyBorder="1" applyAlignment="1">
      <alignment horizontal="right" vertical="center"/>
    </xf>
    <xf numFmtId="41" fontId="2" fillId="0" borderId="4" xfId="0" applyNumberFormat="1" applyFont="1" applyBorder="1" applyAlignment="1">
      <alignment horizontal="right" vertical="center"/>
    </xf>
    <xf numFmtId="41" fontId="2" fillId="0" borderId="2" xfId="0" applyNumberFormat="1" applyFont="1" applyBorder="1" applyAlignment="1">
      <alignment horizontal="right" vertical="center"/>
    </xf>
    <xf numFmtId="41" fontId="2" fillId="0" borderId="31" xfId="0" applyNumberFormat="1" applyFont="1" applyBorder="1" applyAlignment="1">
      <alignment horizontal="right" vertical="center"/>
    </xf>
    <xf numFmtId="41" fontId="2" fillId="0" borderId="10" xfId="0" applyNumberFormat="1" applyFont="1" applyBorder="1" applyAlignment="1">
      <alignment horizontal="right" vertical="center"/>
    </xf>
    <xf numFmtId="41" fontId="2" fillId="0" borderId="35" xfId="0" applyNumberFormat="1" applyFont="1" applyBorder="1" applyAlignment="1">
      <alignment horizontal="right" vertical="center"/>
    </xf>
    <xf numFmtId="41" fontId="2" fillId="0" borderId="34" xfId="0" applyNumberFormat="1" applyFont="1" applyBorder="1" applyAlignment="1">
      <alignment horizontal="right" vertical="center"/>
    </xf>
    <xf numFmtId="41" fontId="2" fillId="0" borderId="32" xfId="0" applyNumberFormat="1" applyFont="1" applyBorder="1" applyAlignment="1">
      <alignment horizontal="right" vertical="center"/>
    </xf>
    <xf numFmtId="41" fontId="2" fillId="0" borderId="33" xfId="0" applyNumberFormat="1" applyFont="1" applyBorder="1" applyAlignment="1">
      <alignment horizontal="right" vertical="center"/>
    </xf>
    <xf numFmtId="41" fontId="2" fillId="0" borderId="63" xfId="0" applyNumberFormat="1" applyFont="1" applyBorder="1" applyAlignment="1">
      <alignment horizontal="right" vertical="center"/>
    </xf>
    <xf numFmtId="41" fontId="2" fillId="0" borderId="38" xfId="0" applyNumberFormat="1" applyFont="1" applyBorder="1" applyAlignment="1">
      <alignment horizontal="right" vertical="center"/>
    </xf>
    <xf numFmtId="41" fontId="2" fillId="0" borderId="66" xfId="0" applyNumberFormat="1" applyFont="1" applyBorder="1" applyAlignment="1">
      <alignment horizontal="right" vertical="center"/>
    </xf>
    <xf numFmtId="41" fontId="2" fillId="0" borderId="40" xfId="0" applyNumberFormat="1" applyFont="1" applyBorder="1" applyAlignment="1">
      <alignment horizontal="right" vertical="center"/>
    </xf>
    <xf numFmtId="41" fontId="2" fillId="0" borderId="41" xfId="0" applyNumberFormat="1" applyFont="1" applyBorder="1" applyAlignment="1">
      <alignment horizontal="right" vertical="center"/>
    </xf>
    <xf numFmtId="41" fontId="2" fillId="0" borderId="39" xfId="0" applyNumberFormat="1" applyFont="1" applyBorder="1" applyAlignment="1">
      <alignment horizontal="right" vertical="center"/>
    </xf>
    <xf numFmtId="41" fontId="2" fillId="0" borderId="37" xfId="0" applyNumberFormat="1" applyFont="1" applyBorder="1" applyAlignment="1">
      <alignment horizontal="right" vertical="center"/>
    </xf>
    <xf numFmtId="41" fontId="2" fillId="0" borderId="72" xfId="0" applyNumberFormat="1" applyFont="1" applyBorder="1" applyAlignment="1">
      <alignment horizontal="right" vertical="center"/>
    </xf>
    <xf numFmtId="41" fontId="2" fillId="0" borderId="12" xfId="0" applyNumberFormat="1" applyFont="1" applyBorder="1" applyAlignment="1">
      <alignment horizontal="right" vertical="center"/>
    </xf>
    <xf numFmtId="41" fontId="2" fillId="0" borderId="71" xfId="0" applyNumberFormat="1" applyFont="1" applyBorder="1" applyAlignment="1">
      <alignment horizontal="right" vertical="center"/>
    </xf>
    <xf numFmtId="41" fontId="2" fillId="0" borderId="45" xfId="0" applyNumberFormat="1" applyFont="1" applyBorder="1" applyAlignment="1">
      <alignment horizontal="right" vertical="center"/>
    </xf>
    <xf numFmtId="41" fontId="2" fillId="0" borderId="15" xfId="0" applyNumberFormat="1" applyFont="1" applyBorder="1" applyAlignment="1">
      <alignment horizontal="right" vertical="center"/>
    </xf>
    <xf numFmtId="41" fontId="2" fillId="0" borderId="13" xfId="0" applyNumberFormat="1" applyFont="1" applyBorder="1" applyAlignment="1">
      <alignment horizontal="right" vertical="center"/>
    </xf>
    <xf numFmtId="177" fontId="2" fillId="0" borderId="51" xfId="0" applyNumberFormat="1" applyFont="1" applyFill="1" applyBorder="1" applyAlignment="1">
      <alignment vertical="center"/>
    </xf>
    <xf numFmtId="177" fontId="2" fillId="0" borderId="28" xfId="0" applyNumberFormat="1" applyFont="1" applyFill="1" applyBorder="1" applyAlignment="1">
      <alignment vertical="center"/>
    </xf>
    <xf numFmtId="178" fontId="2" fillId="0" borderId="18" xfId="0" applyNumberFormat="1" applyFont="1" applyBorder="1" applyAlignment="1">
      <alignment horizontal="right" vertical="center"/>
    </xf>
    <xf numFmtId="178" fontId="2" fillId="0" borderId="19" xfId="0" applyNumberFormat="1" applyFont="1" applyBorder="1" applyAlignment="1">
      <alignment horizontal="right" vertical="center"/>
    </xf>
    <xf numFmtId="178" fontId="2" fillId="0" borderId="52" xfId="0" applyNumberFormat="1" applyFont="1" applyBorder="1" applyAlignment="1">
      <alignment horizontal="right" vertical="center"/>
    </xf>
    <xf numFmtId="41" fontId="2" fillId="0" borderId="52" xfId="0" applyNumberFormat="1" applyFont="1" applyBorder="1" applyAlignment="1">
      <alignment horizontal="right" vertical="center"/>
    </xf>
    <xf numFmtId="0" fontId="8" fillId="0" borderId="3" xfId="1" applyNumberFormat="1" applyFont="1" applyBorder="1" applyAlignment="1">
      <alignment horizontal="distributed" vertical="center"/>
    </xf>
    <xf numFmtId="177" fontId="10" fillId="0" borderId="26" xfId="0" applyNumberFormat="1" applyFont="1" applyFill="1" applyBorder="1" applyAlignment="1">
      <alignment vertical="center"/>
    </xf>
    <xf numFmtId="177" fontId="10" fillId="0" borderId="23" xfId="0" applyNumberFormat="1" applyFont="1" applyFill="1" applyBorder="1" applyAlignment="1">
      <alignment vertical="center"/>
    </xf>
    <xf numFmtId="177" fontId="10" fillId="0" borderId="53" xfId="0" applyNumberFormat="1" applyFont="1" applyFill="1" applyBorder="1" applyAlignment="1">
      <alignment vertical="center"/>
    </xf>
    <xf numFmtId="41" fontId="10" fillId="0" borderId="54" xfId="0" applyNumberFormat="1" applyFont="1" applyBorder="1" applyAlignment="1">
      <alignment horizontal="right" vertical="center"/>
    </xf>
    <xf numFmtId="41" fontId="10" fillId="0" borderId="55" xfId="0" applyNumberFormat="1" applyFont="1" applyBorder="1" applyAlignment="1">
      <alignment horizontal="right" vertical="center"/>
    </xf>
    <xf numFmtId="178" fontId="10" fillId="0" borderId="24" xfId="0" applyNumberFormat="1" applyFont="1" applyBorder="1" applyAlignment="1">
      <alignment horizontal="right" vertical="center"/>
    </xf>
    <xf numFmtId="178" fontId="10" fillId="0" borderId="23" xfId="0" applyNumberFormat="1" applyFont="1" applyBorder="1" applyAlignment="1">
      <alignment horizontal="right" vertical="center"/>
    </xf>
    <xf numFmtId="178" fontId="10" fillId="0" borderId="25" xfId="0" applyNumberFormat="1" applyFont="1" applyBorder="1" applyAlignment="1">
      <alignment horizontal="right" vertical="center"/>
    </xf>
    <xf numFmtId="41" fontId="10" fillId="0" borderId="53" xfId="0" applyNumberFormat="1" applyFont="1" applyBorder="1" applyAlignment="1">
      <alignment horizontal="right" vertical="center"/>
    </xf>
    <xf numFmtId="177" fontId="2" fillId="0" borderId="0" xfId="0" applyNumberFormat="1" applyFont="1" applyFill="1" applyBorder="1" applyAlignment="1">
      <alignment vertical="center"/>
    </xf>
    <xf numFmtId="177" fontId="2" fillId="0" borderId="18" xfId="0" applyNumberFormat="1" applyFont="1" applyFill="1" applyBorder="1" applyAlignment="1">
      <alignment vertical="center"/>
    </xf>
    <xf numFmtId="177" fontId="2" fillId="0" borderId="57" xfId="0" applyNumberFormat="1" applyFont="1" applyFill="1" applyBorder="1" applyAlignment="1">
      <alignment vertical="center"/>
    </xf>
    <xf numFmtId="41" fontId="2" fillId="0" borderId="46" xfId="0" applyNumberFormat="1" applyFont="1" applyBorder="1" applyAlignment="1">
      <alignment horizontal="right" vertical="center"/>
    </xf>
    <xf numFmtId="178" fontId="2" fillId="0" borderId="7" xfId="0" applyNumberFormat="1" applyFont="1" applyBorder="1" applyAlignment="1">
      <alignment horizontal="right" vertical="center"/>
    </xf>
    <xf numFmtId="178" fontId="2" fillId="0" borderId="46" xfId="0" applyNumberFormat="1" applyFont="1" applyBorder="1" applyAlignment="1">
      <alignment horizontal="right" vertical="center"/>
    </xf>
    <xf numFmtId="178" fontId="2" fillId="0" borderId="57" xfId="0" applyNumberFormat="1" applyFont="1" applyBorder="1" applyAlignment="1">
      <alignment horizontal="right" vertical="center"/>
    </xf>
    <xf numFmtId="41" fontId="2" fillId="0" borderId="58" xfId="0" applyNumberFormat="1" applyFont="1" applyBorder="1" applyAlignment="1">
      <alignment horizontal="right" vertical="center"/>
    </xf>
    <xf numFmtId="41" fontId="2" fillId="0" borderId="59" xfId="0" applyNumberFormat="1" applyFont="1" applyBorder="1" applyAlignment="1">
      <alignment horizontal="right" vertical="center"/>
    </xf>
    <xf numFmtId="177" fontId="2" fillId="0" borderId="49" xfId="0" applyNumberFormat="1" applyFont="1" applyFill="1" applyBorder="1" applyAlignment="1">
      <alignment vertical="center"/>
    </xf>
    <xf numFmtId="0" fontId="2" fillId="0" borderId="60" xfId="0" applyFont="1" applyFill="1" applyBorder="1" applyAlignment="1">
      <alignment vertical="center"/>
    </xf>
    <xf numFmtId="177" fontId="2" fillId="0" borderId="61" xfId="0" applyNumberFormat="1" applyFont="1" applyFill="1" applyBorder="1" applyAlignment="1">
      <alignment vertical="center"/>
    </xf>
    <xf numFmtId="178" fontId="2" fillId="0" borderId="14" xfId="0" applyNumberFormat="1" applyFont="1" applyBorder="1" applyAlignment="1">
      <alignment horizontal="right" vertical="center"/>
    </xf>
    <xf numFmtId="178" fontId="2" fillId="0" borderId="60" xfId="0" applyNumberFormat="1" applyFont="1" applyFill="1" applyBorder="1" applyAlignment="1">
      <alignment horizontal="right" vertical="center"/>
    </xf>
    <xf numFmtId="178" fontId="2" fillId="0" borderId="62" xfId="0" applyNumberFormat="1" applyFont="1" applyBorder="1" applyAlignment="1">
      <alignment horizontal="right" vertical="center"/>
    </xf>
    <xf numFmtId="41" fontId="2" fillId="0" borderId="64" xfId="0" applyNumberFormat="1" applyFont="1" applyBorder="1" applyAlignment="1">
      <alignment horizontal="right" vertical="center"/>
    </xf>
    <xf numFmtId="41" fontId="2" fillId="0" borderId="61" xfId="0" applyNumberFormat="1" applyFont="1" applyBorder="1" applyAlignment="1">
      <alignment horizontal="right" vertical="center"/>
    </xf>
    <xf numFmtId="178" fontId="2" fillId="0" borderId="67" xfId="0" applyNumberFormat="1" applyFont="1" applyBorder="1" applyAlignment="1">
      <alignment horizontal="right" vertical="center"/>
    </xf>
    <xf numFmtId="178" fontId="2" fillId="0" borderId="33" xfId="0" applyNumberFormat="1" applyFont="1" applyBorder="1" applyAlignment="1">
      <alignment horizontal="right" vertical="center"/>
    </xf>
    <xf numFmtId="178" fontId="2" fillId="0" borderId="35" xfId="0" applyNumberFormat="1" applyFont="1" applyBorder="1" applyAlignment="1">
      <alignment horizontal="right" vertical="center"/>
    </xf>
    <xf numFmtId="178" fontId="2" fillId="0" borderId="32" xfId="0" applyNumberFormat="1" applyFont="1" applyBorder="1" applyAlignment="1">
      <alignment horizontal="right" vertical="center"/>
    </xf>
    <xf numFmtId="178" fontId="2" fillId="0" borderId="68" xfId="0" applyNumberFormat="1" applyFont="1" applyBorder="1" applyAlignment="1">
      <alignment horizontal="right" vertical="center"/>
    </xf>
    <xf numFmtId="41" fontId="2" fillId="0" borderId="68" xfId="0" applyNumberFormat="1" applyFont="1" applyBorder="1" applyAlignment="1">
      <alignment horizontal="right" vertical="center"/>
    </xf>
    <xf numFmtId="177" fontId="2" fillId="0" borderId="47" xfId="0" applyNumberFormat="1" applyFont="1" applyFill="1" applyBorder="1" applyAlignment="1">
      <alignment vertical="center"/>
    </xf>
    <xf numFmtId="177" fontId="2" fillId="0" borderId="39" xfId="0" applyNumberFormat="1" applyFont="1" applyFill="1" applyBorder="1" applyAlignment="1">
      <alignment vertical="center"/>
    </xf>
    <xf numFmtId="177" fontId="2" fillId="0" borderId="69" xfId="0" applyNumberFormat="1" applyFont="1" applyFill="1" applyBorder="1" applyAlignment="1">
      <alignment vertical="center"/>
    </xf>
    <xf numFmtId="41" fontId="2" fillId="0" borderId="66" xfId="1" applyNumberFormat="1" applyFont="1" applyBorder="1" applyAlignment="1">
      <alignment horizontal="right" vertical="center"/>
    </xf>
    <xf numFmtId="41" fontId="2" fillId="0" borderId="39" xfId="1" applyNumberFormat="1" applyFont="1" applyBorder="1" applyAlignment="1">
      <alignment horizontal="right" vertical="center"/>
    </xf>
    <xf numFmtId="41" fontId="2" fillId="0" borderId="70" xfId="0" applyNumberFormat="1" applyFont="1" applyBorder="1" applyAlignment="1">
      <alignment horizontal="right" vertical="center"/>
    </xf>
    <xf numFmtId="41" fontId="2" fillId="0" borderId="69" xfId="0" applyNumberFormat="1" applyFont="1" applyBorder="1" applyAlignment="1">
      <alignment horizontal="right" vertical="center"/>
    </xf>
    <xf numFmtId="41" fontId="2" fillId="0" borderId="10" xfId="1" applyNumberFormat="1" applyFont="1" applyBorder="1" applyAlignment="1">
      <alignment horizontal="right" vertical="center"/>
    </xf>
    <xf numFmtId="177" fontId="2" fillId="0" borderId="16" xfId="0" applyNumberFormat="1" applyFont="1" applyFill="1" applyBorder="1" applyAlignment="1">
      <alignment vertical="center"/>
    </xf>
    <xf numFmtId="177" fontId="2" fillId="0" borderId="13" xfId="0" applyNumberFormat="1" applyFont="1" applyFill="1" applyBorder="1" applyAlignment="1">
      <alignment vertical="center"/>
    </xf>
    <xf numFmtId="177" fontId="2" fillId="0" borderId="50" xfId="0" applyNumberFormat="1" applyFont="1" applyFill="1" applyBorder="1" applyAlignment="1">
      <alignment vertical="center"/>
    </xf>
    <xf numFmtId="178" fontId="2" fillId="0" borderId="60" xfId="0" applyNumberFormat="1" applyFont="1" applyBorder="1" applyAlignment="1">
      <alignment horizontal="right" vertical="center"/>
    </xf>
    <xf numFmtId="178" fontId="2" fillId="0" borderId="12" xfId="0" applyNumberFormat="1" applyFont="1" applyBorder="1" applyAlignment="1">
      <alignment horizontal="right" vertical="center"/>
    </xf>
    <xf numFmtId="178" fontId="2" fillId="0" borderId="50" xfId="0" applyNumberFormat="1" applyFont="1" applyBorder="1" applyAlignment="1">
      <alignment horizontal="right" vertical="center"/>
    </xf>
    <xf numFmtId="41" fontId="2" fillId="0" borderId="73" xfId="0" applyNumberFormat="1" applyFont="1" applyBorder="1" applyAlignment="1">
      <alignment horizontal="right" vertical="center"/>
    </xf>
    <xf numFmtId="41" fontId="17" fillId="0" borderId="17" xfId="1" applyNumberFormat="1" applyFont="1" applyBorder="1" applyAlignment="1">
      <alignment horizontal="distributed" vertical="center"/>
    </xf>
    <xf numFmtId="41" fontId="2" fillId="0" borderId="3" xfId="1" applyNumberFormat="1" applyFont="1" applyBorder="1" applyAlignment="1">
      <alignment vertical="center"/>
    </xf>
    <xf numFmtId="41" fontId="2" fillId="0" borderId="20" xfId="1" applyNumberFormat="1" applyFont="1" applyBorder="1" applyAlignment="1">
      <alignment vertical="center"/>
    </xf>
    <xf numFmtId="41" fontId="10" fillId="0" borderId="22" xfId="1" applyNumberFormat="1" applyFont="1" applyBorder="1" applyAlignment="1">
      <alignment horizontal="right" vertical="center"/>
    </xf>
    <xf numFmtId="41" fontId="2" fillId="0" borderId="23" xfId="1" applyNumberFormat="1" applyFont="1" applyBorder="1" applyAlignment="1">
      <alignment horizontal="right" vertical="center"/>
    </xf>
    <xf numFmtId="41" fontId="2" fillId="0" borderId="55" xfId="1" applyNumberFormat="1" applyFont="1" applyBorder="1" applyAlignment="1">
      <alignment horizontal="right" vertical="center"/>
    </xf>
    <xf numFmtId="41" fontId="2" fillId="0" borderId="6" xfId="1" applyNumberFormat="1" applyFont="1" applyBorder="1" applyAlignment="1">
      <alignment horizontal="right" vertical="center"/>
    </xf>
    <xf numFmtId="41" fontId="2" fillId="0" borderId="79" xfId="1" applyNumberFormat="1" applyFont="1" applyBorder="1" applyAlignment="1">
      <alignment horizontal="right" vertical="center"/>
    </xf>
    <xf numFmtId="41" fontId="2" fillId="0" borderId="11" xfId="1" applyNumberFormat="1" applyFont="1" applyBorder="1" applyAlignment="1">
      <alignment horizontal="right" vertical="center"/>
    </xf>
    <xf numFmtId="41" fontId="2" fillId="0" borderId="60" xfId="1" applyNumberFormat="1" applyFont="1" applyBorder="1" applyAlignment="1">
      <alignment horizontal="right" vertical="center"/>
    </xf>
    <xf numFmtId="41" fontId="2" fillId="0" borderId="64" xfId="1" applyNumberFormat="1" applyFont="1" applyBorder="1" applyAlignment="1">
      <alignment horizontal="right" vertical="center"/>
    </xf>
    <xf numFmtId="41" fontId="2" fillId="0" borderId="32" xfId="1" applyNumberFormat="1" applyFont="1" applyBorder="1" applyAlignment="1">
      <alignment horizontal="right" vertical="center"/>
    </xf>
    <xf numFmtId="41" fontId="2" fillId="0" borderId="70" xfId="1" applyNumberFormat="1" applyFont="1" applyBorder="1" applyAlignment="1">
      <alignment horizontal="right" vertical="center"/>
    </xf>
    <xf numFmtId="41" fontId="2" fillId="0" borderId="38" xfId="1" applyNumberFormat="1" applyFont="1" applyBorder="1" applyAlignment="1">
      <alignment horizontal="right" vertical="center"/>
    </xf>
    <xf numFmtId="41" fontId="2" fillId="0" borderId="72" xfId="1" applyNumberFormat="1" applyFont="1" applyBorder="1" applyAlignment="1">
      <alignment horizontal="right" vertical="center"/>
    </xf>
    <xf numFmtId="41" fontId="2" fillId="0" borderId="13" xfId="1" applyNumberFormat="1" applyFont="1" applyBorder="1" applyAlignment="1">
      <alignment horizontal="right" vertical="center"/>
    </xf>
    <xf numFmtId="41" fontId="2" fillId="0" borderId="12" xfId="1" applyNumberFormat="1" applyFont="1" applyBorder="1" applyAlignment="1">
      <alignment horizontal="right" vertical="center"/>
    </xf>
    <xf numFmtId="0" fontId="0" fillId="0" borderId="0" xfId="0" applyFont="1" applyFill="1" applyAlignment="1">
      <alignment vertical="center"/>
    </xf>
    <xf numFmtId="38" fontId="2" fillId="0" borderId="17" xfId="1" applyFont="1" applyFill="1" applyBorder="1" applyAlignment="1">
      <alignment horizontal="distributed" vertical="center"/>
    </xf>
    <xf numFmtId="38" fontId="10" fillId="0" borderId="21" xfId="1" applyFont="1" applyFill="1" applyBorder="1" applyAlignment="1">
      <alignment horizontal="distributed" vertical="center"/>
    </xf>
    <xf numFmtId="177" fontId="10" fillId="0" borderId="22" xfId="0" applyNumberFormat="1" applyFont="1" applyFill="1" applyBorder="1" applyAlignment="1">
      <alignment horizontal="right" vertical="center"/>
    </xf>
    <xf numFmtId="177" fontId="10" fillId="0" borderId="23" xfId="0" applyNumberFormat="1" applyFont="1" applyFill="1" applyBorder="1" applyAlignment="1">
      <alignment horizontal="right" vertical="center"/>
    </xf>
    <xf numFmtId="177" fontId="2" fillId="0" borderId="78" xfId="0" applyNumberFormat="1" applyFont="1" applyFill="1" applyBorder="1" applyAlignment="1">
      <alignment horizontal="right" vertical="center"/>
    </xf>
    <xf numFmtId="177" fontId="2" fillId="0" borderId="60" xfId="0" applyNumberFormat="1" applyFont="1" applyFill="1" applyBorder="1" applyAlignment="1">
      <alignment horizontal="right" vertical="center"/>
    </xf>
    <xf numFmtId="177" fontId="2" fillId="0" borderId="63" xfId="0" applyNumberFormat="1" applyFont="1" applyFill="1" applyBorder="1" applyAlignment="1">
      <alignment horizontal="right" vertical="center"/>
    </xf>
    <xf numFmtId="177" fontId="2" fillId="0" borderId="33" xfId="0" applyNumberFormat="1" applyFont="1" applyFill="1" applyBorder="1" applyAlignment="1">
      <alignment horizontal="right" vertical="center"/>
    </xf>
    <xf numFmtId="177" fontId="2" fillId="0" borderId="32" xfId="0" applyNumberFormat="1" applyFont="1" applyFill="1" applyBorder="1" applyAlignment="1">
      <alignment horizontal="right" vertical="center"/>
    </xf>
    <xf numFmtId="177" fontId="2" fillId="0" borderId="70" xfId="0" applyNumberFormat="1" applyFont="1" applyFill="1" applyBorder="1" applyAlignment="1">
      <alignment horizontal="right" vertical="center"/>
    </xf>
    <xf numFmtId="177" fontId="2" fillId="0" borderId="39" xfId="0" applyNumberFormat="1" applyFont="1" applyFill="1" applyBorder="1" applyAlignment="1">
      <alignment horizontal="right" vertical="center"/>
    </xf>
    <xf numFmtId="177" fontId="2" fillId="0" borderId="38" xfId="0" applyNumberFormat="1" applyFont="1" applyFill="1" applyBorder="1" applyAlignment="1">
      <alignment horizontal="right" vertical="center"/>
    </xf>
    <xf numFmtId="177" fontId="2" fillId="0" borderId="72" xfId="0" applyNumberFormat="1" applyFont="1" applyFill="1" applyBorder="1" applyAlignment="1">
      <alignment horizontal="right" vertical="center"/>
    </xf>
    <xf numFmtId="177" fontId="2" fillId="0" borderId="13" xfId="0" applyNumberFormat="1" applyFont="1" applyFill="1" applyBorder="1" applyAlignment="1">
      <alignment horizontal="right" vertical="center"/>
    </xf>
    <xf numFmtId="177" fontId="2" fillId="0" borderId="12" xfId="0" applyNumberFormat="1" applyFont="1" applyFill="1" applyBorder="1" applyAlignment="1">
      <alignment horizontal="right" vertical="center"/>
    </xf>
    <xf numFmtId="177" fontId="10" fillId="0" borderId="24" xfId="0" applyNumberFormat="1" applyFont="1" applyFill="1" applyBorder="1" applyAlignment="1">
      <alignment horizontal="right" vertical="center"/>
    </xf>
    <xf numFmtId="177" fontId="2" fillId="0" borderId="7" xfId="0" applyNumberFormat="1" applyFont="1" applyFill="1" applyBorder="1" applyAlignment="1">
      <alignment horizontal="right" vertical="center"/>
    </xf>
    <xf numFmtId="177" fontId="2" fillId="0" borderId="14" xfId="0" applyNumberFormat="1" applyFont="1" applyFill="1" applyBorder="1" applyAlignment="1">
      <alignment horizontal="right" vertical="center"/>
    </xf>
    <xf numFmtId="177" fontId="2" fillId="0" borderId="62" xfId="0" applyNumberFormat="1" applyFont="1" applyFill="1" applyBorder="1" applyAlignment="1">
      <alignment horizontal="right" vertical="center"/>
    </xf>
    <xf numFmtId="177" fontId="2" fillId="0" borderId="31" xfId="0" applyNumberFormat="1" applyFont="1" applyFill="1" applyBorder="1" applyAlignment="1">
      <alignment horizontal="right" vertical="center"/>
    </xf>
    <xf numFmtId="177" fontId="2" fillId="0" borderId="35" xfId="0" applyNumberFormat="1" applyFont="1" applyFill="1" applyBorder="1" applyAlignment="1">
      <alignment horizontal="right" vertical="center"/>
    </xf>
    <xf numFmtId="177" fontId="2" fillId="0" borderId="34" xfId="0" applyNumberFormat="1" applyFont="1" applyFill="1" applyBorder="1" applyAlignment="1">
      <alignment horizontal="right" vertical="center"/>
    </xf>
    <xf numFmtId="177" fontId="2" fillId="0" borderId="37" xfId="0" applyNumberFormat="1" applyFont="1" applyFill="1" applyBorder="1" applyAlignment="1">
      <alignment horizontal="right" vertical="center"/>
    </xf>
    <xf numFmtId="177" fontId="2" fillId="0" borderId="41" xfId="0" applyNumberFormat="1" applyFont="1" applyFill="1" applyBorder="1" applyAlignment="1">
      <alignment horizontal="right" vertical="center"/>
    </xf>
    <xf numFmtId="177" fontId="2" fillId="0" borderId="40" xfId="0" applyNumberFormat="1" applyFont="1" applyFill="1" applyBorder="1" applyAlignment="1">
      <alignment horizontal="right" vertical="center"/>
    </xf>
    <xf numFmtId="177" fontId="2" fillId="0" borderId="44" xfId="0" applyNumberFormat="1" applyFont="1" applyFill="1" applyBorder="1" applyAlignment="1">
      <alignment horizontal="right" vertical="center"/>
    </xf>
    <xf numFmtId="177" fontId="2" fillId="0" borderId="15" xfId="0" applyNumberFormat="1" applyFont="1" applyFill="1" applyBorder="1" applyAlignment="1">
      <alignment horizontal="right" vertical="center"/>
    </xf>
    <xf numFmtId="177" fontId="2" fillId="0" borderId="45" xfId="0" applyNumberFormat="1" applyFont="1" applyFill="1" applyBorder="1" applyAlignment="1">
      <alignment horizontal="right" vertical="center"/>
    </xf>
    <xf numFmtId="0" fontId="0" fillId="0" borderId="1" xfId="0" applyFont="1" applyFill="1" applyBorder="1"/>
    <xf numFmtId="177" fontId="2" fillId="0" borderId="19" xfId="0" applyNumberFormat="1" applyFont="1" applyFill="1" applyBorder="1" applyAlignment="1">
      <alignment vertical="center"/>
    </xf>
    <xf numFmtId="177" fontId="2" fillId="0" borderId="6" xfId="0" applyNumberFormat="1" applyFont="1" applyFill="1" applyBorder="1" applyAlignment="1">
      <alignment vertical="center"/>
    </xf>
    <xf numFmtId="177" fontId="10" fillId="0" borderId="26" xfId="0" applyNumberFormat="1" applyFont="1" applyFill="1" applyBorder="1" applyAlignment="1">
      <alignment horizontal="right" vertical="center"/>
    </xf>
    <xf numFmtId="177" fontId="10" fillId="0" borderId="25" xfId="0" applyNumberFormat="1" applyFont="1" applyFill="1" applyBorder="1" applyAlignment="1">
      <alignment horizontal="right" vertical="center"/>
    </xf>
    <xf numFmtId="177" fontId="10" fillId="0" borderId="53" xfId="0" applyNumberFormat="1" applyFont="1" applyFill="1" applyBorder="1" applyAlignment="1">
      <alignment horizontal="right" vertical="center"/>
    </xf>
    <xf numFmtId="177" fontId="10" fillId="0" borderId="0" xfId="0" applyNumberFormat="1" applyFont="1" applyFill="1" applyBorder="1" applyAlignment="1">
      <alignment horizontal="right" vertical="center"/>
    </xf>
    <xf numFmtId="180" fontId="2" fillId="0" borderId="91" xfId="0" applyNumberFormat="1" applyFont="1" applyFill="1" applyBorder="1" applyAlignment="1">
      <alignment horizontal="right" vertical="center"/>
    </xf>
    <xf numFmtId="0" fontId="10" fillId="0" borderId="22" xfId="0" applyFont="1" applyFill="1" applyBorder="1" applyAlignment="1">
      <alignment horizontal="distributed" vertical="center"/>
    </xf>
    <xf numFmtId="180" fontId="2" fillId="0" borderId="56" xfId="0" applyNumberFormat="1" applyFont="1" applyFill="1" applyBorder="1" applyAlignment="1">
      <alignment horizontal="right" vertical="center"/>
    </xf>
    <xf numFmtId="177" fontId="2" fillId="0" borderId="1" xfId="0" applyNumberFormat="1" applyFont="1" applyFill="1" applyBorder="1" applyAlignment="1">
      <alignment horizontal="right" vertical="center"/>
    </xf>
    <xf numFmtId="177" fontId="2" fillId="0" borderId="61" xfId="0" applyNumberFormat="1" applyFont="1" applyFill="1" applyBorder="1" applyAlignment="1">
      <alignment horizontal="right" vertical="center"/>
    </xf>
    <xf numFmtId="177" fontId="2" fillId="0" borderId="11" xfId="0" applyNumberFormat="1" applyFont="1" applyFill="1" applyBorder="1" applyAlignment="1">
      <alignment horizontal="right" vertical="center"/>
    </xf>
    <xf numFmtId="177" fontId="2" fillId="0" borderId="66" xfId="0" applyNumberFormat="1" applyFont="1" applyFill="1" applyBorder="1" applyAlignment="1">
      <alignment horizontal="right" vertical="center"/>
    </xf>
    <xf numFmtId="180" fontId="2" fillId="0" borderId="92" xfId="0" applyNumberFormat="1" applyFont="1" applyFill="1" applyBorder="1" applyAlignment="1">
      <alignment horizontal="right" vertical="center"/>
    </xf>
    <xf numFmtId="177" fontId="2" fillId="0" borderId="47" xfId="0" applyNumberFormat="1" applyFont="1" applyFill="1" applyBorder="1" applyAlignment="1">
      <alignment horizontal="right" vertical="center"/>
    </xf>
    <xf numFmtId="177" fontId="2" fillId="0" borderId="69" xfId="0" applyNumberFormat="1" applyFont="1" applyFill="1" applyBorder="1" applyAlignment="1">
      <alignment horizontal="right" vertical="center"/>
    </xf>
    <xf numFmtId="180" fontId="2" fillId="0" borderId="93" xfId="0" applyNumberFormat="1" applyFont="1" applyFill="1" applyBorder="1" applyAlignment="1">
      <alignment horizontal="right" vertical="center"/>
    </xf>
    <xf numFmtId="177" fontId="2" fillId="0" borderId="71" xfId="0" applyNumberFormat="1" applyFont="1" applyFill="1" applyBorder="1" applyAlignment="1">
      <alignment horizontal="right" vertical="center"/>
    </xf>
    <xf numFmtId="177" fontId="2" fillId="0" borderId="50" xfId="0" applyNumberFormat="1" applyFont="1" applyFill="1" applyBorder="1" applyAlignment="1">
      <alignment horizontal="right" vertical="center"/>
    </xf>
    <xf numFmtId="180" fontId="2" fillId="0" borderId="94" xfId="0" applyNumberFormat="1" applyFont="1" applyFill="1" applyBorder="1" applyAlignment="1">
      <alignment horizontal="right" vertical="center"/>
    </xf>
    <xf numFmtId="41" fontId="5" fillId="0" borderId="0" xfId="0" applyNumberFormat="1" applyFont="1" applyAlignment="1">
      <alignment horizontal="center" vertical="center" wrapText="1"/>
    </xf>
    <xf numFmtId="41" fontId="7" fillId="0" borderId="0" xfId="1" applyNumberFormat="1" applyFont="1" applyAlignment="1">
      <alignment horizontal="left"/>
    </xf>
    <xf numFmtId="41" fontId="0" fillId="0" borderId="1" xfId="0" applyNumberFormat="1" applyFont="1" applyBorder="1" applyAlignment="1">
      <alignment horizontal="left"/>
    </xf>
    <xf numFmtId="41" fontId="2" fillId="0" borderId="7" xfId="0" applyNumberFormat="1" applyFont="1" applyBorder="1" applyAlignment="1">
      <alignment horizontal="center" vertical="center" wrapText="1"/>
    </xf>
    <xf numFmtId="41" fontId="2" fillId="0" borderId="0" xfId="0" applyNumberFormat="1" applyFont="1" applyBorder="1" applyAlignment="1">
      <alignment horizontal="center" vertical="center"/>
    </xf>
    <xf numFmtId="41" fontId="2" fillId="0" borderId="8" xfId="0" applyNumberFormat="1" applyFont="1" applyBorder="1" applyAlignment="1">
      <alignment horizontal="center" vertical="center"/>
    </xf>
    <xf numFmtId="41" fontId="2" fillId="0" borderId="7" xfId="0" applyNumberFormat="1" applyFont="1" applyBorder="1" applyAlignment="1">
      <alignment horizontal="center" vertical="center"/>
    </xf>
    <xf numFmtId="41" fontId="8" fillId="0" borderId="0" xfId="0" applyNumberFormat="1" applyFont="1" applyBorder="1" applyAlignment="1">
      <alignment horizontal="center" vertical="center" wrapText="1"/>
    </xf>
    <xf numFmtId="41" fontId="8" fillId="0" borderId="0" xfId="0" applyNumberFormat="1" applyFont="1" applyBorder="1" applyAlignment="1">
      <alignment horizontal="center" vertical="center"/>
    </xf>
    <xf numFmtId="41" fontId="8" fillId="0" borderId="7" xfId="0" applyNumberFormat="1" applyFont="1" applyBorder="1" applyAlignment="1">
      <alignment horizontal="center" vertical="center" wrapText="1"/>
    </xf>
    <xf numFmtId="41" fontId="8" fillId="0" borderId="8" xfId="0" applyNumberFormat="1" applyFont="1" applyBorder="1" applyAlignment="1">
      <alignment horizontal="center" vertical="center"/>
    </xf>
    <xf numFmtId="41" fontId="8" fillId="0" borderId="7" xfId="0" applyNumberFormat="1" applyFont="1" applyBorder="1" applyAlignment="1">
      <alignment horizontal="center" vertical="center"/>
    </xf>
    <xf numFmtId="41" fontId="8" fillId="0" borderId="39" xfId="0" applyNumberFormat="1" applyFont="1" applyBorder="1" applyAlignment="1">
      <alignment horizontal="center" vertical="center"/>
    </xf>
    <xf numFmtId="41" fontId="8" fillId="0" borderId="47" xfId="0" applyNumberFormat="1" applyFont="1" applyBorder="1" applyAlignment="1">
      <alignment horizontal="center" vertical="center"/>
    </xf>
    <xf numFmtId="41" fontId="8" fillId="0" borderId="48" xfId="0" applyNumberFormat="1" applyFont="1" applyBorder="1" applyAlignment="1">
      <alignment horizontal="center" vertical="center"/>
    </xf>
    <xf numFmtId="41" fontId="0" fillId="0" borderId="0" xfId="0" applyNumberFormat="1" applyFont="1" applyBorder="1" applyAlignment="1">
      <alignment horizontal="left"/>
    </xf>
    <xf numFmtId="0" fontId="2" fillId="0" borderId="2" xfId="0" applyFont="1" applyFill="1" applyBorder="1" applyAlignment="1">
      <alignment horizontal="center" wrapText="1"/>
    </xf>
    <xf numFmtId="0" fontId="2" fillId="0" borderId="2" xfId="0" applyFont="1" applyFill="1" applyBorder="1" applyAlignment="1">
      <alignment horizontal="center"/>
    </xf>
    <xf numFmtId="0" fontId="2" fillId="0" borderId="17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41" fontId="2" fillId="0" borderId="2" xfId="0" applyNumberFormat="1" applyFont="1" applyBorder="1" applyAlignment="1">
      <alignment horizontal="center" vertical="center"/>
    </xf>
    <xf numFmtId="41" fontId="2" fillId="0" borderId="5" xfId="0" applyNumberFormat="1" applyFont="1" applyBorder="1" applyAlignment="1">
      <alignment horizontal="center" vertical="center"/>
    </xf>
    <xf numFmtId="41" fontId="2" fillId="0" borderId="4" xfId="0" applyNumberFormat="1" applyFont="1" applyBorder="1" applyAlignment="1">
      <alignment horizontal="center" vertical="center" wrapText="1"/>
    </xf>
    <xf numFmtId="41" fontId="2" fillId="0" borderId="2" xfId="0" applyNumberFormat="1" applyFont="1" applyBorder="1" applyAlignment="1">
      <alignment horizontal="center" vertical="center" wrapText="1"/>
    </xf>
    <xf numFmtId="41" fontId="2" fillId="0" borderId="5" xfId="0" applyNumberFormat="1" applyFont="1" applyBorder="1" applyAlignment="1">
      <alignment horizontal="center" vertical="center" wrapText="1"/>
    </xf>
    <xf numFmtId="41" fontId="2" fillId="0" borderId="0" xfId="0" applyNumberFormat="1" applyFont="1" applyBorder="1" applyAlignment="1">
      <alignment horizontal="center" vertical="center" wrapText="1"/>
    </xf>
    <xf numFmtId="41" fontId="2" fillId="0" borderId="8" xfId="0" applyNumberFormat="1" applyFont="1" applyBorder="1" applyAlignment="1">
      <alignment horizontal="center" vertical="center" wrapText="1"/>
    </xf>
    <xf numFmtId="41" fontId="2" fillId="0" borderId="17" xfId="0" applyNumberFormat="1" applyFont="1" applyBorder="1" applyAlignment="1">
      <alignment horizontal="center" vertical="center" wrapText="1"/>
    </xf>
    <xf numFmtId="41" fontId="2" fillId="0" borderId="9" xfId="0" applyNumberFormat="1" applyFont="1" applyBorder="1" applyAlignment="1">
      <alignment horizontal="center" vertical="center" wrapText="1"/>
    </xf>
    <xf numFmtId="41" fontId="2" fillId="0" borderId="3" xfId="0" applyNumberFormat="1" applyFont="1" applyBorder="1" applyAlignment="1">
      <alignment horizontal="center" vertical="center" wrapText="1"/>
    </xf>
    <xf numFmtId="41" fontId="2" fillId="0" borderId="6" xfId="0" applyNumberFormat="1" applyFont="1" applyBorder="1" applyAlignment="1">
      <alignment horizontal="center" vertical="center" wrapText="1"/>
    </xf>
    <xf numFmtId="41" fontId="2" fillId="0" borderId="3" xfId="0" applyNumberFormat="1" applyFont="1" applyBorder="1" applyAlignment="1">
      <alignment horizontal="center" vertical="center"/>
    </xf>
    <xf numFmtId="41" fontId="2" fillId="0" borderId="6" xfId="0" applyNumberFormat="1" applyFont="1" applyBorder="1" applyAlignment="1">
      <alignment horizontal="center" vertical="center"/>
    </xf>
    <xf numFmtId="41" fontId="2" fillId="0" borderId="11" xfId="0" applyNumberFormat="1" applyFont="1" applyBorder="1" applyAlignment="1">
      <alignment horizontal="center" vertical="center"/>
    </xf>
    <xf numFmtId="0" fontId="2" fillId="0" borderId="39" xfId="1" applyNumberFormat="1" applyFont="1" applyBorder="1" applyAlignment="1">
      <alignment horizontal="center" vertical="center"/>
    </xf>
    <xf numFmtId="0" fontId="2" fillId="0" borderId="47" xfId="1" applyNumberFormat="1" applyFont="1" applyBorder="1" applyAlignment="1">
      <alignment horizontal="center" vertical="center"/>
    </xf>
    <xf numFmtId="41" fontId="0" fillId="0" borderId="1" xfId="1" applyNumberFormat="1" applyFont="1" applyBorder="1" applyAlignment="1">
      <alignment horizontal="left" vertical="center"/>
    </xf>
    <xf numFmtId="0" fontId="2" fillId="0" borderId="17" xfId="1" applyNumberFormat="1" applyFont="1" applyBorder="1" applyAlignment="1">
      <alignment horizontal="distributed" vertical="center"/>
    </xf>
    <xf numFmtId="0" fontId="2" fillId="0" borderId="9" xfId="1" applyNumberFormat="1" applyFont="1" applyBorder="1" applyAlignment="1">
      <alignment horizontal="distributed" vertical="center"/>
    </xf>
    <xf numFmtId="0" fontId="2" fillId="0" borderId="73" xfId="1" applyNumberFormat="1" applyFont="1" applyBorder="1" applyAlignment="1">
      <alignment horizontal="distributed" vertical="center"/>
    </xf>
    <xf numFmtId="0" fontId="2" fillId="0" borderId="3" xfId="1" applyNumberFormat="1" applyFont="1" applyBorder="1" applyAlignment="1">
      <alignment horizontal="center" vertical="center"/>
    </xf>
    <xf numFmtId="0" fontId="2" fillId="0" borderId="2" xfId="1" applyNumberFormat="1" applyFont="1" applyBorder="1" applyAlignment="1">
      <alignment horizontal="center" vertical="center"/>
    </xf>
    <xf numFmtId="0" fontId="2" fillId="0" borderId="51" xfId="1" applyNumberFormat="1" applyFont="1" applyBorder="1" applyAlignment="1">
      <alignment horizontal="center" vertical="center"/>
    </xf>
    <xf numFmtId="0" fontId="2" fillId="0" borderId="6" xfId="1" applyNumberFormat="1" applyFont="1" applyBorder="1" applyAlignment="1">
      <alignment horizontal="center" vertical="center"/>
    </xf>
    <xf numFmtId="0" fontId="2" fillId="0" borderId="10" xfId="1" applyNumberFormat="1" applyFont="1" applyBorder="1" applyAlignment="1">
      <alignment horizontal="center" vertical="center"/>
    </xf>
    <xf numFmtId="0" fontId="2" fillId="0" borderId="66" xfId="1" applyNumberFormat="1" applyFont="1" applyBorder="1" applyAlignment="1">
      <alignment horizontal="center" vertical="center"/>
    </xf>
    <xf numFmtId="0" fontId="2" fillId="0" borderId="20" xfId="1" applyNumberFormat="1" applyFont="1" applyBorder="1" applyAlignment="1">
      <alignment horizontal="center" vertical="center"/>
    </xf>
    <xf numFmtId="0" fontId="2" fillId="0" borderId="74" xfId="1" applyNumberFormat="1" applyFont="1" applyBorder="1" applyAlignment="1">
      <alignment horizontal="center" vertical="center"/>
    </xf>
    <xf numFmtId="0" fontId="2" fillId="0" borderId="75" xfId="1" applyNumberFormat="1" applyFont="1" applyBorder="1" applyAlignment="1">
      <alignment horizontal="center" vertical="center"/>
    </xf>
    <xf numFmtId="0" fontId="12" fillId="0" borderId="20" xfId="1" applyNumberFormat="1" applyFont="1" applyBorder="1" applyAlignment="1">
      <alignment horizontal="center" vertical="center" wrapText="1"/>
    </xf>
    <xf numFmtId="0" fontId="12" fillId="0" borderId="51" xfId="1" applyNumberFormat="1" applyFont="1" applyBorder="1" applyAlignment="1">
      <alignment horizontal="center" vertical="center"/>
    </xf>
    <xf numFmtId="0" fontId="12" fillId="0" borderId="33" xfId="1" applyNumberFormat="1" applyFont="1" applyBorder="1" applyAlignment="1">
      <alignment horizontal="center" vertical="center"/>
    </xf>
    <xf numFmtId="0" fontId="12" fillId="0" borderId="66" xfId="1" applyNumberFormat="1" applyFont="1" applyBorder="1" applyAlignment="1">
      <alignment horizontal="center" vertical="center"/>
    </xf>
    <xf numFmtId="0" fontId="2" fillId="0" borderId="20" xfId="1" applyNumberFormat="1" applyFont="1" applyBorder="1" applyAlignment="1">
      <alignment horizontal="center" vertical="center" wrapText="1"/>
    </xf>
    <xf numFmtId="0" fontId="2" fillId="0" borderId="18" xfId="1" applyNumberFormat="1" applyFont="1" applyBorder="1" applyAlignment="1">
      <alignment horizontal="center" vertical="center"/>
    </xf>
    <xf numFmtId="0" fontId="2" fillId="0" borderId="76" xfId="1" applyNumberFormat="1" applyFont="1" applyBorder="1" applyAlignment="1">
      <alignment horizontal="center" vertical="center"/>
    </xf>
    <xf numFmtId="0" fontId="2" fillId="0" borderId="77" xfId="1" applyNumberFormat="1" applyFont="1" applyBorder="1" applyAlignment="1">
      <alignment horizontal="center" vertical="center"/>
    </xf>
    <xf numFmtId="0" fontId="2" fillId="0" borderId="17" xfId="2" applyFont="1" applyFill="1" applyBorder="1" applyAlignment="1">
      <alignment horizontal="distributed" vertical="center"/>
    </xf>
    <xf numFmtId="0" fontId="2" fillId="0" borderId="9" xfId="2" applyFont="1" applyFill="1" applyBorder="1" applyAlignment="1">
      <alignment horizontal="distributed" vertical="center"/>
    </xf>
    <xf numFmtId="0" fontId="2" fillId="0" borderId="73" xfId="2" applyFont="1" applyFill="1" applyBorder="1" applyAlignment="1">
      <alignment horizontal="distributed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74" xfId="0" applyFont="1" applyFill="1" applyBorder="1" applyAlignment="1">
      <alignment horizontal="center" vertical="center"/>
    </xf>
    <xf numFmtId="0" fontId="2" fillId="0" borderId="58" xfId="0" applyFont="1" applyFill="1" applyBorder="1" applyAlignment="1">
      <alignment horizontal="center" vertical="center"/>
    </xf>
    <xf numFmtId="0" fontId="2" fillId="0" borderId="77" xfId="0" applyFont="1" applyFill="1" applyBorder="1" applyAlignment="1">
      <alignment horizontal="center" vertical="center"/>
    </xf>
    <xf numFmtId="0" fontId="2" fillId="0" borderId="47" xfId="0" applyFont="1" applyFill="1" applyBorder="1" applyAlignment="1">
      <alignment horizontal="center" vertical="center"/>
    </xf>
    <xf numFmtId="0" fontId="2" fillId="0" borderId="76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8" fillId="0" borderId="59" xfId="0" applyFont="1" applyFill="1" applyBorder="1" applyAlignment="1">
      <alignment horizontal="center" vertical="center"/>
    </xf>
    <xf numFmtId="0" fontId="8" fillId="0" borderId="78" xfId="0" applyFont="1" applyFill="1" applyBorder="1" applyAlignment="1">
      <alignment horizontal="center" vertical="center"/>
    </xf>
    <xf numFmtId="0" fontId="2" fillId="0" borderId="39" xfId="0" applyFont="1" applyFill="1" applyBorder="1" applyAlignment="1">
      <alignment horizontal="center" vertical="center"/>
    </xf>
    <xf numFmtId="0" fontId="8" fillId="0" borderId="81" xfId="0" applyFont="1" applyFill="1" applyBorder="1" applyAlignment="1">
      <alignment horizontal="center" vertical="center"/>
    </xf>
    <xf numFmtId="0" fontId="8" fillId="0" borderId="84" xfId="0" applyFont="1" applyFill="1" applyBorder="1" applyAlignment="1">
      <alignment horizontal="center" vertical="center"/>
    </xf>
    <xf numFmtId="0" fontId="2" fillId="0" borderId="48" xfId="0" applyFont="1" applyFill="1" applyBorder="1" applyAlignment="1">
      <alignment horizontal="center" vertical="center"/>
    </xf>
    <xf numFmtId="0" fontId="8" fillId="0" borderId="82" xfId="0" applyFont="1" applyFill="1" applyBorder="1" applyAlignment="1">
      <alignment horizontal="center" vertical="center" wrapText="1"/>
    </xf>
    <xf numFmtId="0" fontId="8" fillId="0" borderId="64" xfId="0" applyFont="1" applyFill="1" applyBorder="1" applyAlignment="1">
      <alignment horizontal="center" vertical="center"/>
    </xf>
    <xf numFmtId="0" fontId="8" fillId="0" borderId="82" xfId="0" applyFont="1" applyFill="1" applyBorder="1" applyAlignment="1">
      <alignment horizontal="center" vertical="center"/>
    </xf>
    <xf numFmtId="0" fontId="8" fillId="0" borderId="76" xfId="0" applyFont="1" applyFill="1" applyBorder="1" applyAlignment="1">
      <alignment horizontal="center" vertical="center"/>
    </xf>
    <xf numFmtId="0" fontId="8" fillId="0" borderId="60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distributed" vertical="center"/>
    </xf>
    <xf numFmtId="0" fontId="2" fillId="0" borderId="9" xfId="0" applyFont="1" applyFill="1" applyBorder="1" applyAlignment="1">
      <alignment horizontal="distributed" vertical="center"/>
    </xf>
    <xf numFmtId="0" fontId="2" fillId="0" borderId="73" xfId="0" applyFont="1" applyFill="1" applyBorder="1" applyAlignment="1">
      <alignment horizontal="distributed" vertical="center"/>
    </xf>
    <xf numFmtId="0" fontId="2" fillId="0" borderId="80" xfId="0" applyFont="1" applyFill="1" applyBorder="1" applyAlignment="1">
      <alignment horizontal="center" vertical="center"/>
    </xf>
    <xf numFmtId="0" fontId="8" fillId="0" borderId="83" xfId="0" applyFont="1" applyFill="1" applyBorder="1" applyAlignment="1">
      <alignment horizontal="center" vertical="center"/>
    </xf>
    <xf numFmtId="0" fontId="8" fillId="0" borderId="62" xfId="0" applyFont="1" applyFill="1" applyBorder="1" applyAlignment="1">
      <alignment horizontal="center" vertical="center"/>
    </xf>
    <xf numFmtId="0" fontId="2" fillId="0" borderId="86" xfId="0" applyFont="1" applyFill="1" applyBorder="1" applyAlignment="1">
      <alignment horizontal="center" vertical="center"/>
    </xf>
    <xf numFmtId="0" fontId="2" fillId="0" borderId="85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distributed" vertical="center"/>
    </xf>
    <xf numFmtId="0" fontId="2" fillId="0" borderId="6" xfId="0" applyFont="1" applyFill="1" applyBorder="1" applyAlignment="1">
      <alignment horizontal="distributed" vertical="center"/>
    </xf>
    <xf numFmtId="0" fontId="2" fillId="0" borderId="11" xfId="0" applyFont="1" applyFill="1" applyBorder="1" applyAlignment="1">
      <alignment horizontal="distributed" vertical="center"/>
    </xf>
    <xf numFmtId="0" fontId="8" fillId="0" borderId="46" xfId="0" applyFont="1" applyFill="1" applyBorder="1" applyAlignment="1">
      <alignment horizontal="center" vertical="center"/>
    </xf>
    <xf numFmtId="0" fontId="8" fillId="0" borderId="49" xfId="0" applyFont="1" applyFill="1" applyBorder="1" applyAlignment="1">
      <alignment horizontal="center" vertical="center"/>
    </xf>
    <xf numFmtId="0" fontId="2" fillId="0" borderId="36" xfId="0" applyFont="1" applyFill="1" applyBorder="1" applyAlignment="1">
      <alignment horizontal="center" vertical="center"/>
    </xf>
    <xf numFmtId="0" fontId="8" fillId="0" borderId="88" xfId="0" applyFont="1" applyFill="1" applyBorder="1" applyAlignment="1">
      <alignment horizontal="center" vertical="center"/>
    </xf>
    <xf numFmtId="0" fontId="8" fillId="0" borderId="61" xfId="0" applyFont="1" applyFill="1" applyBorder="1" applyAlignment="1">
      <alignment horizontal="center" vertical="center"/>
    </xf>
    <xf numFmtId="0" fontId="8" fillId="0" borderId="88" xfId="0" applyFont="1" applyFill="1" applyBorder="1" applyAlignment="1">
      <alignment horizontal="center" vertical="center" wrapText="1"/>
    </xf>
    <xf numFmtId="0" fontId="2" fillId="0" borderId="70" xfId="0" applyFont="1" applyFill="1" applyBorder="1" applyAlignment="1">
      <alignment horizontal="center" vertical="center"/>
    </xf>
    <xf numFmtId="0" fontId="8" fillId="0" borderId="89" xfId="0" applyFont="1" applyFill="1" applyBorder="1" applyAlignment="1">
      <alignment horizontal="center" vertical="center" wrapText="1"/>
    </xf>
  </cellXfs>
  <cellStyles count="10">
    <cellStyle name="桁区切り" xfId="1" builtinId="6"/>
    <cellStyle name="桁区切り 2" xfId="3"/>
    <cellStyle name="桁区切り 3" xfId="4"/>
    <cellStyle name="桁区切り 4" xfId="5"/>
    <cellStyle name="標準" xfId="0" builtinId="0"/>
    <cellStyle name="標準 2" xfId="6"/>
    <cellStyle name="標準 3" xfId="7"/>
    <cellStyle name="標準 3 2" xfId="8"/>
    <cellStyle name="標準 4" xfId="9"/>
    <cellStyle name="標準_P82　１10表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A39"/>
  <sheetViews>
    <sheetView showGridLines="0" tabSelected="1" view="pageBreakPreview" zoomScaleNormal="100" zoomScaleSheetLayoutView="100" workbookViewId="0"/>
  </sheetViews>
  <sheetFormatPr defaultColWidth="7.5703125" defaultRowHeight="18.75" customHeight="1"/>
  <cols>
    <col min="1" max="1" width="15.5703125" style="1" bestFit="1" customWidth="1"/>
    <col min="2" max="7" width="8.85546875" style="1" customWidth="1"/>
    <col min="8" max="9" width="5.42578125" style="1" customWidth="1"/>
    <col min="10" max="13" width="4.7109375" style="1" customWidth="1"/>
    <col min="14" max="15" width="5.42578125" style="1" customWidth="1"/>
    <col min="16" max="16" width="4.7109375" style="1" customWidth="1"/>
    <col min="17" max="22" width="5.42578125" style="1" customWidth="1"/>
    <col min="23" max="25" width="4.7109375" style="1" customWidth="1"/>
    <col min="26" max="26" width="1" style="1" customWidth="1"/>
    <col min="27" max="256" width="7.5703125" style="1"/>
    <col min="257" max="257" width="15.5703125" style="1" bestFit="1" customWidth="1"/>
    <col min="258" max="263" width="10.28515625" style="1" bestFit="1" customWidth="1"/>
    <col min="264" max="264" width="6.7109375" style="1" bestFit="1" customWidth="1"/>
    <col min="265" max="266" width="6.140625" style="1" customWidth="1"/>
    <col min="267" max="267" width="6.7109375" style="1" bestFit="1" customWidth="1"/>
    <col min="268" max="269" width="5.5703125" style="1" bestFit="1" customWidth="1"/>
    <col min="270" max="270" width="6.7109375" style="1" bestFit="1" customWidth="1"/>
    <col min="271" max="271" width="5.5703125" style="1" bestFit="1" customWidth="1"/>
    <col min="272" max="272" width="5.42578125" style="1" bestFit="1" customWidth="1"/>
    <col min="273" max="278" width="6.7109375" style="1" bestFit="1" customWidth="1"/>
    <col min="279" max="279" width="5.140625" style="1" bestFit="1" customWidth="1"/>
    <col min="280" max="280" width="5.5703125" style="1" bestFit="1" customWidth="1"/>
    <col min="281" max="281" width="5.42578125" style="1" bestFit="1" customWidth="1"/>
    <col min="282" max="282" width="1" style="1" customWidth="1"/>
    <col min="283" max="512" width="7.5703125" style="1"/>
    <col min="513" max="513" width="15.5703125" style="1" bestFit="1" customWidth="1"/>
    <col min="514" max="519" width="10.28515625" style="1" bestFit="1" customWidth="1"/>
    <col min="520" max="520" width="6.7109375" style="1" bestFit="1" customWidth="1"/>
    <col min="521" max="522" width="6.140625" style="1" customWidth="1"/>
    <col min="523" max="523" width="6.7109375" style="1" bestFit="1" customWidth="1"/>
    <col min="524" max="525" width="5.5703125" style="1" bestFit="1" customWidth="1"/>
    <col min="526" max="526" width="6.7109375" style="1" bestFit="1" customWidth="1"/>
    <col min="527" max="527" width="5.5703125" style="1" bestFit="1" customWidth="1"/>
    <col min="528" max="528" width="5.42578125" style="1" bestFit="1" customWidth="1"/>
    <col min="529" max="534" width="6.7109375" style="1" bestFit="1" customWidth="1"/>
    <col min="535" max="535" width="5.140625" style="1" bestFit="1" customWidth="1"/>
    <col min="536" max="536" width="5.5703125" style="1" bestFit="1" customWidth="1"/>
    <col min="537" max="537" width="5.42578125" style="1" bestFit="1" customWidth="1"/>
    <col min="538" max="538" width="1" style="1" customWidth="1"/>
    <col min="539" max="768" width="7.5703125" style="1"/>
    <col min="769" max="769" width="15.5703125" style="1" bestFit="1" customWidth="1"/>
    <col min="770" max="775" width="10.28515625" style="1" bestFit="1" customWidth="1"/>
    <col min="776" max="776" width="6.7109375" style="1" bestFit="1" customWidth="1"/>
    <col min="777" max="778" width="6.140625" style="1" customWidth="1"/>
    <col min="779" max="779" width="6.7109375" style="1" bestFit="1" customWidth="1"/>
    <col min="780" max="781" width="5.5703125" style="1" bestFit="1" customWidth="1"/>
    <col min="782" max="782" width="6.7109375" style="1" bestFit="1" customWidth="1"/>
    <col min="783" max="783" width="5.5703125" style="1" bestFit="1" customWidth="1"/>
    <col min="784" max="784" width="5.42578125" style="1" bestFit="1" customWidth="1"/>
    <col min="785" max="790" width="6.7109375" style="1" bestFit="1" customWidth="1"/>
    <col min="791" max="791" width="5.140625" style="1" bestFit="1" customWidth="1"/>
    <col min="792" max="792" width="5.5703125" style="1" bestFit="1" customWidth="1"/>
    <col min="793" max="793" width="5.42578125" style="1" bestFit="1" customWidth="1"/>
    <col min="794" max="794" width="1" style="1" customWidth="1"/>
    <col min="795" max="1024" width="7.5703125" style="1"/>
    <col min="1025" max="1025" width="15.5703125" style="1" bestFit="1" customWidth="1"/>
    <col min="1026" max="1031" width="10.28515625" style="1" bestFit="1" customWidth="1"/>
    <col min="1032" max="1032" width="6.7109375" style="1" bestFit="1" customWidth="1"/>
    <col min="1033" max="1034" width="6.140625" style="1" customWidth="1"/>
    <col min="1035" max="1035" width="6.7109375" style="1" bestFit="1" customWidth="1"/>
    <col min="1036" max="1037" width="5.5703125" style="1" bestFit="1" customWidth="1"/>
    <col min="1038" max="1038" width="6.7109375" style="1" bestFit="1" customWidth="1"/>
    <col min="1039" max="1039" width="5.5703125" style="1" bestFit="1" customWidth="1"/>
    <col min="1040" max="1040" width="5.42578125" style="1" bestFit="1" customWidth="1"/>
    <col min="1041" max="1046" width="6.7109375" style="1" bestFit="1" customWidth="1"/>
    <col min="1047" max="1047" width="5.140625" style="1" bestFit="1" customWidth="1"/>
    <col min="1048" max="1048" width="5.5703125" style="1" bestFit="1" customWidth="1"/>
    <col min="1049" max="1049" width="5.42578125" style="1" bestFit="1" customWidth="1"/>
    <col min="1050" max="1050" width="1" style="1" customWidth="1"/>
    <col min="1051" max="1280" width="7.5703125" style="1"/>
    <col min="1281" max="1281" width="15.5703125" style="1" bestFit="1" customWidth="1"/>
    <col min="1282" max="1287" width="10.28515625" style="1" bestFit="1" customWidth="1"/>
    <col min="1288" max="1288" width="6.7109375" style="1" bestFit="1" customWidth="1"/>
    <col min="1289" max="1290" width="6.140625" style="1" customWidth="1"/>
    <col min="1291" max="1291" width="6.7109375" style="1" bestFit="1" customWidth="1"/>
    <col min="1292" max="1293" width="5.5703125" style="1" bestFit="1" customWidth="1"/>
    <col min="1294" max="1294" width="6.7109375" style="1" bestFit="1" customWidth="1"/>
    <col min="1295" max="1295" width="5.5703125" style="1" bestFit="1" customWidth="1"/>
    <col min="1296" max="1296" width="5.42578125" style="1" bestFit="1" customWidth="1"/>
    <col min="1297" max="1302" width="6.7109375" style="1" bestFit="1" customWidth="1"/>
    <col min="1303" max="1303" width="5.140625" style="1" bestFit="1" customWidth="1"/>
    <col min="1304" max="1304" width="5.5703125" style="1" bestFit="1" customWidth="1"/>
    <col min="1305" max="1305" width="5.42578125" style="1" bestFit="1" customWidth="1"/>
    <col min="1306" max="1306" width="1" style="1" customWidth="1"/>
    <col min="1307" max="1536" width="7.5703125" style="1"/>
    <col min="1537" max="1537" width="15.5703125" style="1" bestFit="1" customWidth="1"/>
    <col min="1538" max="1543" width="10.28515625" style="1" bestFit="1" customWidth="1"/>
    <col min="1544" max="1544" width="6.7109375" style="1" bestFit="1" customWidth="1"/>
    <col min="1545" max="1546" width="6.140625" style="1" customWidth="1"/>
    <col min="1547" max="1547" width="6.7109375" style="1" bestFit="1" customWidth="1"/>
    <col min="1548" max="1549" width="5.5703125" style="1" bestFit="1" customWidth="1"/>
    <col min="1550" max="1550" width="6.7109375" style="1" bestFit="1" customWidth="1"/>
    <col min="1551" max="1551" width="5.5703125" style="1" bestFit="1" customWidth="1"/>
    <col min="1552" max="1552" width="5.42578125" style="1" bestFit="1" customWidth="1"/>
    <col min="1553" max="1558" width="6.7109375" style="1" bestFit="1" customWidth="1"/>
    <col min="1559" max="1559" width="5.140625" style="1" bestFit="1" customWidth="1"/>
    <col min="1560" max="1560" width="5.5703125" style="1" bestFit="1" customWidth="1"/>
    <col min="1561" max="1561" width="5.42578125" style="1" bestFit="1" customWidth="1"/>
    <col min="1562" max="1562" width="1" style="1" customWidth="1"/>
    <col min="1563" max="1792" width="7.5703125" style="1"/>
    <col min="1793" max="1793" width="15.5703125" style="1" bestFit="1" customWidth="1"/>
    <col min="1794" max="1799" width="10.28515625" style="1" bestFit="1" customWidth="1"/>
    <col min="1800" max="1800" width="6.7109375" style="1" bestFit="1" customWidth="1"/>
    <col min="1801" max="1802" width="6.140625" style="1" customWidth="1"/>
    <col min="1803" max="1803" width="6.7109375" style="1" bestFit="1" customWidth="1"/>
    <col min="1804" max="1805" width="5.5703125" style="1" bestFit="1" customWidth="1"/>
    <col min="1806" max="1806" width="6.7109375" style="1" bestFit="1" customWidth="1"/>
    <col min="1807" max="1807" width="5.5703125" style="1" bestFit="1" customWidth="1"/>
    <col min="1808" max="1808" width="5.42578125" style="1" bestFit="1" customWidth="1"/>
    <col min="1809" max="1814" width="6.7109375" style="1" bestFit="1" customWidth="1"/>
    <col min="1815" max="1815" width="5.140625" style="1" bestFit="1" customWidth="1"/>
    <col min="1816" max="1816" width="5.5703125" style="1" bestFit="1" customWidth="1"/>
    <col min="1817" max="1817" width="5.42578125" style="1" bestFit="1" customWidth="1"/>
    <col min="1818" max="1818" width="1" style="1" customWidth="1"/>
    <col min="1819" max="2048" width="7.5703125" style="1"/>
    <col min="2049" max="2049" width="15.5703125" style="1" bestFit="1" customWidth="1"/>
    <col min="2050" max="2055" width="10.28515625" style="1" bestFit="1" customWidth="1"/>
    <col min="2056" max="2056" width="6.7109375" style="1" bestFit="1" customWidth="1"/>
    <col min="2057" max="2058" width="6.140625" style="1" customWidth="1"/>
    <col min="2059" max="2059" width="6.7109375" style="1" bestFit="1" customWidth="1"/>
    <col min="2060" max="2061" width="5.5703125" style="1" bestFit="1" customWidth="1"/>
    <col min="2062" max="2062" width="6.7109375" style="1" bestFit="1" customWidth="1"/>
    <col min="2063" max="2063" width="5.5703125" style="1" bestFit="1" customWidth="1"/>
    <col min="2064" max="2064" width="5.42578125" style="1" bestFit="1" customWidth="1"/>
    <col min="2065" max="2070" width="6.7109375" style="1" bestFit="1" customWidth="1"/>
    <col min="2071" max="2071" width="5.140625" style="1" bestFit="1" customWidth="1"/>
    <col min="2072" max="2072" width="5.5703125" style="1" bestFit="1" customWidth="1"/>
    <col min="2073" max="2073" width="5.42578125" style="1" bestFit="1" customWidth="1"/>
    <col min="2074" max="2074" width="1" style="1" customWidth="1"/>
    <col min="2075" max="2304" width="7.5703125" style="1"/>
    <col min="2305" max="2305" width="15.5703125" style="1" bestFit="1" customWidth="1"/>
    <col min="2306" max="2311" width="10.28515625" style="1" bestFit="1" customWidth="1"/>
    <col min="2312" max="2312" width="6.7109375" style="1" bestFit="1" customWidth="1"/>
    <col min="2313" max="2314" width="6.140625" style="1" customWidth="1"/>
    <col min="2315" max="2315" width="6.7109375" style="1" bestFit="1" customWidth="1"/>
    <col min="2316" max="2317" width="5.5703125" style="1" bestFit="1" customWidth="1"/>
    <col min="2318" max="2318" width="6.7109375" style="1" bestFit="1" customWidth="1"/>
    <col min="2319" max="2319" width="5.5703125" style="1" bestFit="1" customWidth="1"/>
    <col min="2320" max="2320" width="5.42578125" style="1" bestFit="1" customWidth="1"/>
    <col min="2321" max="2326" width="6.7109375" style="1" bestFit="1" customWidth="1"/>
    <col min="2327" max="2327" width="5.140625" style="1" bestFit="1" customWidth="1"/>
    <col min="2328" max="2328" width="5.5703125" style="1" bestFit="1" customWidth="1"/>
    <col min="2329" max="2329" width="5.42578125" style="1" bestFit="1" customWidth="1"/>
    <col min="2330" max="2330" width="1" style="1" customWidth="1"/>
    <col min="2331" max="2560" width="7.5703125" style="1"/>
    <col min="2561" max="2561" width="15.5703125" style="1" bestFit="1" customWidth="1"/>
    <col min="2562" max="2567" width="10.28515625" style="1" bestFit="1" customWidth="1"/>
    <col min="2568" max="2568" width="6.7109375" style="1" bestFit="1" customWidth="1"/>
    <col min="2569" max="2570" width="6.140625" style="1" customWidth="1"/>
    <col min="2571" max="2571" width="6.7109375" style="1" bestFit="1" customWidth="1"/>
    <col min="2572" max="2573" width="5.5703125" style="1" bestFit="1" customWidth="1"/>
    <col min="2574" max="2574" width="6.7109375" style="1" bestFit="1" customWidth="1"/>
    <col min="2575" max="2575" width="5.5703125" style="1" bestFit="1" customWidth="1"/>
    <col min="2576" max="2576" width="5.42578125" style="1" bestFit="1" customWidth="1"/>
    <col min="2577" max="2582" width="6.7109375" style="1" bestFit="1" customWidth="1"/>
    <col min="2583" max="2583" width="5.140625" style="1" bestFit="1" customWidth="1"/>
    <col min="2584" max="2584" width="5.5703125" style="1" bestFit="1" customWidth="1"/>
    <col min="2585" max="2585" width="5.42578125" style="1" bestFit="1" customWidth="1"/>
    <col min="2586" max="2586" width="1" style="1" customWidth="1"/>
    <col min="2587" max="2816" width="7.5703125" style="1"/>
    <col min="2817" max="2817" width="15.5703125" style="1" bestFit="1" customWidth="1"/>
    <col min="2818" max="2823" width="10.28515625" style="1" bestFit="1" customWidth="1"/>
    <col min="2824" max="2824" width="6.7109375" style="1" bestFit="1" customWidth="1"/>
    <col min="2825" max="2826" width="6.140625" style="1" customWidth="1"/>
    <col min="2827" max="2827" width="6.7109375" style="1" bestFit="1" customWidth="1"/>
    <col min="2828" max="2829" width="5.5703125" style="1" bestFit="1" customWidth="1"/>
    <col min="2830" max="2830" width="6.7109375" style="1" bestFit="1" customWidth="1"/>
    <col min="2831" max="2831" width="5.5703125" style="1" bestFit="1" customWidth="1"/>
    <col min="2832" max="2832" width="5.42578125" style="1" bestFit="1" customWidth="1"/>
    <col min="2833" max="2838" width="6.7109375" style="1" bestFit="1" customWidth="1"/>
    <col min="2839" max="2839" width="5.140625" style="1" bestFit="1" customWidth="1"/>
    <col min="2840" max="2840" width="5.5703125" style="1" bestFit="1" customWidth="1"/>
    <col min="2841" max="2841" width="5.42578125" style="1" bestFit="1" customWidth="1"/>
    <col min="2842" max="2842" width="1" style="1" customWidth="1"/>
    <col min="2843" max="3072" width="7.5703125" style="1"/>
    <col min="3073" max="3073" width="15.5703125" style="1" bestFit="1" customWidth="1"/>
    <col min="3074" max="3079" width="10.28515625" style="1" bestFit="1" customWidth="1"/>
    <col min="3080" max="3080" width="6.7109375" style="1" bestFit="1" customWidth="1"/>
    <col min="3081" max="3082" width="6.140625" style="1" customWidth="1"/>
    <col min="3083" max="3083" width="6.7109375" style="1" bestFit="1" customWidth="1"/>
    <col min="3084" max="3085" width="5.5703125" style="1" bestFit="1" customWidth="1"/>
    <col min="3086" max="3086" width="6.7109375" style="1" bestFit="1" customWidth="1"/>
    <col min="3087" max="3087" width="5.5703125" style="1" bestFit="1" customWidth="1"/>
    <col min="3088" max="3088" width="5.42578125" style="1" bestFit="1" customWidth="1"/>
    <col min="3089" max="3094" width="6.7109375" style="1" bestFit="1" customWidth="1"/>
    <col min="3095" max="3095" width="5.140625" style="1" bestFit="1" customWidth="1"/>
    <col min="3096" max="3096" width="5.5703125" style="1" bestFit="1" customWidth="1"/>
    <col min="3097" max="3097" width="5.42578125" style="1" bestFit="1" customWidth="1"/>
    <col min="3098" max="3098" width="1" style="1" customWidth="1"/>
    <col min="3099" max="3328" width="7.5703125" style="1"/>
    <col min="3329" max="3329" width="15.5703125" style="1" bestFit="1" customWidth="1"/>
    <col min="3330" max="3335" width="10.28515625" style="1" bestFit="1" customWidth="1"/>
    <col min="3336" max="3336" width="6.7109375" style="1" bestFit="1" customWidth="1"/>
    <col min="3337" max="3338" width="6.140625" style="1" customWidth="1"/>
    <col min="3339" max="3339" width="6.7109375" style="1" bestFit="1" customWidth="1"/>
    <col min="3340" max="3341" width="5.5703125" style="1" bestFit="1" customWidth="1"/>
    <col min="3342" max="3342" width="6.7109375" style="1" bestFit="1" customWidth="1"/>
    <col min="3343" max="3343" width="5.5703125" style="1" bestFit="1" customWidth="1"/>
    <col min="3344" max="3344" width="5.42578125" style="1" bestFit="1" customWidth="1"/>
    <col min="3345" max="3350" width="6.7109375" style="1" bestFit="1" customWidth="1"/>
    <col min="3351" max="3351" width="5.140625" style="1" bestFit="1" customWidth="1"/>
    <col min="3352" max="3352" width="5.5703125" style="1" bestFit="1" customWidth="1"/>
    <col min="3353" max="3353" width="5.42578125" style="1" bestFit="1" customWidth="1"/>
    <col min="3354" max="3354" width="1" style="1" customWidth="1"/>
    <col min="3355" max="3584" width="7.5703125" style="1"/>
    <col min="3585" max="3585" width="15.5703125" style="1" bestFit="1" customWidth="1"/>
    <col min="3586" max="3591" width="10.28515625" style="1" bestFit="1" customWidth="1"/>
    <col min="3592" max="3592" width="6.7109375" style="1" bestFit="1" customWidth="1"/>
    <col min="3593" max="3594" width="6.140625" style="1" customWidth="1"/>
    <col min="3595" max="3595" width="6.7109375" style="1" bestFit="1" customWidth="1"/>
    <col min="3596" max="3597" width="5.5703125" style="1" bestFit="1" customWidth="1"/>
    <col min="3598" max="3598" width="6.7109375" style="1" bestFit="1" customWidth="1"/>
    <col min="3599" max="3599" width="5.5703125" style="1" bestFit="1" customWidth="1"/>
    <col min="3600" max="3600" width="5.42578125" style="1" bestFit="1" customWidth="1"/>
    <col min="3601" max="3606" width="6.7109375" style="1" bestFit="1" customWidth="1"/>
    <col min="3607" max="3607" width="5.140625" style="1" bestFit="1" customWidth="1"/>
    <col min="3608" max="3608" width="5.5703125" style="1" bestFit="1" customWidth="1"/>
    <col min="3609" max="3609" width="5.42578125" style="1" bestFit="1" customWidth="1"/>
    <col min="3610" max="3610" width="1" style="1" customWidth="1"/>
    <col min="3611" max="3840" width="7.5703125" style="1"/>
    <col min="3841" max="3841" width="15.5703125" style="1" bestFit="1" customWidth="1"/>
    <col min="3842" max="3847" width="10.28515625" style="1" bestFit="1" customWidth="1"/>
    <col min="3848" max="3848" width="6.7109375" style="1" bestFit="1" customWidth="1"/>
    <col min="3849" max="3850" width="6.140625" style="1" customWidth="1"/>
    <col min="3851" max="3851" width="6.7109375" style="1" bestFit="1" customWidth="1"/>
    <col min="3852" max="3853" width="5.5703125" style="1" bestFit="1" customWidth="1"/>
    <col min="3854" max="3854" width="6.7109375" style="1" bestFit="1" customWidth="1"/>
    <col min="3855" max="3855" width="5.5703125" style="1" bestFit="1" customWidth="1"/>
    <col min="3856" max="3856" width="5.42578125" style="1" bestFit="1" customWidth="1"/>
    <col min="3857" max="3862" width="6.7109375" style="1" bestFit="1" customWidth="1"/>
    <col min="3863" max="3863" width="5.140625" style="1" bestFit="1" customWidth="1"/>
    <col min="3864" max="3864" width="5.5703125" style="1" bestFit="1" customWidth="1"/>
    <col min="3865" max="3865" width="5.42578125" style="1" bestFit="1" customWidth="1"/>
    <col min="3866" max="3866" width="1" style="1" customWidth="1"/>
    <col min="3867" max="4096" width="7.5703125" style="1"/>
    <col min="4097" max="4097" width="15.5703125" style="1" bestFit="1" customWidth="1"/>
    <col min="4098" max="4103" width="10.28515625" style="1" bestFit="1" customWidth="1"/>
    <col min="4104" max="4104" width="6.7109375" style="1" bestFit="1" customWidth="1"/>
    <col min="4105" max="4106" width="6.140625" style="1" customWidth="1"/>
    <col min="4107" max="4107" width="6.7109375" style="1" bestFit="1" customWidth="1"/>
    <col min="4108" max="4109" width="5.5703125" style="1" bestFit="1" customWidth="1"/>
    <col min="4110" max="4110" width="6.7109375" style="1" bestFit="1" customWidth="1"/>
    <col min="4111" max="4111" width="5.5703125" style="1" bestFit="1" customWidth="1"/>
    <col min="4112" max="4112" width="5.42578125" style="1" bestFit="1" customWidth="1"/>
    <col min="4113" max="4118" width="6.7109375" style="1" bestFit="1" customWidth="1"/>
    <col min="4119" max="4119" width="5.140625" style="1" bestFit="1" customWidth="1"/>
    <col min="4120" max="4120" width="5.5703125" style="1" bestFit="1" customWidth="1"/>
    <col min="4121" max="4121" width="5.42578125" style="1" bestFit="1" customWidth="1"/>
    <col min="4122" max="4122" width="1" style="1" customWidth="1"/>
    <col min="4123" max="4352" width="7.5703125" style="1"/>
    <col min="4353" max="4353" width="15.5703125" style="1" bestFit="1" customWidth="1"/>
    <col min="4354" max="4359" width="10.28515625" style="1" bestFit="1" customWidth="1"/>
    <col min="4360" max="4360" width="6.7109375" style="1" bestFit="1" customWidth="1"/>
    <col min="4361" max="4362" width="6.140625" style="1" customWidth="1"/>
    <col min="4363" max="4363" width="6.7109375" style="1" bestFit="1" customWidth="1"/>
    <col min="4364" max="4365" width="5.5703125" style="1" bestFit="1" customWidth="1"/>
    <col min="4366" max="4366" width="6.7109375" style="1" bestFit="1" customWidth="1"/>
    <col min="4367" max="4367" width="5.5703125" style="1" bestFit="1" customWidth="1"/>
    <col min="4368" max="4368" width="5.42578125" style="1" bestFit="1" customWidth="1"/>
    <col min="4369" max="4374" width="6.7109375" style="1" bestFit="1" customWidth="1"/>
    <col min="4375" max="4375" width="5.140625" style="1" bestFit="1" customWidth="1"/>
    <col min="4376" max="4376" width="5.5703125" style="1" bestFit="1" customWidth="1"/>
    <col min="4377" max="4377" width="5.42578125" style="1" bestFit="1" customWidth="1"/>
    <col min="4378" max="4378" width="1" style="1" customWidth="1"/>
    <col min="4379" max="4608" width="7.5703125" style="1"/>
    <col min="4609" max="4609" width="15.5703125" style="1" bestFit="1" customWidth="1"/>
    <col min="4610" max="4615" width="10.28515625" style="1" bestFit="1" customWidth="1"/>
    <col min="4616" max="4616" width="6.7109375" style="1" bestFit="1" customWidth="1"/>
    <col min="4617" max="4618" width="6.140625" style="1" customWidth="1"/>
    <col min="4619" max="4619" width="6.7109375" style="1" bestFit="1" customWidth="1"/>
    <col min="4620" max="4621" width="5.5703125" style="1" bestFit="1" customWidth="1"/>
    <col min="4622" max="4622" width="6.7109375" style="1" bestFit="1" customWidth="1"/>
    <col min="4623" max="4623" width="5.5703125" style="1" bestFit="1" customWidth="1"/>
    <col min="4624" max="4624" width="5.42578125" style="1" bestFit="1" customWidth="1"/>
    <col min="4625" max="4630" width="6.7109375" style="1" bestFit="1" customWidth="1"/>
    <col min="4631" max="4631" width="5.140625" style="1" bestFit="1" customWidth="1"/>
    <col min="4632" max="4632" width="5.5703125" style="1" bestFit="1" customWidth="1"/>
    <col min="4633" max="4633" width="5.42578125" style="1" bestFit="1" customWidth="1"/>
    <col min="4634" max="4634" width="1" style="1" customWidth="1"/>
    <col min="4635" max="4864" width="7.5703125" style="1"/>
    <col min="4865" max="4865" width="15.5703125" style="1" bestFit="1" customWidth="1"/>
    <col min="4866" max="4871" width="10.28515625" style="1" bestFit="1" customWidth="1"/>
    <col min="4872" max="4872" width="6.7109375" style="1" bestFit="1" customWidth="1"/>
    <col min="4873" max="4874" width="6.140625" style="1" customWidth="1"/>
    <col min="4875" max="4875" width="6.7109375" style="1" bestFit="1" customWidth="1"/>
    <col min="4876" max="4877" width="5.5703125" style="1" bestFit="1" customWidth="1"/>
    <col min="4878" max="4878" width="6.7109375" style="1" bestFit="1" customWidth="1"/>
    <col min="4879" max="4879" width="5.5703125" style="1" bestFit="1" customWidth="1"/>
    <col min="4880" max="4880" width="5.42578125" style="1" bestFit="1" customWidth="1"/>
    <col min="4881" max="4886" width="6.7109375" style="1" bestFit="1" customWidth="1"/>
    <col min="4887" max="4887" width="5.140625" style="1" bestFit="1" customWidth="1"/>
    <col min="4888" max="4888" width="5.5703125" style="1" bestFit="1" customWidth="1"/>
    <col min="4889" max="4889" width="5.42578125" style="1" bestFit="1" customWidth="1"/>
    <col min="4890" max="4890" width="1" style="1" customWidth="1"/>
    <col min="4891" max="5120" width="7.5703125" style="1"/>
    <col min="5121" max="5121" width="15.5703125" style="1" bestFit="1" customWidth="1"/>
    <col min="5122" max="5127" width="10.28515625" style="1" bestFit="1" customWidth="1"/>
    <col min="5128" max="5128" width="6.7109375" style="1" bestFit="1" customWidth="1"/>
    <col min="5129" max="5130" width="6.140625" style="1" customWidth="1"/>
    <col min="5131" max="5131" width="6.7109375" style="1" bestFit="1" customWidth="1"/>
    <col min="5132" max="5133" width="5.5703125" style="1" bestFit="1" customWidth="1"/>
    <col min="5134" max="5134" width="6.7109375" style="1" bestFit="1" customWidth="1"/>
    <col min="5135" max="5135" width="5.5703125" style="1" bestFit="1" customWidth="1"/>
    <col min="5136" max="5136" width="5.42578125" style="1" bestFit="1" customWidth="1"/>
    <col min="5137" max="5142" width="6.7109375" style="1" bestFit="1" customWidth="1"/>
    <col min="5143" max="5143" width="5.140625" style="1" bestFit="1" customWidth="1"/>
    <col min="5144" max="5144" width="5.5703125" style="1" bestFit="1" customWidth="1"/>
    <col min="5145" max="5145" width="5.42578125" style="1" bestFit="1" customWidth="1"/>
    <col min="5146" max="5146" width="1" style="1" customWidth="1"/>
    <col min="5147" max="5376" width="7.5703125" style="1"/>
    <col min="5377" max="5377" width="15.5703125" style="1" bestFit="1" customWidth="1"/>
    <col min="5378" max="5383" width="10.28515625" style="1" bestFit="1" customWidth="1"/>
    <col min="5384" max="5384" width="6.7109375" style="1" bestFit="1" customWidth="1"/>
    <col min="5385" max="5386" width="6.140625" style="1" customWidth="1"/>
    <col min="5387" max="5387" width="6.7109375" style="1" bestFit="1" customWidth="1"/>
    <col min="5388" max="5389" width="5.5703125" style="1" bestFit="1" customWidth="1"/>
    <col min="5390" max="5390" width="6.7109375" style="1" bestFit="1" customWidth="1"/>
    <col min="5391" max="5391" width="5.5703125" style="1" bestFit="1" customWidth="1"/>
    <col min="5392" max="5392" width="5.42578125" style="1" bestFit="1" customWidth="1"/>
    <col min="5393" max="5398" width="6.7109375" style="1" bestFit="1" customWidth="1"/>
    <col min="5399" max="5399" width="5.140625" style="1" bestFit="1" customWidth="1"/>
    <col min="5400" max="5400" width="5.5703125" style="1" bestFit="1" customWidth="1"/>
    <col min="5401" max="5401" width="5.42578125" style="1" bestFit="1" customWidth="1"/>
    <col min="5402" max="5402" width="1" style="1" customWidth="1"/>
    <col min="5403" max="5632" width="7.5703125" style="1"/>
    <col min="5633" max="5633" width="15.5703125" style="1" bestFit="1" customWidth="1"/>
    <col min="5634" max="5639" width="10.28515625" style="1" bestFit="1" customWidth="1"/>
    <col min="5640" max="5640" width="6.7109375" style="1" bestFit="1" customWidth="1"/>
    <col min="5641" max="5642" width="6.140625" style="1" customWidth="1"/>
    <col min="5643" max="5643" width="6.7109375" style="1" bestFit="1" customWidth="1"/>
    <col min="5644" max="5645" width="5.5703125" style="1" bestFit="1" customWidth="1"/>
    <col min="5646" max="5646" width="6.7109375" style="1" bestFit="1" customWidth="1"/>
    <col min="5647" max="5647" width="5.5703125" style="1" bestFit="1" customWidth="1"/>
    <col min="5648" max="5648" width="5.42578125" style="1" bestFit="1" customWidth="1"/>
    <col min="5649" max="5654" width="6.7109375" style="1" bestFit="1" customWidth="1"/>
    <col min="5655" max="5655" width="5.140625" style="1" bestFit="1" customWidth="1"/>
    <col min="5656" max="5656" width="5.5703125" style="1" bestFit="1" customWidth="1"/>
    <col min="5657" max="5657" width="5.42578125" style="1" bestFit="1" customWidth="1"/>
    <col min="5658" max="5658" width="1" style="1" customWidth="1"/>
    <col min="5659" max="5888" width="7.5703125" style="1"/>
    <col min="5889" max="5889" width="15.5703125" style="1" bestFit="1" customWidth="1"/>
    <col min="5890" max="5895" width="10.28515625" style="1" bestFit="1" customWidth="1"/>
    <col min="5896" max="5896" width="6.7109375" style="1" bestFit="1" customWidth="1"/>
    <col min="5897" max="5898" width="6.140625" style="1" customWidth="1"/>
    <col min="5899" max="5899" width="6.7109375" style="1" bestFit="1" customWidth="1"/>
    <col min="5900" max="5901" width="5.5703125" style="1" bestFit="1" customWidth="1"/>
    <col min="5902" max="5902" width="6.7109375" style="1" bestFit="1" customWidth="1"/>
    <col min="5903" max="5903" width="5.5703125" style="1" bestFit="1" customWidth="1"/>
    <col min="5904" max="5904" width="5.42578125" style="1" bestFit="1" customWidth="1"/>
    <col min="5905" max="5910" width="6.7109375" style="1" bestFit="1" customWidth="1"/>
    <col min="5911" max="5911" width="5.140625" style="1" bestFit="1" customWidth="1"/>
    <col min="5912" max="5912" width="5.5703125" style="1" bestFit="1" customWidth="1"/>
    <col min="5913" max="5913" width="5.42578125" style="1" bestFit="1" customWidth="1"/>
    <col min="5914" max="5914" width="1" style="1" customWidth="1"/>
    <col min="5915" max="6144" width="7.5703125" style="1"/>
    <col min="6145" max="6145" width="15.5703125" style="1" bestFit="1" customWidth="1"/>
    <col min="6146" max="6151" width="10.28515625" style="1" bestFit="1" customWidth="1"/>
    <col min="6152" max="6152" width="6.7109375" style="1" bestFit="1" customWidth="1"/>
    <col min="6153" max="6154" width="6.140625" style="1" customWidth="1"/>
    <col min="6155" max="6155" width="6.7109375" style="1" bestFit="1" customWidth="1"/>
    <col min="6156" max="6157" width="5.5703125" style="1" bestFit="1" customWidth="1"/>
    <col min="6158" max="6158" width="6.7109375" style="1" bestFit="1" customWidth="1"/>
    <col min="6159" max="6159" width="5.5703125" style="1" bestFit="1" customWidth="1"/>
    <col min="6160" max="6160" width="5.42578125" style="1" bestFit="1" customWidth="1"/>
    <col min="6161" max="6166" width="6.7109375" style="1" bestFit="1" customWidth="1"/>
    <col min="6167" max="6167" width="5.140625" style="1" bestFit="1" customWidth="1"/>
    <col min="6168" max="6168" width="5.5703125" style="1" bestFit="1" customWidth="1"/>
    <col min="6169" max="6169" width="5.42578125" style="1" bestFit="1" customWidth="1"/>
    <col min="6170" max="6170" width="1" style="1" customWidth="1"/>
    <col min="6171" max="6400" width="7.5703125" style="1"/>
    <col min="6401" max="6401" width="15.5703125" style="1" bestFit="1" customWidth="1"/>
    <col min="6402" max="6407" width="10.28515625" style="1" bestFit="1" customWidth="1"/>
    <col min="6408" max="6408" width="6.7109375" style="1" bestFit="1" customWidth="1"/>
    <col min="6409" max="6410" width="6.140625" style="1" customWidth="1"/>
    <col min="6411" max="6411" width="6.7109375" style="1" bestFit="1" customWidth="1"/>
    <col min="6412" max="6413" width="5.5703125" style="1" bestFit="1" customWidth="1"/>
    <col min="6414" max="6414" width="6.7109375" style="1" bestFit="1" customWidth="1"/>
    <col min="6415" max="6415" width="5.5703125" style="1" bestFit="1" customWidth="1"/>
    <col min="6416" max="6416" width="5.42578125" style="1" bestFit="1" customWidth="1"/>
    <col min="6417" max="6422" width="6.7109375" style="1" bestFit="1" customWidth="1"/>
    <col min="6423" max="6423" width="5.140625" style="1" bestFit="1" customWidth="1"/>
    <col min="6424" max="6424" width="5.5703125" style="1" bestFit="1" customWidth="1"/>
    <col min="6425" max="6425" width="5.42578125" style="1" bestFit="1" customWidth="1"/>
    <col min="6426" max="6426" width="1" style="1" customWidth="1"/>
    <col min="6427" max="6656" width="7.5703125" style="1"/>
    <col min="6657" max="6657" width="15.5703125" style="1" bestFit="1" customWidth="1"/>
    <col min="6658" max="6663" width="10.28515625" style="1" bestFit="1" customWidth="1"/>
    <col min="6664" max="6664" width="6.7109375" style="1" bestFit="1" customWidth="1"/>
    <col min="6665" max="6666" width="6.140625" style="1" customWidth="1"/>
    <col min="6667" max="6667" width="6.7109375" style="1" bestFit="1" customWidth="1"/>
    <col min="6668" max="6669" width="5.5703125" style="1" bestFit="1" customWidth="1"/>
    <col min="6670" max="6670" width="6.7109375" style="1" bestFit="1" customWidth="1"/>
    <col min="6671" max="6671" width="5.5703125" style="1" bestFit="1" customWidth="1"/>
    <col min="6672" max="6672" width="5.42578125" style="1" bestFit="1" customWidth="1"/>
    <col min="6673" max="6678" width="6.7109375" style="1" bestFit="1" customWidth="1"/>
    <col min="6679" max="6679" width="5.140625" style="1" bestFit="1" customWidth="1"/>
    <col min="6680" max="6680" width="5.5703125" style="1" bestFit="1" customWidth="1"/>
    <col min="6681" max="6681" width="5.42578125" style="1" bestFit="1" customWidth="1"/>
    <col min="6682" max="6682" width="1" style="1" customWidth="1"/>
    <col min="6683" max="6912" width="7.5703125" style="1"/>
    <col min="6913" max="6913" width="15.5703125" style="1" bestFit="1" customWidth="1"/>
    <col min="6914" max="6919" width="10.28515625" style="1" bestFit="1" customWidth="1"/>
    <col min="6920" max="6920" width="6.7109375" style="1" bestFit="1" customWidth="1"/>
    <col min="6921" max="6922" width="6.140625" style="1" customWidth="1"/>
    <col min="6923" max="6923" width="6.7109375" style="1" bestFit="1" customWidth="1"/>
    <col min="6924" max="6925" width="5.5703125" style="1" bestFit="1" customWidth="1"/>
    <col min="6926" max="6926" width="6.7109375" style="1" bestFit="1" customWidth="1"/>
    <col min="6927" max="6927" width="5.5703125" style="1" bestFit="1" customWidth="1"/>
    <col min="6928" max="6928" width="5.42578125" style="1" bestFit="1" customWidth="1"/>
    <col min="6929" max="6934" width="6.7109375" style="1" bestFit="1" customWidth="1"/>
    <col min="6935" max="6935" width="5.140625" style="1" bestFit="1" customWidth="1"/>
    <col min="6936" max="6936" width="5.5703125" style="1" bestFit="1" customWidth="1"/>
    <col min="6937" max="6937" width="5.42578125" style="1" bestFit="1" customWidth="1"/>
    <col min="6938" max="6938" width="1" style="1" customWidth="1"/>
    <col min="6939" max="7168" width="7.5703125" style="1"/>
    <col min="7169" max="7169" width="15.5703125" style="1" bestFit="1" customWidth="1"/>
    <col min="7170" max="7175" width="10.28515625" style="1" bestFit="1" customWidth="1"/>
    <col min="7176" max="7176" width="6.7109375" style="1" bestFit="1" customWidth="1"/>
    <col min="7177" max="7178" width="6.140625" style="1" customWidth="1"/>
    <col min="7179" max="7179" width="6.7109375" style="1" bestFit="1" customWidth="1"/>
    <col min="7180" max="7181" width="5.5703125" style="1" bestFit="1" customWidth="1"/>
    <col min="7182" max="7182" width="6.7109375" style="1" bestFit="1" customWidth="1"/>
    <col min="7183" max="7183" width="5.5703125" style="1" bestFit="1" customWidth="1"/>
    <col min="7184" max="7184" width="5.42578125" style="1" bestFit="1" customWidth="1"/>
    <col min="7185" max="7190" width="6.7109375" style="1" bestFit="1" customWidth="1"/>
    <col min="7191" max="7191" width="5.140625" style="1" bestFit="1" customWidth="1"/>
    <col min="7192" max="7192" width="5.5703125" style="1" bestFit="1" customWidth="1"/>
    <col min="7193" max="7193" width="5.42578125" style="1" bestFit="1" customWidth="1"/>
    <col min="7194" max="7194" width="1" style="1" customWidth="1"/>
    <col min="7195" max="7424" width="7.5703125" style="1"/>
    <col min="7425" max="7425" width="15.5703125" style="1" bestFit="1" customWidth="1"/>
    <col min="7426" max="7431" width="10.28515625" style="1" bestFit="1" customWidth="1"/>
    <col min="7432" max="7432" width="6.7109375" style="1" bestFit="1" customWidth="1"/>
    <col min="7433" max="7434" width="6.140625" style="1" customWidth="1"/>
    <col min="7435" max="7435" width="6.7109375" style="1" bestFit="1" customWidth="1"/>
    <col min="7436" max="7437" width="5.5703125" style="1" bestFit="1" customWidth="1"/>
    <col min="7438" max="7438" width="6.7109375" style="1" bestFit="1" customWidth="1"/>
    <col min="7439" max="7439" width="5.5703125" style="1" bestFit="1" customWidth="1"/>
    <col min="7440" max="7440" width="5.42578125" style="1" bestFit="1" customWidth="1"/>
    <col min="7441" max="7446" width="6.7109375" style="1" bestFit="1" customWidth="1"/>
    <col min="7447" max="7447" width="5.140625" style="1" bestFit="1" customWidth="1"/>
    <col min="7448" max="7448" width="5.5703125" style="1" bestFit="1" customWidth="1"/>
    <col min="7449" max="7449" width="5.42578125" style="1" bestFit="1" customWidth="1"/>
    <col min="7450" max="7450" width="1" style="1" customWidth="1"/>
    <col min="7451" max="7680" width="7.5703125" style="1"/>
    <col min="7681" max="7681" width="15.5703125" style="1" bestFit="1" customWidth="1"/>
    <col min="7682" max="7687" width="10.28515625" style="1" bestFit="1" customWidth="1"/>
    <col min="7688" max="7688" width="6.7109375" style="1" bestFit="1" customWidth="1"/>
    <col min="7689" max="7690" width="6.140625" style="1" customWidth="1"/>
    <col min="7691" max="7691" width="6.7109375" style="1" bestFit="1" customWidth="1"/>
    <col min="7692" max="7693" width="5.5703125" style="1" bestFit="1" customWidth="1"/>
    <col min="7694" max="7694" width="6.7109375" style="1" bestFit="1" customWidth="1"/>
    <col min="7695" max="7695" width="5.5703125" style="1" bestFit="1" customWidth="1"/>
    <col min="7696" max="7696" width="5.42578125" style="1" bestFit="1" customWidth="1"/>
    <col min="7697" max="7702" width="6.7109375" style="1" bestFit="1" customWidth="1"/>
    <col min="7703" max="7703" width="5.140625" style="1" bestFit="1" customWidth="1"/>
    <col min="7704" max="7704" width="5.5703125" style="1" bestFit="1" customWidth="1"/>
    <col min="7705" max="7705" width="5.42578125" style="1" bestFit="1" customWidth="1"/>
    <col min="7706" max="7706" width="1" style="1" customWidth="1"/>
    <col min="7707" max="7936" width="7.5703125" style="1"/>
    <col min="7937" max="7937" width="15.5703125" style="1" bestFit="1" customWidth="1"/>
    <col min="7938" max="7943" width="10.28515625" style="1" bestFit="1" customWidth="1"/>
    <col min="7944" max="7944" width="6.7109375" style="1" bestFit="1" customWidth="1"/>
    <col min="7945" max="7946" width="6.140625" style="1" customWidth="1"/>
    <col min="7947" max="7947" width="6.7109375" style="1" bestFit="1" customWidth="1"/>
    <col min="7948" max="7949" width="5.5703125" style="1" bestFit="1" customWidth="1"/>
    <col min="7950" max="7950" width="6.7109375" style="1" bestFit="1" customWidth="1"/>
    <col min="7951" max="7951" width="5.5703125" style="1" bestFit="1" customWidth="1"/>
    <col min="7952" max="7952" width="5.42578125" style="1" bestFit="1" customWidth="1"/>
    <col min="7953" max="7958" width="6.7109375" style="1" bestFit="1" customWidth="1"/>
    <col min="7959" max="7959" width="5.140625" style="1" bestFit="1" customWidth="1"/>
    <col min="7960" max="7960" width="5.5703125" style="1" bestFit="1" customWidth="1"/>
    <col min="7961" max="7961" width="5.42578125" style="1" bestFit="1" customWidth="1"/>
    <col min="7962" max="7962" width="1" style="1" customWidth="1"/>
    <col min="7963" max="8192" width="7.5703125" style="1"/>
    <col min="8193" max="8193" width="15.5703125" style="1" bestFit="1" customWidth="1"/>
    <col min="8194" max="8199" width="10.28515625" style="1" bestFit="1" customWidth="1"/>
    <col min="8200" max="8200" width="6.7109375" style="1" bestFit="1" customWidth="1"/>
    <col min="8201" max="8202" width="6.140625" style="1" customWidth="1"/>
    <col min="8203" max="8203" width="6.7109375" style="1" bestFit="1" customWidth="1"/>
    <col min="8204" max="8205" width="5.5703125" style="1" bestFit="1" customWidth="1"/>
    <col min="8206" max="8206" width="6.7109375" style="1" bestFit="1" customWidth="1"/>
    <col min="8207" max="8207" width="5.5703125" style="1" bestFit="1" customWidth="1"/>
    <col min="8208" max="8208" width="5.42578125" style="1" bestFit="1" customWidth="1"/>
    <col min="8209" max="8214" width="6.7109375" style="1" bestFit="1" customWidth="1"/>
    <col min="8215" max="8215" width="5.140625" style="1" bestFit="1" customWidth="1"/>
    <col min="8216" max="8216" width="5.5703125" style="1" bestFit="1" customWidth="1"/>
    <col min="8217" max="8217" width="5.42578125" style="1" bestFit="1" customWidth="1"/>
    <col min="8218" max="8218" width="1" style="1" customWidth="1"/>
    <col min="8219" max="8448" width="7.5703125" style="1"/>
    <col min="8449" max="8449" width="15.5703125" style="1" bestFit="1" customWidth="1"/>
    <col min="8450" max="8455" width="10.28515625" style="1" bestFit="1" customWidth="1"/>
    <col min="8456" max="8456" width="6.7109375" style="1" bestFit="1" customWidth="1"/>
    <col min="8457" max="8458" width="6.140625" style="1" customWidth="1"/>
    <col min="8459" max="8459" width="6.7109375" style="1" bestFit="1" customWidth="1"/>
    <col min="8460" max="8461" width="5.5703125" style="1" bestFit="1" customWidth="1"/>
    <col min="8462" max="8462" width="6.7109375" style="1" bestFit="1" customWidth="1"/>
    <col min="8463" max="8463" width="5.5703125" style="1" bestFit="1" customWidth="1"/>
    <col min="8464" max="8464" width="5.42578125" style="1" bestFit="1" customWidth="1"/>
    <col min="8465" max="8470" width="6.7109375" style="1" bestFit="1" customWidth="1"/>
    <col min="8471" max="8471" width="5.140625" style="1" bestFit="1" customWidth="1"/>
    <col min="8472" max="8472" width="5.5703125" style="1" bestFit="1" customWidth="1"/>
    <col min="8473" max="8473" width="5.42578125" style="1" bestFit="1" customWidth="1"/>
    <col min="8474" max="8474" width="1" style="1" customWidth="1"/>
    <col min="8475" max="8704" width="7.5703125" style="1"/>
    <col min="8705" max="8705" width="15.5703125" style="1" bestFit="1" customWidth="1"/>
    <col min="8706" max="8711" width="10.28515625" style="1" bestFit="1" customWidth="1"/>
    <col min="8712" max="8712" width="6.7109375" style="1" bestFit="1" customWidth="1"/>
    <col min="8713" max="8714" width="6.140625" style="1" customWidth="1"/>
    <col min="8715" max="8715" width="6.7109375" style="1" bestFit="1" customWidth="1"/>
    <col min="8716" max="8717" width="5.5703125" style="1" bestFit="1" customWidth="1"/>
    <col min="8718" max="8718" width="6.7109375" style="1" bestFit="1" customWidth="1"/>
    <col min="8719" max="8719" width="5.5703125" style="1" bestFit="1" customWidth="1"/>
    <col min="8720" max="8720" width="5.42578125" style="1" bestFit="1" customWidth="1"/>
    <col min="8721" max="8726" width="6.7109375" style="1" bestFit="1" customWidth="1"/>
    <col min="8727" max="8727" width="5.140625" style="1" bestFit="1" customWidth="1"/>
    <col min="8728" max="8728" width="5.5703125" style="1" bestFit="1" customWidth="1"/>
    <col min="8729" max="8729" width="5.42578125" style="1" bestFit="1" customWidth="1"/>
    <col min="8730" max="8730" width="1" style="1" customWidth="1"/>
    <col min="8731" max="8960" width="7.5703125" style="1"/>
    <col min="8961" max="8961" width="15.5703125" style="1" bestFit="1" customWidth="1"/>
    <col min="8962" max="8967" width="10.28515625" style="1" bestFit="1" customWidth="1"/>
    <col min="8968" max="8968" width="6.7109375" style="1" bestFit="1" customWidth="1"/>
    <col min="8969" max="8970" width="6.140625" style="1" customWidth="1"/>
    <col min="8971" max="8971" width="6.7109375" style="1" bestFit="1" customWidth="1"/>
    <col min="8972" max="8973" width="5.5703125" style="1" bestFit="1" customWidth="1"/>
    <col min="8974" max="8974" width="6.7109375" style="1" bestFit="1" customWidth="1"/>
    <col min="8975" max="8975" width="5.5703125" style="1" bestFit="1" customWidth="1"/>
    <col min="8976" max="8976" width="5.42578125" style="1" bestFit="1" customWidth="1"/>
    <col min="8977" max="8982" width="6.7109375" style="1" bestFit="1" customWidth="1"/>
    <col min="8983" max="8983" width="5.140625" style="1" bestFit="1" customWidth="1"/>
    <col min="8984" max="8984" width="5.5703125" style="1" bestFit="1" customWidth="1"/>
    <col min="8985" max="8985" width="5.42578125" style="1" bestFit="1" customWidth="1"/>
    <col min="8986" max="8986" width="1" style="1" customWidth="1"/>
    <col min="8987" max="9216" width="7.5703125" style="1"/>
    <col min="9217" max="9217" width="15.5703125" style="1" bestFit="1" customWidth="1"/>
    <col min="9218" max="9223" width="10.28515625" style="1" bestFit="1" customWidth="1"/>
    <col min="9224" max="9224" width="6.7109375" style="1" bestFit="1" customWidth="1"/>
    <col min="9225" max="9226" width="6.140625" style="1" customWidth="1"/>
    <col min="9227" max="9227" width="6.7109375" style="1" bestFit="1" customWidth="1"/>
    <col min="9228" max="9229" width="5.5703125" style="1" bestFit="1" customWidth="1"/>
    <col min="9230" max="9230" width="6.7109375" style="1" bestFit="1" customWidth="1"/>
    <col min="9231" max="9231" width="5.5703125" style="1" bestFit="1" customWidth="1"/>
    <col min="9232" max="9232" width="5.42578125" style="1" bestFit="1" customWidth="1"/>
    <col min="9233" max="9238" width="6.7109375" style="1" bestFit="1" customWidth="1"/>
    <col min="9239" max="9239" width="5.140625" style="1" bestFit="1" customWidth="1"/>
    <col min="9240" max="9240" width="5.5703125" style="1" bestFit="1" customWidth="1"/>
    <col min="9241" max="9241" width="5.42578125" style="1" bestFit="1" customWidth="1"/>
    <col min="9242" max="9242" width="1" style="1" customWidth="1"/>
    <col min="9243" max="9472" width="7.5703125" style="1"/>
    <col min="9473" max="9473" width="15.5703125" style="1" bestFit="1" customWidth="1"/>
    <col min="9474" max="9479" width="10.28515625" style="1" bestFit="1" customWidth="1"/>
    <col min="9480" max="9480" width="6.7109375" style="1" bestFit="1" customWidth="1"/>
    <col min="9481" max="9482" width="6.140625" style="1" customWidth="1"/>
    <col min="9483" max="9483" width="6.7109375" style="1" bestFit="1" customWidth="1"/>
    <col min="9484" max="9485" width="5.5703125" style="1" bestFit="1" customWidth="1"/>
    <col min="9486" max="9486" width="6.7109375" style="1" bestFit="1" customWidth="1"/>
    <col min="9487" max="9487" width="5.5703125" style="1" bestFit="1" customWidth="1"/>
    <col min="9488" max="9488" width="5.42578125" style="1" bestFit="1" customWidth="1"/>
    <col min="9489" max="9494" width="6.7109375" style="1" bestFit="1" customWidth="1"/>
    <col min="9495" max="9495" width="5.140625" style="1" bestFit="1" customWidth="1"/>
    <col min="9496" max="9496" width="5.5703125" style="1" bestFit="1" customWidth="1"/>
    <col min="9497" max="9497" width="5.42578125" style="1" bestFit="1" customWidth="1"/>
    <col min="9498" max="9498" width="1" style="1" customWidth="1"/>
    <col min="9499" max="9728" width="7.5703125" style="1"/>
    <col min="9729" max="9729" width="15.5703125" style="1" bestFit="1" customWidth="1"/>
    <col min="9730" max="9735" width="10.28515625" style="1" bestFit="1" customWidth="1"/>
    <col min="9736" max="9736" width="6.7109375" style="1" bestFit="1" customWidth="1"/>
    <col min="9737" max="9738" width="6.140625" style="1" customWidth="1"/>
    <col min="9739" max="9739" width="6.7109375" style="1" bestFit="1" customWidth="1"/>
    <col min="9740" max="9741" width="5.5703125" style="1" bestFit="1" customWidth="1"/>
    <col min="9742" max="9742" width="6.7109375" style="1" bestFit="1" customWidth="1"/>
    <col min="9743" max="9743" width="5.5703125" style="1" bestFit="1" customWidth="1"/>
    <col min="9744" max="9744" width="5.42578125" style="1" bestFit="1" customWidth="1"/>
    <col min="9745" max="9750" width="6.7109375" style="1" bestFit="1" customWidth="1"/>
    <col min="9751" max="9751" width="5.140625" style="1" bestFit="1" customWidth="1"/>
    <col min="9752" max="9752" width="5.5703125" style="1" bestFit="1" customWidth="1"/>
    <col min="9753" max="9753" width="5.42578125" style="1" bestFit="1" customWidth="1"/>
    <col min="9754" max="9754" width="1" style="1" customWidth="1"/>
    <col min="9755" max="9984" width="7.5703125" style="1"/>
    <col min="9985" max="9985" width="15.5703125" style="1" bestFit="1" customWidth="1"/>
    <col min="9986" max="9991" width="10.28515625" style="1" bestFit="1" customWidth="1"/>
    <col min="9992" max="9992" width="6.7109375" style="1" bestFit="1" customWidth="1"/>
    <col min="9993" max="9994" width="6.140625" style="1" customWidth="1"/>
    <col min="9995" max="9995" width="6.7109375" style="1" bestFit="1" customWidth="1"/>
    <col min="9996" max="9997" width="5.5703125" style="1" bestFit="1" customWidth="1"/>
    <col min="9998" max="9998" width="6.7109375" style="1" bestFit="1" customWidth="1"/>
    <col min="9999" max="9999" width="5.5703125" style="1" bestFit="1" customWidth="1"/>
    <col min="10000" max="10000" width="5.42578125" style="1" bestFit="1" customWidth="1"/>
    <col min="10001" max="10006" width="6.7109375" style="1" bestFit="1" customWidth="1"/>
    <col min="10007" max="10007" width="5.140625" style="1" bestFit="1" customWidth="1"/>
    <col min="10008" max="10008" width="5.5703125" style="1" bestFit="1" customWidth="1"/>
    <col min="10009" max="10009" width="5.42578125" style="1" bestFit="1" customWidth="1"/>
    <col min="10010" max="10010" width="1" style="1" customWidth="1"/>
    <col min="10011" max="10240" width="7.5703125" style="1"/>
    <col min="10241" max="10241" width="15.5703125" style="1" bestFit="1" customWidth="1"/>
    <col min="10242" max="10247" width="10.28515625" style="1" bestFit="1" customWidth="1"/>
    <col min="10248" max="10248" width="6.7109375" style="1" bestFit="1" customWidth="1"/>
    <col min="10249" max="10250" width="6.140625" style="1" customWidth="1"/>
    <col min="10251" max="10251" width="6.7109375" style="1" bestFit="1" customWidth="1"/>
    <col min="10252" max="10253" width="5.5703125" style="1" bestFit="1" customWidth="1"/>
    <col min="10254" max="10254" width="6.7109375" style="1" bestFit="1" customWidth="1"/>
    <col min="10255" max="10255" width="5.5703125" style="1" bestFit="1" customWidth="1"/>
    <col min="10256" max="10256" width="5.42578125" style="1" bestFit="1" customWidth="1"/>
    <col min="10257" max="10262" width="6.7109375" style="1" bestFit="1" customWidth="1"/>
    <col min="10263" max="10263" width="5.140625" style="1" bestFit="1" customWidth="1"/>
    <col min="10264" max="10264" width="5.5703125" style="1" bestFit="1" customWidth="1"/>
    <col min="10265" max="10265" width="5.42578125" style="1" bestFit="1" customWidth="1"/>
    <col min="10266" max="10266" width="1" style="1" customWidth="1"/>
    <col min="10267" max="10496" width="7.5703125" style="1"/>
    <col min="10497" max="10497" width="15.5703125" style="1" bestFit="1" customWidth="1"/>
    <col min="10498" max="10503" width="10.28515625" style="1" bestFit="1" customWidth="1"/>
    <col min="10504" max="10504" width="6.7109375" style="1" bestFit="1" customWidth="1"/>
    <col min="10505" max="10506" width="6.140625" style="1" customWidth="1"/>
    <col min="10507" max="10507" width="6.7109375" style="1" bestFit="1" customWidth="1"/>
    <col min="10508" max="10509" width="5.5703125" style="1" bestFit="1" customWidth="1"/>
    <col min="10510" max="10510" width="6.7109375" style="1" bestFit="1" customWidth="1"/>
    <col min="10511" max="10511" width="5.5703125" style="1" bestFit="1" customWidth="1"/>
    <col min="10512" max="10512" width="5.42578125" style="1" bestFit="1" customWidth="1"/>
    <col min="10513" max="10518" width="6.7109375" style="1" bestFit="1" customWidth="1"/>
    <col min="10519" max="10519" width="5.140625" style="1" bestFit="1" customWidth="1"/>
    <col min="10520" max="10520" width="5.5703125" style="1" bestFit="1" customWidth="1"/>
    <col min="10521" max="10521" width="5.42578125" style="1" bestFit="1" customWidth="1"/>
    <col min="10522" max="10522" width="1" style="1" customWidth="1"/>
    <col min="10523" max="10752" width="7.5703125" style="1"/>
    <col min="10753" max="10753" width="15.5703125" style="1" bestFit="1" customWidth="1"/>
    <col min="10754" max="10759" width="10.28515625" style="1" bestFit="1" customWidth="1"/>
    <col min="10760" max="10760" width="6.7109375" style="1" bestFit="1" customWidth="1"/>
    <col min="10761" max="10762" width="6.140625" style="1" customWidth="1"/>
    <col min="10763" max="10763" width="6.7109375" style="1" bestFit="1" customWidth="1"/>
    <col min="10764" max="10765" width="5.5703125" style="1" bestFit="1" customWidth="1"/>
    <col min="10766" max="10766" width="6.7109375" style="1" bestFit="1" customWidth="1"/>
    <col min="10767" max="10767" width="5.5703125" style="1" bestFit="1" customWidth="1"/>
    <col min="10768" max="10768" width="5.42578125" style="1" bestFit="1" customWidth="1"/>
    <col min="10769" max="10774" width="6.7109375" style="1" bestFit="1" customWidth="1"/>
    <col min="10775" max="10775" width="5.140625" style="1" bestFit="1" customWidth="1"/>
    <col min="10776" max="10776" width="5.5703125" style="1" bestFit="1" customWidth="1"/>
    <col min="10777" max="10777" width="5.42578125" style="1" bestFit="1" customWidth="1"/>
    <col min="10778" max="10778" width="1" style="1" customWidth="1"/>
    <col min="10779" max="11008" width="7.5703125" style="1"/>
    <col min="11009" max="11009" width="15.5703125" style="1" bestFit="1" customWidth="1"/>
    <col min="11010" max="11015" width="10.28515625" style="1" bestFit="1" customWidth="1"/>
    <col min="11016" max="11016" width="6.7109375" style="1" bestFit="1" customWidth="1"/>
    <col min="11017" max="11018" width="6.140625" style="1" customWidth="1"/>
    <col min="11019" max="11019" width="6.7109375" style="1" bestFit="1" customWidth="1"/>
    <col min="11020" max="11021" width="5.5703125" style="1" bestFit="1" customWidth="1"/>
    <col min="11022" max="11022" width="6.7109375" style="1" bestFit="1" customWidth="1"/>
    <col min="11023" max="11023" width="5.5703125" style="1" bestFit="1" customWidth="1"/>
    <col min="11024" max="11024" width="5.42578125" style="1" bestFit="1" customWidth="1"/>
    <col min="11025" max="11030" width="6.7109375" style="1" bestFit="1" customWidth="1"/>
    <col min="11031" max="11031" width="5.140625" style="1" bestFit="1" customWidth="1"/>
    <col min="11032" max="11032" width="5.5703125" style="1" bestFit="1" customWidth="1"/>
    <col min="11033" max="11033" width="5.42578125" style="1" bestFit="1" customWidth="1"/>
    <col min="11034" max="11034" width="1" style="1" customWidth="1"/>
    <col min="11035" max="11264" width="7.5703125" style="1"/>
    <col min="11265" max="11265" width="15.5703125" style="1" bestFit="1" customWidth="1"/>
    <col min="11266" max="11271" width="10.28515625" style="1" bestFit="1" customWidth="1"/>
    <col min="11272" max="11272" width="6.7109375" style="1" bestFit="1" customWidth="1"/>
    <col min="11273" max="11274" width="6.140625" style="1" customWidth="1"/>
    <col min="11275" max="11275" width="6.7109375" style="1" bestFit="1" customWidth="1"/>
    <col min="11276" max="11277" width="5.5703125" style="1" bestFit="1" customWidth="1"/>
    <col min="11278" max="11278" width="6.7109375" style="1" bestFit="1" customWidth="1"/>
    <col min="11279" max="11279" width="5.5703125" style="1" bestFit="1" customWidth="1"/>
    <col min="11280" max="11280" width="5.42578125" style="1" bestFit="1" customWidth="1"/>
    <col min="11281" max="11286" width="6.7109375" style="1" bestFit="1" customWidth="1"/>
    <col min="11287" max="11287" width="5.140625" style="1" bestFit="1" customWidth="1"/>
    <col min="11288" max="11288" width="5.5703125" style="1" bestFit="1" customWidth="1"/>
    <col min="11289" max="11289" width="5.42578125" style="1" bestFit="1" customWidth="1"/>
    <col min="11290" max="11290" width="1" style="1" customWidth="1"/>
    <col min="11291" max="11520" width="7.5703125" style="1"/>
    <col min="11521" max="11521" width="15.5703125" style="1" bestFit="1" customWidth="1"/>
    <col min="11522" max="11527" width="10.28515625" style="1" bestFit="1" customWidth="1"/>
    <col min="11528" max="11528" width="6.7109375" style="1" bestFit="1" customWidth="1"/>
    <col min="11529" max="11530" width="6.140625" style="1" customWidth="1"/>
    <col min="11531" max="11531" width="6.7109375" style="1" bestFit="1" customWidth="1"/>
    <col min="11532" max="11533" width="5.5703125" style="1" bestFit="1" customWidth="1"/>
    <col min="11534" max="11534" width="6.7109375" style="1" bestFit="1" customWidth="1"/>
    <col min="11535" max="11535" width="5.5703125" style="1" bestFit="1" customWidth="1"/>
    <col min="11536" max="11536" width="5.42578125" style="1" bestFit="1" customWidth="1"/>
    <col min="11537" max="11542" width="6.7109375" style="1" bestFit="1" customWidth="1"/>
    <col min="11543" max="11543" width="5.140625" style="1" bestFit="1" customWidth="1"/>
    <col min="11544" max="11544" width="5.5703125" style="1" bestFit="1" customWidth="1"/>
    <col min="11545" max="11545" width="5.42578125" style="1" bestFit="1" customWidth="1"/>
    <col min="11546" max="11546" width="1" style="1" customWidth="1"/>
    <col min="11547" max="11776" width="7.5703125" style="1"/>
    <col min="11777" max="11777" width="15.5703125" style="1" bestFit="1" customWidth="1"/>
    <col min="11778" max="11783" width="10.28515625" style="1" bestFit="1" customWidth="1"/>
    <col min="11784" max="11784" width="6.7109375" style="1" bestFit="1" customWidth="1"/>
    <col min="11785" max="11786" width="6.140625" style="1" customWidth="1"/>
    <col min="11787" max="11787" width="6.7109375" style="1" bestFit="1" customWidth="1"/>
    <col min="11788" max="11789" width="5.5703125" style="1" bestFit="1" customWidth="1"/>
    <col min="11790" max="11790" width="6.7109375" style="1" bestFit="1" customWidth="1"/>
    <col min="11791" max="11791" width="5.5703125" style="1" bestFit="1" customWidth="1"/>
    <col min="11792" max="11792" width="5.42578125" style="1" bestFit="1" customWidth="1"/>
    <col min="11793" max="11798" width="6.7109375" style="1" bestFit="1" customWidth="1"/>
    <col min="11799" max="11799" width="5.140625" style="1" bestFit="1" customWidth="1"/>
    <col min="11800" max="11800" width="5.5703125" style="1" bestFit="1" customWidth="1"/>
    <col min="11801" max="11801" width="5.42578125" style="1" bestFit="1" customWidth="1"/>
    <col min="11802" max="11802" width="1" style="1" customWidth="1"/>
    <col min="11803" max="12032" width="7.5703125" style="1"/>
    <col min="12033" max="12033" width="15.5703125" style="1" bestFit="1" customWidth="1"/>
    <col min="12034" max="12039" width="10.28515625" style="1" bestFit="1" customWidth="1"/>
    <col min="12040" max="12040" width="6.7109375" style="1" bestFit="1" customWidth="1"/>
    <col min="12041" max="12042" width="6.140625" style="1" customWidth="1"/>
    <col min="12043" max="12043" width="6.7109375" style="1" bestFit="1" customWidth="1"/>
    <col min="12044" max="12045" width="5.5703125" style="1" bestFit="1" customWidth="1"/>
    <col min="12046" max="12046" width="6.7109375" style="1" bestFit="1" customWidth="1"/>
    <col min="12047" max="12047" width="5.5703125" style="1" bestFit="1" customWidth="1"/>
    <col min="12048" max="12048" width="5.42578125" style="1" bestFit="1" customWidth="1"/>
    <col min="12049" max="12054" width="6.7109375" style="1" bestFit="1" customWidth="1"/>
    <col min="12055" max="12055" width="5.140625" style="1" bestFit="1" customWidth="1"/>
    <col min="12056" max="12056" width="5.5703125" style="1" bestFit="1" customWidth="1"/>
    <col min="12057" max="12057" width="5.42578125" style="1" bestFit="1" customWidth="1"/>
    <col min="12058" max="12058" width="1" style="1" customWidth="1"/>
    <col min="12059" max="12288" width="7.5703125" style="1"/>
    <col min="12289" max="12289" width="15.5703125" style="1" bestFit="1" customWidth="1"/>
    <col min="12290" max="12295" width="10.28515625" style="1" bestFit="1" customWidth="1"/>
    <col min="12296" max="12296" width="6.7109375" style="1" bestFit="1" customWidth="1"/>
    <col min="12297" max="12298" width="6.140625" style="1" customWidth="1"/>
    <col min="12299" max="12299" width="6.7109375" style="1" bestFit="1" customWidth="1"/>
    <col min="12300" max="12301" width="5.5703125" style="1" bestFit="1" customWidth="1"/>
    <col min="12302" max="12302" width="6.7109375" style="1" bestFit="1" customWidth="1"/>
    <col min="12303" max="12303" width="5.5703125" style="1" bestFit="1" customWidth="1"/>
    <col min="12304" max="12304" width="5.42578125" style="1" bestFit="1" customWidth="1"/>
    <col min="12305" max="12310" width="6.7109375" style="1" bestFit="1" customWidth="1"/>
    <col min="12311" max="12311" width="5.140625" style="1" bestFit="1" customWidth="1"/>
    <col min="12312" max="12312" width="5.5703125" style="1" bestFit="1" customWidth="1"/>
    <col min="12313" max="12313" width="5.42578125" style="1" bestFit="1" customWidth="1"/>
    <col min="12314" max="12314" width="1" style="1" customWidth="1"/>
    <col min="12315" max="12544" width="7.5703125" style="1"/>
    <col min="12545" max="12545" width="15.5703125" style="1" bestFit="1" customWidth="1"/>
    <col min="12546" max="12551" width="10.28515625" style="1" bestFit="1" customWidth="1"/>
    <col min="12552" max="12552" width="6.7109375" style="1" bestFit="1" customWidth="1"/>
    <col min="12553" max="12554" width="6.140625" style="1" customWidth="1"/>
    <col min="12555" max="12555" width="6.7109375" style="1" bestFit="1" customWidth="1"/>
    <col min="12556" max="12557" width="5.5703125" style="1" bestFit="1" customWidth="1"/>
    <col min="12558" max="12558" width="6.7109375" style="1" bestFit="1" customWidth="1"/>
    <col min="12559" max="12559" width="5.5703125" style="1" bestFit="1" customWidth="1"/>
    <col min="12560" max="12560" width="5.42578125" style="1" bestFit="1" customWidth="1"/>
    <col min="12561" max="12566" width="6.7109375" style="1" bestFit="1" customWidth="1"/>
    <col min="12567" max="12567" width="5.140625" style="1" bestFit="1" customWidth="1"/>
    <col min="12568" max="12568" width="5.5703125" style="1" bestFit="1" customWidth="1"/>
    <col min="12569" max="12569" width="5.42578125" style="1" bestFit="1" customWidth="1"/>
    <col min="12570" max="12570" width="1" style="1" customWidth="1"/>
    <col min="12571" max="12800" width="7.5703125" style="1"/>
    <col min="12801" max="12801" width="15.5703125" style="1" bestFit="1" customWidth="1"/>
    <col min="12802" max="12807" width="10.28515625" style="1" bestFit="1" customWidth="1"/>
    <col min="12808" max="12808" width="6.7109375" style="1" bestFit="1" customWidth="1"/>
    <col min="12809" max="12810" width="6.140625" style="1" customWidth="1"/>
    <col min="12811" max="12811" width="6.7109375" style="1" bestFit="1" customWidth="1"/>
    <col min="12812" max="12813" width="5.5703125" style="1" bestFit="1" customWidth="1"/>
    <col min="12814" max="12814" width="6.7109375" style="1" bestFit="1" customWidth="1"/>
    <col min="12815" max="12815" width="5.5703125" style="1" bestFit="1" customWidth="1"/>
    <col min="12816" max="12816" width="5.42578125" style="1" bestFit="1" customWidth="1"/>
    <col min="12817" max="12822" width="6.7109375" style="1" bestFit="1" customWidth="1"/>
    <col min="12823" max="12823" width="5.140625" style="1" bestFit="1" customWidth="1"/>
    <col min="12824" max="12824" width="5.5703125" style="1" bestFit="1" customWidth="1"/>
    <col min="12825" max="12825" width="5.42578125" style="1" bestFit="1" customWidth="1"/>
    <col min="12826" max="12826" width="1" style="1" customWidth="1"/>
    <col min="12827" max="13056" width="7.5703125" style="1"/>
    <col min="13057" max="13057" width="15.5703125" style="1" bestFit="1" customWidth="1"/>
    <col min="13058" max="13063" width="10.28515625" style="1" bestFit="1" customWidth="1"/>
    <col min="13064" max="13064" width="6.7109375" style="1" bestFit="1" customWidth="1"/>
    <col min="13065" max="13066" width="6.140625" style="1" customWidth="1"/>
    <col min="13067" max="13067" width="6.7109375" style="1" bestFit="1" customWidth="1"/>
    <col min="13068" max="13069" width="5.5703125" style="1" bestFit="1" customWidth="1"/>
    <col min="13070" max="13070" width="6.7109375" style="1" bestFit="1" customWidth="1"/>
    <col min="13071" max="13071" width="5.5703125" style="1" bestFit="1" customWidth="1"/>
    <col min="13072" max="13072" width="5.42578125" style="1" bestFit="1" customWidth="1"/>
    <col min="13073" max="13078" width="6.7109375" style="1" bestFit="1" customWidth="1"/>
    <col min="13079" max="13079" width="5.140625" style="1" bestFit="1" customWidth="1"/>
    <col min="13080" max="13080" width="5.5703125" style="1" bestFit="1" customWidth="1"/>
    <col min="13081" max="13081" width="5.42578125" style="1" bestFit="1" customWidth="1"/>
    <col min="13082" max="13082" width="1" style="1" customWidth="1"/>
    <col min="13083" max="13312" width="7.5703125" style="1"/>
    <col min="13313" max="13313" width="15.5703125" style="1" bestFit="1" customWidth="1"/>
    <col min="13314" max="13319" width="10.28515625" style="1" bestFit="1" customWidth="1"/>
    <col min="13320" max="13320" width="6.7109375" style="1" bestFit="1" customWidth="1"/>
    <col min="13321" max="13322" width="6.140625" style="1" customWidth="1"/>
    <col min="13323" max="13323" width="6.7109375" style="1" bestFit="1" customWidth="1"/>
    <col min="13324" max="13325" width="5.5703125" style="1" bestFit="1" customWidth="1"/>
    <col min="13326" max="13326" width="6.7109375" style="1" bestFit="1" customWidth="1"/>
    <col min="13327" max="13327" width="5.5703125" style="1" bestFit="1" customWidth="1"/>
    <col min="13328" max="13328" width="5.42578125" style="1" bestFit="1" customWidth="1"/>
    <col min="13329" max="13334" width="6.7109375" style="1" bestFit="1" customWidth="1"/>
    <col min="13335" max="13335" width="5.140625" style="1" bestFit="1" customWidth="1"/>
    <col min="13336" max="13336" width="5.5703125" style="1" bestFit="1" customWidth="1"/>
    <col min="13337" max="13337" width="5.42578125" style="1" bestFit="1" customWidth="1"/>
    <col min="13338" max="13338" width="1" style="1" customWidth="1"/>
    <col min="13339" max="13568" width="7.5703125" style="1"/>
    <col min="13569" max="13569" width="15.5703125" style="1" bestFit="1" customWidth="1"/>
    <col min="13570" max="13575" width="10.28515625" style="1" bestFit="1" customWidth="1"/>
    <col min="13576" max="13576" width="6.7109375" style="1" bestFit="1" customWidth="1"/>
    <col min="13577" max="13578" width="6.140625" style="1" customWidth="1"/>
    <col min="13579" max="13579" width="6.7109375" style="1" bestFit="1" customWidth="1"/>
    <col min="13580" max="13581" width="5.5703125" style="1" bestFit="1" customWidth="1"/>
    <col min="13582" max="13582" width="6.7109375" style="1" bestFit="1" customWidth="1"/>
    <col min="13583" max="13583" width="5.5703125" style="1" bestFit="1" customWidth="1"/>
    <col min="13584" max="13584" width="5.42578125" style="1" bestFit="1" customWidth="1"/>
    <col min="13585" max="13590" width="6.7109375" style="1" bestFit="1" customWidth="1"/>
    <col min="13591" max="13591" width="5.140625" style="1" bestFit="1" customWidth="1"/>
    <col min="13592" max="13592" width="5.5703125" style="1" bestFit="1" customWidth="1"/>
    <col min="13593" max="13593" width="5.42578125" style="1" bestFit="1" customWidth="1"/>
    <col min="13594" max="13594" width="1" style="1" customWidth="1"/>
    <col min="13595" max="13824" width="7.5703125" style="1"/>
    <col min="13825" max="13825" width="15.5703125" style="1" bestFit="1" customWidth="1"/>
    <col min="13826" max="13831" width="10.28515625" style="1" bestFit="1" customWidth="1"/>
    <col min="13832" max="13832" width="6.7109375" style="1" bestFit="1" customWidth="1"/>
    <col min="13833" max="13834" width="6.140625" style="1" customWidth="1"/>
    <col min="13835" max="13835" width="6.7109375" style="1" bestFit="1" customWidth="1"/>
    <col min="13836" max="13837" width="5.5703125" style="1" bestFit="1" customWidth="1"/>
    <col min="13838" max="13838" width="6.7109375" style="1" bestFit="1" customWidth="1"/>
    <col min="13839" max="13839" width="5.5703125" style="1" bestFit="1" customWidth="1"/>
    <col min="13840" max="13840" width="5.42578125" style="1" bestFit="1" customWidth="1"/>
    <col min="13841" max="13846" width="6.7109375" style="1" bestFit="1" customWidth="1"/>
    <col min="13847" max="13847" width="5.140625" style="1" bestFit="1" customWidth="1"/>
    <col min="13848" max="13848" width="5.5703125" style="1" bestFit="1" customWidth="1"/>
    <col min="13849" max="13849" width="5.42578125" style="1" bestFit="1" customWidth="1"/>
    <col min="13850" max="13850" width="1" style="1" customWidth="1"/>
    <col min="13851" max="14080" width="7.5703125" style="1"/>
    <col min="14081" max="14081" width="15.5703125" style="1" bestFit="1" customWidth="1"/>
    <col min="14082" max="14087" width="10.28515625" style="1" bestFit="1" customWidth="1"/>
    <col min="14088" max="14088" width="6.7109375" style="1" bestFit="1" customWidth="1"/>
    <col min="14089" max="14090" width="6.140625" style="1" customWidth="1"/>
    <col min="14091" max="14091" width="6.7109375" style="1" bestFit="1" customWidth="1"/>
    <col min="14092" max="14093" width="5.5703125" style="1" bestFit="1" customWidth="1"/>
    <col min="14094" max="14094" width="6.7109375" style="1" bestFit="1" customWidth="1"/>
    <col min="14095" max="14095" width="5.5703125" style="1" bestFit="1" customWidth="1"/>
    <col min="14096" max="14096" width="5.42578125" style="1" bestFit="1" customWidth="1"/>
    <col min="14097" max="14102" width="6.7109375" style="1" bestFit="1" customWidth="1"/>
    <col min="14103" max="14103" width="5.140625" style="1" bestFit="1" customWidth="1"/>
    <col min="14104" max="14104" width="5.5703125" style="1" bestFit="1" customWidth="1"/>
    <col min="14105" max="14105" width="5.42578125" style="1" bestFit="1" customWidth="1"/>
    <col min="14106" max="14106" width="1" style="1" customWidth="1"/>
    <col min="14107" max="14336" width="7.5703125" style="1"/>
    <col min="14337" max="14337" width="15.5703125" style="1" bestFit="1" customWidth="1"/>
    <col min="14338" max="14343" width="10.28515625" style="1" bestFit="1" customWidth="1"/>
    <col min="14344" max="14344" width="6.7109375" style="1" bestFit="1" customWidth="1"/>
    <col min="14345" max="14346" width="6.140625" style="1" customWidth="1"/>
    <col min="14347" max="14347" width="6.7109375" style="1" bestFit="1" customWidth="1"/>
    <col min="14348" max="14349" width="5.5703125" style="1" bestFit="1" customWidth="1"/>
    <col min="14350" max="14350" width="6.7109375" style="1" bestFit="1" customWidth="1"/>
    <col min="14351" max="14351" width="5.5703125" style="1" bestFit="1" customWidth="1"/>
    <col min="14352" max="14352" width="5.42578125" style="1" bestFit="1" customWidth="1"/>
    <col min="14353" max="14358" width="6.7109375" style="1" bestFit="1" customWidth="1"/>
    <col min="14359" max="14359" width="5.140625" style="1" bestFit="1" customWidth="1"/>
    <col min="14360" max="14360" width="5.5703125" style="1" bestFit="1" customWidth="1"/>
    <col min="14361" max="14361" width="5.42578125" style="1" bestFit="1" customWidth="1"/>
    <col min="14362" max="14362" width="1" style="1" customWidth="1"/>
    <col min="14363" max="14592" width="7.5703125" style="1"/>
    <col min="14593" max="14593" width="15.5703125" style="1" bestFit="1" customWidth="1"/>
    <col min="14594" max="14599" width="10.28515625" style="1" bestFit="1" customWidth="1"/>
    <col min="14600" max="14600" width="6.7109375" style="1" bestFit="1" customWidth="1"/>
    <col min="14601" max="14602" width="6.140625" style="1" customWidth="1"/>
    <col min="14603" max="14603" width="6.7109375" style="1" bestFit="1" customWidth="1"/>
    <col min="14604" max="14605" width="5.5703125" style="1" bestFit="1" customWidth="1"/>
    <col min="14606" max="14606" width="6.7109375" style="1" bestFit="1" customWidth="1"/>
    <col min="14607" max="14607" width="5.5703125" style="1" bestFit="1" customWidth="1"/>
    <col min="14608" max="14608" width="5.42578125" style="1" bestFit="1" customWidth="1"/>
    <col min="14609" max="14614" width="6.7109375" style="1" bestFit="1" customWidth="1"/>
    <col min="14615" max="14615" width="5.140625" style="1" bestFit="1" customWidth="1"/>
    <col min="14616" max="14616" width="5.5703125" style="1" bestFit="1" customWidth="1"/>
    <col min="14617" max="14617" width="5.42578125" style="1" bestFit="1" customWidth="1"/>
    <col min="14618" max="14618" width="1" style="1" customWidth="1"/>
    <col min="14619" max="14848" width="7.5703125" style="1"/>
    <col min="14849" max="14849" width="15.5703125" style="1" bestFit="1" customWidth="1"/>
    <col min="14850" max="14855" width="10.28515625" style="1" bestFit="1" customWidth="1"/>
    <col min="14856" max="14856" width="6.7109375" style="1" bestFit="1" customWidth="1"/>
    <col min="14857" max="14858" width="6.140625" style="1" customWidth="1"/>
    <col min="14859" max="14859" width="6.7109375" style="1" bestFit="1" customWidth="1"/>
    <col min="14860" max="14861" width="5.5703125" style="1" bestFit="1" customWidth="1"/>
    <col min="14862" max="14862" width="6.7109375" style="1" bestFit="1" customWidth="1"/>
    <col min="14863" max="14863" width="5.5703125" style="1" bestFit="1" customWidth="1"/>
    <col min="14864" max="14864" width="5.42578125" style="1" bestFit="1" customWidth="1"/>
    <col min="14865" max="14870" width="6.7109375" style="1" bestFit="1" customWidth="1"/>
    <col min="14871" max="14871" width="5.140625" style="1" bestFit="1" customWidth="1"/>
    <col min="14872" max="14872" width="5.5703125" style="1" bestFit="1" customWidth="1"/>
    <col min="14873" max="14873" width="5.42578125" style="1" bestFit="1" customWidth="1"/>
    <col min="14874" max="14874" width="1" style="1" customWidth="1"/>
    <col min="14875" max="15104" width="7.5703125" style="1"/>
    <col min="15105" max="15105" width="15.5703125" style="1" bestFit="1" customWidth="1"/>
    <col min="15106" max="15111" width="10.28515625" style="1" bestFit="1" customWidth="1"/>
    <col min="15112" max="15112" width="6.7109375" style="1" bestFit="1" customWidth="1"/>
    <col min="15113" max="15114" width="6.140625" style="1" customWidth="1"/>
    <col min="15115" max="15115" width="6.7109375" style="1" bestFit="1" customWidth="1"/>
    <col min="15116" max="15117" width="5.5703125" style="1" bestFit="1" customWidth="1"/>
    <col min="15118" max="15118" width="6.7109375" style="1" bestFit="1" customWidth="1"/>
    <col min="15119" max="15119" width="5.5703125" style="1" bestFit="1" customWidth="1"/>
    <col min="15120" max="15120" width="5.42578125" style="1" bestFit="1" customWidth="1"/>
    <col min="15121" max="15126" width="6.7109375" style="1" bestFit="1" customWidth="1"/>
    <col min="15127" max="15127" width="5.140625" style="1" bestFit="1" customWidth="1"/>
    <col min="15128" max="15128" width="5.5703125" style="1" bestFit="1" customWidth="1"/>
    <col min="15129" max="15129" width="5.42578125" style="1" bestFit="1" customWidth="1"/>
    <col min="15130" max="15130" width="1" style="1" customWidth="1"/>
    <col min="15131" max="15360" width="7.5703125" style="1"/>
    <col min="15361" max="15361" width="15.5703125" style="1" bestFit="1" customWidth="1"/>
    <col min="15362" max="15367" width="10.28515625" style="1" bestFit="1" customWidth="1"/>
    <col min="15368" max="15368" width="6.7109375" style="1" bestFit="1" customWidth="1"/>
    <col min="15369" max="15370" width="6.140625" style="1" customWidth="1"/>
    <col min="15371" max="15371" width="6.7109375" style="1" bestFit="1" customWidth="1"/>
    <col min="15372" max="15373" width="5.5703125" style="1" bestFit="1" customWidth="1"/>
    <col min="15374" max="15374" width="6.7109375" style="1" bestFit="1" customWidth="1"/>
    <col min="15375" max="15375" width="5.5703125" style="1" bestFit="1" customWidth="1"/>
    <col min="15376" max="15376" width="5.42578125" style="1" bestFit="1" customWidth="1"/>
    <col min="15377" max="15382" width="6.7109375" style="1" bestFit="1" customWidth="1"/>
    <col min="15383" max="15383" width="5.140625" style="1" bestFit="1" customWidth="1"/>
    <col min="15384" max="15384" width="5.5703125" style="1" bestFit="1" customWidth="1"/>
    <col min="15385" max="15385" width="5.42578125" style="1" bestFit="1" customWidth="1"/>
    <col min="15386" max="15386" width="1" style="1" customWidth="1"/>
    <col min="15387" max="15616" width="7.5703125" style="1"/>
    <col min="15617" max="15617" width="15.5703125" style="1" bestFit="1" customWidth="1"/>
    <col min="15618" max="15623" width="10.28515625" style="1" bestFit="1" customWidth="1"/>
    <col min="15624" max="15624" width="6.7109375" style="1" bestFit="1" customWidth="1"/>
    <col min="15625" max="15626" width="6.140625" style="1" customWidth="1"/>
    <col min="15627" max="15627" width="6.7109375" style="1" bestFit="1" customWidth="1"/>
    <col min="15628" max="15629" width="5.5703125" style="1" bestFit="1" customWidth="1"/>
    <col min="15630" max="15630" width="6.7109375" style="1" bestFit="1" customWidth="1"/>
    <col min="15631" max="15631" width="5.5703125" style="1" bestFit="1" customWidth="1"/>
    <col min="15632" max="15632" width="5.42578125" style="1" bestFit="1" customWidth="1"/>
    <col min="15633" max="15638" width="6.7109375" style="1" bestFit="1" customWidth="1"/>
    <col min="15639" max="15639" width="5.140625" style="1" bestFit="1" customWidth="1"/>
    <col min="15640" max="15640" width="5.5703125" style="1" bestFit="1" customWidth="1"/>
    <col min="15641" max="15641" width="5.42578125" style="1" bestFit="1" customWidth="1"/>
    <col min="15642" max="15642" width="1" style="1" customWidth="1"/>
    <col min="15643" max="15872" width="7.5703125" style="1"/>
    <col min="15873" max="15873" width="15.5703125" style="1" bestFit="1" customWidth="1"/>
    <col min="15874" max="15879" width="10.28515625" style="1" bestFit="1" customWidth="1"/>
    <col min="15880" max="15880" width="6.7109375" style="1" bestFit="1" customWidth="1"/>
    <col min="15881" max="15882" width="6.140625" style="1" customWidth="1"/>
    <col min="15883" max="15883" width="6.7109375" style="1" bestFit="1" customWidth="1"/>
    <col min="15884" max="15885" width="5.5703125" style="1" bestFit="1" customWidth="1"/>
    <col min="15886" max="15886" width="6.7109375" style="1" bestFit="1" customWidth="1"/>
    <col min="15887" max="15887" width="5.5703125" style="1" bestFit="1" customWidth="1"/>
    <col min="15888" max="15888" width="5.42578125" style="1" bestFit="1" customWidth="1"/>
    <col min="15889" max="15894" width="6.7109375" style="1" bestFit="1" customWidth="1"/>
    <col min="15895" max="15895" width="5.140625" style="1" bestFit="1" customWidth="1"/>
    <col min="15896" max="15896" width="5.5703125" style="1" bestFit="1" customWidth="1"/>
    <col min="15897" max="15897" width="5.42578125" style="1" bestFit="1" customWidth="1"/>
    <col min="15898" max="15898" width="1" style="1" customWidth="1"/>
    <col min="15899" max="16128" width="7.5703125" style="1"/>
    <col min="16129" max="16129" width="15.5703125" style="1" bestFit="1" customWidth="1"/>
    <col min="16130" max="16135" width="10.28515625" style="1" bestFit="1" customWidth="1"/>
    <col min="16136" max="16136" width="6.7109375" style="1" bestFit="1" customWidth="1"/>
    <col min="16137" max="16138" width="6.140625" style="1" customWidth="1"/>
    <col min="16139" max="16139" width="6.7109375" style="1" bestFit="1" customWidth="1"/>
    <col min="16140" max="16141" width="5.5703125" style="1" bestFit="1" customWidth="1"/>
    <col min="16142" max="16142" width="6.7109375" style="1" bestFit="1" customWidth="1"/>
    <col min="16143" max="16143" width="5.5703125" style="1" bestFit="1" customWidth="1"/>
    <col min="16144" max="16144" width="5.42578125" style="1" bestFit="1" customWidth="1"/>
    <col min="16145" max="16150" width="6.7109375" style="1" bestFit="1" customWidth="1"/>
    <col min="16151" max="16151" width="5.140625" style="1" bestFit="1" customWidth="1"/>
    <col min="16152" max="16152" width="5.5703125" style="1" bestFit="1" customWidth="1"/>
    <col min="16153" max="16153" width="5.42578125" style="1" bestFit="1" customWidth="1"/>
    <col min="16154" max="16154" width="1" style="1" customWidth="1"/>
    <col min="16155" max="16384" width="7.5703125" style="1"/>
  </cols>
  <sheetData>
    <row r="1" spans="1:27" ht="11.25" customHeight="1">
      <c r="C1" s="2"/>
      <c r="D1" s="2"/>
      <c r="E1" s="2"/>
      <c r="F1" s="2"/>
      <c r="G1" s="2"/>
      <c r="H1" s="2"/>
      <c r="I1" s="2"/>
      <c r="J1" s="2"/>
      <c r="K1" s="2"/>
    </row>
    <row r="2" spans="1:27" s="4" customFormat="1" ht="27" customHeight="1">
      <c r="A2" s="295" t="s">
        <v>0</v>
      </c>
      <c r="B2" s="295"/>
      <c r="C2" s="295"/>
      <c r="D2" s="295"/>
      <c r="E2" s="295"/>
      <c r="F2" s="295"/>
      <c r="G2" s="295"/>
      <c r="H2" s="295"/>
      <c r="I2" s="295"/>
      <c r="J2" s="295"/>
      <c r="K2" s="295"/>
      <c r="L2" s="295"/>
      <c r="M2" s="295"/>
      <c r="N2" s="295"/>
      <c r="O2" s="295"/>
      <c r="P2" s="295"/>
      <c r="Q2" s="295"/>
      <c r="R2" s="295"/>
      <c r="S2" s="295"/>
      <c r="T2" s="295"/>
      <c r="U2" s="295"/>
      <c r="V2" s="295"/>
      <c r="W2" s="3"/>
      <c r="X2" s="3"/>
      <c r="Y2" s="3"/>
    </row>
    <row r="3" spans="1:27" ht="10.5" customHeight="1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</row>
    <row r="4" spans="1:27" ht="18.75" customHeight="1">
      <c r="A4" s="296" t="s">
        <v>1</v>
      </c>
      <c r="B4" s="296"/>
      <c r="C4" s="296"/>
      <c r="D4" s="296"/>
      <c r="E4" s="296"/>
      <c r="F4" s="296"/>
      <c r="G4" s="296"/>
      <c r="H4" s="296"/>
      <c r="I4" s="296"/>
      <c r="J4" s="296"/>
      <c r="K4" s="296"/>
      <c r="L4" s="296"/>
      <c r="M4" s="296"/>
      <c r="N4" s="296"/>
      <c r="O4" s="296"/>
      <c r="P4" s="296"/>
      <c r="Q4" s="296"/>
      <c r="R4" s="296"/>
      <c r="S4" s="296"/>
      <c r="T4" s="296"/>
      <c r="U4" s="296"/>
      <c r="V4" s="296"/>
      <c r="W4" s="296"/>
      <c r="X4" s="296"/>
      <c r="Y4" s="296"/>
    </row>
    <row r="5" spans="1:27" ht="9" customHeight="1"/>
    <row r="6" spans="1:27" ht="16.5" customHeight="1" thickBot="1">
      <c r="A6" s="297" t="s">
        <v>74</v>
      </c>
      <c r="B6" s="297"/>
      <c r="C6" s="297"/>
      <c r="D6" s="297"/>
      <c r="E6" s="297"/>
      <c r="F6" s="297"/>
      <c r="G6" s="297"/>
      <c r="H6" s="297"/>
      <c r="I6" s="297"/>
      <c r="J6" s="297"/>
      <c r="K6" s="297"/>
      <c r="L6" s="297"/>
      <c r="M6" s="297"/>
      <c r="N6" s="297"/>
      <c r="O6" s="297"/>
      <c r="P6" s="297"/>
      <c r="Q6" s="297"/>
      <c r="R6" s="297"/>
      <c r="S6" s="297"/>
      <c r="T6" s="297"/>
      <c r="U6" s="297"/>
      <c r="V6" s="297"/>
      <c r="W6" s="297"/>
      <c r="X6" s="297"/>
      <c r="Y6" s="297"/>
    </row>
    <row r="7" spans="1:27" s="4" customFormat="1" ht="18.75" customHeight="1">
      <c r="A7" s="6"/>
      <c r="B7" s="7"/>
      <c r="C7" s="6"/>
      <c r="D7" s="6"/>
      <c r="E7" s="8" t="s">
        <v>2</v>
      </c>
      <c r="F7" s="6"/>
      <c r="G7" s="9"/>
      <c r="H7" s="6" t="s">
        <v>3</v>
      </c>
      <c r="I7" s="6"/>
      <c r="J7" s="6"/>
      <c r="K7" s="8" t="s">
        <v>4</v>
      </c>
      <c r="L7" s="6"/>
      <c r="M7" s="9"/>
      <c r="N7" s="6" t="s">
        <v>5</v>
      </c>
      <c r="O7" s="6"/>
      <c r="P7" s="6"/>
      <c r="Q7" s="8"/>
      <c r="R7" s="6"/>
      <c r="S7" s="9"/>
      <c r="T7" s="8"/>
      <c r="U7" s="6"/>
      <c r="V7" s="9"/>
      <c r="W7" s="8"/>
      <c r="X7" s="6"/>
      <c r="Y7" s="6"/>
      <c r="Z7" s="10"/>
    </row>
    <row r="8" spans="1:27" s="4" customFormat="1" ht="18.75" customHeight="1">
      <c r="A8" s="10"/>
      <c r="B8" s="11"/>
      <c r="C8" s="10"/>
      <c r="D8" s="10"/>
      <c r="E8" s="298" t="s">
        <v>6</v>
      </c>
      <c r="F8" s="299"/>
      <c r="G8" s="300"/>
      <c r="H8" s="302" t="s">
        <v>7</v>
      </c>
      <c r="I8" s="303"/>
      <c r="J8" s="303"/>
      <c r="K8" s="304" t="s">
        <v>8</v>
      </c>
      <c r="L8" s="303"/>
      <c r="M8" s="305"/>
      <c r="N8" s="302" t="s">
        <v>9</v>
      </c>
      <c r="O8" s="303"/>
      <c r="P8" s="303"/>
      <c r="Q8" s="301" t="s">
        <v>10</v>
      </c>
      <c r="R8" s="299"/>
      <c r="S8" s="300"/>
      <c r="T8" s="306" t="s">
        <v>11</v>
      </c>
      <c r="U8" s="303"/>
      <c r="V8" s="305"/>
      <c r="W8" s="301" t="s">
        <v>12</v>
      </c>
      <c r="X8" s="299"/>
      <c r="Y8" s="299"/>
      <c r="Z8" s="10"/>
    </row>
    <row r="9" spans="1:27" s="4" customFormat="1" ht="18.75" customHeight="1">
      <c r="A9" s="12" t="s">
        <v>13</v>
      </c>
      <c r="B9" s="11"/>
      <c r="C9" s="122" t="s">
        <v>14</v>
      </c>
      <c r="D9" s="10"/>
      <c r="E9" s="301"/>
      <c r="F9" s="299"/>
      <c r="G9" s="300"/>
      <c r="H9" s="303"/>
      <c r="I9" s="303"/>
      <c r="J9" s="303"/>
      <c r="K9" s="306"/>
      <c r="L9" s="303"/>
      <c r="M9" s="305"/>
      <c r="N9" s="303"/>
      <c r="O9" s="303"/>
      <c r="P9" s="303"/>
      <c r="Q9" s="301"/>
      <c r="R9" s="299"/>
      <c r="S9" s="300"/>
      <c r="T9" s="306"/>
      <c r="U9" s="303"/>
      <c r="V9" s="305"/>
      <c r="W9" s="301"/>
      <c r="X9" s="299"/>
      <c r="Y9" s="299"/>
      <c r="Z9" s="10"/>
    </row>
    <row r="10" spans="1:27" s="4" customFormat="1" ht="18.75" customHeight="1">
      <c r="A10" s="10"/>
      <c r="B10" s="11"/>
      <c r="C10" s="13"/>
      <c r="D10" s="10"/>
      <c r="E10" s="301"/>
      <c r="F10" s="299"/>
      <c r="G10" s="300"/>
      <c r="H10" s="303"/>
      <c r="I10" s="303"/>
      <c r="J10" s="303"/>
      <c r="K10" s="306"/>
      <c r="L10" s="303"/>
      <c r="M10" s="305"/>
      <c r="N10" s="303"/>
      <c r="O10" s="303"/>
      <c r="P10" s="303"/>
      <c r="Q10" s="301"/>
      <c r="R10" s="299"/>
      <c r="S10" s="300"/>
      <c r="T10" s="306"/>
      <c r="U10" s="303"/>
      <c r="V10" s="305"/>
      <c r="W10" s="301"/>
      <c r="X10" s="299"/>
      <c r="Y10" s="299"/>
      <c r="Z10" s="10"/>
    </row>
    <row r="11" spans="1:27" s="4" customFormat="1" ht="18.75" customHeight="1" thickBot="1">
      <c r="A11" s="14"/>
      <c r="B11" s="15" t="s">
        <v>14</v>
      </c>
      <c r="C11" s="16" t="s">
        <v>15</v>
      </c>
      <c r="D11" s="17" t="s">
        <v>16</v>
      </c>
      <c r="E11" s="18" t="s">
        <v>14</v>
      </c>
      <c r="F11" s="17" t="s">
        <v>15</v>
      </c>
      <c r="G11" s="19" t="s">
        <v>16</v>
      </c>
      <c r="H11" s="20" t="s">
        <v>14</v>
      </c>
      <c r="I11" s="17" t="s">
        <v>15</v>
      </c>
      <c r="J11" s="17" t="s">
        <v>16</v>
      </c>
      <c r="K11" s="18" t="s">
        <v>14</v>
      </c>
      <c r="L11" s="17" t="s">
        <v>15</v>
      </c>
      <c r="M11" s="19" t="s">
        <v>16</v>
      </c>
      <c r="N11" s="20" t="s">
        <v>14</v>
      </c>
      <c r="O11" s="17" t="s">
        <v>15</v>
      </c>
      <c r="P11" s="17" t="s">
        <v>16</v>
      </c>
      <c r="Q11" s="18" t="s">
        <v>14</v>
      </c>
      <c r="R11" s="17" t="s">
        <v>15</v>
      </c>
      <c r="S11" s="19" t="s">
        <v>16</v>
      </c>
      <c r="T11" s="18" t="s">
        <v>14</v>
      </c>
      <c r="U11" s="17" t="s">
        <v>15</v>
      </c>
      <c r="V11" s="19" t="s">
        <v>16</v>
      </c>
      <c r="W11" s="18" t="s">
        <v>14</v>
      </c>
      <c r="X11" s="16" t="s">
        <v>15</v>
      </c>
      <c r="Y11" s="21" t="s">
        <v>16</v>
      </c>
      <c r="Z11" s="10"/>
    </row>
    <row r="12" spans="1:27" s="4" customFormat="1" ht="24.95" customHeight="1">
      <c r="A12" s="130" t="s">
        <v>18</v>
      </c>
      <c r="B12" s="131">
        <v>8277</v>
      </c>
      <c r="C12" s="132">
        <v>4279</v>
      </c>
      <c r="D12" s="132">
        <v>3998</v>
      </c>
      <c r="E12" s="133">
        <v>8158</v>
      </c>
      <c r="F12" s="132">
        <v>4216</v>
      </c>
      <c r="G12" s="134">
        <v>3942</v>
      </c>
      <c r="H12" s="22">
        <v>16</v>
      </c>
      <c r="I12" s="132">
        <v>9</v>
      </c>
      <c r="J12" s="132">
        <v>7</v>
      </c>
      <c r="K12" s="133">
        <v>1</v>
      </c>
      <c r="L12" s="132">
        <v>0</v>
      </c>
      <c r="M12" s="134">
        <v>1</v>
      </c>
      <c r="N12" s="22">
        <v>9</v>
      </c>
      <c r="O12" s="132">
        <v>9</v>
      </c>
      <c r="P12" s="132" t="s">
        <v>17</v>
      </c>
      <c r="Q12" s="133">
        <v>37</v>
      </c>
      <c r="R12" s="132">
        <v>23</v>
      </c>
      <c r="S12" s="134">
        <v>14</v>
      </c>
      <c r="T12" s="133">
        <v>56</v>
      </c>
      <c r="U12" s="132">
        <v>22</v>
      </c>
      <c r="V12" s="134">
        <v>34</v>
      </c>
      <c r="W12" s="133">
        <v>0</v>
      </c>
      <c r="X12" s="132">
        <v>0</v>
      </c>
      <c r="Y12" s="23">
        <v>0</v>
      </c>
      <c r="Z12" s="10"/>
    </row>
    <row r="13" spans="1:27" s="4" customFormat="1" ht="24.95" customHeight="1">
      <c r="A13" s="24" t="s">
        <v>69</v>
      </c>
      <c r="B13" s="135">
        <f t="shared" ref="B13:Y13" si="0">SUM(B14:B16)</f>
        <v>7983</v>
      </c>
      <c r="C13" s="136">
        <f t="shared" si="0"/>
        <v>4061</v>
      </c>
      <c r="D13" s="136">
        <f t="shared" si="0"/>
        <v>3922</v>
      </c>
      <c r="E13" s="137">
        <f t="shared" si="0"/>
        <v>7873</v>
      </c>
      <c r="F13" s="136">
        <f t="shared" si="0"/>
        <v>3985</v>
      </c>
      <c r="G13" s="138">
        <f t="shared" si="0"/>
        <v>3888</v>
      </c>
      <c r="H13" s="139">
        <f t="shared" si="0"/>
        <v>19</v>
      </c>
      <c r="I13" s="136">
        <f>SUM(I14:I16)</f>
        <v>11</v>
      </c>
      <c r="J13" s="136">
        <f t="shared" si="0"/>
        <v>8</v>
      </c>
      <c r="K13" s="137">
        <f t="shared" si="0"/>
        <v>1</v>
      </c>
      <c r="L13" s="136">
        <f t="shared" si="0"/>
        <v>0</v>
      </c>
      <c r="M13" s="138">
        <f t="shared" si="0"/>
        <v>1</v>
      </c>
      <c r="N13" s="139">
        <f t="shared" si="0"/>
        <v>11</v>
      </c>
      <c r="O13" s="136">
        <f t="shared" si="0"/>
        <v>11</v>
      </c>
      <c r="P13" s="136" t="s">
        <v>70</v>
      </c>
      <c r="Q13" s="137">
        <f>SUM(Q14:Q16)</f>
        <v>25</v>
      </c>
      <c r="R13" s="136">
        <f t="shared" si="0"/>
        <v>23</v>
      </c>
      <c r="S13" s="138">
        <f t="shared" si="0"/>
        <v>2</v>
      </c>
      <c r="T13" s="137">
        <f t="shared" si="0"/>
        <v>54</v>
      </c>
      <c r="U13" s="136">
        <f t="shared" si="0"/>
        <v>31</v>
      </c>
      <c r="V13" s="138">
        <f t="shared" si="0"/>
        <v>23</v>
      </c>
      <c r="W13" s="140">
        <f t="shared" si="0"/>
        <v>0</v>
      </c>
      <c r="X13" s="141">
        <f t="shared" si="0"/>
        <v>0</v>
      </c>
      <c r="Y13" s="142">
        <f t="shared" si="0"/>
        <v>0</v>
      </c>
      <c r="Z13" s="10"/>
    </row>
    <row r="14" spans="1:27" s="4" customFormat="1" ht="24.95" customHeight="1">
      <c r="A14" s="124" t="s">
        <v>19</v>
      </c>
      <c r="B14" s="143">
        <f>SUM(E14,H14,K14,N14,Q14,T14,W14)</f>
        <v>118</v>
      </c>
      <c r="C14" s="22">
        <f t="shared" ref="C14:D14" si="1">SUM(F14,I14,L14,O14,R14,U14,X14)</f>
        <v>59</v>
      </c>
      <c r="D14" s="144">
        <f t="shared" si="1"/>
        <v>59</v>
      </c>
      <c r="E14" s="145">
        <f>SUM(F14:G14)</f>
        <v>117</v>
      </c>
      <c r="F14" s="132">
        <v>59</v>
      </c>
      <c r="G14" s="134">
        <v>58</v>
      </c>
      <c r="H14" s="133">
        <v>0</v>
      </c>
      <c r="I14" s="132">
        <v>0</v>
      </c>
      <c r="J14" s="132">
        <f>H14-I14</f>
        <v>0</v>
      </c>
      <c r="K14" s="133">
        <v>0</v>
      </c>
      <c r="L14" s="132">
        <v>0</v>
      </c>
      <c r="M14" s="132">
        <f>K14-L14</f>
        <v>0</v>
      </c>
      <c r="N14" s="133">
        <v>0</v>
      </c>
      <c r="O14" s="132">
        <v>0</v>
      </c>
      <c r="P14" s="132">
        <f>N14-O14</f>
        <v>0</v>
      </c>
      <c r="Q14" s="133">
        <v>0</v>
      </c>
      <c r="R14" s="132">
        <v>0</v>
      </c>
      <c r="S14" s="132">
        <f>Q14-R14</f>
        <v>0</v>
      </c>
      <c r="T14" s="133">
        <f>SUM(U14:V14)</f>
        <v>1</v>
      </c>
      <c r="U14" s="132">
        <v>0</v>
      </c>
      <c r="V14" s="132">
        <v>1</v>
      </c>
      <c r="W14" s="146">
        <v>0</v>
      </c>
      <c r="X14" s="147">
        <v>0</v>
      </c>
      <c r="Y14" s="132">
        <f>W14-X14</f>
        <v>0</v>
      </c>
      <c r="Z14" s="10"/>
    </row>
    <row r="15" spans="1:27" s="4" customFormat="1" ht="24.95" customHeight="1">
      <c r="A15" s="124" t="s">
        <v>20</v>
      </c>
      <c r="B15" s="131">
        <f>SUM(B18:B34)</f>
        <v>7748</v>
      </c>
      <c r="C15" s="132">
        <f t="shared" ref="C15:Y15" si="2">SUM(C18:C34)</f>
        <v>3938</v>
      </c>
      <c r="D15" s="132">
        <f t="shared" si="2"/>
        <v>3810</v>
      </c>
      <c r="E15" s="133">
        <f>SUM(E18:E34)</f>
        <v>7648</v>
      </c>
      <c r="F15" s="25">
        <f>SUM(F18:F34)</f>
        <v>3868</v>
      </c>
      <c r="G15" s="148">
        <f>SUM(G18:G34)</f>
        <v>3780</v>
      </c>
      <c r="H15" s="22">
        <f>SUM(H18:H34)</f>
        <v>12</v>
      </c>
      <c r="I15" s="132">
        <f t="shared" si="2"/>
        <v>6</v>
      </c>
      <c r="J15" s="132">
        <f t="shared" si="2"/>
        <v>6</v>
      </c>
      <c r="K15" s="133">
        <f t="shared" si="2"/>
        <v>1</v>
      </c>
      <c r="L15" s="132">
        <f t="shared" si="2"/>
        <v>0</v>
      </c>
      <c r="M15" s="134">
        <f t="shared" si="2"/>
        <v>1</v>
      </c>
      <c r="N15" s="22">
        <f t="shared" si="2"/>
        <v>11</v>
      </c>
      <c r="O15" s="132">
        <f t="shared" si="2"/>
        <v>11</v>
      </c>
      <c r="P15" s="134">
        <f t="shared" si="2"/>
        <v>0</v>
      </c>
      <c r="Q15" s="133">
        <f t="shared" si="2"/>
        <v>24</v>
      </c>
      <c r="R15" s="132">
        <f t="shared" si="2"/>
        <v>22</v>
      </c>
      <c r="S15" s="134">
        <f t="shared" si="2"/>
        <v>2</v>
      </c>
      <c r="T15" s="133">
        <f t="shared" si="2"/>
        <v>52</v>
      </c>
      <c r="U15" s="132">
        <f t="shared" si="2"/>
        <v>31</v>
      </c>
      <c r="V15" s="134">
        <f t="shared" si="2"/>
        <v>21</v>
      </c>
      <c r="W15" s="149">
        <f t="shared" si="2"/>
        <v>0</v>
      </c>
      <c r="X15" s="77">
        <f t="shared" si="2"/>
        <v>0</v>
      </c>
      <c r="Y15" s="25">
        <f t="shared" si="2"/>
        <v>0</v>
      </c>
      <c r="Z15" s="10"/>
      <c r="AA15" s="10"/>
    </row>
    <row r="16" spans="1:27" s="4" customFormat="1" ht="24.95" customHeight="1" thickBot="1">
      <c r="A16" s="124" t="s">
        <v>21</v>
      </c>
      <c r="B16" s="131">
        <f>SUM(E16,H16,K16,N16,Q16,T16)</f>
        <v>117</v>
      </c>
      <c r="C16" s="150">
        <f t="shared" ref="C16:D16" si="3">SUM(F16,I16,L16,O16,R16,U16)</f>
        <v>64</v>
      </c>
      <c r="D16" s="151">
        <f t="shared" si="3"/>
        <v>53</v>
      </c>
      <c r="E16" s="133">
        <f>SUM(F16:G16)</f>
        <v>108</v>
      </c>
      <c r="F16" s="132">
        <v>58</v>
      </c>
      <c r="G16" s="134">
        <v>50</v>
      </c>
      <c r="H16" s="22">
        <f>SUM(I16:J16)</f>
        <v>7</v>
      </c>
      <c r="I16" s="25">
        <v>5</v>
      </c>
      <c r="J16" s="132">
        <v>2</v>
      </c>
      <c r="K16" s="133">
        <f>SUM(L16:M16)</f>
        <v>0</v>
      </c>
      <c r="L16" s="132">
        <v>0</v>
      </c>
      <c r="M16" s="132">
        <v>0</v>
      </c>
      <c r="N16" s="133">
        <f>SUM(O16:P16)</f>
        <v>0</v>
      </c>
      <c r="O16" s="132">
        <v>0</v>
      </c>
      <c r="P16" s="132">
        <v>0</v>
      </c>
      <c r="Q16" s="133">
        <f>SUM(R16:S16)</f>
        <v>1</v>
      </c>
      <c r="R16" s="132">
        <v>1</v>
      </c>
      <c r="S16" s="132">
        <v>0</v>
      </c>
      <c r="T16" s="145">
        <f>SUM(U16:V16)</f>
        <v>1</v>
      </c>
      <c r="U16" s="25">
        <v>0</v>
      </c>
      <c r="V16" s="25">
        <v>1</v>
      </c>
      <c r="W16" s="133">
        <f>SUM(X16:Y16)</f>
        <v>0</v>
      </c>
      <c r="X16" s="132">
        <v>0</v>
      </c>
      <c r="Y16" s="132">
        <v>0</v>
      </c>
      <c r="Z16" s="10"/>
    </row>
    <row r="17" spans="1:26" s="4" customFormat="1" ht="15.75" customHeight="1">
      <c r="A17" s="27" t="s">
        <v>22</v>
      </c>
      <c r="B17" s="152"/>
      <c r="C17" s="28"/>
      <c r="D17" s="23"/>
      <c r="E17" s="153"/>
      <c r="F17" s="23"/>
      <c r="G17" s="29"/>
      <c r="H17" s="154"/>
      <c r="I17" s="23"/>
      <c r="J17" s="23"/>
      <c r="K17" s="153"/>
      <c r="L17" s="23"/>
      <c r="M17" s="29"/>
      <c r="N17" s="154"/>
      <c r="O17" s="23"/>
      <c r="P17" s="23"/>
      <c r="Q17" s="153"/>
      <c r="R17" s="23"/>
      <c r="S17" s="29"/>
      <c r="T17" s="153"/>
      <c r="U17" s="23"/>
      <c r="V17" s="29"/>
      <c r="W17" s="153"/>
      <c r="X17" s="23"/>
      <c r="Y17" s="23"/>
      <c r="Z17" s="10"/>
    </row>
    <row r="18" spans="1:26" s="4" customFormat="1" ht="37.5" customHeight="1">
      <c r="A18" s="30" t="s">
        <v>23</v>
      </c>
      <c r="B18" s="155">
        <f>SUM(E18,H18,K18,N18,Q18,T18,W18)</f>
        <v>2380</v>
      </c>
      <c r="C18" s="156">
        <f>SUM(F18,I18,L18,O18,R18,U18,X18)</f>
        <v>1230</v>
      </c>
      <c r="D18" s="157">
        <f>SUM(G18,J18,M18,P18,S18,V18,Y18)</f>
        <v>1150</v>
      </c>
      <c r="E18" s="158">
        <f>SUM(F18:G18)</f>
        <v>2349</v>
      </c>
      <c r="F18" s="159">
        <v>1209</v>
      </c>
      <c r="G18" s="157">
        <v>1140</v>
      </c>
      <c r="H18" s="158">
        <f t="shared" ref="H18:H34" si="4">SUM(I18:J18)</f>
        <v>0</v>
      </c>
      <c r="I18" s="159">
        <v>0</v>
      </c>
      <c r="J18" s="157">
        <v>0</v>
      </c>
      <c r="K18" s="158">
        <f t="shared" ref="K18:K34" si="5">SUM(L18:M18)</f>
        <v>1</v>
      </c>
      <c r="L18" s="159">
        <v>0</v>
      </c>
      <c r="M18" s="157">
        <v>1</v>
      </c>
      <c r="N18" s="158">
        <f t="shared" ref="N18:N34" si="6">SUM(O18:P18)</f>
        <v>5</v>
      </c>
      <c r="O18" s="159">
        <v>5</v>
      </c>
      <c r="P18" s="157">
        <v>0</v>
      </c>
      <c r="Q18" s="158">
        <f t="shared" ref="Q18:Q34" si="7">SUM(R18:S18)</f>
        <v>6</v>
      </c>
      <c r="R18" s="159">
        <v>6</v>
      </c>
      <c r="S18" s="157">
        <v>0</v>
      </c>
      <c r="T18" s="158">
        <f t="shared" ref="T18:T34" si="8">SUM(U18:V18)</f>
        <v>19</v>
      </c>
      <c r="U18" s="159">
        <v>10</v>
      </c>
      <c r="V18" s="157">
        <v>9</v>
      </c>
      <c r="W18" s="158">
        <f t="shared" ref="W18:W34" si="9">SUM(X18:Y18)</f>
        <v>0</v>
      </c>
      <c r="X18" s="159">
        <v>0</v>
      </c>
      <c r="Y18" s="160">
        <v>0</v>
      </c>
      <c r="Z18" s="10"/>
    </row>
    <row r="19" spans="1:26" s="4" customFormat="1" ht="37.5" customHeight="1">
      <c r="A19" s="31" t="s">
        <v>24</v>
      </c>
      <c r="B19" s="161">
        <f t="shared" ref="B19:B34" si="10">SUM(E19,H19,K19,N19,Q19,T19,W19)</f>
        <v>686</v>
      </c>
      <c r="C19" s="162">
        <f t="shared" ref="C19:C34" si="11">SUM(F19,I19,L19,O19,R19,U19,X19)</f>
        <v>366</v>
      </c>
      <c r="D19" s="163">
        <f t="shared" ref="D19:D34" si="12">SUM(G19,J19,M19,P19,S19,V19,Y19)</f>
        <v>320</v>
      </c>
      <c r="E19" s="164">
        <f t="shared" ref="E19:E34" si="13">SUM(F19:G19)</f>
        <v>672</v>
      </c>
      <c r="F19" s="162">
        <v>357</v>
      </c>
      <c r="G19" s="165">
        <v>315</v>
      </c>
      <c r="H19" s="164">
        <f t="shared" si="4"/>
        <v>7</v>
      </c>
      <c r="I19" s="162">
        <v>3</v>
      </c>
      <c r="J19" s="165">
        <v>4</v>
      </c>
      <c r="K19" s="164">
        <f t="shared" si="5"/>
        <v>0</v>
      </c>
      <c r="L19" s="162">
        <v>0</v>
      </c>
      <c r="M19" s="165">
        <v>0</v>
      </c>
      <c r="N19" s="164">
        <f t="shared" si="6"/>
        <v>3</v>
      </c>
      <c r="O19" s="162">
        <v>3</v>
      </c>
      <c r="P19" s="165">
        <v>0</v>
      </c>
      <c r="Q19" s="164">
        <f t="shared" si="7"/>
        <v>1</v>
      </c>
      <c r="R19" s="162">
        <v>1</v>
      </c>
      <c r="S19" s="165">
        <v>0</v>
      </c>
      <c r="T19" s="164">
        <f t="shared" si="8"/>
        <v>3</v>
      </c>
      <c r="U19" s="162">
        <v>2</v>
      </c>
      <c r="V19" s="165">
        <v>1</v>
      </c>
      <c r="W19" s="164">
        <f t="shared" si="9"/>
        <v>0</v>
      </c>
      <c r="X19" s="162">
        <v>0</v>
      </c>
      <c r="Y19" s="166">
        <v>0</v>
      </c>
      <c r="Z19" s="10"/>
    </row>
    <row r="20" spans="1:26" s="4" customFormat="1" ht="37.5" customHeight="1">
      <c r="A20" s="31" t="s">
        <v>25</v>
      </c>
      <c r="B20" s="161">
        <f t="shared" si="10"/>
        <v>307</v>
      </c>
      <c r="C20" s="162">
        <f t="shared" si="11"/>
        <v>152</v>
      </c>
      <c r="D20" s="163">
        <f t="shared" si="12"/>
        <v>155</v>
      </c>
      <c r="E20" s="164">
        <f t="shared" si="13"/>
        <v>290</v>
      </c>
      <c r="F20" s="162">
        <v>139</v>
      </c>
      <c r="G20" s="165">
        <v>151</v>
      </c>
      <c r="H20" s="164">
        <f t="shared" si="4"/>
        <v>1</v>
      </c>
      <c r="I20" s="162">
        <v>1</v>
      </c>
      <c r="J20" s="165">
        <v>0</v>
      </c>
      <c r="K20" s="164">
        <f t="shared" si="5"/>
        <v>0</v>
      </c>
      <c r="L20" s="162">
        <v>0</v>
      </c>
      <c r="M20" s="165">
        <v>0</v>
      </c>
      <c r="N20" s="164">
        <f t="shared" si="6"/>
        <v>0</v>
      </c>
      <c r="O20" s="162">
        <v>0</v>
      </c>
      <c r="P20" s="165">
        <v>0</v>
      </c>
      <c r="Q20" s="164">
        <f t="shared" si="7"/>
        <v>7</v>
      </c>
      <c r="R20" s="162">
        <v>7</v>
      </c>
      <c r="S20" s="165">
        <v>0</v>
      </c>
      <c r="T20" s="164">
        <f t="shared" si="8"/>
        <v>9</v>
      </c>
      <c r="U20" s="162">
        <v>5</v>
      </c>
      <c r="V20" s="165">
        <v>4</v>
      </c>
      <c r="W20" s="164">
        <f t="shared" si="9"/>
        <v>0</v>
      </c>
      <c r="X20" s="162">
        <v>0</v>
      </c>
      <c r="Y20" s="166">
        <v>0</v>
      </c>
      <c r="Z20" s="10"/>
    </row>
    <row r="21" spans="1:26" s="4" customFormat="1" ht="37.5" customHeight="1">
      <c r="A21" s="31" t="s">
        <v>26</v>
      </c>
      <c r="B21" s="161">
        <f t="shared" si="10"/>
        <v>326</v>
      </c>
      <c r="C21" s="162">
        <f t="shared" si="11"/>
        <v>167</v>
      </c>
      <c r="D21" s="163">
        <f t="shared" si="12"/>
        <v>159</v>
      </c>
      <c r="E21" s="164">
        <f t="shared" si="13"/>
        <v>325</v>
      </c>
      <c r="F21" s="162">
        <v>166</v>
      </c>
      <c r="G21" s="165">
        <v>159</v>
      </c>
      <c r="H21" s="164">
        <f t="shared" si="4"/>
        <v>0</v>
      </c>
      <c r="I21" s="162">
        <v>0</v>
      </c>
      <c r="J21" s="165">
        <v>0</v>
      </c>
      <c r="K21" s="164">
        <f t="shared" si="5"/>
        <v>0</v>
      </c>
      <c r="L21" s="162">
        <v>0</v>
      </c>
      <c r="M21" s="165">
        <v>0</v>
      </c>
      <c r="N21" s="164">
        <f t="shared" si="6"/>
        <v>0</v>
      </c>
      <c r="O21" s="162">
        <v>0</v>
      </c>
      <c r="P21" s="165">
        <v>0</v>
      </c>
      <c r="Q21" s="164">
        <f t="shared" si="7"/>
        <v>0</v>
      </c>
      <c r="R21" s="162">
        <v>0</v>
      </c>
      <c r="S21" s="165">
        <v>0</v>
      </c>
      <c r="T21" s="164">
        <f t="shared" si="8"/>
        <v>1</v>
      </c>
      <c r="U21" s="162">
        <v>1</v>
      </c>
      <c r="V21" s="165">
        <v>0</v>
      </c>
      <c r="W21" s="164">
        <f t="shared" si="9"/>
        <v>0</v>
      </c>
      <c r="X21" s="162">
        <v>0</v>
      </c>
      <c r="Y21" s="166">
        <v>0</v>
      </c>
      <c r="Z21" s="10"/>
    </row>
    <row r="22" spans="1:26" s="4" customFormat="1" ht="37.5" customHeight="1">
      <c r="A22" s="31" t="s">
        <v>27</v>
      </c>
      <c r="B22" s="167">
        <f t="shared" si="10"/>
        <v>221</v>
      </c>
      <c r="C22" s="159">
        <f t="shared" si="11"/>
        <v>108</v>
      </c>
      <c r="D22" s="163">
        <f t="shared" si="12"/>
        <v>113</v>
      </c>
      <c r="E22" s="164">
        <f t="shared" si="13"/>
        <v>221</v>
      </c>
      <c r="F22" s="162">
        <v>108</v>
      </c>
      <c r="G22" s="165">
        <v>113</v>
      </c>
      <c r="H22" s="164">
        <f t="shared" si="4"/>
        <v>0</v>
      </c>
      <c r="I22" s="162">
        <v>0</v>
      </c>
      <c r="J22" s="165">
        <v>0</v>
      </c>
      <c r="K22" s="164">
        <f t="shared" si="5"/>
        <v>0</v>
      </c>
      <c r="L22" s="162">
        <v>0</v>
      </c>
      <c r="M22" s="165">
        <v>0</v>
      </c>
      <c r="N22" s="164">
        <f t="shared" si="6"/>
        <v>0</v>
      </c>
      <c r="O22" s="162">
        <v>0</v>
      </c>
      <c r="P22" s="165">
        <v>0</v>
      </c>
      <c r="Q22" s="164">
        <f t="shared" si="7"/>
        <v>0</v>
      </c>
      <c r="R22" s="162">
        <v>0</v>
      </c>
      <c r="S22" s="165">
        <v>0</v>
      </c>
      <c r="T22" s="164">
        <f t="shared" si="8"/>
        <v>0</v>
      </c>
      <c r="U22" s="162">
        <v>0</v>
      </c>
      <c r="V22" s="165">
        <v>0</v>
      </c>
      <c r="W22" s="164">
        <f t="shared" si="9"/>
        <v>0</v>
      </c>
      <c r="X22" s="162">
        <v>0</v>
      </c>
      <c r="Y22" s="166">
        <v>0</v>
      </c>
      <c r="Z22" s="10"/>
    </row>
    <row r="23" spans="1:26" s="4" customFormat="1" ht="37.5" customHeight="1">
      <c r="A23" s="31" t="s">
        <v>28</v>
      </c>
      <c r="B23" s="155">
        <f t="shared" si="10"/>
        <v>668</v>
      </c>
      <c r="C23" s="162">
        <f t="shared" si="11"/>
        <v>345</v>
      </c>
      <c r="D23" s="163">
        <f t="shared" si="12"/>
        <v>323</v>
      </c>
      <c r="E23" s="164">
        <f t="shared" si="13"/>
        <v>658</v>
      </c>
      <c r="F23" s="162">
        <v>335</v>
      </c>
      <c r="G23" s="165">
        <v>323</v>
      </c>
      <c r="H23" s="164">
        <f t="shared" si="4"/>
        <v>1</v>
      </c>
      <c r="I23" s="162">
        <v>1</v>
      </c>
      <c r="J23" s="165">
        <v>0</v>
      </c>
      <c r="K23" s="164">
        <f t="shared" si="5"/>
        <v>0</v>
      </c>
      <c r="L23" s="162">
        <v>0</v>
      </c>
      <c r="M23" s="165">
        <v>0</v>
      </c>
      <c r="N23" s="164">
        <f t="shared" si="6"/>
        <v>0</v>
      </c>
      <c r="O23" s="162">
        <v>0</v>
      </c>
      <c r="P23" s="165">
        <v>0</v>
      </c>
      <c r="Q23" s="164">
        <f t="shared" si="7"/>
        <v>1</v>
      </c>
      <c r="R23" s="162">
        <v>1</v>
      </c>
      <c r="S23" s="165">
        <v>0</v>
      </c>
      <c r="T23" s="164">
        <f t="shared" si="8"/>
        <v>8</v>
      </c>
      <c r="U23" s="162">
        <v>8</v>
      </c>
      <c r="V23" s="165">
        <v>0</v>
      </c>
      <c r="W23" s="164">
        <f t="shared" si="9"/>
        <v>0</v>
      </c>
      <c r="X23" s="162">
        <v>0</v>
      </c>
      <c r="Y23" s="166">
        <v>0</v>
      </c>
      <c r="Z23" s="10"/>
    </row>
    <row r="24" spans="1:26" s="4" customFormat="1" ht="37.5" customHeight="1">
      <c r="A24" s="31" t="s">
        <v>29</v>
      </c>
      <c r="B24" s="155">
        <f t="shared" si="10"/>
        <v>267</v>
      </c>
      <c r="C24" s="159">
        <f t="shared" si="11"/>
        <v>126</v>
      </c>
      <c r="D24" s="163">
        <f t="shared" si="12"/>
        <v>141</v>
      </c>
      <c r="E24" s="164">
        <f t="shared" si="13"/>
        <v>265</v>
      </c>
      <c r="F24" s="162">
        <v>124</v>
      </c>
      <c r="G24" s="165">
        <v>141</v>
      </c>
      <c r="H24" s="164">
        <f t="shared" si="4"/>
        <v>0</v>
      </c>
      <c r="I24" s="162">
        <v>0</v>
      </c>
      <c r="J24" s="165">
        <v>0</v>
      </c>
      <c r="K24" s="164">
        <f t="shared" si="5"/>
        <v>0</v>
      </c>
      <c r="L24" s="162">
        <v>0</v>
      </c>
      <c r="M24" s="165">
        <v>0</v>
      </c>
      <c r="N24" s="164">
        <f t="shared" si="6"/>
        <v>0</v>
      </c>
      <c r="O24" s="162">
        <v>0</v>
      </c>
      <c r="P24" s="165">
        <v>0</v>
      </c>
      <c r="Q24" s="164">
        <f t="shared" si="7"/>
        <v>2</v>
      </c>
      <c r="R24" s="162">
        <v>2</v>
      </c>
      <c r="S24" s="165">
        <v>0</v>
      </c>
      <c r="T24" s="164">
        <f t="shared" si="8"/>
        <v>0</v>
      </c>
      <c r="U24" s="162">
        <v>0</v>
      </c>
      <c r="V24" s="165">
        <v>0</v>
      </c>
      <c r="W24" s="164">
        <f t="shared" si="9"/>
        <v>0</v>
      </c>
      <c r="X24" s="162">
        <v>0</v>
      </c>
      <c r="Y24" s="166">
        <v>0</v>
      </c>
      <c r="Z24" s="10"/>
    </row>
    <row r="25" spans="1:26" s="4" customFormat="1" ht="37.5" customHeight="1">
      <c r="A25" s="31" t="s">
        <v>30</v>
      </c>
      <c r="B25" s="167">
        <f t="shared" si="10"/>
        <v>883</v>
      </c>
      <c r="C25" s="162">
        <f t="shared" si="11"/>
        <v>443</v>
      </c>
      <c r="D25" s="163">
        <f t="shared" si="12"/>
        <v>440</v>
      </c>
      <c r="E25" s="164">
        <f t="shared" si="13"/>
        <v>874</v>
      </c>
      <c r="F25" s="162">
        <v>437</v>
      </c>
      <c r="G25" s="165">
        <v>437</v>
      </c>
      <c r="H25" s="164">
        <f t="shared" si="4"/>
        <v>0</v>
      </c>
      <c r="I25" s="162">
        <v>0</v>
      </c>
      <c r="J25" s="165">
        <v>0</v>
      </c>
      <c r="K25" s="164">
        <f t="shared" si="5"/>
        <v>0</v>
      </c>
      <c r="L25" s="162">
        <v>0</v>
      </c>
      <c r="M25" s="165">
        <v>0</v>
      </c>
      <c r="N25" s="164">
        <f t="shared" si="6"/>
        <v>2</v>
      </c>
      <c r="O25" s="162">
        <v>2</v>
      </c>
      <c r="P25" s="165">
        <v>0</v>
      </c>
      <c r="Q25" s="164">
        <f t="shared" si="7"/>
        <v>4</v>
      </c>
      <c r="R25" s="162">
        <v>4</v>
      </c>
      <c r="S25" s="165">
        <v>0</v>
      </c>
      <c r="T25" s="164">
        <f t="shared" si="8"/>
        <v>3</v>
      </c>
      <c r="U25" s="162">
        <v>0</v>
      </c>
      <c r="V25" s="165">
        <v>3</v>
      </c>
      <c r="W25" s="164">
        <f t="shared" si="9"/>
        <v>0</v>
      </c>
      <c r="X25" s="162">
        <v>0</v>
      </c>
      <c r="Y25" s="166">
        <v>0</v>
      </c>
      <c r="Z25" s="10"/>
    </row>
    <row r="26" spans="1:26" s="4" customFormat="1" ht="37.5" customHeight="1">
      <c r="A26" s="31" t="s">
        <v>31</v>
      </c>
      <c r="B26" s="155">
        <f t="shared" si="10"/>
        <v>1021</v>
      </c>
      <c r="C26" s="159">
        <f t="shared" si="11"/>
        <v>502</v>
      </c>
      <c r="D26" s="163">
        <f t="shared" si="12"/>
        <v>519</v>
      </c>
      <c r="E26" s="164">
        <f t="shared" si="13"/>
        <v>1015</v>
      </c>
      <c r="F26" s="162">
        <v>499</v>
      </c>
      <c r="G26" s="165">
        <v>516</v>
      </c>
      <c r="H26" s="164">
        <f t="shared" si="4"/>
        <v>0</v>
      </c>
      <c r="I26" s="162">
        <v>0</v>
      </c>
      <c r="J26" s="165">
        <v>0</v>
      </c>
      <c r="K26" s="164">
        <f t="shared" si="5"/>
        <v>0</v>
      </c>
      <c r="L26" s="162">
        <v>0</v>
      </c>
      <c r="M26" s="165">
        <v>0</v>
      </c>
      <c r="N26" s="164">
        <f t="shared" si="6"/>
        <v>0</v>
      </c>
      <c r="O26" s="162">
        <v>0</v>
      </c>
      <c r="P26" s="165">
        <v>0</v>
      </c>
      <c r="Q26" s="164">
        <f t="shared" si="7"/>
        <v>0</v>
      </c>
      <c r="R26" s="162">
        <v>0</v>
      </c>
      <c r="S26" s="165">
        <v>0</v>
      </c>
      <c r="T26" s="164">
        <f t="shared" si="8"/>
        <v>6</v>
      </c>
      <c r="U26" s="162">
        <v>3</v>
      </c>
      <c r="V26" s="165">
        <v>3</v>
      </c>
      <c r="W26" s="164">
        <f t="shared" si="9"/>
        <v>0</v>
      </c>
      <c r="X26" s="162">
        <v>0</v>
      </c>
      <c r="Y26" s="166">
        <v>0</v>
      </c>
      <c r="Z26" s="10"/>
    </row>
    <row r="27" spans="1:26" s="4" customFormat="1" ht="37.5" customHeight="1">
      <c r="A27" s="31" t="s">
        <v>32</v>
      </c>
      <c r="B27" s="155">
        <f t="shared" si="10"/>
        <v>173</v>
      </c>
      <c r="C27" s="159">
        <f t="shared" si="11"/>
        <v>84</v>
      </c>
      <c r="D27" s="163">
        <f t="shared" si="12"/>
        <v>89</v>
      </c>
      <c r="E27" s="164">
        <f t="shared" si="13"/>
        <v>172</v>
      </c>
      <c r="F27" s="162">
        <v>84</v>
      </c>
      <c r="G27" s="165">
        <v>88</v>
      </c>
      <c r="H27" s="164">
        <f t="shared" si="4"/>
        <v>0</v>
      </c>
      <c r="I27" s="162">
        <v>0</v>
      </c>
      <c r="J27" s="165">
        <v>0</v>
      </c>
      <c r="K27" s="164">
        <f t="shared" si="5"/>
        <v>0</v>
      </c>
      <c r="L27" s="162">
        <v>0</v>
      </c>
      <c r="M27" s="165">
        <v>0</v>
      </c>
      <c r="N27" s="164">
        <f t="shared" si="6"/>
        <v>0</v>
      </c>
      <c r="O27" s="162">
        <v>0</v>
      </c>
      <c r="P27" s="165">
        <v>0</v>
      </c>
      <c r="Q27" s="164">
        <f t="shared" si="7"/>
        <v>1</v>
      </c>
      <c r="R27" s="162">
        <v>0</v>
      </c>
      <c r="S27" s="165">
        <v>1</v>
      </c>
      <c r="T27" s="164">
        <f t="shared" si="8"/>
        <v>0</v>
      </c>
      <c r="U27" s="162">
        <v>0</v>
      </c>
      <c r="V27" s="165">
        <v>0</v>
      </c>
      <c r="W27" s="164">
        <f t="shared" si="9"/>
        <v>0</v>
      </c>
      <c r="X27" s="162">
        <v>0</v>
      </c>
      <c r="Y27" s="166">
        <v>0</v>
      </c>
      <c r="Z27" s="10"/>
    </row>
    <row r="28" spans="1:26" s="4" customFormat="1" ht="37.5" customHeight="1">
      <c r="A28" s="31" t="s">
        <v>33</v>
      </c>
      <c r="B28" s="155">
        <f t="shared" si="10"/>
        <v>17</v>
      </c>
      <c r="C28" s="159">
        <f t="shared" si="11"/>
        <v>9</v>
      </c>
      <c r="D28" s="163">
        <f t="shared" si="12"/>
        <v>8</v>
      </c>
      <c r="E28" s="164">
        <f t="shared" si="13"/>
        <v>17</v>
      </c>
      <c r="F28" s="162">
        <v>9</v>
      </c>
      <c r="G28" s="165">
        <v>8</v>
      </c>
      <c r="H28" s="164">
        <f t="shared" si="4"/>
        <v>0</v>
      </c>
      <c r="I28" s="162">
        <v>0</v>
      </c>
      <c r="J28" s="165">
        <v>0</v>
      </c>
      <c r="K28" s="164">
        <f t="shared" si="5"/>
        <v>0</v>
      </c>
      <c r="L28" s="162">
        <v>0</v>
      </c>
      <c r="M28" s="165">
        <v>0</v>
      </c>
      <c r="N28" s="164">
        <f t="shared" si="6"/>
        <v>0</v>
      </c>
      <c r="O28" s="162">
        <v>0</v>
      </c>
      <c r="P28" s="165">
        <v>0</v>
      </c>
      <c r="Q28" s="164">
        <f t="shared" si="7"/>
        <v>0</v>
      </c>
      <c r="R28" s="162">
        <v>0</v>
      </c>
      <c r="S28" s="165">
        <v>0</v>
      </c>
      <c r="T28" s="164">
        <f t="shared" si="8"/>
        <v>0</v>
      </c>
      <c r="U28" s="162">
        <v>0</v>
      </c>
      <c r="V28" s="165">
        <v>0</v>
      </c>
      <c r="W28" s="164">
        <f t="shared" si="9"/>
        <v>0</v>
      </c>
      <c r="X28" s="162">
        <v>0</v>
      </c>
      <c r="Y28" s="166">
        <v>0</v>
      </c>
      <c r="Z28" s="10"/>
    </row>
    <row r="29" spans="1:26" s="4" customFormat="1" ht="37.5" customHeight="1">
      <c r="A29" s="31" t="s">
        <v>34</v>
      </c>
      <c r="B29" s="155">
        <f t="shared" si="10"/>
        <v>121</v>
      </c>
      <c r="C29" s="159">
        <f t="shared" si="11"/>
        <v>63</v>
      </c>
      <c r="D29" s="163">
        <f t="shared" si="12"/>
        <v>58</v>
      </c>
      <c r="E29" s="164">
        <f t="shared" si="13"/>
        <v>121</v>
      </c>
      <c r="F29" s="162">
        <v>63</v>
      </c>
      <c r="G29" s="165">
        <v>58</v>
      </c>
      <c r="H29" s="164">
        <f t="shared" si="4"/>
        <v>0</v>
      </c>
      <c r="I29" s="162">
        <v>0</v>
      </c>
      <c r="J29" s="165">
        <v>0</v>
      </c>
      <c r="K29" s="164">
        <f t="shared" si="5"/>
        <v>0</v>
      </c>
      <c r="L29" s="162">
        <v>0</v>
      </c>
      <c r="M29" s="165">
        <v>0</v>
      </c>
      <c r="N29" s="164">
        <f t="shared" si="6"/>
        <v>0</v>
      </c>
      <c r="O29" s="162">
        <v>0</v>
      </c>
      <c r="P29" s="165">
        <v>0</v>
      </c>
      <c r="Q29" s="164">
        <f t="shared" si="7"/>
        <v>0</v>
      </c>
      <c r="R29" s="162">
        <v>0</v>
      </c>
      <c r="S29" s="165">
        <v>0</v>
      </c>
      <c r="T29" s="164">
        <f t="shared" si="8"/>
        <v>0</v>
      </c>
      <c r="U29" s="162">
        <v>0</v>
      </c>
      <c r="V29" s="165">
        <v>0</v>
      </c>
      <c r="W29" s="164">
        <f t="shared" si="9"/>
        <v>0</v>
      </c>
      <c r="X29" s="162">
        <v>0</v>
      </c>
      <c r="Y29" s="166">
        <v>0</v>
      </c>
      <c r="Z29" s="10"/>
    </row>
    <row r="30" spans="1:26" s="4" customFormat="1" ht="37.5" customHeight="1">
      <c r="A30" s="31" t="s">
        <v>35</v>
      </c>
      <c r="B30" s="155">
        <f t="shared" si="10"/>
        <v>239</v>
      </c>
      <c r="C30" s="159">
        <f t="shared" si="11"/>
        <v>124</v>
      </c>
      <c r="D30" s="163">
        <f t="shared" si="12"/>
        <v>115</v>
      </c>
      <c r="E30" s="164">
        <f t="shared" si="13"/>
        <v>239</v>
      </c>
      <c r="F30" s="162">
        <v>124</v>
      </c>
      <c r="G30" s="165">
        <v>115</v>
      </c>
      <c r="H30" s="164">
        <f t="shared" si="4"/>
        <v>0</v>
      </c>
      <c r="I30" s="162">
        <v>0</v>
      </c>
      <c r="J30" s="165">
        <v>0</v>
      </c>
      <c r="K30" s="164">
        <f t="shared" si="5"/>
        <v>0</v>
      </c>
      <c r="L30" s="162">
        <v>0</v>
      </c>
      <c r="M30" s="165">
        <v>0</v>
      </c>
      <c r="N30" s="164">
        <f t="shared" si="6"/>
        <v>0</v>
      </c>
      <c r="O30" s="162">
        <v>0</v>
      </c>
      <c r="P30" s="165">
        <v>0</v>
      </c>
      <c r="Q30" s="164">
        <f t="shared" si="7"/>
        <v>0</v>
      </c>
      <c r="R30" s="162">
        <v>0</v>
      </c>
      <c r="S30" s="165">
        <v>0</v>
      </c>
      <c r="T30" s="164">
        <f t="shared" si="8"/>
        <v>0</v>
      </c>
      <c r="U30" s="162">
        <v>0</v>
      </c>
      <c r="V30" s="165">
        <v>0</v>
      </c>
      <c r="W30" s="164">
        <f t="shared" si="9"/>
        <v>0</v>
      </c>
      <c r="X30" s="162">
        <v>0</v>
      </c>
      <c r="Y30" s="166">
        <v>0</v>
      </c>
      <c r="Z30" s="10"/>
    </row>
    <row r="31" spans="1:26" s="4" customFormat="1" ht="37.5" customHeight="1">
      <c r="A31" s="31" t="s">
        <v>36</v>
      </c>
      <c r="B31" s="161">
        <f t="shared" si="10"/>
        <v>94</v>
      </c>
      <c r="C31" s="162">
        <f t="shared" si="11"/>
        <v>40</v>
      </c>
      <c r="D31" s="163">
        <f t="shared" si="12"/>
        <v>54</v>
      </c>
      <c r="E31" s="164">
        <f t="shared" si="13"/>
        <v>91</v>
      </c>
      <c r="F31" s="162">
        <v>38</v>
      </c>
      <c r="G31" s="165">
        <v>53</v>
      </c>
      <c r="H31" s="164">
        <f t="shared" si="4"/>
        <v>0</v>
      </c>
      <c r="I31" s="162">
        <v>0</v>
      </c>
      <c r="J31" s="165">
        <v>0</v>
      </c>
      <c r="K31" s="164">
        <f t="shared" si="5"/>
        <v>0</v>
      </c>
      <c r="L31" s="162">
        <v>0</v>
      </c>
      <c r="M31" s="165">
        <v>0</v>
      </c>
      <c r="N31" s="164">
        <f t="shared" si="6"/>
        <v>1</v>
      </c>
      <c r="O31" s="162">
        <v>1</v>
      </c>
      <c r="P31" s="165">
        <v>0</v>
      </c>
      <c r="Q31" s="164">
        <f t="shared" si="7"/>
        <v>2</v>
      </c>
      <c r="R31" s="162">
        <v>1</v>
      </c>
      <c r="S31" s="165">
        <v>1</v>
      </c>
      <c r="T31" s="164">
        <f t="shared" si="8"/>
        <v>0</v>
      </c>
      <c r="U31" s="162">
        <v>0</v>
      </c>
      <c r="V31" s="165">
        <v>0</v>
      </c>
      <c r="W31" s="164">
        <f t="shared" si="9"/>
        <v>0</v>
      </c>
      <c r="X31" s="162">
        <v>0</v>
      </c>
      <c r="Y31" s="166">
        <v>0</v>
      </c>
      <c r="Z31" s="10"/>
    </row>
    <row r="32" spans="1:26" s="4" customFormat="1" ht="37.5" customHeight="1">
      <c r="A32" s="31" t="s">
        <v>37</v>
      </c>
      <c r="B32" s="161">
        <f t="shared" si="10"/>
        <v>97</v>
      </c>
      <c r="C32" s="159">
        <f t="shared" si="11"/>
        <v>56</v>
      </c>
      <c r="D32" s="163">
        <f t="shared" si="12"/>
        <v>41</v>
      </c>
      <c r="E32" s="164">
        <f t="shared" si="13"/>
        <v>93</v>
      </c>
      <c r="F32" s="162">
        <v>53</v>
      </c>
      <c r="G32" s="165">
        <v>40</v>
      </c>
      <c r="H32" s="164">
        <f t="shared" si="4"/>
        <v>2</v>
      </c>
      <c r="I32" s="162">
        <v>1</v>
      </c>
      <c r="J32" s="165">
        <v>1</v>
      </c>
      <c r="K32" s="164">
        <f t="shared" si="5"/>
        <v>0</v>
      </c>
      <c r="L32" s="162">
        <v>0</v>
      </c>
      <c r="M32" s="165">
        <v>0</v>
      </c>
      <c r="N32" s="164">
        <f t="shared" si="6"/>
        <v>0</v>
      </c>
      <c r="O32" s="162">
        <v>0</v>
      </c>
      <c r="P32" s="165">
        <v>0</v>
      </c>
      <c r="Q32" s="164">
        <f t="shared" si="7"/>
        <v>0</v>
      </c>
      <c r="R32" s="162">
        <v>0</v>
      </c>
      <c r="S32" s="165">
        <v>0</v>
      </c>
      <c r="T32" s="164">
        <f t="shared" si="8"/>
        <v>2</v>
      </c>
      <c r="U32" s="162">
        <v>2</v>
      </c>
      <c r="V32" s="165">
        <v>0</v>
      </c>
      <c r="W32" s="164">
        <f t="shared" si="9"/>
        <v>0</v>
      </c>
      <c r="X32" s="162">
        <v>0</v>
      </c>
      <c r="Y32" s="166">
        <v>0</v>
      </c>
      <c r="Z32" s="10"/>
    </row>
    <row r="33" spans="1:26" s="4" customFormat="1" ht="37.5" customHeight="1">
      <c r="A33" s="32" t="s">
        <v>38</v>
      </c>
      <c r="B33" s="161">
        <f t="shared" si="10"/>
        <v>87</v>
      </c>
      <c r="C33" s="159">
        <f t="shared" si="11"/>
        <v>43</v>
      </c>
      <c r="D33" s="163">
        <f t="shared" si="12"/>
        <v>44</v>
      </c>
      <c r="E33" s="164">
        <f t="shared" si="13"/>
        <v>85</v>
      </c>
      <c r="F33" s="162">
        <v>43</v>
      </c>
      <c r="G33" s="165">
        <v>42</v>
      </c>
      <c r="H33" s="164">
        <f t="shared" si="4"/>
        <v>1</v>
      </c>
      <c r="I33" s="162">
        <v>0</v>
      </c>
      <c r="J33" s="165">
        <v>1</v>
      </c>
      <c r="K33" s="164">
        <f t="shared" si="5"/>
        <v>0</v>
      </c>
      <c r="L33" s="162">
        <v>0</v>
      </c>
      <c r="M33" s="165">
        <v>0</v>
      </c>
      <c r="N33" s="164">
        <f t="shared" si="6"/>
        <v>0</v>
      </c>
      <c r="O33" s="162">
        <v>0</v>
      </c>
      <c r="P33" s="165">
        <v>0</v>
      </c>
      <c r="Q33" s="164">
        <f t="shared" si="7"/>
        <v>0</v>
      </c>
      <c r="R33" s="162">
        <v>0</v>
      </c>
      <c r="S33" s="165">
        <v>0</v>
      </c>
      <c r="T33" s="164">
        <f t="shared" si="8"/>
        <v>1</v>
      </c>
      <c r="U33" s="162">
        <v>0</v>
      </c>
      <c r="V33" s="165">
        <v>1</v>
      </c>
      <c r="W33" s="164">
        <f t="shared" si="9"/>
        <v>0</v>
      </c>
      <c r="X33" s="162">
        <v>0</v>
      </c>
      <c r="Y33" s="166">
        <v>0</v>
      </c>
      <c r="Z33" s="10"/>
    </row>
    <row r="34" spans="1:26" s="4" customFormat="1" ht="37.5" customHeight="1" thickBot="1">
      <c r="A34" s="33" t="s">
        <v>39</v>
      </c>
      <c r="B34" s="168">
        <f t="shared" si="10"/>
        <v>161</v>
      </c>
      <c r="C34" s="169">
        <f t="shared" si="11"/>
        <v>80</v>
      </c>
      <c r="D34" s="170">
        <f t="shared" si="12"/>
        <v>81</v>
      </c>
      <c r="E34" s="171">
        <f t="shared" si="13"/>
        <v>161</v>
      </c>
      <c r="F34" s="169">
        <v>80</v>
      </c>
      <c r="G34" s="172">
        <v>81</v>
      </c>
      <c r="H34" s="171">
        <f t="shared" si="4"/>
        <v>0</v>
      </c>
      <c r="I34" s="169">
        <v>0</v>
      </c>
      <c r="J34" s="172">
        <v>0</v>
      </c>
      <c r="K34" s="171">
        <f t="shared" si="5"/>
        <v>0</v>
      </c>
      <c r="L34" s="169">
        <v>0</v>
      </c>
      <c r="M34" s="172">
        <v>0</v>
      </c>
      <c r="N34" s="171">
        <f t="shared" si="6"/>
        <v>0</v>
      </c>
      <c r="O34" s="169">
        <v>0</v>
      </c>
      <c r="P34" s="172">
        <v>0</v>
      </c>
      <c r="Q34" s="171">
        <f t="shared" si="7"/>
        <v>0</v>
      </c>
      <c r="R34" s="169">
        <v>0</v>
      </c>
      <c r="S34" s="172">
        <v>0</v>
      </c>
      <c r="T34" s="171">
        <f t="shared" si="8"/>
        <v>0</v>
      </c>
      <c r="U34" s="169">
        <v>0</v>
      </c>
      <c r="V34" s="172">
        <v>0</v>
      </c>
      <c r="W34" s="171">
        <f t="shared" si="9"/>
        <v>0</v>
      </c>
      <c r="X34" s="169">
        <v>0</v>
      </c>
      <c r="Y34" s="173">
        <v>0</v>
      </c>
      <c r="Z34" s="10"/>
    </row>
    <row r="35" spans="1:26" ht="18.75" customHeight="1">
      <c r="B35" s="121"/>
      <c r="C35" s="121"/>
      <c r="D35" s="121"/>
      <c r="Y35" s="34"/>
    </row>
    <row r="36" spans="1:26" ht="18.75" customHeight="1">
      <c r="Y36" s="34"/>
    </row>
    <row r="37" spans="1:26" ht="18.75" customHeight="1">
      <c r="Y37" s="34"/>
    </row>
    <row r="38" spans="1:26" ht="18.75" customHeight="1">
      <c r="Y38" s="34"/>
    </row>
    <row r="39" spans="1:26" ht="18.75" customHeight="1">
      <c r="Y39" s="34"/>
    </row>
  </sheetData>
  <mergeCells count="10">
    <mergeCell ref="A2:V2"/>
    <mergeCell ref="A4:Y4"/>
    <mergeCell ref="A6:Y6"/>
    <mergeCell ref="E8:G10"/>
    <mergeCell ref="H8:J10"/>
    <mergeCell ref="K8:M10"/>
    <mergeCell ref="N8:P10"/>
    <mergeCell ref="Q8:S10"/>
    <mergeCell ref="T8:V10"/>
    <mergeCell ref="W8:Y10"/>
  </mergeCells>
  <phoneticPr fontId="3"/>
  <pageMargins left="0.39370078740157483" right="0.47244094488188981" top="0.98425196850393704" bottom="0.59055118110236227" header="0.51181102362204722" footer="0.51181102362204722"/>
  <pageSetup paperSize="9" scale="62" orientation="portrait" r:id="rId1"/>
  <headerFooter scaleWithDoc="0" alignWithMargins="0">
    <oddHeader>&amp;L卒業後・中学</oddHeader>
  </headerFooter>
  <ignoredErrors>
    <ignoredError sqref="T14 E14" formulaRange="1"/>
    <ignoredError sqref="E15 T15" formula="1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2:X31"/>
  <sheetViews>
    <sheetView showGridLines="0" view="pageBreakPreview" zoomScaleNormal="100" zoomScaleSheetLayoutView="100" workbookViewId="0"/>
  </sheetViews>
  <sheetFormatPr defaultColWidth="8.5703125" defaultRowHeight="18.75" customHeight="1"/>
  <cols>
    <col min="1" max="3" width="6.5703125" style="35" customWidth="1"/>
    <col min="4" max="4" width="5.7109375" style="1" customWidth="1"/>
    <col min="5" max="12" width="4.28515625" style="1" customWidth="1"/>
    <col min="13" max="15" width="8.28515625" style="1" customWidth="1"/>
    <col min="16" max="18" width="6.5703125" style="1" customWidth="1"/>
    <col min="19" max="19" width="0.85546875" style="1" customWidth="1"/>
    <col min="20" max="22" width="9" style="1" customWidth="1"/>
    <col min="23" max="23" width="14.85546875" style="1" customWidth="1"/>
    <col min="24" max="256" width="8.5703125" style="1"/>
    <col min="257" max="259" width="8.7109375" style="1" bestFit="1" customWidth="1"/>
    <col min="260" max="262" width="6.28515625" style="1" bestFit="1" customWidth="1"/>
    <col min="263" max="268" width="3.85546875" style="1" customWidth="1"/>
    <col min="269" max="274" width="8.28515625" style="1" customWidth="1"/>
    <col min="275" max="275" width="0.85546875" style="1" customWidth="1"/>
    <col min="276" max="278" width="11.140625" style="1" bestFit="1" customWidth="1"/>
    <col min="279" max="279" width="14.85546875" style="1" customWidth="1"/>
    <col min="280" max="512" width="8.5703125" style="1"/>
    <col min="513" max="515" width="8.7109375" style="1" bestFit="1" customWidth="1"/>
    <col min="516" max="518" width="6.28515625" style="1" bestFit="1" customWidth="1"/>
    <col min="519" max="524" width="3.85546875" style="1" customWidth="1"/>
    <col min="525" max="530" width="8.28515625" style="1" customWidth="1"/>
    <col min="531" max="531" width="0.85546875" style="1" customWidth="1"/>
    <col min="532" max="534" width="11.140625" style="1" bestFit="1" customWidth="1"/>
    <col min="535" max="535" width="14.85546875" style="1" customWidth="1"/>
    <col min="536" max="768" width="8.5703125" style="1"/>
    <col min="769" max="771" width="8.7109375" style="1" bestFit="1" customWidth="1"/>
    <col min="772" max="774" width="6.28515625" style="1" bestFit="1" customWidth="1"/>
    <col min="775" max="780" width="3.85546875" style="1" customWidth="1"/>
    <col min="781" max="786" width="8.28515625" style="1" customWidth="1"/>
    <col min="787" max="787" width="0.85546875" style="1" customWidth="1"/>
    <col min="788" max="790" width="11.140625" style="1" bestFit="1" customWidth="1"/>
    <col min="791" max="791" width="14.85546875" style="1" customWidth="1"/>
    <col min="792" max="1024" width="8.5703125" style="1"/>
    <col min="1025" max="1027" width="8.7109375" style="1" bestFit="1" customWidth="1"/>
    <col min="1028" max="1030" width="6.28515625" style="1" bestFit="1" customWidth="1"/>
    <col min="1031" max="1036" width="3.85546875" style="1" customWidth="1"/>
    <col min="1037" max="1042" width="8.28515625" style="1" customWidth="1"/>
    <col min="1043" max="1043" width="0.85546875" style="1" customWidth="1"/>
    <col min="1044" max="1046" width="11.140625" style="1" bestFit="1" customWidth="1"/>
    <col min="1047" max="1047" width="14.85546875" style="1" customWidth="1"/>
    <col min="1048" max="1280" width="8.5703125" style="1"/>
    <col min="1281" max="1283" width="8.7109375" style="1" bestFit="1" customWidth="1"/>
    <col min="1284" max="1286" width="6.28515625" style="1" bestFit="1" customWidth="1"/>
    <col min="1287" max="1292" width="3.85546875" style="1" customWidth="1"/>
    <col min="1293" max="1298" width="8.28515625" style="1" customWidth="1"/>
    <col min="1299" max="1299" width="0.85546875" style="1" customWidth="1"/>
    <col min="1300" max="1302" width="11.140625" style="1" bestFit="1" customWidth="1"/>
    <col min="1303" max="1303" width="14.85546875" style="1" customWidth="1"/>
    <col min="1304" max="1536" width="8.5703125" style="1"/>
    <col min="1537" max="1539" width="8.7109375" style="1" bestFit="1" customWidth="1"/>
    <col min="1540" max="1542" width="6.28515625" style="1" bestFit="1" customWidth="1"/>
    <col min="1543" max="1548" width="3.85546875" style="1" customWidth="1"/>
    <col min="1549" max="1554" width="8.28515625" style="1" customWidth="1"/>
    <col min="1555" max="1555" width="0.85546875" style="1" customWidth="1"/>
    <col min="1556" max="1558" width="11.140625" style="1" bestFit="1" customWidth="1"/>
    <col min="1559" max="1559" width="14.85546875" style="1" customWidth="1"/>
    <col min="1560" max="1792" width="8.5703125" style="1"/>
    <col min="1793" max="1795" width="8.7109375" style="1" bestFit="1" customWidth="1"/>
    <col min="1796" max="1798" width="6.28515625" style="1" bestFit="1" customWidth="1"/>
    <col min="1799" max="1804" width="3.85546875" style="1" customWidth="1"/>
    <col min="1805" max="1810" width="8.28515625" style="1" customWidth="1"/>
    <col min="1811" max="1811" width="0.85546875" style="1" customWidth="1"/>
    <col min="1812" max="1814" width="11.140625" style="1" bestFit="1" customWidth="1"/>
    <col min="1815" max="1815" width="14.85546875" style="1" customWidth="1"/>
    <col min="1816" max="2048" width="8.5703125" style="1"/>
    <col min="2049" max="2051" width="8.7109375" style="1" bestFit="1" customWidth="1"/>
    <col min="2052" max="2054" width="6.28515625" style="1" bestFit="1" customWidth="1"/>
    <col min="2055" max="2060" width="3.85546875" style="1" customWidth="1"/>
    <col min="2061" max="2066" width="8.28515625" style="1" customWidth="1"/>
    <col min="2067" max="2067" width="0.85546875" style="1" customWidth="1"/>
    <col min="2068" max="2070" width="11.140625" style="1" bestFit="1" customWidth="1"/>
    <col min="2071" max="2071" width="14.85546875" style="1" customWidth="1"/>
    <col min="2072" max="2304" width="8.5703125" style="1"/>
    <col min="2305" max="2307" width="8.7109375" style="1" bestFit="1" customWidth="1"/>
    <col min="2308" max="2310" width="6.28515625" style="1" bestFit="1" customWidth="1"/>
    <col min="2311" max="2316" width="3.85546875" style="1" customWidth="1"/>
    <col min="2317" max="2322" width="8.28515625" style="1" customWidth="1"/>
    <col min="2323" max="2323" width="0.85546875" style="1" customWidth="1"/>
    <col min="2324" max="2326" width="11.140625" style="1" bestFit="1" customWidth="1"/>
    <col min="2327" max="2327" width="14.85546875" style="1" customWidth="1"/>
    <col min="2328" max="2560" width="8.5703125" style="1"/>
    <col min="2561" max="2563" width="8.7109375" style="1" bestFit="1" customWidth="1"/>
    <col min="2564" max="2566" width="6.28515625" style="1" bestFit="1" customWidth="1"/>
    <col min="2567" max="2572" width="3.85546875" style="1" customWidth="1"/>
    <col min="2573" max="2578" width="8.28515625" style="1" customWidth="1"/>
    <col min="2579" max="2579" width="0.85546875" style="1" customWidth="1"/>
    <col min="2580" max="2582" width="11.140625" style="1" bestFit="1" customWidth="1"/>
    <col min="2583" max="2583" width="14.85546875" style="1" customWidth="1"/>
    <col min="2584" max="2816" width="8.5703125" style="1"/>
    <col min="2817" max="2819" width="8.7109375" style="1" bestFit="1" customWidth="1"/>
    <col min="2820" max="2822" width="6.28515625" style="1" bestFit="1" customWidth="1"/>
    <col min="2823" max="2828" width="3.85546875" style="1" customWidth="1"/>
    <col min="2829" max="2834" width="8.28515625" style="1" customWidth="1"/>
    <col min="2835" max="2835" width="0.85546875" style="1" customWidth="1"/>
    <col min="2836" max="2838" width="11.140625" style="1" bestFit="1" customWidth="1"/>
    <col min="2839" max="2839" width="14.85546875" style="1" customWidth="1"/>
    <col min="2840" max="3072" width="8.5703125" style="1"/>
    <col min="3073" max="3075" width="8.7109375" style="1" bestFit="1" customWidth="1"/>
    <col min="3076" max="3078" width="6.28515625" style="1" bestFit="1" customWidth="1"/>
    <col min="3079" max="3084" width="3.85546875" style="1" customWidth="1"/>
    <col min="3085" max="3090" width="8.28515625" style="1" customWidth="1"/>
    <col min="3091" max="3091" width="0.85546875" style="1" customWidth="1"/>
    <col min="3092" max="3094" width="11.140625" style="1" bestFit="1" customWidth="1"/>
    <col min="3095" max="3095" width="14.85546875" style="1" customWidth="1"/>
    <col min="3096" max="3328" width="8.5703125" style="1"/>
    <col min="3329" max="3331" width="8.7109375" style="1" bestFit="1" customWidth="1"/>
    <col min="3332" max="3334" width="6.28515625" style="1" bestFit="1" customWidth="1"/>
    <col min="3335" max="3340" width="3.85546875" style="1" customWidth="1"/>
    <col min="3341" max="3346" width="8.28515625" style="1" customWidth="1"/>
    <col min="3347" max="3347" width="0.85546875" style="1" customWidth="1"/>
    <col min="3348" max="3350" width="11.140625" style="1" bestFit="1" customWidth="1"/>
    <col min="3351" max="3351" width="14.85546875" style="1" customWidth="1"/>
    <col min="3352" max="3584" width="8.5703125" style="1"/>
    <col min="3585" max="3587" width="8.7109375" style="1" bestFit="1" customWidth="1"/>
    <col min="3588" max="3590" width="6.28515625" style="1" bestFit="1" customWidth="1"/>
    <col min="3591" max="3596" width="3.85546875" style="1" customWidth="1"/>
    <col min="3597" max="3602" width="8.28515625" style="1" customWidth="1"/>
    <col min="3603" max="3603" width="0.85546875" style="1" customWidth="1"/>
    <col min="3604" max="3606" width="11.140625" style="1" bestFit="1" customWidth="1"/>
    <col min="3607" max="3607" width="14.85546875" style="1" customWidth="1"/>
    <col min="3608" max="3840" width="8.5703125" style="1"/>
    <col min="3841" max="3843" width="8.7109375" style="1" bestFit="1" customWidth="1"/>
    <col min="3844" max="3846" width="6.28515625" style="1" bestFit="1" customWidth="1"/>
    <col min="3847" max="3852" width="3.85546875" style="1" customWidth="1"/>
    <col min="3853" max="3858" width="8.28515625" style="1" customWidth="1"/>
    <col min="3859" max="3859" width="0.85546875" style="1" customWidth="1"/>
    <col min="3860" max="3862" width="11.140625" style="1" bestFit="1" customWidth="1"/>
    <col min="3863" max="3863" width="14.85546875" style="1" customWidth="1"/>
    <col min="3864" max="4096" width="8.5703125" style="1"/>
    <col min="4097" max="4099" width="8.7109375" style="1" bestFit="1" customWidth="1"/>
    <col min="4100" max="4102" width="6.28515625" style="1" bestFit="1" customWidth="1"/>
    <col min="4103" max="4108" width="3.85546875" style="1" customWidth="1"/>
    <col min="4109" max="4114" width="8.28515625" style="1" customWidth="1"/>
    <col min="4115" max="4115" width="0.85546875" style="1" customWidth="1"/>
    <col min="4116" max="4118" width="11.140625" style="1" bestFit="1" customWidth="1"/>
    <col min="4119" max="4119" width="14.85546875" style="1" customWidth="1"/>
    <col min="4120" max="4352" width="8.5703125" style="1"/>
    <col min="4353" max="4355" width="8.7109375" style="1" bestFit="1" customWidth="1"/>
    <col min="4356" max="4358" width="6.28515625" style="1" bestFit="1" customWidth="1"/>
    <col min="4359" max="4364" width="3.85546875" style="1" customWidth="1"/>
    <col min="4365" max="4370" width="8.28515625" style="1" customWidth="1"/>
    <col min="4371" max="4371" width="0.85546875" style="1" customWidth="1"/>
    <col min="4372" max="4374" width="11.140625" style="1" bestFit="1" customWidth="1"/>
    <col min="4375" max="4375" width="14.85546875" style="1" customWidth="1"/>
    <col min="4376" max="4608" width="8.5703125" style="1"/>
    <col min="4609" max="4611" width="8.7109375" style="1" bestFit="1" customWidth="1"/>
    <col min="4612" max="4614" width="6.28515625" style="1" bestFit="1" customWidth="1"/>
    <col min="4615" max="4620" width="3.85546875" style="1" customWidth="1"/>
    <col min="4621" max="4626" width="8.28515625" style="1" customWidth="1"/>
    <col min="4627" max="4627" width="0.85546875" style="1" customWidth="1"/>
    <col min="4628" max="4630" width="11.140625" style="1" bestFit="1" customWidth="1"/>
    <col min="4631" max="4631" width="14.85546875" style="1" customWidth="1"/>
    <col min="4632" max="4864" width="8.5703125" style="1"/>
    <col min="4865" max="4867" width="8.7109375" style="1" bestFit="1" customWidth="1"/>
    <col min="4868" max="4870" width="6.28515625" style="1" bestFit="1" customWidth="1"/>
    <col min="4871" max="4876" width="3.85546875" style="1" customWidth="1"/>
    <col min="4877" max="4882" width="8.28515625" style="1" customWidth="1"/>
    <col min="4883" max="4883" width="0.85546875" style="1" customWidth="1"/>
    <col min="4884" max="4886" width="11.140625" style="1" bestFit="1" customWidth="1"/>
    <col min="4887" max="4887" width="14.85546875" style="1" customWidth="1"/>
    <col min="4888" max="5120" width="8.5703125" style="1"/>
    <col min="5121" max="5123" width="8.7109375" style="1" bestFit="1" customWidth="1"/>
    <col min="5124" max="5126" width="6.28515625" style="1" bestFit="1" customWidth="1"/>
    <col min="5127" max="5132" width="3.85546875" style="1" customWidth="1"/>
    <col min="5133" max="5138" width="8.28515625" style="1" customWidth="1"/>
    <col min="5139" max="5139" width="0.85546875" style="1" customWidth="1"/>
    <col min="5140" max="5142" width="11.140625" style="1" bestFit="1" customWidth="1"/>
    <col min="5143" max="5143" width="14.85546875" style="1" customWidth="1"/>
    <col min="5144" max="5376" width="8.5703125" style="1"/>
    <col min="5377" max="5379" width="8.7109375" style="1" bestFit="1" customWidth="1"/>
    <col min="5380" max="5382" width="6.28515625" style="1" bestFit="1" customWidth="1"/>
    <col min="5383" max="5388" width="3.85546875" style="1" customWidth="1"/>
    <col min="5389" max="5394" width="8.28515625" style="1" customWidth="1"/>
    <col min="5395" max="5395" width="0.85546875" style="1" customWidth="1"/>
    <col min="5396" max="5398" width="11.140625" style="1" bestFit="1" customWidth="1"/>
    <col min="5399" max="5399" width="14.85546875" style="1" customWidth="1"/>
    <col min="5400" max="5632" width="8.5703125" style="1"/>
    <col min="5633" max="5635" width="8.7109375" style="1" bestFit="1" customWidth="1"/>
    <col min="5636" max="5638" width="6.28515625" style="1" bestFit="1" customWidth="1"/>
    <col min="5639" max="5644" width="3.85546875" style="1" customWidth="1"/>
    <col min="5645" max="5650" width="8.28515625" style="1" customWidth="1"/>
    <col min="5651" max="5651" width="0.85546875" style="1" customWidth="1"/>
    <col min="5652" max="5654" width="11.140625" style="1" bestFit="1" customWidth="1"/>
    <col min="5655" max="5655" width="14.85546875" style="1" customWidth="1"/>
    <col min="5656" max="5888" width="8.5703125" style="1"/>
    <col min="5889" max="5891" width="8.7109375" style="1" bestFit="1" customWidth="1"/>
    <col min="5892" max="5894" width="6.28515625" style="1" bestFit="1" customWidth="1"/>
    <col min="5895" max="5900" width="3.85546875" style="1" customWidth="1"/>
    <col min="5901" max="5906" width="8.28515625" style="1" customWidth="1"/>
    <col min="5907" max="5907" width="0.85546875" style="1" customWidth="1"/>
    <col min="5908" max="5910" width="11.140625" style="1" bestFit="1" customWidth="1"/>
    <col min="5911" max="5911" width="14.85546875" style="1" customWidth="1"/>
    <col min="5912" max="6144" width="8.5703125" style="1"/>
    <col min="6145" max="6147" width="8.7109375" style="1" bestFit="1" customWidth="1"/>
    <col min="6148" max="6150" width="6.28515625" style="1" bestFit="1" customWidth="1"/>
    <col min="6151" max="6156" width="3.85546875" style="1" customWidth="1"/>
    <col min="6157" max="6162" width="8.28515625" style="1" customWidth="1"/>
    <col min="6163" max="6163" width="0.85546875" style="1" customWidth="1"/>
    <col min="6164" max="6166" width="11.140625" style="1" bestFit="1" customWidth="1"/>
    <col min="6167" max="6167" width="14.85546875" style="1" customWidth="1"/>
    <col min="6168" max="6400" width="8.5703125" style="1"/>
    <col min="6401" max="6403" width="8.7109375" style="1" bestFit="1" customWidth="1"/>
    <col min="6404" max="6406" width="6.28515625" style="1" bestFit="1" customWidth="1"/>
    <col min="6407" max="6412" width="3.85546875" style="1" customWidth="1"/>
    <col min="6413" max="6418" width="8.28515625" style="1" customWidth="1"/>
    <col min="6419" max="6419" width="0.85546875" style="1" customWidth="1"/>
    <col min="6420" max="6422" width="11.140625" style="1" bestFit="1" customWidth="1"/>
    <col min="6423" max="6423" width="14.85546875" style="1" customWidth="1"/>
    <col min="6424" max="6656" width="8.5703125" style="1"/>
    <col min="6657" max="6659" width="8.7109375" style="1" bestFit="1" customWidth="1"/>
    <col min="6660" max="6662" width="6.28515625" style="1" bestFit="1" customWidth="1"/>
    <col min="6663" max="6668" width="3.85546875" style="1" customWidth="1"/>
    <col min="6669" max="6674" width="8.28515625" style="1" customWidth="1"/>
    <col min="6675" max="6675" width="0.85546875" style="1" customWidth="1"/>
    <col min="6676" max="6678" width="11.140625" style="1" bestFit="1" customWidth="1"/>
    <col min="6679" max="6679" width="14.85546875" style="1" customWidth="1"/>
    <col min="6680" max="6912" width="8.5703125" style="1"/>
    <col min="6913" max="6915" width="8.7109375" style="1" bestFit="1" customWidth="1"/>
    <col min="6916" max="6918" width="6.28515625" style="1" bestFit="1" customWidth="1"/>
    <col min="6919" max="6924" width="3.85546875" style="1" customWidth="1"/>
    <col min="6925" max="6930" width="8.28515625" style="1" customWidth="1"/>
    <col min="6931" max="6931" width="0.85546875" style="1" customWidth="1"/>
    <col min="6932" max="6934" width="11.140625" style="1" bestFit="1" customWidth="1"/>
    <col min="6935" max="6935" width="14.85546875" style="1" customWidth="1"/>
    <col min="6936" max="7168" width="8.5703125" style="1"/>
    <col min="7169" max="7171" width="8.7109375" style="1" bestFit="1" customWidth="1"/>
    <col min="7172" max="7174" width="6.28515625" style="1" bestFit="1" customWidth="1"/>
    <col min="7175" max="7180" width="3.85546875" style="1" customWidth="1"/>
    <col min="7181" max="7186" width="8.28515625" style="1" customWidth="1"/>
    <col min="7187" max="7187" width="0.85546875" style="1" customWidth="1"/>
    <col min="7188" max="7190" width="11.140625" style="1" bestFit="1" customWidth="1"/>
    <col min="7191" max="7191" width="14.85546875" style="1" customWidth="1"/>
    <col min="7192" max="7424" width="8.5703125" style="1"/>
    <col min="7425" max="7427" width="8.7109375" style="1" bestFit="1" customWidth="1"/>
    <col min="7428" max="7430" width="6.28515625" style="1" bestFit="1" customWidth="1"/>
    <col min="7431" max="7436" width="3.85546875" style="1" customWidth="1"/>
    <col min="7437" max="7442" width="8.28515625" style="1" customWidth="1"/>
    <col min="7443" max="7443" width="0.85546875" style="1" customWidth="1"/>
    <col min="7444" max="7446" width="11.140625" style="1" bestFit="1" customWidth="1"/>
    <col min="7447" max="7447" width="14.85546875" style="1" customWidth="1"/>
    <col min="7448" max="7680" width="8.5703125" style="1"/>
    <col min="7681" max="7683" width="8.7109375" style="1" bestFit="1" customWidth="1"/>
    <col min="7684" max="7686" width="6.28515625" style="1" bestFit="1" customWidth="1"/>
    <col min="7687" max="7692" width="3.85546875" style="1" customWidth="1"/>
    <col min="7693" max="7698" width="8.28515625" style="1" customWidth="1"/>
    <col min="7699" max="7699" width="0.85546875" style="1" customWidth="1"/>
    <col min="7700" max="7702" width="11.140625" style="1" bestFit="1" customWidth="1"/>
    <col min="7703" max="7703" width="14.85546875" style="1" customWidth="1"/>
    <col min="7704" max="7936" width="8.5703125" style="1"/>
    <col min="7937" max="7939" width="8.7109375" style="1" bestFit="1" customWidth="1"/>
    <col min="7940" max="7942" width="6.28515625" style="1" bestFit="1" customWidth="1"/>
    <col min="7943" max="7948" width="3.85546875" style="1" customWidth="1"/>
    <col min="7949" max="7954" width="8.28515625" style="1" customWidth="1"/>
    <col min="7955" max="7955" width="0.85546875" style="1" customWidth="1"/>
    <col min="7956" max="7958" width="11.140625" style="1" bestFit="1" customWidth="1"/>
    <col min="7959" max="7959" width="14.85546875" style="1" customWidth="1"/>
    <col min="7960" max="8192" width="8.5703125" style="1"/>
    <col min="8193" max="8195" width="8.7109375" style="1" bestFit="1" customWidth="1"/>
    <col min="8196" max="8198" width="6.28515625" style="1" bestFit="1" customWidth="1"/>
    <col min="8199" max="8204" width="3.85546875" style="1" customWidth="1"/>
    <col min="8205" max="8210" width="8.28515625" style="1" customWidth="1"/>
    <col min="8211" max="8211" width="0.85546875" style="1" customWidth="1"/>
    <col min="8212" max="8214" width="11.140625" style="1" bestFit="1" customWidth="1"/>
    <col min="8215" max="8215" width="14.85546875" style="1" customWidth="1"/>
    <col min="8216" max="8448" width="8.5703125" style="1"/>
    <col min="8449" max="8451" width="8.7109375" style="1" bestFit="1" customWidth="1"/>
    <col min="8452" max="8454" width="6.28515625" style="1" bestFit="1" customWidth="1"/>
    <col min="8455" max="8460" width="3.85546875" style="1" customWidth="1"/>
    <col min="8461" max="8466" width="8.28515625" style="1" customWidth="1"/>
    <col min="8467" max="8467" width="0.85546875" style="1" customWidth="1"/>
    <col min="8468" max="8470" width="11.140625" style="1" bestFit="1" customWidth="1"/>
    <col min="8471" max="8471" width="14.85546875" style="1" customWidth="1"/>
    <col min="8472" max="8704" width="8.5703125" style="1"/>
    <col min="8705" max="8707" width="8.7109375" style="1" bestFit="1" customWidth="1"/>
    <col min="8708" max="8710" width="6.28515625" style="1" bestFit="1" customWidth="1"/>
    <col min="8711" max="8716" width="3.85546875" style="1" customWidth="1"/>
    <col min="8717" max="8722" width="8.28515625" style="1" customWidth="1"/>
    <col min="8723" max="8723" width="0.85546875" style="1" customWidth="1"/>
    <col min="8724" max="8726" width="11.140625" style="1" bestFit="1" customWidth="1"/>
    <col min="8727" max="8727" width="14.85546875" style="1" customWidth="1"/>
    <col min="8728" max="8960" width="8.5703125" style="1"/>
    <col min="8961" max="8963" width="8.7109375" style="1" bestFit="1" customWidth="1"/>
    <col min="8964" max="8966" width="6.28515625" style="1" bestFit="1" customWidth="1"/>
    <col min="8967" max="8972" width="3.85546875" style="1" customWidth="1"/>
    <col min="8973" max="8978" width="8.28515625" style="1" customWidth="1"/>
    <col min="8979" max="8979" width="0.85546875" style="1" customWidth="1"/>
    <col min="8980" max="8982" width="11.140625" style="1" bestFit="1" customWidth="1"/>
    <col min="8983" max="8983" width="14.85546875" style="1" customWidth="1"/>
    <col min="8984" max="9216" width="8.5703125" style="1"/>
    <col min="9217" max="9219" width="8.7109375" style="1" bestFit="1" customWidth="1"/>
    <col min="9220" max="9222" width="6.28515625" style="1" bestFit="1" customWidth="1"/>
    <col min="9223" max="9228" width="3.85546875" style="1" customWidth="1"/>
    <col min="9229" max="9234" width="8.28515625" style="1" customWidth="1"/>
    <col min="9235" max="9235" width="0.85546875" style="1" customWidth="1"/>
    <col min="9236" max="9238" width="11.140625" style="1" bestFit="1" customWidth="1"/>
    <col min="9239" max="9239" width="14.85546875" style="1" customWidth="1"/>
    <col min="9240" max="9472" width="8.5703125" style="1"/>
    <col min="9473" max="9475" width="8.7109375" style="1" bestFit="1" customWidth="1"/>
    <col min="9476" max="9478" width="6.28515625" style="1" bestFit="1" customWidth="1"/>
    <col min="9479" max="9484" width="3.85546875" style="1" customWidth="1"/>
    <col min="9485" max="9490" width="8.28515625" style="1" customWidth="1"/>
    <col min="9491" max="9491" width="0.85546875" style="1" customWidth="1"/>
    <col min="9492" max="9494" width="11.140625" style="1" bestFit="1" customWidth="1"/>
    <col min="9495" max="9495" width="14.85546875" style="1" customWidth="1"/>
    <col min="9496" max="9728" width="8.5703125" style="1"/>
    <col min="9729" max="9731" width="8.7109375" style="1" bestFit="1" customWidth="1"/>
    <col min="9732" max="9734" width="6.28515625" style="1" bestFit="1" customWidth="1"/>
    <col min="9735" max="9740" width="3.85546875" style="1" customWidth="1"/>
    <col min="9741" max="9746" width="8.28515625" style="1" customWidth="1"/>
    <col min="9747" max="9747" width="0.85546875" style="1" customWidth="1"/>
    <col min="9748" max="9750" width="11.140625" style="1" bestFit="1" customWidth="1"/>
    <col min="9751" max="9751" width="14.85546875" style="1" customWidth="1"/>
    <col min="9752" max="9984" width="8.5703125" style="1"/>
    <col min="9985" max="9987" width="8.7109375" style="1" bestFit="1" customWidth="1"/>
    <col min="9988" max="9990" width="6.28515625" style="1" bestFit="1" customWidth="1"/>
    <col min="9991" max="9996" width="3.85546875" style="1" customWidth="1"/>
    <col min="9997" max="10002" width="8.28515625" style="1" customWidth="1"/>
    <col min="10003" max="10003" width="0.85546875" style="1" customWidth="1"/>
    <col min="10004" max="10006" width="11.140625" style="1" bestFit="1" customWidth="1"/>
    <col min="10007" max="10007" width="14.85546875" style="1" customWidth="1"/>
    <col min="10008" max="10240" width="8.5703125" style="1"/>
    <col min="10241" max="10243" width="8.7109375" style="1" bestFit="1" customWidth="1"/>
    <col min="10244" max="10246" width="6.28515625" style="1" bestFit="1" customWidth="1"/>
    <col min="10247" max="10252" width="3.85546875" style="1" customWidth="1"/>
    <col min="10253" max="10258" width="8.28515625" style="1" customWidth="1"/>
    <col min="10259" max="10259" width="0.85546875" style="1" customWidth="1"/>
    <col min="10260" max="10262" width="11.140625" style="1" bestFit="1" customWidth="1"/>
    <col min="10263" max="10263" width="14.85546875" style="1" customWidth="1"/>
    <col min="10264" max="10496" width="8.5703125" style="1"/>
    <col min="10497" max="10499" width="8.7109375" style="1" bestFit="1" customWidth="1"/>
    <col min="10500" max="10502" width="6.28515625" style="1" bestFit="1" customWidth="1"/>
    <col min="10503" max="10508" width="3.85546875" style="1" customWidth="1"/>
    <col min="10509" max="10514" width="8.28515625" style="1" customWidth="1"/>
    <col min="10515" max="10515" width="0.85546875" style="1" customWidth="1"/>
    <col min="10516" max="10518" width="11.140625" style="1" bestFit="1" customWidth="1"/>
    <col min="10519" max="10519" width="14.85546875" style="1" customWidth="1"/>
    <col min="10520" max="10752" width="8.5703125" style="1"/>
    <col min="10753" max="10755" width="8.7109375" style="1" bestFit="1" customWidth="1"/>
    <col min="10756" max="10758" width="6.28515625" style="1" bestFit="1" customWidth="1"/>
    <col min="10759" max="10764" width="3.85546875" style="1" customWidth="1"/>
    <col min="10765" max="10770" width="8.28515625" style="1" customWidth="1"/>
    <col min="10771" max="10771" width="0.85546875" style="1" customWidth="1"/>
    <col min="10772" max="10774" width="11.140625" style="1" bestFit="1" customWidth="1"/>
    <col min="10775" max="10775" width="14.85546875" style="1" customWidth="1"/>
    <col min="10776" max="11008" width="8.5703125" style="1"/>
    <col min="11009" max="11011" width="8.7109375" style="1" bestFit="1" customWidth="1"/>
    <col min="11012" max="11014" width="6.28515625" style="1" bestFit="1" customWidth="1"/>
    <col min="11015" max="11020" width="3.85546875" style="1" customWidth="1"/>
    <col min="11021" max="11026" width="8.28515625" style="1" customWidth="1"/>
    <col min="11027" max="11027" width="0.85546875" style="1" customWidth="1"/>
    <col min="11028" max="11030" width="11.140625" style="1" bestFit="1" customWidth="1"/>
    <col min="11031" max="11031" width="14.85546875" style="1" customWidth="1"/>
    <col min="11032" max="11264" width="8.5703125" style="1"/>
    <col min="11265" max="11267" width="8.7109375" style="1" bestFit="1" customWidth="1"/>
    <col min="11268" max="11270" width="6.28515625" style="1" bestFit="1" customWidth="1"/>
    <col min="11271" max="11276" width="3.85546875" style="1" customWidth="1"/>
    <col min="11277" max="11282" width="8.28515625" style="1" customWidth="1"/>
    <col min="11283" max="11283" width="0.85546875" style="1" customWidth="1"/>
    <col min="11284" max="11286" width="11.140625" style="1" bestFit="1" customWidth="1"/>
    <col min="11287" max="11287" width="14.85546875" style="1" customWidth="1"/>
    <col min="11288" max="11520" width="8.5703125" style="1"/>
    <col min="11521" max="11523" width="8.7109375" style="1" bestFit="1" customWidth="1"/>
    <col min="11524" max="11526" width="6.28515625" style="1" bestFit="1" customWidth="1"/>
    <col min="11527" max="11532" width="3.85546875" style="1" customWidth="1"/>
    <col min="11533" max="11538" width="8.28515625" style="1" customWidth="1"/>
    <col min="11539" max="11539" width="0.85546875" style="1" customWidth="1"/>
    <col min="11540" max="11542" width="11.140625" style="1" bestFit="1" customWidth="1"/>
    <col min="11543" max="11543" width="14.85546875" style="1" customWidth="1"/>
    <col min="11544" max="11776" width="8.5703125" style="1"/>
    <col min="11777" max="11779" width="8.7109375" style="1" bestFit="1" customWidth="1"/>
    <col min="11780" max="11782" width="6.28515625" style="1" bestFit="1" customWidth="1"/>
    <col min="11783" max="11788" width="3.85546875" style="1" customWidth="1"/>
    <col min="11789" max="11794" width="8.28515625" style="1" customWidth="1"/>
    <col min="11795" max="11795" width="0.85546875" style="1" customWidth="1"/>
    <col min="11796" max="11798" width="11.140625" style="1" bestFit="1" customWidth="1"/>
    <col min="11799" max="11799" width="14.85546875" style="1" customWidth="1"/>
    <col min="11800" max="12032" width="8.5703125" style="1"/>
    <col min="12033" max="12035" width="8.7109375" style="1" bestFit="1" customWidth="1"/>
    <col min="12036" max="12038" width="6.28515625" style="1" bestFit="1" customWidth="1"/>
    <col min="12039" max="12044" width="3.85546875" style="1" customWidth="1"/>
    <col min="12045" max="12050" width="8.28515625" style="1" customWidth="1"/>
    <col min="12051" max="12051" width="0.85546875" style="1" customWidth="1"/>
    <col min="12052" max="12054" width="11.140625" style="1" bestFit="1" customWidth="1"/>
    <col min="12055" max="12055" width="14.85546875" style="1" customWidth="1"/>
    <col min="12056" max="12288" width="8.5703125" style="1"/>
    <col min="12289" max="12291" width="8.7109375" style="1" bestFit="1" customWidth="1"/>
    <col min="12292" max="12294" width="6.28515625" style="1" bestFit="1" customWidth="1"/>
    <col min="12295" max="12300" width="3.85546875" style="1" customWidth="1"/>
    <col min="12301" max="12306" width="8.28515625" style="1" customWidth="1"/>
    <col min="12307" max="12307" width="0.85546875" style="1" customWidth="1"/>
    <col min="12308" max="12310" width="11.140625" style="1" bestFit="1" customWidth="1"/>
    <col min="12311" max="12311" width="14.85546875" style="1" customWidth="1"/>
    <col min="12312" max="12544" width="8.5703125" style="1"/>
    <col min="12545" max="12547" width="8.7109375" style="1" bestFit="1" customWidth="1"/>
    <col min="12548" max="12550" width="6.28515625" style="1" bestFit="1" customWidth="1"/>
    <col min="12551" max="12556" width="3.85546875" style="1" customWidth="1"/>
    <col min="12557" max="12562" width="8.28515625" style="1" customWidth="1"/>
    <col min="12563" max="12563" width="0.85546875" style="1" customWidth="1"/>
    <col min="12564" max="12566" width="11.140625" style="1" bestFit="1" customWidth="1"/>
    <col min="12567" max="12567" width="14.85546875" style="1" customWidth="1"/>
    <col min="12568" max="12800" width="8.5703125" style="1"/>
    <col min="12801" max="12803" width="8.7109375" style="1" bestFit="1" customWidth="1"/>
    <col min="12804" max="12806" width="6.28515625" style="1" bestFit="1" customWidth="1"/>
    <col min="12807" max="12812" width="3.85546875" style="1" customWidth="1"/>
    <col min="12813" max="12818" width="8.28515625" style="1" customWidth="1"/>
    <col min="12819" max="12819" width="0.85546875" style="1" customWidth="1"/>
    <col min="12820" max="12822" width="11.140625" style="1" bestFit="1" customWidth="1"/>
    <col min="12823" max="12823" width="14.85546875" style="1" customWidth="1"/>
    <col min="12824" max="13056" width="8.5703125" style="1"/>
    <col min="13057" max="13059" width="8.7109375" style="1" bestFit="1" customWidth="1"/>
    <col min="13060" max="13062" width="6.28515625" style="1" bestFit="1" customWidth="1"/>
    <col min="13063" max="13068" width="3.85546875" style="1" customWidth="1"/>
    <col min="13069" max="13074" width="8.28515625" style="1" customWidth="1"/>
    <col min="13075" max="13075" width="0.85546875" style="1" customWidth="1"/>
    <col min="13076" max="13078" width="11.140625" style="1" bestFit="1" customWidth="1"/>
    <col min="13079" max="13079" width="14.85546875" style="1" customWidth="1"/>
    <col min="13080" max="13312" width="8.5703125" style="1"/>
    <col min="13313" max="13315" width="8.7109375" style="1" bestFit="1" customWidth="1"/>
    <col min="13316" max="13318" width="6.28515625" style="1" bestFit="1" customWidth="1"/>
    <col min="13319" max="13324" width="3.85546875" style="1" customWidth="1"/>
    <col min="13325" max="13330" width="8.28515625" style="1" customWidth="1"/>
    <col min="13331" max="13331" width="0.85546875" style="1" customWidth="1"/>
    <col min="13332" max="13334" width="11.140625" style="1" bestFit="1" customWidth="1"/>
    <col min="13335" max="13335" width="14.85546875" style="1" customWidth="1"/>
    <col min="13336" max="13568" width="8.5703125" style="1"/>
    <col min="13569" max="13571" width="8.7109375" style="1" bestFit="1" customWidth="1"/>
    <col min="13572" max="13574" width="6.28515625" style="1" bestFit="1" customWidth="1"/>
    <col min="13575" max="13580" width="3.85546875" style="1" customWidth="1"/>
    <col min="13581" max="13586" width="8.28515625" style="1" customWidth="1"/>
    <col min="13587" max="13587" width="0.85546875" style="1" customWidth="1"/>
    <col min="13588" max="13590" width="11.140625" style="1" bestFit="1" customWidth="1"/>
    <col min="13591" max="13591" width="14.85546875" style="1" customWidth="1"/>
    <col min="13592" max="13824" width="8.5703125" style="1"/>
    <col min="13825" max="13827" width="8.7109375" style="1" bestFit="1" customWidth="1"/>
    <col min="13828" max="13830" width="6.28515625" style="1" bestFit="1" customWidth="1"/>
    <col min="13831" max="13836" width="3.85546875" style="1" customWidth="1"/>
    <col min="13837" max="13842" width="8.28515625" style="1" customWidth="1"/>
    <col min="13843" max="13843" width="0.85546875" style="1" customWidth="1"/>
    <col min="13844" max="13846" width="11.140625" style="1" bestFit="1" customWidth="1"/>
    <col min="13847" max="13847" width="14.85546875" style="1" customWidth="1"/>
    <col min="13848" max="14080" width="8.5703125" style="1"/>
    <col min="14081" max="14083" width="8.7109375" style="1" bestFit="1" customWidth="1"/>
    <col min="14084" max="14086" width="6.28515625" style="1" bestFit="1" customWidth="1"/>
    <col min="14087" max="14092" width="3.85546875" style="1" customWidth="1"/>
    <col min="14093" max="14098" width="8.28515625" style="1" customWidth="1"/>
    <col min="14099" max="14099" width="0.85546875" style="1" customWidth="1"/>
    <col min="14100" max="14102" width="11.140625" style="1" bestFit="1" customWidth="1"/>
    <col min="14103" max="14103" width="14.85546875" style="1" customWidth="1"/>
    <col min="14104" max="14336" width="8.5703125" style="1"/>
    <col min="14337" max="14339" width="8.7109375" style="1" bestFit="1" customWidth="1"/>
    <col min="14340" max="14342" width="6.28515625" style="1" bestFit="1" customWidth="1"/>
    <col min="14343" max="14348" width="3.85546875" style="1" customWidth="1"/>
    <col min="14349" max="14354" width="8.28515625" style="1" customWidth="1"/>
    <col min="14355" max="14355" width="0.85546875" style="1" customWidth="1"/>
    <col min="14356" max="14358" width="11.140625" style="1" bestFit="1" customWidth="1"/>
    <col min="14359" max="14359" width="14.85546875" style="1" customWidth="1"/>
    <col min="14360" max="14592" width="8.5703125" style="1"/>
    <col min="14593" max="14595" width="8.7109375" style="1" bestFit="1" customWidth="1"/>
    <col min="14596" max="14598" width="6.28515625" style="1" bestFit="1" customWidth="1"/>
    <col min="14599" max="14604" width="3.85546875" style="1" customWidth="1"/>
    <col min="14605" max="14610" width="8.28515625" style="1" customWidth="1"/>
    <col min="14611" max="14611" width="0.85546875" style="1" customWidth="1"/>
    <col min="14612" max="14614" width="11.140625" style="1" bestFit="1" customWidth="1"/>
    <col min="14615" max="14615" width="14.85546875" style="1" customWidth="1"/>
    <col min="14616" max="14848" width="8.5703125" style="1"/>
    <col min="14849" max="14851" width="8.7109375" style="1" bestFit="1" customWidth="1"/>
    <col min="14852" max="14854" width="6.28515625" style="1" bestFit="1" customWidth="1"/>
    <col min="14855" max="14860" width="3.85546875" style="1" customWidth="1"/>
    <col min="14861" max="14866" width="8.28515625" style="1" customWidth="1"/>
    <col min="14867" max="14867" width="0.85546875" style="1" customWidth="1"/>
    <col min="14868" max="14870" width="11.140625" style="1" bestFit="1" customWidth="1"/>
    <col min="14871" max="14871" width="14.85546875" style="1" customWidth="1"/>
    <col min="14872" max="15104" width="8.5703125" style="1"/>
    <col min="15105" max="15107" width="8.7109375" style="1" bestFit="1" customWidth="1"/>
    <col min="15108" max="15110" width="6.28515625" style="1" bestFit="1" customWidth="1"/>
    <col min="15111" max="15116" width="3.85546875" style="1" customWidth="1"/>
    <col min="15117" max="15122" width="8.28515625" style="1" customWidth="1"/>
    <col min="15123" max="15123" width="0.85546875" style="1" customWidth="1"/>
    <col min="15124" max="15126" width="11.140625" style="1" bestFit="1" customWidth="1"/>
    <col min="15127" max="15127" width="14.85546875" style="1" customWidth="1"/>
    <col min="15128" max="15360" width="8.5703125" style="1"/>
    <col min="15361" max="15363" width="8.7109375" style="1" bestFit="1" customWidth="1"/>
    <col min="15364" max="15366" width="6.28515625" style="1" bestFit="1" customWidth="1"/>
    <col min="15367" max="15372" width="3.85546875" style="1" customWidth="1"/>
    <col min="15373" max="15378" width="8.28515625" style="1" customWidth="1"/>
    <col min="15379" max="15379" width="0.85546875" style="1" customWidth="1"/>
    <col min="15380" max="15382" width="11.140625" style="1" bestFit="1" customWidth="1"/>
    <col min="15383" max="15383" width="14.85546875" style="1" customWidth="1"/>
    <col min="15384" max="15616" width="8.5703125" style="1"/>
    <col min="15617" max="15619" width="8.7109375" style="1" bestFit="1" customWidth="1"/>
    <col min="15620" max="15622" width="6.28515625" style="1" bestFit="1" customWidth="1"/>
    <col min="15623" max="15628" width="3.85546875" style="1" customWidth="1"/>
    <col min="15629" max="15634" width="8.28515625" style="1" customWidth="1"/>
    <col min="15635" max="15635" width="0.85546875" style="1" customWidth="1"/>
    <col min="15636" max="15638" width="11.140625" style="1" bestFit="1" customWidth="1"/>
    <col min="15639" max="15639" width="14.85546875" style="1" customWidth="1"/>
    <col min="15640" max="15872" width="8.5703125" style="1"/>
    <col min="15873" max="15875" width="8.7109375" style="1" bestFit="1" customWidth="1"/>
    <col min="15876" max="15878" width="6.28515625" style="1" bestFit="1" customWidth="1"/>
    <col min="15879" max="15884" width="3.85546875" style="1" customWidth="1"/>
    <col min="15885" max="15890" width="8.28515625" style="1" customWidth="1"/>
    <col min="15891" max="15891" width="0.85546875" style="1" customWidth="1"/>
    <col min="15892" max="15894" width="11.140625" style="1" bestFit="1" customWidth="1"/>
    <col min="15895" max="15895" width="14.85546875" style="1" customWidth="1"/>
    <col min="15896" max="16128" width="8.5703125" style="1"/>
    <col min="16129" max="16131" width="8.7109375" style="1" bestFit="1" customWidth="1"/>
    <col min="16132" max="16134" width="6.28515625" style="1" bestFit="1" customWidth="1"/>
    <col min="16135" max="16140" width="3.85546875" style="1" customWidth="1"/>
    <col min="16141" max="16146" width="8.28515625" style="1" customWidth="1"/>
    <col min="16147" max="16147" width="0.85546875" style="1" customWidth="1"/>
    <col min="16148" max="16150" width="11.140625" style="1" bestFit="1" customWidth="1"/>
    <col min="16151" max="16151" width="14.85546875" style="1" customWidth="1"/>
    <col min="16152" max="16384" width="8.5703125" style="1"/>
  </cols>
  <sheetData>
    <row r="2" spans="1:24" ht="24" customHeight="1">
      <c r="F2" s="2"/>
      <c r="G2" s="36"/>
      <c r="M2" s="2"/>
      <c r="N2" s="36"/>
    </row>
    <row r="3" spans="1:24" ht="24" customHeight="1">
      <c r="A3" s="37"/>
      <c r="B3" s="37"/>
      <c r="C3" s="37"/>
      <c r="D3" s="34"/>
      <c r="E3" s="34"/>
      <c r="F3" s="34"/>
      <c r="G3" s="34"/>
      <c r="H3" s="34"/>
      <c r="I3" s="34"/>
      <c r="J3" s="34"/>
      <c r="K3" s="34"/>
      <c r="L3" s="34"/>
      <c r="M3" s="34"/>
      <c r="N3" s="2"/>
      <c r="O3" s="2"/>
      <c r="P3" s="36"/>
      <c r="Q3" s="34"/>
      <c r="R3" s="34"/>
      <c r="S3" s="34"/>
      <c r="T3" s="2"/>
      <c r="U3" s="36"/>
      <c r="V3" s="34"/>
      <c r="W3" s="34"/>
    </row>
    <row r="4" spans="1:24" ht="23.25" customHeight="1" thickBot="1">
      <c r="A4" s="38" t="s">
        <v>75</v>
      </c>
      <c r="B4" s="37"/>
      <c r="C4" s="37"/>
      <c r="D4" s="310"/>
      <c r="E4" s="310"/>
      <c r="F4" s="310"/>
      <c r="G4" s="310"/>
      <c r="H4" s="310"/>
      <c r="I4" s="310"/>
      <c r="J4" s="310"/>
      <c r="K4" s="310"/>
      <c r="L4" s="310"/>
      <c r="M4" s="310"/>
      <c r="N4" s="310"/>
      <c r="O4" s="310"/>
      <c r="P4" s="310"/>
      <c r="Q4" s="310"/>
      <c r="R4" s="310"/>
      <c r="S4" s="310"/>
      <c r="T4" s="310"/>
      <c r="U4" s="310"/>
      <c r="V4" s="310"/>
      <c r="W4" s="310"/>
    </row>
    <row r="5" spans="1:24" s="4" customFormat="1" ht="24.75" customHeight="1">
      <c r="A5" s="311" t="s">
        <v>40</v>
      </c>
      <c r="B5" s="312"/>
      <c r="C5" s="313"/>
      <c r="D5" s="316" t="s">
        <v>76</v>
      </c>
      <c r="E5" s="316"/>
      <c r="F5" s="316"/>
      <c r="G5" s="316"/>
      <c r="H5" s="316"/>
      <c r="I5" s="316"/>
      <c r="J5" s="316"/>
      <c r="K5" s="316"/>
      <c r="L5" s="317"/>
      <c r="M5" s="318" t="s">
        <v>41</v>
      </c>
      <c r="N5" s="319"/>
      <c r="O5" s="320"/>
      <c r="P5" s="318" t="s">
        <v>77</v>
      </c>
      <c r="Q5" s="319"/>
      <c r="R5" s="323"/>
      <c r="S5" s="10"/>
      <c r="T5" s="325" t="s">
        <v>42</v>
      </c>
      <c r="U5" s="319"/>
      <c r="V5" s="323"/>
      <c r="W5" s="327" t="s">
        <v>78</v>
      </c>
    </row>
    <row r="6" spans="1:24" s="4" customFormat="1" ht="24.75" customHeight="1">
      <c r="A6" s="314"/>
      <c r="B6" s="314"/>
      <c r="C6" s="315"/>
      <c r="D6" s="299" t="s">
        <v>79</v>
      </c>
      <c r="E6" s="299"/>
      <c r="F6" s="299"/>
      <c r="G6" s="299"/>
      <c r="H6" s="299"/>
      <c r="I6" s="299"/>
      <c r="J6" s="299"/>
      <c r="K6" s="299"/>
      <c r="L6" s="300"/>
      <c r="M6" s="298"/>
      <c r="N6" s="321"/>
      <c r="O6" s="322"/>
      <c r="P6" s="298"/>
      <c r="Q6" s="321"/>
      <c r="R6" s="324"/>
      <c r="S6" s="10"/>
      <c r="T6" s="326"/>
      <c r="U6" s="321"/>
      <c r="V6" s="324"/>
      <c r="W6" s="328"/>
    </row>
    <row r="7" spans="1:24" s="4" customFormat="1" ht="23.25" customHeight="1">
      <c r="A7" s="39" t="s">
        <v>43</v>
      </c>
      <c r="B7" s="39"/>
      <c r="C7" s="40"/>
      <c r="D7" s="41"/>
      <c r="E7" s="307" t="s">
        <v>80</v>
      </c>
      <c r="F7" s="308"/>
      <c r="G7" s="307" t="s">
        <v>81</v>
      </c>
      <c r="H7" s="308"/>
      <c r="I7" s="307" t="s">
        <v>82</v>
      </c>
      <c r="J7" s="308"/>
      <c r="K7" s="307" t="s">
        <v>83</v>
      </c>
      <c r="L7" s="309"/>
      <c r="M7" s="298"/>
      <c r="N7" s="321"/>
      <c r="O7" s="322"/>
      <c r="P7" s="298"/>
      <c r="Q7" s="321"/>
      <c r="R7" s="324"/>
      <c r="S7" s="10"/>
      <c r="T7" s="326"/>
      <c r="U7" s="321"/>
      <c r="V7" s="324"/>
      <c r="W7" s="328"/>
    </row>
    <row r="8" spans="1:24" s="4" customFormat="1" ht="18.75" customHeight="1" thickBot="1">
      <c r="A8" s="129" t="s">
        <v>14</v>
      </c>
      <c r="B8" s="42" t="s">
        <v>15</v>
      </c>
      <c r="C8" s="43" t="s">
        <v>16</v>
      </c>
      <c r="D8" s="44" t="s">
        <v>14</v>
      </c>
      <c r="E8" s="16" t="s">
        <v>15</v>
      </c>
      <c r="F8" s="16" t="s">
        <v>16</v>
      </c>
      <c r="G8" s="16" t="s">
        <v>15</v>
      </c>
      <c r="H8" s="16" t="s">
        <v>16</v>
      </c>
      <c r="I8" s="16" t="s">
        <v>15</v>
      </c>
      <c r="J8" s="16" t="s">
        <v>16</v>
      </c>
      <c r="K8" s="16" t="s">
        <v>15</v>
      </c>
      <c r="L8" s="16" t="s">
        <v>16</v>
      </c>
      <c r="M8" s="18" t="s">
        <v>14</v>
      </c>
      <c r="N8" s="16" t="s">
        <v>15</v>
      </c>
      <c r="O8" s="19" t="s">
        <v>16</v>
      </c>
      <c r="P8" s="20" t="s">
        <v>14</v>
      </c>
      <c r="Q8" s="16" t="s">
        <v>15</v>
      </c>
      <c r="R8" s="45" t="s">
        <v>16</v>
      </c>
      <c r="S8" s="123"/>
      <c r="T8" s="15" t="s">
        <v>14</v>
      </c>
      <c r="U8" s="16" t="s">
        <v>15</v>
      </c>
      <c r="V8" s="45" t="s">
        <v>16</v>
      </c>
      <c r="W8" s="329"/>
    </row>
    <row r="9" spans="1:24" s="4" customFormat="1" ht="24.95" customHeight="1">
      <c r="A9" s="174">
        <v>132</v>
      </c>
      <c r="B9" s="175">
        <v>78</v>
      </c>
      <c r="C9" s="46">
        <v>54</v>
      </c>
      <c r="D9" s="47">
        <v>3</v>
      </c>
      <c r="E9" s="154">
        <v>3</v>
      </c>
      <c r="F9" s="23">
        <v>0</v>
      </c>
      <c r="G9" s="23" t="s">
        <v>17</v>
      </c>
      <c r="H9" s="23" t="s">
        <v>17</v>
      </c>
      <c r="I9" s="28" t="s">
        <v>17</v>
      </c>
      <c r="J9" s="154" t="s">
        <v>17</v>
      </c>
      <c r="K9" s="23" t="s">
        <v>17</v>
      </c>
      <c r="L9" s="23" t="s">
        <v>17</v>
      </c>
      <c r="M9" s="48">
        <v>98.622071902793436</v>
      </c>
      <c r="N9" s="176">
        <v>98.5</v>
      </c>
      <c r="O9" s="177">
        <v>98.6</v>
      </c>
      <c r="P9" s="49">
        <v>0.5</v>
      </c>
      <c r="Q9" s="49">
        <v>0.64023639497660678</v>
      </c>
      <c r="R9" s="178">
        <v>0.4</v>
      </c>
      <c r="S9" s="22"/>
      <c r="T9" s="152">
        <v>8110</v>
      </c>
      <c r="U9" s="28">
        <v>4185</v>
      </c>
      <c r="V9" s="179">
        <v>3925</v>
      </c>
      <c r="W9" s="180" t="s">
        <v>44</v>
      </c>
      <c r="X9" s="22"/>
    </row>
    <row r="10" spans="1:24" s="4" customFormat="1" ht="24.95" customHeight="1">
      <c r="A10" s="181">
        <f t="shared" ref="A10:F10" si="0">SUM(A11:A13)</f>
        <v>125</v>
      </c>
      <c r="B10" s="182">
        <f t="shared" si="0"/>
        <v>73</v>
      </c>
      <c r="C10" s="183">
        <f t="shared" si="0"/>
        <v>52</v>
      </c>
      <c r="D10" s="184">
        <f t="shared" si="0"/>
        <v>1</v>
      </c>
      <c r="E10" s="136">
        <f t="shared" si="0"/>
        <v>0</v>
      </c>
      <c r="F10" s="136">
        <f t="shared" si="0"/>
        <v>1</v>
      </c>
      <c r="G10" s="136" t="s">
        <v>84</v>
      </c>
      <c r="H10" s="136" t="s">
        <v>85</v>
      </c>
      <c r="I10" s="185" t="s">
        <v>85</v>
      </c>
      <c r="J10" s="136" t="s">
        <v>85</v>
      </c>
      <c r="K10" s="185" t="s">
        <v>86</v>
      </c>
      <c r="L10" s="136" t="s">
        <v>87</v>
      </c>
      <c r="M10" s="186">
        <f>'126-1'!E13/'126-1'!B13*100</f>
        <v>98.622071902793436</v>
      </c>
      <c r="N10" s="187">
        <f>'126-1'!F13/'126-1'!C13*100</f>
        <v>98.128539768529919</v>
      </c>
      <c r="O10" s="188">
        <f>'126-1'!G13/'126-1'!D13*100</f>
        <v>99.133095359510463</v>
      </c>
      <c r="P10" s="186">
        <f>(D10+'126-1'!Q13)/'126-1'!B13*100</f>
        <v>0.32569209570336966</v>
      </c>
      <c r="Q10" s="187">
        <f>(E10+'126-1'!R13)/'126-1'!C13*100</f>
        <v>0.56636296478699821</v>
      </c>
      <c r="R10" s="188">
        <f>(F10+'126-1'!S13)/'126-1'!D13*100</f>
        <v>7.6491585925548194E-2</v>
      </c>
      <c r="S10" s="50"/>
      <c r="T10" s="135">
        <f>SUM(T11:T13)</f>
        <v>7821</v>
      </c>
      <c r="U10" s="185">
        <f>SUM(U11:U13)</f>
        <v>3955</v>
      </c>
      <c r="V10" s="189">
        <f>SUM(V11:V13)</f>
        <v>3866</v>
      </c>
      <c r="W10" s="51" t="s">
        <v>71</v>
      </c>
    </row>
    <row r="11" spans="1:24" s="4" customFormat="1" ht="24.95" customHeight="1">
      <c r="A11" s="190">
        <f>SUM(B11:C11)</f>
        <v>5</v>
      </c>
      <c r="B11" s="191">
        <v>2</v>
      </c>
      <c r="C11" s="192">
        <v>3</v>
      </c>
      <c r="D11" s="193">
        <f>SUM(E11:L11)</f>
        <v>0</v>
      </c>
      <c r="E11" s="132">
        <v>0</v>
      </c>
      <c r="F11" s="132">
        <v>0</v>
      </c>
      <c r="G11" s="132">
        <v>0</v>
      </c>
      <c r="H11" s="132">
        <v>0</v>
      </c>
      <c r="I11" s="132">
        <v>0</v>
      </c>
      <c r="J11" s="132">
        <v>0</v>
      </c>
      <c r="K11" s="132">
        <v>0</v>
      </c>
      <c r="L11" s="132">
        <v>0</v>
      </c>
      <c r="M11" s="194">
        <f>'126-1'!E14/'126-1'!B14*100</f>
        <v>99.152542372881356</v>
      </c>
      <c r="N11" s="176">
        <f>'126-1'!F14/'126-1'!C14*100</f>
        <v>100</v>
      </c>
      <c r="O11" s="177">
        <f>'126-1'!G14/'126-1'!D14*100</f>
        <v>98.305084745762713</v>
      </c>
      <c r="P11" s="195">
        <f>(D11+'126-1'!Q14)/'126-1'!B14*100</f>
        <v>0</v>
      </c>
      <c r="Q11" s="195">
        <f>(E11+'126-1'!R14)/'126-1'!C14*100</f>
        <v>0</v>
      </c>
      <c r="R11" s="196">
        <f>(F11+'126-1'!S14)/'126-1'!D14*100</f>
        <v>0</v>
      </c>
      <c r="S11" s="22"/>
      <c r="T11" s="197">
        <f>SUM(U11:V11)</f>
        <v>116</v>
      </c>
      <c r="U11" s="26">
        <v>58</v>
      </c>
      <c r="V11" s="52">
        <v>58</v>
      </c>
      <c r="W11" s="53" t="s">
        <v>19</v>
      </c>
    </row>
    <row r="12" spans="1:24" s="4" customFormat="1" ht="24.95" customHeight="1">
      <c r="A12" s="190">
        <f>SUM(A15:A31)</f>
        <v>114</v>
      </c>
      <c r="B12" s="191">
        <f>SUM(B15:B31)</f>
        <v>68</v>
      </c>
      <c r="C12" s="192">
        <f>SUM(C15:C31)</f>
        <v>46</v>
      </c>
      <c r="D12" s="193">
        <f>SUM(D15:D31)</f>
        <v>1</v>
      </c>
      <c r="E12" s="26">
        <f t="shared" ref="E12:L12" si="1">SUM(E15:E31)</f>
        <v>0</v>
      </c>
      <c r="F12" s="26">
        <f t="shared" si="1"/>
        <v>1</v>
      </c>
      <c r="G12" s="132">
        <f t="shared" si="1"/>
        <v>0</v>
      </c>
      <c r="H12" s="132">
        <f t="shared" si="1"/>
        <v>0</v>
      </c>
      <c r="I12" s="132">
        <f t="shared" si="1"/>
        <v>0</v>
      </c>
      <c r="J12" s="132">
        <f t="shared" si="1"/>
        <v>0</v>
      </c>
      <c r="K12" s="132">
        <f t="shared" si="1"/>
        <v>0</v>
      </c>
      <c r="L12" s="132">
        <f t="shared" si="1"/>
        <v>0</v>
      </c>
      <c r="M12" s="194">
        <f>'126-1'!E15/'126-1'!B15*100</f>
        <v>98.709344346928248</v>
      </c>
      <c r="N12" s="176">
        <f>'126-1'!F15/'126-1'!C15*100</f>
        <v>98.222447943118325</v>
      </c>
      <c r="O12" s="177">
        <f>'126-1'!G15/'126-1'!D15*100</f>
        <v>99.212598425196859</v>
      </c>
      <c r="P12" s="195">
        <f>(D12+'126-1'!Q15)/'126-1'!B15*100</f>
        <v>0.32266391326794014</v>
      </c>
      <c r="Q12" s="195">
        <v>0.62711046792087999</v>
      </c>
      <c r="R12" s="196">
        <f>(F12+'126-1'!S15)/'126-1'!D15*100</f>
        <v>7.874015748031496E-2</v>
      </c>
      <c r="S12" s="22"/>
      <c r="T12" s="198">
        <f>SUM(U12:V12)</f>
        <v>7597</v>
      </c>
      <c r="U12" s="26">
        <f>SUM(U15:U31)</f>
        <v>3839</v>
      </c>
      <c r="V12" s="52">
        <f>SUM(V15:V31)</f>
        <v>3758</v>
      </c>
      <c r="W12" s="53" t="s">
        <v>20</v>
      </c>
      <c r="X12" s="10"/>
    </row>
    <row r="13" spans="1:24" s="4" customFormat="1" ht="24.95" customHeight="1" thickBot="1">
      <c r="A13" s="199">
        <f>SUM(B13:C13)</f>
        <v>6</v>
      </c>
      <c r="B13" s="200">
        <v>3</v>
      </c>
      <c r="C13" s="201">
        <v>3</v>
      </c>
      <c r="D13" s="193">
        <f>SUM(E13:L13)</f>
        <v>0</v>
      </c>
      <c r="E13" s="150">
        <v>0</v>
      </c>
      <c r="F13" s="150">
        <v>0</v>
      </c>
      <c r="G13" s="150">
        <v>0</v>
      </c>
      <c r="H13" s="150">
        <v>0</v>
      </c>
      <c r="I13" s="150">
        <v>0</v>
      </c>
      <c r="J13" s="150">
        <v>0</v>
      </c>
      <c r="K13" s="150">
        <v>0</v>
      </c>
      <c r="L13" s="150">
        <v>0</v>
      </c>
      <c r="M13" s="202">
        <f>'126-1'!E16/'126-1'!B16*100</f>
        <v>92.307692307692307</v>
      </c>
      <c r="N13" s="203">
        <f>'126-1'!F16/'126-1'!C16*100</f>
        <v>90.625</v>
      </c>
      <c r="O13" s="204">
        <f>'126-1'!G16/'126-1'!D16*100</f>
        <v>94.339622641509436</v>
      </c>
      <c r="P13" s="195">
        <f>(D13+'126-1'!Q16)/'126-1'!B16*100</f>
        <v>0.85470085470085477</v>
      </c>
      <c r="Q13" s="195">
        <f>(E13+'126-1'!R16)/'126-1'!C16*100</f>
        <v>1.5625</v>
      </c>
      <c r="R13" s="196">
        <f>(F13+'126-1'!S16)/'126-1'!D16*100</f>
        <v>0</v>
      </c>
      <c r="S13" s="22"/>
      <c r="T13" s="161">
        <f>SUM(U13:V13)</f>
        <v>108</v>
      </c>
      <c r="U13" s="205">
        <v>58</v>
      </c>
      <c r="V13" s="206">
        <v>50</v>
      </c>
      <c r="W13" s="54" t="s">
        <v>21</v>
      </c>
    </row>
    <row r="14" spans="1:24" s="4" customFormat="1" ht="15.75" customHeight="1">
      <c r="A14" s="55"/>
      <c r="B14" s="56"/>
      <c r="C14" s="46"/>
      <c r="D14" s="47"/>
      <c r="E14" s="23"/>
      <c r="F14" s="23"/>
      <c r="G14" s="23"/>
      <c r="H14" s="23"/>
      <c r="I14" s="23"/>
      <c r="J14" s="23"/>
      <c r="K14" s="23"/>
      <c r="L14" s="23"/>
      <c r="M14" s="48"/>
      <c r="N14" s="57"/>
      <c r="O14" s="58"/>
      <c r="P14" s="49"/>
      <c r="Q14" s="49"/>
      <c r="R14" s="59"/>
      <c r="S14" s="22"/>
      <c r="T14" s="60"/>
      <c r="U14" s="26"/>
      <c r="V14" s="52"/>
      <c r="W14" s="61" t="s">
        <v>22</v>
      </c>
    </row>
    <row r="15" spans="1:24" s="4" customFormat="1" ht="37.5" customHeight="1">
      <c r="A15" s="190">
        <f>SUM(B15:C15)</f>
        <v>41</v>
      </c>
      <c r="B15" s="191">
        <v>23</v>
      </c>
      <c r="C15" s="192">
        <v>18</v>
      </c>
      <c r="D15" s="163">
        <f>SUM(E15:L15)</f>
        <v>1</v>
      </c>
      <c r="E15" s="132">
        <v>0</v>
      </c>
      <c r="F15" s="132">
        <v>1</v>
      </c>
      <c r="G15" s="132">
        <v>0</v>
      </c>
      <c r="H15" s="132">
        <v>0</v>
      </c>
      <c r="I15" s="132">
        <v>0</v>
      </c>
      <c r="J15" s="132">
        <v>0</v>
      </c>
      <c r="K15" s="132">
        <v>0</v>
      </c>
      <c r="L15" s="132">
        <v>0</v>
      </c>
      <c r="M15" s="207">
        <v>98.697478991596597</v>
      </c>
      <c r="N15" s="208">
        <v>98.292682926829301</v>
      </c>
      <c r="O15" s="209">
        <v>99.130434782608702</v>
      </c>
      <c r="P15" s="210">
        <v>0.29411764705881999</v>
      </c>
      <c r="Q15" s="210">
        <v>0.48780487804877998</v>
      </c>
      <c r="R15" s="211">
        <v>8.6956521739130002E-2</v>
      </c>
      <c r="S15" s="22"/>
      <c r="T15" s="161">
        <f>SUM(U15:V15)</f>
        <v>2327</v>
      </c>
      <c r="U15" s="159">
        <v>1197</v>
      </c>
      <c r="V15" s="212">
        <v>1130</v>
      </c>
      <c r="W15" s="62" t="s">
        <v>88</v>
      </c>
    </row>
    <row r="16" spans="1:24" s="4" customFormat="1" ht="37.5" customHeight="1">
      <c r="A16" s="213">
        <f t="shared" ref="A16:A30" si="2">SUM(B16:C16)</f>
        <v>11</v>
      </c>
      <c r="B16" s="214">
        <v>9</v>
      </c>
      <c r="C16" s="215">
        <v>2</v>
      </c>
      <c r="D16" s="216">
        <f>SUM(E16:L16)</f>
        <v>0</v>
      </c>
      <c r="E16" s="217">
        <v>0</v>
      </c>
      <c r="F16" s="217">
        <v>0</v>
      </c>
      <c r="G16" s="162">
        <v>0</v>
      </c>
      <c r="H16" s="162">
        <v>0</v>
      </c>
      <c r="I16" s="162">
        <v>0</v>
      </c>
      <c r="J16" s="162">
        <v>0</v>
      </c>
      <c r="K16" s="162">
        <v>0</v>
      </c>
      <c r="L16" s="162">
        <v>0</v>
      </c>
      <c r="M16" s="207">
        <v>97.959183673469397</v>
      </c>
      <c r="N16" s="208">
        <v>97.540983606557404</v>
      </c>
      <c r="O16" s="209">
        <v>98.4375</v>
      </c>
      <c r="P16" s="210">
        <v>0.14577259475217999</v>
      </c>
      <c r="Q16" s="210">
        <v>0.27322404371584003</v>
      </c>
      <c r="R16" s="211">
        <v>0</v>
      </c>
      <c r="S16" s="22"/>
      <c r="T16" s="218">
        <f t="shared" ref="T16:T31" si="3">SUM(U16:V16)</f>
        <v>663</v>
      </c>
      <c r="U16" s="159">
        <v>353</v>
      </c>
      <c r="V16" s="212">
        <v>310</v>
      </c>
      <c r="W16" s="63" t="s">
        <v>89</v>
      </c>
    </row>
    <row r="17" spans="1:23" s="4" customFormat="1" ht="37.5" customHeight="1">
      <c r="A17" s="213">
        <f t="shared" si="2"/>
        <v>15</v>
      </c>
      <c r="B17" s="214">
        <v>8</v>
      </c>
      <c r="C17" s="215">
        <v>7</v>
      </c>
      <c r="D17" s="156">
        <f t="shared" ref="D17:D31" si="4">SUM(E17:L17)</f>
        <v>0</v>
      </c>
      <c r="E17" s="162">
        <v>0</v>
      </c>
      <c r="F17" s="162">
        <v>0</v>
      </c>
      <c r="G17" s="162">
        <v>0</v>
      </c>
      <c r="H17" s="162">
        <v>0</v>
      </c>
      <c r="I17" s="162">
        <v>0</v>
      </c>
      <c r="J17" s="162">
        <v>0</v>
      </c>
      <c r="K17" s="162">
        <v>0</v>
      </c>
      <c r="L17" s="162">
        <v>0</v>
      </c>
      <c r="M17" s="207">
        <v>94.462540716612295</v>
      </c>
      <c r="N17" s="208">
        <v>91.447368421052602</v>
      </c>
      <c r="O17" s="209">
        <v>97.419354838709694</v>
      </c>
      <c r="P17" s="210">
        <v>2.2801302931595999</v>
      </c>
      <c r="Q17" s="210">
        <v>4.6052631578947301</v>
      </c>
      <c r="R17" s="211">
        <v>0</v>
      </c>
      <c r="S17" s="22"/>
      <c r="T17" s="218">
        <f t="shared" si="3"/>
        <v>289</v>
      </c>
      <c r="U17" s="162">
        <v>138</v>
      </c>
      <c r="V17" s="219">
        <v>151</v>
      </c>
      <c r="W17" s="63" t="s">
        <v>90</v>
      </c>
    </row>
    <row r="18" spans="1:23" s="4" customFormat="1" ht="37.5" customHeight="1">
      <c r="A18" s="213">
        <f t="shared" si="2"/>
        <v>2</v>
      </c>
      <c r="B18" s="214">
        <v>1</v>
      </c>
      <c r="C18" s="215">
        <v>1</v>
      </c>
      <c r="D18" s="220">
        <f t="shared" si="4"/>
        <v>0</v>
      </c>
      <c r="E18" s="217">
        <v>0</v>
      </c>
      <c r="F18" s="217">
        <v>0</v>
      </c>
      <c r="G18" s="162">
        <v>0</v>
      </c>
      <c r="H18" s="162">
        <v>0</v>
      </c>
      <c r="I18" s="162">
        <v>0</v>
      </c>
      <c r="J18" s="162">
        <v>0</v>
      </c>
      <c r="K18" s="162">
        <v>0</v>
      </c>
      <c r="L18" s="162">
        <v>0</v>
      </c>
      <c r="M18" s="207">
        <v>99.693251533742298</v>
      </c>
      <c r="N18" s="208">
        <v>99.401197604790397</v>
      </c>
      <c r="O18" s="209">
        <v>100</v>
      </c>
      <c r="P18" s="210">
        <v>0</v>
      </c>
      <c r="Q18" s="210">
        <v>0</v>
      </c>
      <c r="R18" s="211">
        <v>0</v>
      </c>
      <c r="S18" s="22"/>
      <c r="T18" s="218">
        <f t="shared" si="3"/>
        <v>324</v>
      </c>
      <c r="U18" s="162">
        <v>165</v>
      </c>
      <c r="V18" s="219">
        <v>159</v>
      </c>
      <c r="W18" s="63" t="s">
        <v>91</v>
      </c>
    </row>
    <row r="19" spans="1:23" s="4" customFormat="1" ht="37.5" customHeight="1">
      <c r="A19" s="213">
        <f t="shared" si="2"/>
        <v>3</v>
      </c>
      <c r="B19" s="214">
        <v>1</v>
      </c>
      <c r="C19" s="215">
        <v>2</v>
      </c>
      <c r="D19" s="156">
        <f t="shared" si="4"/>
        <v>0</v>
      </c>
      <c r="E19" s="162">
        <v>0</v>
      </c>
      <c r="F19" s="162">
        <v>0</v>
      </c>
      <c r="G19" s="162">
        <v>0</v>
      </c>
      <c r="H19" s="162">
        <v>0</v>
      </c>
      <c r="I19" s="162">
        <v>0</v>
      </c>
      <c r="J19" s="162">
        <v>0</v>
      </c>
      <c r="K19" s="162">
        <v>0</v>
      </c>
      <c r="L19" s="162">
        <v>0</v>
      </c>
      <c r="M19" s="207">
        <v>100</v>
      </c>
      <c r="N19" s="208">
        <v>100</v>
      </c>
      <c r="O19" s="209">
        <v>100</v>
      </c>
      <c r="P19" s="210">
        <v>0</v>
      </c>
      <c r="Q19" s="210">
        <v>0</v>
      </c>
      <c r="R19" s="211">
        <v>0</v>
      </c>
      <c r="S19" s="22"/>
      <c r="T19" s="218">
        <f t="shared" si="3"/>
        <v>220</v>
      </c>
      <c r="U19" s="162">
        <v>108</v>
      </c>
      <c r="V19" s="219">
        <v>112</v>
      </c>
      <c r="W19" s="63" t="s">
        <v>92</v>
      </c>
    </row>
    <row r="20" spans="1:23" s="4" customFormat="1" ht="37.5" customHeight="1">
      <c r="A20" s="213">
        <f t="shared" si="2"/>
        <v>5</v>
      </c>
      <c r="B20" s="214">
        <v>4</v>
      </c>
      <c r="C20" s="215">
        <v>1</v>
      </c>
      <c r="D20" s="156">
        <f t="shared" si="4"/>
        <v>0</v>
      </c>
      <c r="E20" s="162">
        <v>0</v>
      </c>
      <c r="F20" s="162">
        <v>0</v>
      </c>
      <c r="G20" s="162">
        <v>0</v>
      </c>
      <c r="H20" s="162">
        <v>0</v>
      </c>
      <c r="I20" s="162">
        <v>0</v>
      </c>
      <c r="J20" s="162">
        <v>0</v>
      </c>
      <c r="K20" s="162">
        <v>0</v>
      </c>
      <c r="L20" s="162">
        <v>0</v>
      </c>
      <c r="M20" s="207">
        <v>98.502994011976</v>
      </c>
      <c r="N20" s="208">
        <v>97.101449275362299</v>
      </c>
      <c r="O20" s="209">
        <v>100</v>
      </c>
      <c r="P20" s="210">
        <v>0.14970059880239001</v>
      </c>
      <c r="Q20" s="210">
        <v>0.28985507246376002</v>
      </c>
      <c r="R20" s="211">
        <v>0</v>
      </c>
      <c r="S20" s="22"/>
      <c r="T20" s="218">
        <f t="shared" si="3"/>
        <v>656</v>
      </c>
      <c r="U20" s="162">
        <v>334</v>
      </c>
      <c r="V20" s="219">
        <v>322</v>
      </c>
      <c r="W20" s="63" t="s">
        <v>93</v>
      </c>
    </row>
    <row r="21" spans="1:23" s="4" customFormat="1" ht="37.5" customHeight="1">
      <c r="A21" s="213">
        <f t="shared" si="2"/>
        <v>2</v>
      </c>
      <c r="B21" s="214">
        <v>1</v>
      </c>
      <c r="C21" s="215">
        <v>1</v>
      </c>
      <c r="D21" s="156">
        <f t="shared" si="4"/>
        <v>0</v>
      </c>
      <c r="E21" s="162">
        <v>0</v>
      </c>
      <c r="F21" s="162">
        <v>0</v>
      </c>
      <c r="G21" s="162">
        <v>0</v>
      </c>
      <c r="H21" s="162">
        <v>0</v>
      </c>
      <c r="I21" s="162">
        <v>0</v>
      </c>
      <c r="J21" s="162">
        <v>0</v>
      </c>
      <c r="K21" s="162">
        <v>0</v>
      </c>
      <c r="L21" s="162">
        <v>0</v>
      </c>
      <c r="M21" s="207">
        <v>99.250936329588001</v>
      </c>
      <c r="N21" s="208">
        <v>98.412698412698404</v>
      </c>
      <c r="O21" s="209">
        <v>100</v>
      </c>
      <c r="P21" s="210">
        <v>0.74906367041197996</v>
      </c>
      <c r="Q21" s="210">
        <v>1.5873015873015801</v>
      </c>
      <c r="R21" s="211">
        <v>0</v>
      </c>
      <c r="S21" s="22"/>
      <c r="T21" s="218">
        <f t="shared" si="3"/>
        <v>264</v>
      </c>
      <c r="U21" s="162">
        <v>123</v>
      </c>
      <c r="V21" s="219">
        <v>141</v>
      </c>
      <c r="W21" s="63" t="s">
        <v>29</v>
      </c>
    </row>
    <row r="22" spans="1:23" s="4" customFormat="1" ht="37.5" customHeight="1">
      <c r="A22" s="213">
        <f t="shared" si="2"/>
        <v>5</v>
      </c>
      <c r="B22" s="214">
        <v>4</v>
      </c>
      <c r="C22" s="215">
        <v>1</v>
      </c>
      <c r="D22" s="156">
        <f t="shared" si="4"/>
        <v>0</v>
      </c>
      <c r="E22" s="162">
        <v>0</v>
      </c>
      <c r="F22" s="162">
        <v>0</v>
      </c>
      <c r="G22" s="162">
        <v>0</v>
      </c>
      <c r="H22" s="162">
        <v>0</v>
      </c>
      <c r="I22" s="162">
        <v>0</v>
      </c>
      <c r="J22" s="162">
        <v>0</v>
      </c>
      <c r="K22" s="162">
        <v>0</v>
      </c>
      <c r="L22" s="162">
        <v>0</v>
      </c>
      <c r="M22" s="207">
        <v>98.980747451868595</v>
      </c>
      <c r="N22" s="208">
        <v>98.645598194130898</v>
      </c>
      <c r="O22" s="209">
        <v>99.318181818181799</v>
      </c>
      <c r="P22" s="210">
        <v>0.45300113250282997</v>
      </c>
      <c r="Q22" s="210">
        <v>0.90293453724604</v>
      </c>
      <c r="R22" s="211">
        <v>0</v>
      </c>
      <c r="S22" s="22"/>
      <c r="T22" s="218">
        <f t="shared" si="3"/>
        <v>870</v>
      </c>
      <c r="U22" s="162">
        <v>434</v>
      </c>
      <c r="V22" s="219">
        <v>436</v>
      </c>
      <c r="W22" s="63" t="s">
        <v>30</v>
      </c>
    </row>
    <row r="23" spans="1:23" s="4" customFormat="1" ht="37.5" customHeight="1">
      <c r="A23" s="213">
        <f t="shared" si="2"/>
        <v>9</v>
      </c>
      <c r="B23" s="214">
        <v>4</v>
      </c>
      <c r="C23" s="215">
        <v>5</v>
      </c>
      <c r="D23" s="156">
        <f t="shared" si="4"/>
        <v>0</v>
      </c>
      <c r="E23" s="162">
        <v>0</v>
      </c>
      <c r="F23" s="162">
        <v>0</v>
      </c>
      <c r="G23" s="162">
        <v>0</v>
      </c>
      <c r="H23" s="162">
        <v>0</v>
      </c>
      <c r="I23" s="162">
        <v>0</v>
      </c>
      <c r="J23" s="162">
        <v>0</v>
      </c>
      <c r="K23" s="162">
        <v>0</v>
      </c>
      <c r="L23" s="162">
        <v>0</v>
      </c>
      <c r="M23" s="207">
        <v>99.412340842311394</v>
      </c>
      <c r="N23" s="208">
        <v>99.402390438246996</v>
      </c>
      <c r="O23" s="209">
        <v>99.421965317919103</v>
      </c>
      <c r="P23" s="210">
        <v>0</v>
      </c>
      <c r="Q23" s="210">
        <v>0</v>
      </c>
      <c r="R23" s="211">
        <v>0</v>
      </c>
      <c r="S23" s="22"/>
      <c r="T23" s="218">
        <f t="shared" si="3"/>
        <v>1009</v>
      </c>
      <c r="U23" s="162">
        <v>496</v>
      </c>
      <c r="V23" s="219">
        <v>513</v>
      </c>
      <c r="W23" s="63" t="s">
        <v>31</v>
      </c>
    </row>
    <row r="24" spans="1:23" s="4" customFormat="1" ht="37.5" customHeight="1">
      <c r="A24" s="213">
        <f t="shared" si="2"/>
        <v>2</v>
      </c>
      <c r="B24" s="214">
        <v>2</v>
      </c>
      <c r="C24" s="215">
        <v>0</v>
      </c>
      <c r="D24" s="156">
        <f t="shared" si="4"/>
        <v>0</v>
      </c>
      <c r="E24" s="162">
        <v>0</v>
      </c>
      <c r="F24" s="162">
        <v>0</v>
      </c>
      <c r="G24" s="162">
        <v>0</v>
      </c>
      <c r="H24" s="162">
        <v>0</v>
      </c>
      <c r="I24" s="162">
        <v>0</v>
      </c>
      <c r="J24" s="162">
        <v>0</v>
      </c>
      <c r="K24" s="162">
        <v>0</v>
      </c>
      <c r="L24" s="162">
        <v>0</v>
      </c>
      <c r="M24" s="207">
        <v>99.421965317919103</v>
      </c>
      <c r="N24" s="208">
        <v>100</v>
      </c>
      <c r="O24" s="209">
        <v>98.876404494382001</v>
      </c>
      <c r="P24" s="210">
        <v>0.57803468208092001</v>
      </c>
      <c r="Q24" s="210">
        <v>0</v>
      </c>
      <c r="R24" s="211">
        <v>1.1235955056179701</v>
      </c>
      <c r="S24" s="22"/>
      <c r="T24" s="218">
        <f t="shared" si="3"/>
        <v>172</v>
      </c>
      <c r="U24" s="162">
        <v>84</v>
      </c>
      <c r="V24" s="219">
        <v>88</v>
      </c>
      <c r="W24" s="63" t="s">
        <v>94</v>
      </c>
    </row>
    <row r="25" spans="1:23" s="4" customFormat="1" ht="37.5" customHeight="1">
      <c r="A25" s="213">
        <f t="shared" si="2"/>
        <v>0</v>
      </c>
      <c r="B25" s="214">
        <v>0</v>
      </c>
      <c r="C25" s="215">
        <v>0</v>
      </c>
      <c r="D25" s="156">
        <f t="shared" si="4"/>
        <v>0</v>
      </c>
      <c r="E25" s="162">
        <v>0</v>
      </c>
      <c r="F25" s="162">
        <v>0</v>
      </c>
      <c r="G25" s="162">
        <v>0</v>
      </c>
      <c r="H25" s="162">
        <v>0</v>
      </c>
      <c r="I25" s="162">
        <v>0</v>
      </c>
      <c r="J25" s="162">
        <v>0</v>
      </c>
      <c r="K25" s="162">
        <v>0</v>
      </c>
      <c r="L25" s="162">
        <v>0</v>
      </c>
      <c r="M25" s="207">
        <v>100</v>
      </c>
      <c r="N25" s="208">
        <v>100</v>
      </c>
      <c r="O25" s="209">
        <v>100</v>
      </c>
      <c r="P25" s="210">
        <v>0</v>
      </c>
      <c r="Q25" s="210">
        <v>0</v>
      </c>
      <c r="R25" s="211">
        <v>0</v>
      </c>
      <c r="S25" s="22"/>
      <c r="T25" s="218">
        <f t="shared" si="3"/>
        <v>17</v>
      </c>
      <c r="U25" s="162">
        <v>9</v>
      </c>
      <c r="V25" s="219">
        <v>8</v>
      </c>
      <c r="W25" s="63" t="s">
        <v>95</v>
      </c>
    </row>
    <row r="26" spans="1:23" s="4" customFormat="1" ht="37.5" customHeight="1">
      <c r="A26" s="213">
        <f t="shared" si="2"/>
        <v>0</v>
      </c>
      <c r="B26" s="214">
        <v>0</v>
      </c>
      <c r="C26" s="215">
        <v>0</v>
      </c>
      <c r="D26" s="156">
        <f t="shared" si="4"/>
        <v>0</v>
      </c>
      <c r="E26" s="162">
        <v>0</v>
      </c>
      <c r="F26" s="162">
        <v>0</v>
      </c>
      <c r="G26" s="162">
        <v>0</v>
      </c>
      <c r="H26" s="162">
        <v>0</v>
      </c>
      <c r="I26" s="162">
        <v>0</v>
      </c>
      <c r="J26" s="162">
        <v>0</v>
      </c>
      <c r="K26" s="162">
        <v>0</v>
      </c>
      <c r="L26" s="162">
        <v>0</v>
      </c>
      <c r="M26" s="207">
        <v>100</v>
      </c>
      <c r="N26" s="208">
        <v>100</v>
      </c>
      <c r="O26" s="209">
        <v>100</v>
      </c>
      <c r="P26" s="210">
        <v>0</v>
      </c>
      <c r="Q26" s="210">
        <v>0</v>
      </c>
      <c r="R26" s="211">
        <v>0</v>
      </c>
      <c r="S26" s="22"/>
      <c r="T26" s="218">
        <f t="shared" si="3"/>
        <v>121</v>
      </c>
      <c r="U26" s="162">
        <v>63</v>
      </c>
      <c r="V26" s="219">
        <v>58</v>
      </c>
      <c r="W26" s="63" t="s">
        <v>34</v>
      </c>
    </row>
    <row r="27" spans="1:23" s="4" customFormat="1" ht="37.5" customHeight="1">
      <c r="A27" s="213">
        <f t="shared" si="2"/>
        <v>1</v>
      </c>
      <c r="B27" s="214">
        <v>1</v>
      </c>
      <c r="C27" s="215">
        <v>0</v>
      </c>
      <c r="D27" s="156">
        <f t="shared" si="4"/>
        <v>0</v>
      </c>
      <c r="E27" s="162">
        <v>0</v>
      </c>
      <c r="F27" s="162">
        <v>0</v>
      </c>
      <c r="G27" s="162">
        <v>0</v>
      </c>
      <c r="H27" s="162">
        <v>0</v>
      </c>
      <c r="I27" s="162">
        <v>0</v>
      </c>
      <c r="J27" s="162">
        <v>0</v>
      </c>
      <c r="K27" s="162">
        <v>0</v>
      </c>
      <c r="L27" s="162">
        <v>0</v>
      </c>
      <c r="M27" s="207">
        <v>100</v>
      </c>
      <c r="N27" s="208">
        <v>100</v>
      </c>
      <c r="O27" s="209">
        <v>100</v>
      </c>
      <c r="P27" s="210">
        <v>0</v>
      </c>
      <c r="Q27" s="210">
        <v>0</v>
      </c>
      <c r="R27" s="211">
        <v>0</v>
      </c>
      <c r="S27" s="22"/>
      <c r="T27" s="218">
        <f t="shared" si="3"/>
        <v>239</v>
      </c>
      <c r="U27" s="162">
        <v>124</v>
      </c>
      <c r="V27" s="219">
        <v>115</v>
      </c>
      <c r="W27" s="63" t="s">
        <v>96</v>
      </c>
    </row>
    <row r="28" spans="1:23" s="4" customFormat="1" ht="37.5" customHeight="1">
      <c r="A28" s="213">
        <f t="shared" si="2"/>
        <v>2</v>
      </c>
      <c r="B28" s="214">
        <v>1</v>
      </c>
      <c r="C28" s="215">
        <v>1</v>
      </c>
      <c r="D28" s="156">
        <f t="shared" si="4"/>
        <v>0</v>
      </c>
      <c r="E28" s="162">
        <v>0</v>
      </c>
      <c r="F28" s="162">
        <v>0</v>
      </c>
      <c r="G28" s="162">
        <v>0</v>
      </c>
      <c r="H28" s="162">
        <v>0</v>
      </c>
      <c r="I28" s="162">
        <v>0</v>
      </c>
      <c r="J28" s="162">
        <v>0</v>
      </c>
      <c r="K28" s="162">
        <v>0</v>
      </c>
      <c r="L28" s="162">
        <v>0</v>
      </c>
      <c r="M28" s="207">
        <v>96.808510638297903</v>
      </c>
      <c r="N28" s="208">
        <v>95</v>
      </c>
      <c r="O28" s="209">
        <v>98.148148148148096</v>
      </c>
      <c r="P28" s="210">
        <v>2.1276595744680802</v>
      </c>
      <c r="Q28" s="210">
        <v>2.5</v>
      </c>
      <c r="R28" s="211">
        <v>1.8518518518518501</v>
      </c>
      <c r="S28" s="22"/>
      <c r="T28" s="218">
        <f t="shared" si="3"/>
        <v>90</v>
      </c>
      <c r="U28" s="162">
        <v>37</v>
      </c>
      <c r="V28" s="219">
        <v>53</v>
      </c>
      <c r="W28" s="63" t="s">
        <v>97</v>
      </c>
    </row>
    <row r="29" spans="1:23" s="4" customFormat="1" ht="37.5" customHeight="1">
      <c r="A29" s="213">
        <f t="shared" si="2"/>
        <v>8</v>
      </c>
      <c r="B29" s="214">
        <v>4</v>
      </c>
      <c r="C29" s="215">
        <v>4</v>
      </c>
      <c r="D29" s="220">
        <f t="shared" si="4"/>
        <v>0</v>
      </c>
      <c r="E29" s="217">
        <v>0</v>
      </c>
      <c r="F29" s="162">
        <v>0</v>
      </c>
      <c r="G29" s="162">
        <v>0</v>
      </c>
      <c r="H29" s="162">
        <v>0</v>
      </c>
      <c r="I29" s="162">
        <v>0</v>
      </c>
      <c r="J29" s="162">
        <v>0</v>
      </c>
      <c r="K29" s="162">
        <v>0</v>
      </c>
      <c r="L29" s="162">
        <v>0</v>
      </c>
      <c r="M29" s="207">
        <v>95.876288659793801</v>
      </c>
      <c r="N29" s="208">
        <v>94.642857142857096</v>
      </c>
      <c r="O29" s="209">
        <v>97.560975609756099</v>
      </c>
      <c r="P29" s="210">
        <v>0</v>
      </c>
      <c r="Q29" s="210">
        <v>0</v>
      </c>
      <c r="R29" s="211">
        <v>0</v>
      </c>
      <c r="S29" s="22"/>
      <c r="T29" s="218">
        <f t="shared" si="3"/>
        <v>93</v>
      </c>
      <c r="U29" s="162">
        <v>53</v>
      </c>
      <c r="V29" s="219">
        <v>40</v>
      </c>
      <c r="W29" s="63" t="s">
        <v>98</v>
      </c>
    </row>
    <row r="30" spans="1:23" s="4" customFormat="1" ht="37.5" customHeight="1">
      <c r="A30" s="213">
        <f t="shared" si="2"/>
        <v>6</v>
      </c>
      <c r="B30" s="214">
        <v>3</v>
      </c>
      <c r="C30" s="215">
        <v>3</v>
      </c>
      <c r="D30" s="156">
        <f t="shared" si="4"/>
        <v>0</v>
      </c>
      <c r="E30" s="162">
        <v>0</v>
      </c>
      <c r="F30" s="162">
        <v>0</v>
      </c>
      <c r="G30" s="162">
        <v>0</v>
      </c>
      <c r="H30" s="162">
        <v>0</v>
      </c>
      <c r="I30" s="162">
        <v>0</v>
      </c>
      <c r="J30" s="162">
        <v>0</v>
      </c>
      <c r="K30" s="162">
        <v>0</v>
      </c>
      <c r="L30" s="162">
        <v>0</v>
      </c>
      <c r="M30" s="207">
        <v>97.701149425287298</v>
      </c>
      <c r="N30" s="208">
        <v>100</v>
      </c>
      <c r="O30" s="209">
        <v>95.454545454545396</v>
      </c>
      <c r="P30" s="210">
        <v>0</v>
      </c>
      <c r="Q30" s="210">
        <v>0</v>
      </c>
      <c r="R30" s="211">
        <v>0</v>
      </c>
      <c r="S30" s="22"/>
      <c r="T30" s="218">
        <f t="shared" si="3"/>
        <v>84</v>
      </c>
      <c r="U30" s="162">
        <v>42</v>
      </c>
      <c r="V30" s="219">
        <v>42</v>
      </c>
      <c r="W30" s="64" t="s">
        <v>99</v>
      </c>
    </row>
    <row r="31" spans="1:23" s="4" customFormat="1" ht="37.5" customHeight="1" thickBot="1">
      <c r="A31" s="221">
        <f>SUM(B31:C31)</f>
        <v>2</v>
      </c>
      <c r="B31" s="222">
        <v>2</v>
      </c>
      <c r="C31" s="223">
        <v>0</v>
      </c>
      <c r="D31" s="170">
        <f t="shared" si="4"/>
        <v>0</v>
      </c>
      <c r="E31" s="173">
        <v>0</v>
      </c>
      <c r="F31" s="173">
        <v>0</v>
      </c>
      <c r="G31" s="169">
        <v>0</v>
      </c>
      <c r="H31" s="169">
        <v>0</v>
      </c>
      <c r="I31" s="169">
        <v>0</v>
      </c>
      <c r="J31" s="169">
        <v>0</v>
      </c>
      <c r="K31" s="169">
        <v>0</v>
      </c>
      <c r="L31" s="169">
        <v>0</v>
      </c>
      <c r="M31" s="202">
        <v>100</v>
      </c>
      <c r="N31" s="224">
        <v>100</v>
      </c>
      <c r="O31" s="204">
        <v>100</v>
      </c>
      <c r="P31" s="225">
        <v>0</v>
      </c>
      <c r="Q31" s="225">
        <v>0</v>
      </c>
      <c r="R31" s="226">
        <v>0</v>
      </c>
      <c r="S31" s="22"/>
      <c r="T31" s="168">
        <f t="shared" si="3"/>
        <v>159</v>
      </c>
      <c r="U31" s="169">
        <v>79</v>
      </c>
      <c r="V31" s="227">
        <v>80</v>
      </c>
      <c r="W31" s="65" t="s">
        <v>39</v>
      </c>
    </row>
  </sheetData>
  <mergeCells count="12">
    <mergeCell ref="I7:J7"/>
    <mergeCell ref="K7:L7"/>
    <mergeCell ref="D4:W4"/>
    <mergeCell ref="A5:C6"/>
    <mergeCell ref="D5:L5"/>
    <mergeCell ref="M5:O7"/>
    <mergeCell ref="P5:R7"/>
    <mergeCell ref="T5:V7"/>
    <mergeCell ref="W5:W8"/>
    <mergeCell ref="D6:L6"/>
    <mergeCell ref="E7:F7"/>
    <mergeCell ref="G7:H7"/>
  </mergeCells>
  <phoneticPr fontId="3"/>
  <pageMargins left="0.55118110236220474" right="0.43307086614173229" top="0.98425196850393704" bottom="0.59055118110236227" header="0.51181102362204722" footer="0.51181102362204722"/>
  <pageSetup paperSize="9" scale="63" orientation="portrait" r:id="rId1"/>
  <headerFooter scaleWithDoc="0" alignWithMargins="0">
    <oddHeader>&amp;R&amp;11卒業後・中学</oddHeader>
  </headerFooter>
  <ignoredErrors>
    <ignoredError sqref="D12:D14" formula="1"/>
    <ignoredError sqref="D15:D31" formula="1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>
  <dimension ref="A1:W29"/>
  <sheetViews>
    <sheetView showGridLines="0" view="pageBreakPreview" zoomScaleNormal="100" zoomScaleSheetLayoutView="100" workbookViewId="0"/>
  </sheetViews>
  <sheetFormatPr defaultColWidth="8.5703125" defaultRowHeight="20.25" customHeight="1"/>
  <cols>
    <col min="1" max="1" width="14.140625" style="67" bestFit="1" customWidth="1"/>
    <col min="2" max="9" width="8.7109375" style="67" customWidth="1"/>
    <col min="10" max="11" width="7.140625" style="67" customWidth="1"/>
    <col min="12" max="13" width="5.42578125" style="67" customWidth="1"/>
    <col min="14" max="15" width="6" style="67" customWidth="1"/>
    <col min="16" max="17" width="7.140625" style="67" customWidth="1"/>
    <col min="18" max="21" width="6" style="67" customWidth="1"/>
    <col min="22" max="23" width="1" style="67" customWidth="1"/>
    <col min="24" max="256" width="8.5703125" style="67"/>
    <col min="257" max="257" width="14.140625" style="67" bestFit="1" customWidth="1"/>
    <col min="258" max="261" width="9.7109375" style="67" bestFit="1" customWidth="1"/>
    <col min="262" max="265" width="11.140625" style="67" bestFit="1" customWidth="1"/>
    <col min="266" max="267" width="8.7109375" style="67" bestFit="1" customWidth="1"/>
    <col min="268" max="269" width="5.42578125" style="67" customWidth="1"/>
    <col min="270" max="271" width="7.5703125" style="67" bestFit="1" customWidth="1"/>
    <col min="272" max="273" width="8.7109375" style="67" bestFit="1" customWidth="1"/>
    <col min="274" max="277" width="7.5703125" style="67" bestFit="1" customWidth="1"/>
    <col min="278" max="279" width="1" style="67" customWidth="1"/>
    <col min="280" max="512" width="8.5703125" style="67"/>
    <col min="513" max="513" width="14.140625" style="67" bestFit="1" customWidth="1"/>
    <col min="514" max="517" width="9.7109375" style="67" bestFit="1" customWidth="1"/>
    <col min="518" max="521" width="11.140625" style="67" bestFit="1" customWidth="1"/>
    <col min="522" max="523" width="8.7109375" style="67" bestFit="1" customWidth="1"/>
    <col min="524" max="525" width="5.42578125" style="67" customWidth="1"/>
    <col min="526" max="527" width="7.5703125" style="67" bestFit="1" customWidth="1"/>
    <col min="528" max="529" width="8.7109375" style="67" bestFit="1" customWidth="1"/>
    <col min="530" max="533" width="7.5703125" style="67" bestFit="1" customWidth="1"/>
    <col min="534" max="535" width="1" style="67" customWidth="1"/>
    <col min="536" max="768" width="8.5703125" style="67"/>
    <col min="769" max="769" width="14.140625" style="67" bestFit="1" customWidth="1"/>
    <col min="770" max="773" width="9.7109375" style="67" bestFit="1" customWidth="1"/>
    <col min="774" max="777" width="11.140625" style="67" bestFit="1" customWidth="1"/>
    <col min="778" max="779" width="8.7109375" style="67" bestFit="1" customWidth="1"/>
    <col min="780" max="781" width="5.42578125" style="67" customWidth="1"/>
    <col min="782" max="783" width="7.5703125" style="67" bestFit="1" customWidth="1"/>
    <col min="784" max="785" width="8.7109375" style="67" bestFit="1" customWidth="1"/>
    <col min="786" max="789" width="7.5703125" style="67" bestFit="1" customWidth="1"/>
    <col min="790" max="791" width="1" style="67" customWidth="1"/>
    <col min="792" max="1024" width="8.5703125" style="67"/>
    <col min="1025" max="1025" width="14.140625" style="67" bestFit="1" customWidth="1"/>
    <col min="1026" max="1029" width="9.7109375" style="67" bestFit="1" customWidth="1"/>
    <col min="1030" max="1033" width="11.140625" style="67" bestFit="1" customWidth="1"/>
    <col min="1034" max="1035" width="8.7109375" style="67" bestFit="1" customWidth="1"/>
    <col min="1036" max="1037" width="5.42578125" style="67" customWidth="1"/>
    <col min="1038" max="1039" width="7.5703125" style="67" bestFit="1" customWidth="1"/>
    <col min="1040" max="1041" width="8.7109375" style="67" bestFit="1" customWidth="1"/>
    <col min="1042" max="1045" width="7.5703125" style="67" bestFit="1" customWidth="1"/>
    <col min="1046" max="1047" width="1" style="67" customWidth="1"/>
    <col min="1048" max="1280" width="8.5703125" style="67"/>
    <col min="1281" max="1281" width="14.140625" style="67" bestFit="1" customWidth="1"/>
    <col min="1282" max="1285" width="9.7109375" style="67" bestFit="1" customWidth="1"/>
    <col min="1286" max="1289" width="11.140625" style="67" bestFit="1" customWidth="1"/>
    <col min="1290" max="1291" width="8.7109375" style="67" bestFit="1" customWidth="1"/>
    <col min="1292" max="1293" width="5.42578125" style="67" customWidth="1"/>
    <col min="1294" max="1295" width="7.5703125" style="67" bestFit="1" customWidth="1"/>
    <col min="1296" max="1297" width="8.7109375" style="67" bestFit="1" customWidth="1"/>
    <col min="1298" max="1301" width="7.5703125" style="67" bestFit="1" customWidth="1"/>
    <col min="1302" max="1303" width="1" style="67" customWidth="1"/>
    <col min="1304" max="1536" width="8.5703125" style="67"/>
    <col min="1537" max="1537" width="14.140625" style="67" bestFit="1" customWidth="1"/>
    <col min="1538" max="1541" width="9.7109375" style="67" bestFit="1" customWidth="1"/>
    <col min="1542" max="1545" width="11.140625" style="67" bestFit="1" customWidth="1"/>
    <col min="1546" max="1547" width="8.7109375" style="67" bestFit="1" customWidth="1"/>
    <col min="1548" max="1549" width="5.42578125" style="67" customWidth="1"/>
    <col min="1550" max="1551" width="7.5703125" style="67" bestFit="1" customWidth="1"/>
    <col min="1552" max="1553" width="8.7109375" style="67" bestFit="1" customWidth="1"/>
    <col min="1554" max="1557" width="7.5703125" style="67" bestFit="1" customWidth="1"/>
    <col min="1558" max="1559" width="1" style="67" customWidth="1"/>
    <col min="1560" max="1792" width="8.5703125" style="67"/>
    <col min="1793" max="1793" width="14.140625" style="67" bestFit="1" customWidth="1"/>
    <col min="1794" max="1797" width="9.7109375" style="67" bestFit="1" customWidth="1"/>
    <col min="1798" max="1801" width="11.140625" style="67" bestFit="1" customWidth="1"/>
    <col min="1802" max="1803" width="8.7109375" style="67" bestFit="1" customWidth="1"/>
    <col min="1804" max="1805" width="5.42578125" style="67" customWidth="1"/>
    <col min="1806" max="1807" width="7.5703125" style="67" bestFit="1" customWidth="1"/>
    <col min="1808" max="1809" width="8.7109375" style="67" bestFit="1" customWidth="1"/>
    <col min="1810" max="1813" width="7.5703125" style="67" bestFit="1" customWidth="1"/>
    <col min="1814" max="1815" width="1" style="67" customWidth="1"/>
    <col min="1816" max="2048" width="8.5703125" style="67"/>
    <col min="2049" max="2049" width="14.140625" style="67" bestFit="1" customWidth="1"/>
    <col min="2050" max="2053" width="9.7109375" style="67" bestFit="1" customWidth="1"/>
    <col min="2054" max="2057" width="11.140625" style="67" bestFit="1" customWidth="1"/>
    <col min="2058" max="2059" width="8.7109375" style="67" bestFit="1" customWidth="1"/>
    <col min="2060" max="2061" width="5.42578125" style="67" customWidth="1"/>
    <col min="2062" max="2063" width="7.5703125" style="67" bestFit="1" customWidth="1"/>
    <col min="2064" max="2065" width="8.7109375" style="67" bestFit="1" customWidth="1"/>
    <col min="2066" max="2069" width="7.5703125" style="67" bestFit="1" customWidth="1"/>
    <col min="2070" max="2071" width="1" style="67" customWidth="1"/>
    <col min="2072" max="2304" width="8.5703125" style="67"/>
    <col min="2305" max="2305" width="14.140625" style="67" bestFit="1" customWidth="1"/>
    <col min="2306" max="2309" width="9.7109375" style="67" bestFit="1" customWidth="1"/>
    <col min="2310" max="2313" width="11.140625" style="67" bestFit="1" customWidth="1"/>
    <col min="2314" max="2315" width="8.7109375" style="67" bestFit="1" customWidth="1"/>
    <col min="2316" max="2317" width="5.42578125" style="67" customWidth="1"/>
    <col min="2318" max="2319" width="7.5703125" style="67" bestFit="1" customWidth="1"/>
    <col min="2320" max="2321" width="8.7109375" style="67" bestFit="1" customWidth="1"/>
    <col min="2322" max="2325" width="7.5703125" style="67" bestFit="1" customWidth="1"/>
    <col min="2326" max="2327" width="1" style="67" customWidth="1"/>
    <col min="2328" max="2560" width="8.5703125" style="67"/>
    <col min="2561" max="2561" width="14.140625" style="67" bestFit="1" customWidth="1"/>
    <col min="2562" max="2565" width="9.7109375" style="67" bestFit="1" customWidth="1"/>
    <col min="2566" max="2569" width="11.140625" style="67" bestFit="1" customWidth="1"/>
    <col min="2570" max="2571" width="8.7109375" style="67" bestFit="1" customWidth="1"/>
    <col min="2572" max="2573" width="5.42578125" style="67" customWidth="1"/>
    <col min="2574" max="2575" width="7.5703125" style="67" bestFit="1" customWidth="1"/>
    <col min="2576" max="2577" width="8.7109375" style="67" bestFit="1" customWidth="1"/>
    <col min="2578" max="2581" width="7.5703125" style="67" bestFit="1" customWidth="1"/>
    <col min="2582" max="2583" width="1" style="67" customWidth="1"/>
    <col min="2584" max="2816" width="8.5703125" style="67"/>
    <col min="2817" max="2817" width="14.140625" style="67" bestFit="1" customWidth="1"/>
    <col min="2818" max="2821" width="9.7109375" style="67" bestFit="1" customWidth="1"/>
    <col min="2822" max="2825" width="11.140625" style="67" bestFit="1" customWidth="1"/>
    <col min="2826" max="2827" width="8.7109375" style="67" bestFit="1" customWidth="1"/>
    <col min="2828" max="2829" width="5.42578125" style="67" customWidth="1"/>
    <col min="2830" max="2831" width="7.5703125" style="67" bestFit="1" customWidth="1"/>
    <col min="2832" max="2833" width="8.7109375" style="67" bestFit="1" customWidth="1"/>
    <col min="2834" max="2837" width="7.5703125" style="67" bestFit="1" customWidth="1"/>
    <col min="2838" max="2839" width="1" style="67" customWidth="1"/>
    <col min="2840" max="3072" width="8.5703125" style="67"/>
    <col min="3073" max="3073" width="14.140625" style="67" bestFit="1" customWidth="1"/>
    <col min="3074" max="3077" width="9.7109375" style="67" bestFit="1" customWidth="1"/>
    <col min="3078" max="3081" width="11.140625" style="67" bestFit="1" customWidth="1"/>
    <col min="3082" max="3083" width="8.7109375" style="67" bestFit="1" customWidth="1"/>
    <col min="3084" max="3085" width="5.42578125" style="67" customWidth="1"/>
    <col min="3086" max="3087" width="7.5703125" style="67" bestFit="1" customWidth="1"/>
    <col min="3088" max="3089" width="8.7109375" style="67" bestFit="1" customWidth="1"/>
    <col min="3090" max="3093" width="7.5703125" style="67" bestFit="1" customWidth="1"/>
    <col min="3094" max="3095" width="1" style="67" customWidth="1"/>
    <col min="3096" max="3328" width="8.5703125" style="67"/>
    <col min="3329" max="3329" width="14.140625" style="67" bestFit="1" customWidth="1"/>
    <col min="3330" max="3333" width="9.7109375" style="67" bestFit="1" customWidth="1"/>
    <col min="3334" max="3337" width="11.140625" style="67" bestFit="1" customWidth="1"/>
    <col min="3338" max="3339" width="8.7109375" style="67" bestFit="1" customWidth="1"/>
    <col min="3340" max="3341" width="5.42578125" style="67" customWidth="1"/>
    <col min="3342" max="3343" width="7.5703125" style="67" bestFit="1" customWidth="1"/>
    <col min="3344" max="3345" width="8.7109375" style="67" bestFit="1" customWidth="1"/>
    <col min="3346" max="3349" width="7.5703125" style="67" bestFit="1" customWidth="1"/>
    <col min="3350" max="3351" width="1" style="67" customWidth="1"/>
    <col min="3352" max="3584" width="8.5703125" style="67"/>
    <col min="3585" max="3585" width="14.140625" style="67" bestFit="1" customWidth="1"/>
    <col min="3586" max="3589" width="9.7109375" style="67" bestFit="1" customWidth="1"/>
    <col min="3590" max="3593" width="11.140625" style="67" bestFit="1" customWidth="1"/>
    <col min="3594" max="3595" width="8.7109375" style="67" bestFit="1" customWidth="1"/>
    <col min="3596" max="3597" width="5.42578125" style="67" customWidth="1"/>
    <col min="3598" max="3599" width="7.5703125" style="67" bestFit="1" customWidth="1"/>
    <col min="3600" max="3601" width="8.7109375" style="67" bestFit="1" customWidth="1"/>
    <col min="3602" max="3605" width="7.5703125" style="67" bestFit="1" customWidth="1"/>
    <col min="3606" max="3607" width="1" style="67" customWidth="1"/>
    <col min="3608" max="3840" width="8.5703125" style="67"/>
    <col min="3841" max="3841" width="14.140625" style="67" bestFit="1" customWidth="1"/>
    <col min="3842" max="3845" width="9.7109375" style="67" bestFit="1" customWidth="1"/>
    <col min="3846" max="3849" width="11.140625" style="67" bestFit="1" customWidth="1"/>
    <col min="3850" max="3851" width="8.7109375" style="67" bestFit="1" customWidth="1"/>
    <col min="3852" max="3853" width="5.42578125" style="67" customWidth="1"/>
    <col min="3854" max="3855" width="7.5703125" style="67" bestFit="1" customWidth="1"/>
    <col min="3856" max="3857" width="8.7109375" style="67" bestFit="1" customWidth="1"/>
    <col min="3858" max="3861" width="7.5703125" style="67" bestFit="1" customWidth="1"/>
    <col min="3862" max="3863" width="1" style="67" customWidth="1"/>
    <col min="3864" max="4096" width="8.5703125" style="67"/>
    <col min="4097" max="4097" width="14.140625" style="67" bestFit="1" customWidth="1"/>
    <col min="4098" max="4101" width="9.7109375" style="67" bestFit="1" customWidth="1"/>
    <col min="4102" max="4105" width="11.140625" style="67" bestFit="1" customWidth="1"/>
    <col min="4106" max="4107" width="8.7109375" style="67" bestFit="1" customWidth="1"/>
    <col min="4108" max="4109" width="5.42578125" style="67" customWidth="1"/>
    <col min="4110" max="4111" width="7.5703125" style="67" bestFit="1" customWidth="1"/>
    <col min="4112" max="4113" width="8.7109375" style="67" bestFit="1" customWidth="1"/>
    <col min="4114" max="4117" width="7.5703125" style="67" bestFit="1" customWidth="1"/>
    <col min="4118" max="4119" width="1" style="67" customWidth="1"/>
    <col min="4120" max="4352" width="8.5703125" style="67"/>
    <col min="4353" max="4353" width="14.140625" style="67" bestFit="1" customWidth="1"/>
    <col min="4354" max="4357" width="9.7109375" style="67" bestFit="1" customWidth="1"/>
    <col min="4358" max="4361" width="11.140625" style="67" bestFit="1" customWidth="1"/>
    <col min="4362" max="4363" width="8.7109375" style="67" bestFit="1" customWidth="1"/>
    <col min="4364" max="4365" width="5.42578125" style="67" customWidth="1"/>
    <col min="4366" max="4367" width="7.5703125" style="67" bestFit="1" customWidth="1"/>
    <col min="4368" max="4369" width="8.7109375" style="67" bestFit="1" customWidth="1"/>
    <col min="4370" max="4373" width="7.5703125" style="67" bestFit="1" customWidth="1"/>
    <col min="4374" max="4375" width="1" style="67" customWidth="1"/>
    <col min="4376" max="4608" width="8.5703125" style="67"/>
    <col min="4609" max="4609" width="14.140625" style="67" bestFit="1" customWidth="1"/>
    <col min="4610" max="4613" width="9.7109375" style="67" bestFit="1" customWidth="1"/>
    <col min="4614" max="4617" width="11.140625" style="67" bestFit="1" customWidth="1"/>
    <col min="4618" max="4619" width="8.7109375" style="67" bestFit="1" customWidth="1"/>
    <col min="4620" max="4621" width="5.42578125" style="67" customWidth="1"/>
    <col min="4622" max="4623" width="7.5703125" style="67" bestFit="1" customWidth="1"/>
    <col min="4624" max="4625" width="8.7109375" style="67" bestFit="1" customWidth="1"/>
    <col min="4626" max="4629" width="7.5703125" style="67" bestFit="1" customWidth="1"/>
    <col min="4630" max="4631" width="1" style="67" customWidth="1"/>
    <col min="4632" max="4864" width="8.5703125" style="67"/>
    <col min="4865" max="4865" width="14.140625" style="67" bestFit="1" customWidth="1"/>
    <col min="4866" max="4869" width="9.7109375" style="67" bestFit="1" customWidth="1"/>
    <col min="4870" max="4873" width="11.140625" style="67" bestFit="1" customWidth="1"/>
    <col min="4874" max="4875" width="8.7109375" style="67" bestFit="1" customWidth="1"/>
    <col min="4876" max="4877" width="5.42578125" style="67" customWidth="1"/>
    <col min="4878" max="4879" width="7.5703125" style="67" bestFit="1" customWidth="1"/>
    <col min="4880" max="4881" width="8.7109375" style="67" bestFit="1" customWidth="1"/>
    <col min="4882" max="4885" width="7.5703125" style="67" bestFit="1" customWidth="1"/>
    <col min="4886" max="4887" width="1" style="67" customWidth="1"/>
    <col min="4888" max="5120" width="8.5703125" style="67"/>
    <col min="5121" max="5121" width="14.140625" style="67" bestFit="1" customWidth="1"/>
    <col min="5122" max="5125" width="9.7109375" style="67" bestFit="1" customWidth="1"/>
    <col min="5126" max="5129" width="11.140625" style="67" bestFit="1" customWidth="1"/>
    <col min="5130" max="5131" width="8.7109375" style="67" bestFit="1" customWidth="1"/>
    <col min="5132" max="5133" width="5.42578125" style="67" customWidth="1"/>
    <col min="5134" max="5135" width="7.5703125" style="67" bestFit="1" customWidth="1"/>
    <col min="5136" max="5137" width="8.7109375" style="67" bestFit="1" customWidth="1"/>
    <col min="5138" max="5141" width="7.5703125" style="67" bestFit="1" customWidth="1"/>
    <col min="5142" max="5143" width="1" style="67" customWidth="1"/>
    <col min="5144" max="5376" width="8.5703125" style="67"/>
    <col min="5377" max="5377" width="14.140625" style="67" bestFit="1" customWidth="1"/>
    <col min="5378" max="5381" width="9.7109375" style="67" bestFit="1" customWidth="1"/>
    <col min="5382" max="5385" width="11.140625" style="67" bestFit="1" customWidth="1"/>
    <col min="5386" max="5387" width="8.7109375" style="67" bestFit="1" customWidth="1"/>
    <col min="5388" max="5389" width="5.42578125" style="67" customWidth="1"/>
    <col min="5390" max="5391" width="7.5703125" style="67" bestFit="1" customWidth="1"/>
    <col min="5392" max="5393" width="8.7109375" style="67" bestFit="1" customWidth="1"/>
    <col min="5394" max="5397" width="7.5703125" style="67" bestFit="1" customWidth="1"/>
    <col min="5398" max="5399" width="1" style="67" customWidth="1"/>
    <col min="5400" max="5632" width="8.5703125" style="67"/>
    <col min="5633" max="5633" width="14.140625" style="67" bestFit="1" customWidth="1"/>
    <col min="5634" max="5637" width="9.7109375" style="67" bestFit="1" customWidth="1"/>
    <col min="5638" max="5641" width="11.140625" style="67" bestFit="1" customWidth="1"/>
    <col min="5642" max="5643" width="8.7109375" style="67" bestFit="1" customWidth="1"/>
    <col min="5644" max="5645" width="5.42578125" style="67" customWidth="1"/>
    <col min="5646" max="5647" width="7.5703125" style="67" bestFit="1" customWidth="1"/>
    <col min="5648" max="5649" width="8.7109375" style="67" bestFit="1" customWidth="1"/>
    <col min="5650" max="5653" width="7.5703125" style="67" bestFit="1" customWidth="1"/>
    <col min="5654" max="5655" width="1" style="67" customWidth="1"/>
    <col min="5656" max="5888" width="8.5703125" style="67"/>
    <col min="5889" max="5889" width="14.140625" style="67" bestFit="1" customWidth="1"/>
    <col min="5890" max="5893" width="9.7109375" style="67" bestFit="1" customWidth="1"/>
    <col min="5894" max="5897" width="11.140625" style="67" bestFit="1" customWidth="1"/>
    <col min="5898" max="5899" width="8.7109375" style="67" bestFit="1" customWidth="1"/>
    <col min="5900" max="5901" width="5.42578125" style="67" customWidth="1"/>
    <col min="5902" max="5903" width="7.5703125" style="67" bestFit="1" customWidth="1"/>
    <col min="5904" max="5905" width="8.7109375" style="67" bestFit="1" customWidth="1"/>
    <col min="5906" max="5909" width="7.5703125" style="67" bestFit="1" customWidth="1"/>
    <col min="5910" max="5911" width="1" style="67" customWidth="1"/>
    <col min="5912" max="6144" width="8.5703125" style="67"/>
    <col min="6145" max="6145" width="14.140625" style="67" bestFit="1" customWidth="1"/>
    <col min="6146" max="6149" width="9.7109375" style="67" bestFit="1" customWidth="1"/>
    <col min="6150" max="6153" width="11.140625" style="67" bestFit="1" customWidth="1"/>
    <col min="6154" max="6155" width="8.7109375" style="67" bestFit="1" customWidth="1"/>
    <col min="6156" max="6157" width="5.42578125" style="67" customWidth="1"/>
    <col min="6158" max="6159" width="7.5703125" style="67" bestFit="1" customWidth="1"/>
    <col min="6160" max="6161" width="8.7109375" style="67" bestFit="1" customWidth="1"/>
    <col min="6162" max="6165" width="7.5703125" style="67" bestFit="1" customWidth="1"/>
    <col min="6166" max="6167" width="1" style="67" customWidth="1"/>
    <col min="6168" max="6400" width="8.5703125" style="67"/>
    <col min="6401" max="6401" width="14.140625" style="67" bestFit="1" customWidth="1"/>
    <col min="6402" max="6405" width="9.7109375" style="67" bestFit="1" customWidth="1"/>
    <col min="6406" max="6409" width="11.140625" style="67" bestFit="1" customWidth="1"/>
    <col min="6410" max="6411" width="8.7109375" style="67" bestFit="1" customWidth="1"/>
    <col min="6412" max="6413" width="5.42578125" style="67" customWidth="1"/>
    <col min="6414" max="6415" width="7.5703125" style="67" bestFit="1" customWidth="1"/>
    <col min="6416" max="6417" width="8.7109375" style="67" bestFit="1" customWidth="1"/>
    <col min="6418" max="6421" width="7.5703125" style="67" bestFit="1" customWidth="1"/>
    <col min="6422" max="6423" width="1" style="67" customWidth="1"/>
    <col min="6424" max="6656" width="8.5703125" style="67"/>
    <col min="6657" max="6657" width="14.140625" style="67" bestFit="1" customWidth="1"/>
    <col min="6658" max="6661" width="9.7109375" style="67" bestFit="1" customWidth="1"/>
    <col min="6662" max="6665" width="11.140625" style="67" bestFit="1" customWidth="1"/>
    <col min="6666" max="6667" width="8.7109375" style="67" bestFit="1" customWidth="1"/>
    <col min="6668" max="6669" width="5.42578125" style="67" customWidth="1"/>
    <col min="6670" max="6671" width="7.5703125" style="67" bestFit="1" customWidth="1"/>
    <col min="6672" max="6673" width="8.7109375" style="67" bestFit="1" customWidth="1"/>
    <col min="6674" max="6677" width="7.5703125" style="67" bestFit="1" customWidth="1"/>
    <col min="6678" max="6679" width="1" style="67" customWidth="1"/>
    <col min="6680" max="6912" width="8.5703125" style="67"/>
    <col min="6913" max="6913" width="14.140625" style="67" bestFit="1" customWidth="1"/>
    <col min="6914" max="6917" width="9.7109375" style="67" bestFit="1" customWidth="1"/>
    <col min="6918" max="6921" width="11.140625" style="67" bestFit="1" customWidth="1"/>
    <col min="6922" max="6923" width="8.7109375" style="67" bestFit="1" customWidth="1"/>
    <col min="6924" max="6925" width="5.42578125" style="67" customWidth="1"/>
    <col min="6926" max="6927" width="7.5703125" style="67" bestFit="1" customWidth="1"/>
    <col min="6928" max="6929" width="8.7109375" style="67" bestFit="1" customWidth="1"/>
    <col min="6930" max="6933" width="7.5703125" style="67" bestFit="1" customWidth="1"/>
    <col min="6934" max="6935" width="1" style="67" customWidth="1"/>
    <col min="6936" max="7168" width="8.5703125" style="67"/>
    <col min="7169" max="7169" width="14.140625" style="67" bestFit="1" customWidth="1"/>
    <col min="7170" max="7173" width="9.7109375" style="67" bestFit="1" customWidth="1"/>
    <col min="7174" max="7177" width="11.140625" style="67" bestFit="1" customWidth="1"/>
    <col min="7178" max="7179" width="8.7109375" style="67" bestFit="1" customWidth="1"/>
    <col min="7180" max="7181" width="5.42578125" style="67" customWidth="1"/>
    <col min="7182" max="7183" width="7.5703125" style="67" bestFit="1" customWidth="1"/>
    <col min="7184" max="7185" width="8.7109375" style="67" bestFit="1" customWidth="1"/>
    <col min="7186" max="7189" width="7.5703125" style="67" bestFit="1" customWidth="1"/>
    <col min="7190" max="7191" width="1" style="67" customWidth="1"/>
    <col min="7192" max="7424" width="8.5703125" style="67"/>
    <col min="7425" max="7425" width="14.140625" style="67" bestFit="1" customWidth="1"/>
    <col min="7426" max="7429" width="9.7109375" style="67" bestFit="1" customWidth="1"/>
    <col min="7430" max="7433" width="11.140625" style="67" bestFit="1" customWidth="1"/>
    <col min="7434" max="7435" width="8.7109375" style="67" bestFit="1" customWidth="1"/>
    <col min="7436" max="7437" width="5.42578125" style="67" customWidth="1"/>
    <col min="7438" max="7439" width="7.5703125" style="67" bestFit="1" customWidth="1"/>
    <col min="7440" max="7441" width="8.7109375" style="67" bestFit="1" customWidth="1"/>
    <col min="7442" max="7445" width="7.5703125" style="67" bestFit="1" customWidth="1"/>
    <col min="7446" max="7447" width="1" style="67" customWidth="1"/>
    <col min="7448" max="7680" width="8.5703125" style="67"/>
    <col min="7681" max="7681" width="14.140625" style="67" bestFit="1" customWidth="1"/>
    <col min="7682" max="7685" width="9.7109375" style="67" bestFit="1" customWidth="1"/>
    <col min="7686" max="7689" width="11.140625" style="67" bestFit="1" customWidth="1"/>
    <col min="7690" max="7691" width="8.7109375" style="67" bestFit="1" customWidth="1"/>
    <col min="7692" max="7693" width="5.42578125" style="67" customWidth="1"/>
    <col min="7694" max="7695" width="7.5703125" style="67" bestFit="1" customWidth="1"/>
    <col min="7696" max="7697" width="8.7109375" style="67" bestFit="1" customWidth="1"/>
    <col min="7698" max="7701" width="7.5703125" style="67" bestFit="1" customWidth="1"/>
    <col min="7702" max="7703" width="1" style="67" customWidth="1"/>
    <col min="7704" max="7936" width="8.5703125" style="67"/>
    <col min="7937" max="7937" width="14.140625" style="67" bestFit="1" customWidth="1"/>
    <col min="7938" max="7941" width="9.7109375" style="67" bestFit="1" customWidth="1"/>
    <col min="7942" max="7945" width="11.140625" style="67" bestFit="1" customWidth="1"/>
    <col min="7946" max="7947" width="8.7109375" style="67" bestFit="1" customWidth="1"/>
    <col min="7948" max="7949" width="5.42578125" style="67" customWidth="1"/>
    <col min="7950" max="7951" width="7.5703125" style="67" bestFit="1" customWidth="1"/>
    <col min="7952" max="7953" width="8.7109375" style="67" bestFit="1" customWidth="1"/>
    <col min="7954" max="7957" width="7.5703125" style="67" bestFit="1" customWidth="1"/>
    <col min="7958" max="7959" width="1" style="67" customWidth="1"/>
    <col min="7960" max="8192" width="8.5703125" style="67"/>
    <col min="8193" max="8193" width="14.140625" style="67" bestFit="1" customWidth="1"/>
    <col min="8194" max="8197" width="9.7109375" style="67" bestFit="1" customWidth="1"/>
    <col min="8198" max="8201" width="11.140625" style="67" bestFit="1" customWidth="1"/>
    <col min="8202" max="8203" width="8.7109375" style="67" bestFit="1" customWidth="1"/>
    <col min="8204" max="8205" width="5.42578125" style="67" customWidth="1"/>
    <col min="8206" max="8207" width="7.5703125" style="67" bestFit="1" customWidth="1"/>
    <col min="8208" max="8209" width="8.7109375" style="67" bestFit="1" customWidth="1"/>
    <col min="8210" max="8213" width="7.5703125" style="67" bestFit="1" customWidth="1"/>
    <col min="8214" max="8215" width="1" style="67" customWidth="1"/>
    <col min="8216" max="8448" width="8.5703125" style="67"/>
    <col min="8449" max="8449" width="14.140625" style="67" bestFit="1" customWidth="1"/>
    <col min="8450" max="8453" width="9.7109375" style="67" bestFit="1" customWidth="1"/>
    <col min="8454" max="8457" width="11.140625" style="67" bestFit="1" customWidth="1"/>
    <col min="8458" max="8459" width="8.7109375" style="67" bestFit="1" customWidth="1"/>
    <col min="8460" max="8461" width="5.42578125" style="67" customWidth="1"/>
    <col min="8462" max="8463" width="7.5703125" style="67" bestFit="1" customWidth="1"/>
    <col min="8464" max="8465" width="8.7109375" style="67" bestFit="1" customWidth="1"/>
    <col min="8466" max="8469" width="7.5703125" style="67" bestFit="1" customWidth="1"/>
    <col min="8470" max="8471" width="1" style="67" customWidth="1"/>
    <col min="8472" max="8704" width="8.5703125" style="67"/>
    <col min="8705" max="8705" width="14.140625" style="67" bestFit="1" customWidth="1"/>
    <col min="8706" max="8709" width="9.7109375" style="67" bestFit="1" customWidth="1"/>
    <col min="8710" max="8713" width="11.140625" style="67" bestFit="1" customWidth="1"/>
    <col min="8714" max="8715" width="8.7109375" style="67" bestFit="1" customWidth="1"/>
    <col min="8716" max="8717" width="5.42578125" style="67" customWidth="1"/>
    <col min="8718" max="8719" width="7.5703125" style="67" bestFit="1" customWidth="1"/>
    <col min="8720" max="8721" width="8.7109375" style="67" bestFit="1" customWidth="1"/>
    <col min="8722" max="8725" width="7.5703125" style="67" bestFit="1" customWidth="1"/>
    <col min="8726" max="8727" width="1" style="67" customWidth="1"/>
    <col min="8728" max="8960" width="8.5703125" style="67"/>
    <col min="8961" max="8961" width="14.140625" style="67" bestFit="1" customWidth="1"/>
    <col min="8962" max="8965" width="9.7109375" style="67" bestFit="1" customWidth="1"/>
    <col min="8966" max="8969" width="11.140625" style="67" bestFit="1" customWidth="1"/>
    <col min="8970" max="8971" width="8.7109375" style="67" bestFit="1" customWidth="1"/>
    <col min="8972" max="8973" width="5.42578125" style="67" customWidth="1"/>
    <col min="8974" max="8975" width="7.5703125" style="67" bestFit="1" customWidth="1"/>
    <col min="8976" max="8977" width="8.7109375" style="67" bestFit="1" customWidth="1"/>
    <col min="8978" max="8981" width="7.5703125" style="67" bestFit="1" customWidth="1"/>
    <col min="8982" max="8983" width="1" style="67" customWidth="1"/>
    <col min="8984" max="9216" width="8.5703125" style="67"/>
    <col min="9217" max="9217" width="14.140625" style="67" bestFit="1" customWidth="1"/>
    <col min="9218" max="9221" width="9.7109375" style="67" bestFit="1" customWidth="1"/>
    <col min="9222" max="9225" width="11.140625" style="67" bestFit="1" customWidth="1"/>
    <col min="9226" max="9227" width="8.7109375" style="67" bestFit="1" customWidth="1"/>
    <col min="9228" max="9229" width="5.42578125" style="67" customWidth="1"/>
    <col min="9230" max="9231" width="7.5703125" style="67" bestFit="1" customWidth="1"/>
    <col min="9232" max="9233" width="8.7109375" style="67" bestFit="1" customWidth="1"/>
    <col min="9234" max="9237" width="7.5703125" style="67" bestFit="1" customWidth="1"/>
    <col min="9238" max="9239" width="1" style="67" customWidth="1"/>
    <col min="9240" max="9472" width="8.5703125" style="67"/>
    <col min="9473" max="9473" width="14.140625" style="67" bestFit="1" customWidth="1"/>
    <col min="9474" max="9477" width="9.7109375" style="67" bestFit="1" customWidth="1"/>
    <col min="9478" max="9481" width="11.140625" style="67" bestFit="1" customWidth="1"/>
    <col min="9482" max="9483" width="8.7109375" style="67" bestFit="1" customWidth="1"/>
    <col min="9484" max="9485" width="5.42578125" style="67" customWidth="1"/>
    <col min="9486" max="9487" width="7.5703125" style="67" bestFit="1" customWidth="1"/>
    <col min="9488" max="9489" width="8.7109375" style="67" bestFit="1" customWidth="1"/>
    <col min="9490" max="9493" width="7.5703125" style="67" bestFit="1" customWidth="1"/>
    <col min="9494" max="9495" width="1" style="67" customWidth="1"/>
    <col min="9496" max="9728" width="8.5703125" style="67"/>
    <col min="9729" max="9729" width="14.140625" style="67" bestFit="1" customWidth="1"/>
    <col min="9730" max="9733" width="9.7109375" style="67" bestFit="1" customWidth="1"/>
    <col min="9734" max="9737" width="11.140625" style="67" bestFit="1" customWidth="1"/>
    <col min="9738" max="9739" width="8.7109375" style="67" bestFit="1" customWidth="1"/>
    <col min="9740" max="9741" width="5.42578125" style="67" customWidth="1"/>
    <col min="9742" max="9743" width="7.5703125" style="67" bestFit="1" customWidth="1"/>
    <col min="9744" max="9745" width="8.7109375" style="67" bestFit="1" customWidth="1"/>
    <col min="9746" max="9749" width="7.5703125" style="67" bestFit="1" customWidth="1"/>
    <col min="9750" max="9751" width="1" style="67" customWidth="1"/>
    <col min="9752" max="9984" width="8.5703125" style="67"/>
    <col min="9985" max="9985" width="14.140625" style="67" bestFit="1" customWidth="1"/>
    <col min="9986" max="9989" width="9.7109375" style="67" bestFit="1" customWidth="1"/>
    <col min="9990" max="9993" width="11.140625" style="67" bestFit="1" customWidth="1"/>
    <col min="9994" max="9995" width="8.7109375" style="67" bestFit="1" customWidth="1"/>
    <col min="9996" max="9997" width="5.42578125" style="67" customWidth="1"/>
    <col min="9998" max="9999" width="7.5703125" style="67" bestFit="1" customWidth="1"/>
    <col min="10000" max="10001" width="8.7109375" style="67" bestFit="1" customWidth="1"/>
    <col min="10002" max="10005" width="7.5703125" style="67" bestFit="1" customWidth="1"/>
    <col min="10006" max="10007" width="1" style="67" customWidth="1"/>
    <col min="10008" max="10240" width="8.5703125" style="67"/>
    <col min="10241" max="10241" width="14.140625" style="67" bestFit="1" customWidth="1"/>
    <col min="10242" max="10245" width="9.7109375" style="67" bestFit="1" customWidth="1"/>
    <col min="10246" max="10249" width="11.140625" style="67" bestFit="1" customWidth="1"/>
    <col min="10250" max="10251" width="8.7109375" style="67" bestFit="1" customWidth="1"/>
    <col min="10252" max="10253" width="5.42578125" style="67" customWidth="1"/>
    <col min="10254" max="10255" width="7.5703125" style="67" bestFit="1" customWidth="1"/>
    <col min="10256" max="10257" width="8.7109375" style="67" bestFit="1" customWidth="1"/>
    <col min="10258" max="10261" width="7.5703125" style="67" bestFit="1" customWidth="1"/>
    <col min="10262" max="10263" width="1" style="67" customWidth="1"/>
    <col min="10264" max="10496" width="8.5703125" style="67"/>
    <col min="10497" max="10497" width="14.140625" style="67" bestFit="1" customWidth="1"/>
    <col min="10498" max="10501" width="9.7109375" style="67" bestFit="1" customWidth="1"/>
    <col min="10502" max="10505" width="11.140625" style="67" bestFit="1" customWidth="1"/>
    <col min="10506" max="10507" width="8.7109375" style="67" bestFit="1" customWidth="1"/>
    <col min="10508" max="10509" width="5.42578125" style="67" customWidth="1"/>
    <col min="10510" max="10511" width="7.5703125" style="67" bestFit="1" customWidth="1"/>
    <col min="10512" max="10513" width="8.7109375" style="67" bestFit="1" customWidth="1"/>
    <col min="10514" max="10517" width="7.5703125" style="67" bestFit="1" customWidth="1"/>
    <col min="10518" max="10519" width="1" style="67" customWidth="1"/>
    <col min="10520" max="10752" width="8.5703125" style="67"/>
    <col min="10753" max="10753" width="14.140625" style="67" bestFit="1" customWidth="1"/>
    <col min="10754" max="10757" width="9.7109375" style="67" bestFit="1" customWidth="1"/>
    <col min="10758" max="10761" width="11.140625" style="67" bestFit="1" customWidth="1"/>
    <col min="10762" max="10763" width="8.7109375" style="67" bestFit="1" customWidth="1"/>
    <col min="10764" max="10765" width="5.42578125" style="67" customWidth="1"/>
    <col min="10766" max="10767" width="7.5703125" style="67" bestFit="1" customWidth="1"/>
    <col min="10768" max="10769" width="8.7109375" style="67" bestFit="1" customWidth="1"/>
    <col min="10770" max="10773" width="7.5703125" style="67" bestFit="1" customWidth="1"/>
    <col min="10774" max="10775" width="1" style="67" customWidth="1"/>
    <col min="10776" max="11008" width="8.5703125" style="67"/>
    <col min="11009" max="11009" width="14.140625" style="67" bestFit="1" customWidth="1"/>
    <col min="11010" max="11013" width="9.7109375" style="67" bestFit="1" customWidth="1"/>
    <col min="11014" max="11017" width="11.140625" style="67" bestFit="1" customWidth="1"/>
    <col min="11018" max="11019" width="8.7109375" style="67" bestFit="1" customWidth="1"/>
    <col min="11020" max="11021" width="5.42578125" style="67" customWidth="1"/>
    <col min="11022" max="11023" width="7.5703125" style="67" bestFit="1" customWidth="1"/>
    <col min="11024" max="11025" width="8.7109375" style="67" bestFit="1" customWidth="1"/>
    <col min="11026" max="11029" width="7.5703125" style="67" bestFit="1" customWidth="1"/>
    <col min="11030" max="11031" width="1" style="67" customWidth="1"/>
    <col min="11032" max="11264" width="8.5703125" style="67"/>
    <col min="11265" max="11265" width="14.140625" style="67" bestFit="1" customWidth="1"/>
    <col min="11266" max="11269" width="9.7109375" style="67" bestFit="1" customWidth="1"/>
    <col min="11270" max="11273" width="11.140625" style="67" bestFit="1" customWidth="1"/>
    <col min="11274" max="11275" width="8.7109375" style="67" bestFit="1" customWidth="1"/>
    <col min="11276" max="11277" width="5.42578125" style="67" customWidth="1"/>
    <col min="11278" max="11279" width="7.5703125" style="67" bestFit="1" customWidth="1"/>
    <col min="11280" max="11281" width="8.7109375" style="67" bestFit="1" customWidth="1"/>
    <col min="11282" max="11285" width="7.5703125" style="67" bestFit="1" customWidth="1"/>
    <col min="11286" max="11287" width="1" style="67" customWidth="1"/>
    <col min="11288" max="11520" width="8.5703125" style="67"/>
    <col min="11521" max="11521" width="14.140625" style="67" bestFit="1" customWidth="1"/>
    <col min="11522" max="11525" width="9.7109375" style="67" bestFit="1" customWidth="1"/>
    <col min="11526" max="11529" width="11.140625" style="67" bestFit="1" customWidth="1"/>
    <col min="11530" max="11531" width="8.7109375" style="67" bestFit="1" customWidth="1"/>
    <col min="11532" max="11533" width="5.42578125" style="67" customWidth="1"/>
    <col min="11534" max="11535" width="7.5703125" style="67" bestFit="1" customWidth="1"/>
    <col min="11536" max="11537" width="8.7109375" style="67" bestFit="1" customWidth="1"/>
    <col min="11538" max="11541" width="7.5703125" style="67" bestFit="1" customWidth="1"/>
    <col min="11542" max="11543" width="1" style="67" customWidth="1"/>
    <col min="11544" max="11776" width="8.5703125" style="67"/>
    <col min="11777" max="11777" width="14.140625" style="67" bestFit="1" customWidth="1"/>
    <col min="11778" max="11781" width="9.7109375" style="67" bestFit="1" customWidth="1"/>
    <col min="11782" max="11785" width="11.140625" style="67" bestFit="1" customWidth="1"/>
    <col min="11786" max="11787" width="8.7109375" style="67" bestFit="1" customWidth="1"/>
    <col min="11788" max="11789" width="5.42578125" style="67" customWidth="1"/>
    <col min="11790" max="11791" width="7.5703125" style="67" bestFit="1" customWidth="1"/>
    <col min="11792" max="11793" width="8.7109375" style="67" bestFit="1" customWidth="1"/>
    <col min="11794" max="11797" width="7.5703125" style="67" bestFit="1" customWidth="1"/>
    <col min="11798" max="11799" width="1" style="67" customWidth="1"/>
    <col min="11800" max="12032" width="8.5703125" style="67"/>
    <col min="12033" max="12033" width="14.140625" style="67" bestFit="1" customWidth="1"/>
    <col min="12034" max="12037" width="9.7109375" style="67" bestFit="1" customWidth="1"/>
    <col min="12038" max="12041" width="11.140625" style="67" bestFit="1" customWidth="1"/>
    <col min="12042" max="12043" width="8.7109375" style="67" bestFit="1" customWidth="1"/>
    <col min="12044" max="12045" width="5.42578125" style="67" customWidth="1"/>
    <col min="12046" max="12047" width="7.5703125" style="67" bestFit="1" customWidth="1"/>
    <col min="12048" max="12049" width="8.7109375" style="67" bestFit="1" customWidth="1"/>
    <col min="12050" max="12053" width="7.5703125" style="67" bestFit="1" customWidth="1"/>
    <col min="12054" max="12055" width="1" style="67" customWidth="1"/>
    <col min="12056" max="12288" width="8.5703125" style="67"/>
    <col min="12289" max="12289" width="14.140625" style="67" bestFit="1" customWidth="1"/>
    <col min="12290" max="12293" width="9.7109375" style="67" bestFit="1" customWidth="1"/>
    <col min="12294" max="12297" width="11.140625" style="67" bestFit="1" customWidth="1"/>
    <col min="12298" max="12299" width="8.7109375" style="67" bestFit="1" customWidth="1"/>
    <col min="12300" max="12301" width="5.42578125" style="67" customWidth="1"/>
    <col min="12302" max="12303" width="7.5703125" style="67" bestFit="1" customWidth="1"/>
    <col min="12304" max="12305" width="8.7109375" style="67" bestFit="1" customWidth="1"/>
    <col min="12306" max="12309" width="7.5703125" style="67" bestFit="1" customWidth="1"/>
    <col min="12310" max="12311" width="1" style="67" customWidth="1"/>
    <col min="12312" max="12544" width="8.5703125" style="67"/>
    <col min="12545" max="12545" width="14.140625" style="67" bestFit="1" customWidth="1"/>
    <col min="12546" max="12549" width="9.7109375" style="67" bestFit="1" customWidth="1"/>
    <col min="12550" max="12553" width="11.140625" style="67" bestFit="1" customWidth="1"/>
    <col min="12554" max="12555" width="8.7109375" style="67" bestFit="1" customWidth="1"/>
    <col min="12556" max="12557" width="5.42578125" style="67" customWidth="1"/>
    <col min="12558" max="12559" width="7.5703125" style="67" bestFit="1" customWidth="1"/>
    <col min="12560" max="12561" width="8.7109375" style="67" bestFit="1" customWidth="1"/>
    <col min="12562" max="12565" width="7.5703125" style="67" bestFit="1" customWidth="1"/>
    <col min="12566" max="12567" width="1" style="67" customWidth="1"/>
    <col min="12568" max="12800" width="8.5703125" style="67"/>
    <col min="12801" max="12801" width="14.140625" style="67" bestFit="1" customWidth="1"/>
    <col min="12802" max="12805" width="9.7109375" style="67" bestFit="1" customWidth="1"/>
    <col min="12806" max="12809" width="11.140625" style="67" bestFit="1" customWidth="1"/>
    <col min="12810" max="12811" width="8.7109375" style="67" bestFit="1" customWidth="1"/>
    <col min="12812" max="12813" width="5.42578125" style="67" customWidth="1"/>
    <col min="12814" max="12815" width="7.5703125" style="67" bestFit="1" customWidth="1"/>
    <col min="12816" max="12817" width="8.7109375" style="67" bestFit="1" customWidth="1"/>
    <col min="12818" max="12821" width="7.5703125" style="67" bestFit="1" customWidth="1"/>
    <col min="12822" max="12823" width="1" style="67" customWidth="1"/>
    <col min="12824" max="13056" width="8.5703125" style="67"/>
    <col min="13057" max="13057" width="14.140625" style="67" bestFit="1" customWidth="1"/>
    <col min="13058" max="13061" width="9.7109375" style="67" bestFit="1" customWidth="1"/>
    <col min="13062" max="13065" width="11.140625" style="67" bestFit="1" customWidth="1"/>
    <col min="13066" max="13067" width="8.7109375" style="67" bestFit="1" customWidth="1"/>
    <col min="13068" max="13069" width="5.42578125" style="67" customWidth="1"/>
    <col min="13070" max="13071" width="7.5703125" style="67" bestFit="1" customWidth="1"/>
    <col min="13072" max="13073" width="8.7109375" style="67" bestFit="1" customWidth="1"/>
    <col min="13074" max="13077" width="7.5703125" style="67" bestFit="1" customWidth="1"/>
    <col min="13078" max="13079" width="1" style="67" customWidth="1"/>
    <col min="13080" max="13312" width="8.5703125" style="67"/>
    <col min="13313" max="13313" width="14.140625" style="67" bestFit="1" customWidth="1"/>
    <col min="13314" max="13317" width="9.7109375" style="67" bestFit="1" customWidth="1"/>
    <col min="13318" max="13321" width="11.140625" style="67" bestFit="1" customWidth="1"/>
    <col min="13322" max="13323" width="8.7109375" style="67" bestFit="1" customWidth="1"/>
    <col min="13324" max="13325" width="5.42578125" style="67" customWidth="1"/>
    <col min="13326" max="13327" width="7.5703125" style="67" bestFit="1" customWidth="1"/>
    <col min="13328" max="13329" width="8.7109375" style="67" bestFit="1" customWidth="1"/>
    <col min="13330" max="13333" width="7.5703125" style="67" bestFit="1" customWidth="1"/>
    <col min="13334" max="13335" width="1" style="67" customWidth="1"/>
    <col min="13336" max="13568" width="8.5703125" style="67"/>
    <col min="13569" max="13569" width="14.140625" style="67" bestFit="1" customWidth="1"/>
    <col min="13570" max="13573" width="9.7109375" style="67" bestFit="1" customWidth="1"/>
    <col min="13574" max="13577" width="11.140625" style="67" bestFit="1" customWidth="1"/>
    <col min="13578" max="13579" width="8.7109375" style="67" bestFit="1" customWidth="1"/>
    <col min="13580" max="13581" width="5.42578125" style="67" customWidth="1"/>
    <col min="13582" max="13583" width="7.5703125" style="67" bestFit="1" customWidth="1"/>
    <col min="13584" max="13585" width="8.7109375" style="67" bestFit="1" customWidth="1"/>
    <col min="13586" max="13589" width="7.5703125" style="67" bestFit="1" customWidth="1"/>
    <col min="13590" max="13591" width="1" style="67" customWidth="1"/>
    <col min="13592" max="13824" width="8.5703125" style="67"/>
    <col min="13825" max="13825" width="14.140625" style="67" bestFit="1" customWidth="1"/>
    <col min="13826" max="13829" width="9.7109375" style="67" bestFit="1" customWidth="1"/>
    <col min="13830" max="13833" width="11.140625" style="67" bestFit="1" customWidth="1"/>
    <col min="13834" max="13835" width="8.7109375" style="67" bestFit="1" customWidth="1"/>
    <col min="13836" max="13837" width="5.42578125" style="67" customWidth="1"/>
    <col min="13838" max="13839" width="7.5703125" style="67" bestFit="1" customWidth="1"/>
    <col min="13840" max="13841" width="8.7109375" style="67" bestFit="1" customWidth="1"/>
    <col min="13842" max="13845" width="7.5703125" style="67" bestFit="1" customWidth="1"/>
    <col min="13846" max="13847" width="1" style="67" customWidth="1"/>
    <col min="13848" max="14080" width="8.5703125" style="67"/>
    <col min="14081" max="14081" width="14.140625" style="67" bestFit="1" customWidth="1"/>
    <col min="14082" max="14085" width="9.7109375" style="67" bestFit="1" customWidth="1"/>
    <col min="14086" max="14089" width="11.140625" style="67" bestFit="1" customWidth="1"/>
    <col min="14090" max="14091" width="8.7109375" style="67" bestFit="1" customWidth="1"/>
    <col min="14092" max="14093" width="5.42578125" style="67" customWidth="1"/>
    <col min="14094" max="14095" width="7.5703125" style="67" bestFit="1" customWidth="1"/>
    <col min="14096" max="14097" width="8.7109375" style="67" bestFit="1" customWidth="1"/>
    <col min="14098" max="14101" width="7.5703125" style="67" bestFit="1" customWidth="1"/>
    <col min="14102" max="14103" width="1" style="67" customWidth="1"/>
    <col min="14104" max="14336" width="8.5703125" style="67"/>
    <col min="14337" max="14337" width="14.140625" style="67" bestFit="1" customWidth="1"/>
    <col min="14338" max="14341" width="9.7109375" style="67" bestFit="1" customWidth="1"/>
    <col min="14342" max="14345" width="11.140625" style="67" bestFit="1" customWidth="1"/>
    <col min="14346" max="14347" width="8.7109375" style="67" bestFit="1" customWidth="1"/>
    <col min="14348" max="14349" width="5.42578125" style="67" customWidth="1"/>
    <col min="14350" max="14351" width="7.5703125" style="67" bestFit="1" customWidth="1"/>
    <col min="14352" max="14353" width="8.7109375" style="67" bestFit="1" customWidth="1"/>
    <col min="14354" max="14357" width="7.5703125" style="67" bestFit="1" customWidth="1"/>
    <col min="14358" max="14359" width="1" style="67" customWidth="1"/>
    <col min="14360" max="14592" width="8.5703125" style="67"/>
    <col min="14593" max="14593" width="14.140625" style="67" bestFit="1" customWidth="1"/>
    <col min="14594" max="14597" width="9.7109375" style="67" bestFit="1" customWidth="1"/>
    <col min="14598" max="14601" width="11.140625" style="67" bestFit="1" customWidth="1"/>
    <col min="14602" max="14603" width="8.7109375" style="67" bestFit="1" customWidth="1"/>
    <col min="14604" max="14605" width="5.42578125" style="67" customWidth="1"/>
    <col min="14606" max="14607" width="7.5703125" style="67" bestFit="1" customWidth="1"/>
    <col min="14608" max="14609" width="8.7109375" style="67" bestFit="1" customWidth="1"/>
    <col min="14610" max="14613" width="7.5703125" style="67" bestFit="1" customWidth="1"/>
    <col min="14614" max="14615" width="1" style="67" customWidth="1"/>
    <col min="14616" max="14848" width="8.5703125" style="67"/>
    <col min="14849" max="14849" width="14.140625" style="67" bestFit="1" customWidth="1"/>
    <col min="14850" max="14853" width="9.7109375" style="67" bestFit="1" customWidth="1"/>
    <col min="14854" max="14857" width="11.140625" style="67" bestFit="1" customWidth="1"/>
    <col min="14858" max="14859" width="8.7109375" style="67" bestFit="1" customWidth="1"/>
    <col min="14860" max="14861" width="5.42578125" style="67" customWidth="1"/>
    <col min="14862" max="14863" width="7.5703125" style="67" bestFit="1" customWidth="1"/>
    <col min="14864" max="14865" width="8.7109375" style="67" bestFit="1" customWidth="1"/>
    <col min="14866" max="14869" width="7.5703125" style="67" bestFit="1" customWidth="1"/>
    <col min="14870" max="14871" width="1" style="67" customWidth="1"/>
    <col min="14872" max="15104" width="8.5703125" style="67"/>
    <col min="15105" max="15105" width="14.140625" style="67" bestFit="1" customWidth="1"/>
    <col min="15106" max="15109" width="9.7109375" style="67" bestFit="1" customWidth="1"/>
    <col min="15110" max="15113" width="11.140625" style="67" bestFit="1" customWidth="1"/>
    <col min="15114" max="15115" width="8.7109375" style="67" bestFit="1" customWidth="1"/>
    <col min="15116" max="15117" width="5.42578125" style="67" customWidth="1"/>
    <col min="15118" max="15119" width="7.5703125" style="67" bestFit="1" customWidth="1"/>
    <col min="15120" max="15121" width="8.7109375" style="67" bestFit="1" customWidth="1"/>
    <col min="15122" max="15125" width="7.5703125" style="67" bestFit="1" customWidth="1"/>
    <col min="15126" max="15127" width="1" style="67" customWidth="1"/>
    <col min="15128" max="15360" width="8.5703125" style="67"/>
    <col min="15361" max="15361" width="14.140625" style="67" bestFit="1" customWidth="1"/>
    <col min="15362" max="15365" width="9.7109375" style="67" bestFit="1" customWidth="1"/>
    <col min="15366" max="15369" width="11.140625" style="67" bestFit="1" customWidth="1"/>
    <col min="15370" max="15371" width="8.7109375" style="67" bestFit="1" customWidth="1"/>
    <col min="15372" max="15373" width="5.42578125" style="67" customWidth="1"/>
    <col min="15374" max="15375" width="7.5703125" style="67" bestFit="1" customWidth="1"/>
    <col min="15376" max="15377" width="8.7109375" style="67" bestFit="1" customWidth="1"/>
    <col min="15378" max="15381" width="7.5703125" style="67" bestFit="1" customWidth="1"/>
    <col min="15382" max="15383" width="1" style="67" customWidth="1"/>
    <col min="15384" max="15616" width="8.5703125" style="67"/>
    <col min="15617" max="15617" width="14.140625" style="67" bestFit="1" customWidth="1"/>
    <col min="15618" max="15621" width="9.7109375" style="67" bestFit="1" customWidth="1"/>
    <col min="15622" max="15625" width="11.140625" style="67" bestFit="1" customWidth="1"/>
    <col min="15626" max="15627" width="8.7109375" style="67" bestFit="1" customWidth="1"/>
    <col min="15628" max="15629" width="5.42578125" style="67" customWidth="1"/>
    <col min="15630" max="15631" width="7.5703125" style="67" bestFit="1" customWidth="1"/>
    <col min="15632" max="15633" width="8.7109375" style="67" bestFit="1" customWidth="1"/>
    <col min="15634" max="15637" width="7.5703125" style="67" bestFit="1" customWidth="1"/>
    <col min="15638" max="15639" width="1" style="67" customWidth="1"/>
    <col min="15640" max="15872" width="8.5703125" style="67"/>
    <col min="15873" max="15873" width="14.140625" style="67" bestFit="1" customWidth="1"/>
    <col min="15874" max="15877" width="9.7109375" style="67" bestFit="1" customWidth="1"/>
    <col min="15878" max="15881" width="11.140625" style="67" bestFit="1" customWidth="1"/>
    <col min="15882" max="15883" width="8.7109375" style="67" bestFit="1" customWidth="1"/>
    <col min="15884" max="15885" width="5.42578125" style="67" customWidth="1"/>
    <col min="15886" max="15887" width="7.5703125" style="67" bestFit="1" customWidth="1"/>
    <col min="15888" max="15889" width="8.7109375" style="67" bestFit="1" customWidth="1"/>
    <col min="15890" max="15893" width="7.5703125" style="67" bestFit="1" customWidth="1"/>
    <col min="15894" max="15895" width="1" style="67" customWidth="1"/>
    <col min="15896" max="16128" width="8.5703125" style="67"/>
    <col min="16129" max="16129" width="14.140625" style="67" bestFit="1" customWidth="1"/>
    <col min="16130" max="16133" width="9.7109375" style="67" bestFit="1" customWidth="1"/>
    <col min="16134" max="16137" width="11.140625" style="67" bestFit="1" customWidth="1"/>
    <col min="16138" max="16139" width="8.7109375" style="67" bestFit="1" customWidth="1"/>
    <col min="16140" max="16141" width="5.42578125" style="67" customWidth="1"/>
    <col min="16142" max="16143" width="7.5703125" style="67" bestFit="1" customWidth="1"/>
    <col min="16144" max="16145" width="8.7109375" style="67" bestFit="1" customWidth="1"/>
    <col min="16146" max="16149" width="7.5703125" style="67" bestFit="1" customWidth="1"/>
    <col min="16150" max="16151" width="1" style="67" customWidth="1"/>
    <col min="16152" max="16384" width="8.5703125" style="67"/>
  </cols>
  <sheetData>
    <row r="1" spans="1:23" ht="26.25" customHeight="1">
      <c r="A1" s="2"/>
      <c r="B1" s="2"/>
      <c r="C1" s="2"/>
      <c r="D1" s="2"/>
      <c r="E1" s="66"/>
    </row>
    <row r="2" spans="1:23" ht="26.25" customHeight="1">
      <c r="B2" s="66"/>
      <c r="C2" s="66"/>
      <c r="D2" s="66"/>
      <c r="E2" s="66"/>
      <c r="H2" s="2"/>
      <c r="I2" s="2"/>
      <c r="J2" s="2"/>
    </row>
    <row r="3" spans="1:23" s="68" customFormat="1" ht="20.25" customHeight="1" thickBot="1">
      <c r="A3" s="332" t="s">
        <v>100</v>
      </c>
      <c r="B3" s="332"/>
      <c r="C3" s="332"/>
      <c r="D3" s="332"/>
      <c r="E3" s="332"/>
      <c r="F3" s="332"/>
      <c r="G3" s="332"/>
      <c r="H3" s="332"/>
      <c r="I3" s="332"/>
      <c r="J3" s="332"/>
      <c r="K3" s="332"/>
      <c r="L3" s="332"/>
      <c r="M3" s="332"/>
      <c r="N3" s="332"/>
      <c r="O3" s="332"/>
      <c r="P3" s="332"/>
      <c r="Q3" s="332"/>
      <c r="R3" s="332"/>
      <c r="S3" s="332"/>
      <c r="T3" s="332"/>
      <c r="U3" s="332"/>
    </row>
    <row r="4" spans="1:23" s="70" customFormat="1" ht="27.75" customHeight="1">
      <c r="A4" s="333" t="s">
        <v>45</v>
      </c>
      <c r="B4" s="336" t="s">
        <v>101</v>
      </c>
      <c r="C4" s="337"/>
      <c r="D4" s="338"/>
      <c r="E4" s="342" t="s">
        <v>102</v>
      </c>
      <c r="F4" s="337"/>
      <c r="G4" s="337"/>
      <c r="H4" s="343"/>
      <c r="I4" s="343"/>
      <c r="J4" s="343"/>
      <c r="K4" s="344"/>
      <c r="L4" s="345" t="s">
        <v>46</v>
      </c>
      <c r="M4" s="346"/>
      <c r="N4" s="345" t="s">
        <v>47</v>
      </c>
      <c r="O4" s="346"/>
      <c r="P4" s="349" t="s">
        <v>48</v>
      </c>
      <c r="Q4" s="337"/>
      <c r="R4" s="338"/>
      <c r="S4" s="349" t="s">
        <v>49</v>
      </c>
      <c r="T4" s="337"/>
      <c r="U4" s="337"/>
      <c r="V4" s="69"/>
      <c r="W4" s="69"/>
    </row>
    <row r="5" spans="1:23" s="70" customFormat="1" ht="17.25" customHeight="1">
      <c r="A5" s="334"/>
      <c r="B5" s="339"/>
      <c r="C5" s="340"/>
      <c r="D5" s="341"/>
      <c r="E5" s="351" t="s">
        <v>14</v>
      </c>
      <c r="F5" s="352"/>
      <c r="G5" s="331"/>
      <c r="H5" s="330" t="s">
        <v>103</v>
      </c>
      <c r="I5" s="331"/>
      <c r="J5" s="330" t="s">
        <v>104</v>
      </c>
      <c r="K5" s="331"/>
      <c r="L5" s="347"/>
      <c r="M5" s="348"/>
      <c r="N5" s="347"/>
      <c r="O5" s="348"/>
      <c r="P5" s="350"/>
      <c r="Q5" s="340"/>
      <c r="R5" s="341"/>
      <c r="S5" s="350"/>
      <c r="T5" s="340"/>
      <c r="U5" s="340"/>
      <c r="V5" s="69"/>
      <c r="W5" s="69"/>
    </row>
    <row r="6" spans="1:23" s="70" customFormat="1" ht="21.95" customHeight="1" thickBot="1">
      <c r="A6" s="335"/>
      <c r="B6" s="71" t="s">
        <v>14</v>
      </c>
      <c r="C6" s="72" t="s">
        <v>15</v>
      </c>
      <c r="D6" s="72" t="s">
        <v>16</v>
      </c>
      <c r="E6" s="73" t="s">
        <v>14</v>
      </c>
      <c r="F6" s="72" t="s">
        <v>15</v>
      </c>
      <c r="G6" s="72" t="s">
        <v>16</v>
      </c>
      <c r="H6" s="72" t="s">
        <v>15</v>
      </c>
      <c r="I6" s="72" t="s">
        <v>16</v>
      </c>
      <c r="J6" s="72" t="s">
        <v>15</v>
      </c>
      <c r="K6" s="72" t="s">
        <v>16</v>
      </c>
      <c r="L6" s="72" t="s">
        <v>15</v>
      </c>
      <c r="M6" s="72" t="s">
        <v>16</v>
      </c>
      <c r="N6" s="72" t="s">
        <v>15</v>
      </c>
      <c r="O6" s="72" t="s">
        <v>16</v>
      </c>
      <c r="P6" s="73" t="s">
        <v>14</v>
      </c>
      <c r="Q6" s="72" t="s">
        <v>15</v>
      </c>
      <c r="R6" s="72" t="s">
        <v>16</v>
      </c>
      <c r="S6" s="73" t="s">
        <v>14</v>
      </c>
      <c r="T6" s="72" t="s">
        <v>15</v>
      </c>
      <c r="U6" s="72" t="s">
        <v>16</v>
      </c>
      <c r="V6" s="69"/>
      <c r="W6" s="69"/>
    </row>
    <row r="7" spans="1:23" s="68" customFormat="1" ht="22.5" customHeight="1">
      <c r="A7" s="228" t="s">
        <v>50</v>
      </c>
      <c r="B7" s="229">
        <v>8158</v>
      </c>
      <c r="C7" s="230">
        <v>4216</v>
      </c>
      <c r="D7" s="230">
        <v>3942</v>
      </c>
      <c r="E7" s="230">
        <v>7841</v>
      </c>
      <c r="F7" s="230">
        <v>3989</v>
      </c>
      <c r="G7" s="230">
        <v>3852</v>
      </c>
      <c r="H7" s="230">
        <v>3829</v>
      </c>
      <c r="I7" s="230">
        <v>3722</v>
      </c>
      <c r="J7" s="230">
        <v>160</v>
      </c>
      <c r="K7" s="230">
        <v>130</v>
      </c>
      <c r="L7" s="25">
        <v>0</v>
      </c>
      <c r="M7" s="25">
        <v>0</v>
      </c>
      <c r="N7" s="230">
        <v>31</v>
      </c>
      <c r="O7" s="230">
        <v>17</v>
      </c>
      <c r="P7" s="230">
        <v>202</v>
      </c>
      <c r="Q7" s="230">
        <v>158</v>
      </c>
      <c r="R7" s="230">
        <v>44</v>
      </c>
      <c r="S7" s="230">
        <v>67</v>
      </c>
      <c r="T7" s="230">
        <v>38</v>
      </c>
      <c r="U7" s="230">
        <v>29</v>
      </c>
      <c r="V7" s="74"/>
      <c r="W7" s="74"/>
    </row>
    <row r="8" spans="1:23" s="68" customFormat="1" ht="22.5" customHeight="1">
      <c r="A8" s="75" t="s">
        <v>72</v>
      </c>
      <c r="B8" s="231">
        <f t="shared" ref="B8:B14" si="0">SUM(C8:D8)</f>
        <v>7873</v>
      </c>
      <c r="C8" s="142">
        <f t="shared" ref="C8:U8" si="1">SUM(C9:C11)</f>
        <v>3985</v>
      </c>
      <c r="D8" s="142">
        <f t="shared" si="1"/>
        <v>3888</v>
      </c>
      <c r="E8" s="142">
        <f>SUM(E9:E11)</f>
        <v>7564</v>
      </c>
      <c r="F8" s="142">
        <f>SUM(F9:F11)</f>
        <v>3771</v>
      </c>
      <c r="G8" s="142">
        <f t="shared" si="1"/>
        <v>3793</v>
      </c>
      <c r="H8" s="142">
        <f t="shared" si="1"/>
        <v>3612</v>
      </c>
      <c r="I8" s="142">
        <f t="shared" si="1"/>
        <v>3668</v>
      </c>
      <c r="J8" s="142">
        <f t="shared" si="1"/>
        <v>159</v>
      </c>
      <c r="K8" s="142">
        <f t="shared" si="1"/>
        <v>125</v>
      </c>
      <c r="L8" s="232">
        <v>0</v>
      </c>
      <c r="M8" s="233">
        <v>0</v>
      </c>
      <c r="N8" s="142">
        <f t="shared" si="1"/>
        <v>30</v>
      </c>
      <c r="O8" s="142">
        <f t="shared" si="1"/>
        <v>22</v>
      </c>
      <c r="P8" s="142">
        <f>SUM(P9:P11)</f>
        <v>192</v>
      </c>
      <c r="Q8" s="142">
        <f t="shared" si="1"/>
        <v>142</v>
      </c>
      <c r="R8" s="142">
        <f t="shared" si="1"/>
        <v>50</v>
      </c>
      <c r="S8" s="142">
        <f t="shared" si="1"/>
        <v>65</v>
      </c>
      <c r="T8" s="142">
        <f t="shared" si="1"/>
        <v>42</v>
      </c>
      <c r="U8" s="142">
        <f t="shared" si="1"/>
        <v>23</v>
      </c>
      <c r="V8" s="74"/>
      <c r="W8" s="74"/>
    </row>
    <row r="9" spans="1:23" s="68" customFormat="1" ht="22.5" customHeight="1">
      <c r="A9" s="76" t="s">
        <v>19</v>
      </c>
      <c r="B9" s="234">
        <f t="shared" si="0"/>
        <v>117</v>
      </c>
      <c r="C9" s="25">
        <f>SUM(F9,L9,N9,Q9,T9)</f>
        <v>59</v>
      </c>
      <c r="D9" s="25">
        <f>SUM(G9,M9,O9,R9,U9)</f>
        <v>58</v>
      </c>
      <c r="E9" s="25">
        <f>SUM(F9:G9)</f>
        <v>116</v>
      </c>
      <c r="F9" s="25">
        <f>SUM(H9,J9)</f>
        <v>58</v>
      </c>
      <c r="G9" s="25">
        <f>SUM(I9,K9)</f>
        <v>58</v>
      </c>
      <c r="H9" s="25">
        <v>58</v>
      </c>
      <c r="I9" s="25">
        <v>58</v>
      </c>
      <c r="J9" s="25">
        <v>0</v>
      </c>
      <c r="K9" s="25">
        <v>0</v>
      </c>
      <c r="L9" s="25">
        <v>0</v>
      </c>
      <c r="M9" s="25">
        <v>0</v>
      </c>
      <c r="N9" s="25">
        <v>1</v>
      </c>
      <c r="O9" s="25">
        <v>0</v>
      </c>
      <c r="P9" s="25">
        <f>SUM(Q9:R9)</f>
        <v>0</v>
      </c>
      <c r="Q9" s="25">
        <v>0</v>
      </c>
      <c r="R9" s="25">
        <v>0</v>
      </c>
      <c r="S9" s="25">
        <f>SUM(T9:U9)</f>
        <v>0</v>
      </c>
      <c r="T9" s="25">
        <v>0</v>
      </c>
      <c r="U9" s="235">
        <v>0</v>
      </c>
      <c r="V9" s="77"/>
      <c r="W9" s="77"/>
    </row>
    <row r="10" spans="1:23" s="68" customFormat="1" ht="22.5" customHeight="1">
      <c r="A10" s="76" t="s">
        <v>20</v>
      </c>
      <c r="B10" s="234">
        <f t="shared" si="0"/>
        <v>7648</v>
      </c>
      <c r="C10" s="25">
        <f>SUM(C13:C29)</f>
        <v>3868</v>
      </c>
      <c r="D10" s="25">
        <f>SUM(D13:D29)</f>
        <v>3780</v>
      </c>
      <c r="E10" s="25">
        <f>SUM(F10:G10)</f>
        <v>7341</v>
      </c>
      <c r="F10" s="25">
        <f t="shared" ref="F10:K10" si="2">SUM(F13:F29)</f>
        <v>3656</v>
      </c>
      <c r="G10" s="25">
        <f t="shared" si="2"/>
        <v>3685</v>
      </c>
      <c r="H10" s="25">
        <f t="shared" si="2"/>
        <v>3498</v>
      </c>
      <c r="I10" s="25">
        <f t="shared" si="2"/>
        <v>3560</v>
      </c>
      <c r="J10" s="25">
        <f t="shared" si="2"/>
        <v>158</v>
      </c>
      <c r="K10" s="25">
        <f t="shared" si="2"/>
        <v>125</v>
      </c>
      <c r="L10" s="25">
        <v>0</v>
      </c>
      <c r="M10" s="25">
        <v>0</v>
      </c>
      <c r="N10" s="25">
        <f t="shared" ref="N10:U10" si="3">SUM(N13:N29)</f>
        <v>29</v>
      </c>
      <c r="O10" s="25">
        <f t="shared" si="3"/>
        <v>22</v>
      </c>
      <c r="P10" s="25">
        <f t="shared" si="3"/>
        <v>191</v>
      </c>
      <c r="Q10" s="25">
        <f t="shared" si="3"/>
        <v>141</v>
      </c>
      <c r="R10" s="25">
        <f t="shared" si="3"/>
        <v>50</v>
      </c>
      <c r="S10" s="25">
        <f t="shared" si="3"/>
        <v>65</v>
      </c>
      <c r="T10" s="25">
        <f t="shared" si="3"/>
        <v>42</v>
      </c>
      <c r="U10" s="25">
        <f t="shared" si="3"/>
        <v>23</v>
      </c>
      <c r="V10" s="74"/>
      <c r="W10" s="74"/>
    </row>
    <row r="11" spans="1:23" s="68" customFormat="1" ht="22.5" customHeight="1" thickBot="1">
      <c r="A11" s="76" t="s">
        <v>21</v>
      </c>
      <c r="B11" s="236">
        <f t="shared" si="0"/>
        <v>108</v>
      </c>
      <c r="C11" s="237">
        <f>SUM(F11,L11,N11,Q11,T11)</f>
        <v>58</v>
      </c>
      <c r="D11" s="237">
        <f t="shared" ref="C11:D26" si="4">SUM(G11,M11,O11,R11,U11)</f>
        <v>50</v>
      </c>
      <c r="E11" s="237">
        <f>SUM(F11:G11)</f>
        <v>107</v>
      </c>
      <c r="F11" s="237">
        <f>SUM(H11,J11)</f>
        <v>57</v>
      </c>
      <c r="G11" s="237">
        <f>SUM(I11,K11)</f>
        <v>50</v>
      </c>
      <c r="H11" s="237">
        <v>56</v>
      </c>
      <c r="I11" s="237">
        <v>50</v>
      </c>
      <c r="J11" s="237">
        <v>1</v>
      </c>
      <c r="K11" s="237">
        <v>0</v>
      </c>
      <c r="L11" s="237">
        <v>0</v>
      </c>
      <c r="M11" s="237">
        <v>0</v>
      </c>
      <c r="N11" s="237">
        <v>0</v>
      </c>
      <c r="O11" s="237">
        <v>0</v>
      </c>
      <c r="P11" s="238">
        <f>SUM(Q11:R11)</f>
        <v>1</v>
      </c>
      <c r="Q11" s="237">
        <v>1</v>
      </c>
      <c r="R11" s="237">
        <v>0</v>
      </c>
      <c r="S11" s="238">
        <f>SUM(T11:U11)</f>
        <v>0</v>
      </c>
      <c r="T11" s="237">
        <v>0</v>
      </c>
      <c r="U11" s="237">
        <v>0</v>
      </c>
      <c r="V11" s="74"/>
      <c r="W11" s="74"/>
    </row>
    <row r="12" spans="1:23" s="68" customFormat="1" ht="15" customHeight="1">
      <c r="A12" s="27" t="s">
        <v>22</v>
      </c>
      <c r="B12" s="234"/>
      <c r="C12" s="25"/>
      <c r="D12" s="25"/>
      <c r="E12" s="25"/>
      <c r="F12" s="25"/>
      <c r="G12" s="25"/>
      <c r="H12" s="25"/>
      <c r="I12" s="25"/>
      <c r="J12" s="25"/>
      <c r="K12" s="25"/>
      <c r="L12" s="78"/>
      <c r="M12" s="79"/>
      <c r="N12" s="25"/>
      <c r="O12" s="25"/>
      <c r="P12" s="25"/>
      <c r="Q12" s="25"/>
      <c r="R12" s="25"/>
      <c r="S12" s="25"/>
      <c r="T12" s="25"/>
      <c r="U12" s="78"/>
      <c r="V12" s="74"/>
      <c r="W12" s="74"/>
    </row>
    <row r="13" spans="1:23" s="68" customFormat="1" ht="39" customHeight="1">
      <c r="A13" s="80" t="s">
        <v>88</v>
      </c>
      <c r="B13" s="234">
        <f t="shared" si="0"/>
        <v>2349</v>
      </c>
      <c r="C13" s="25">
        <f t="shared" si="4"/>
        <v>1209</v>
      </c>
      <c r="D13" s="25">
        <f t="shared" si="4"/>
        <v>1140</v>
      </c>
      <c r="E13" s="25">
        <f>SUM(F13:G13)</f>
        <v>2260</v>
      </c>
      <c r="F13" s="25">
        <f>SUM(H13,J13)</f>
        <v>1150</v>
      </c>
      <c r="G13" s="25">
        <f>SUM(I13,K13)</f>
        <v>1110</v>
      </c>
      <c r="H13" s="25">
        <v>1102</v>
      </c>
      <c r="I13" s="25">
        <v>1076</v>
      </c>
      <c r="J13" s="25">
        <v>48</v>
      </c>
      <c r="K13" s="25">
        <v>34</v>
      </c>
      <c r="L13" s="239">
        <v>0</v>
      </c>
      <c r="M13" s="239">
        <v>0</v>
      </c>
      <c r="N13" s="239">
        <v>12</v>
      </c>
      <c r="O13" s="25">
        <v>10</v>
      </c>
      <c r="P13" s="25">
        <f t="shared" ref="P13:P29" si="5">SUM(Q13:R13)</f>
        <v>42</v>
      </c>
      <c r="Q13" s="25">
        <v>31</v>
      </c>
      <c r="R13" s="25">
        <v>11</v>
      </c>
      <c r="S13" s="25">
        <f t="shared" ref="S13:S29" si="6">SUM(T13:U13)</f>
        <v>25</v>
      </c>
      <c r="T13" s="25">
        <v>16</v>
      </c>
      <c r="U13" s="25">
        <v>9</v>
      </c>
      <c r="V13" s="74"/>
      <c r="W13" s="74"/>
    </row>
    <row r="14" spans="1:23" s="68" customFormat="1" ht="39" customHeight="1">
      <c r="A14" s="81" t="s">
        <v>89</v>
      </c>
      <c r="B14" s="240">
        <f t="shared" si="0"/>
        <v>672</v>
      </c>
      <c r="C14" s="217">
        <f t="shared" si="4"/>
        <v>357</v>
      </c>
      <c r="D14" s="217">
        <f t="shared" si="4"/>
        <v>315</v>
      </c>
      <c r="E14" s="217">
        <f>SUM(F14:G14)</f>
        <v>633</v>
      </c>
      <c r="F14" s="217">
        <f>SUM(H14,J14)</f>
        <v>332</v>
      </c>
      <c r="G14" s="217">
        <f>SUM(I14,K14)</f>
        <v>301</v>
      </c>
      <c r="H14" s="217">
        <v>319</v>
      </c>
      <c r="I14" s="217">
        <v>290</v>
      </c>
      <c r="J14" s="217">
        <v>13</v>
      </c>
      <c r="K14" s="217">
        <v>11</v>
      </c>
      <c r="L14" s="241">
        <v>0</v>
      </c>
      <c r="M14" s="241">
        <v>0</v>
      </c>
      <c r="N14" s="241">
        <v>4</v>
      </c>
      <c r="O14" s="217">
        <v>5</v>
      </c>
      <c r="P14" s="217">
        <f t="shared" si="5"/>
        <v>20</v>
      </c>
      <c r="Q14" s="217">
        <v>16</v>
      </c>
      <c r="R14" s="217">
        <v>4</v>
      </c>
      <c r="S14" s="217">
        <f t="shared" si="6"/>
        <v>10</v>
      </c>
      <c r="T14" s="217">
        <v>5</v>
      </c>
      <c r="U14" s="217">
        <v>5</v>
      </c>
      <c r="V14" s="74"/>
      <c r="W14" s="74"/>
    </row>
    <row r="15" spans="1:23" s="68" customFormat="1" ht="39" customHeight="1">
      <c r="A15" s="81" t="s">
        <v>90</v>
      </c>
      <c r="B15" s="240">
        <f t="shared" ref="B15:B29" si="7">SUM(C15:D15)</f>
        <v>290</v>
      </c>
      <c r="C15" s="217">
        <f t="shared" si="4"/>
        <v>139</v>
      </c>
      <c r="D15" s="217">
        <f t="shared" si="4"/>
        <v>151</v>
      </c>
      <c r="E15" s="217">
        <f t="shared" ref="E15:E29" si="8">SUM(F15:G15)</f>
        <v>284</v>
      </c>
      <c r="F15" s="217">
        <f t="shared" ref="F15:G29" si="9">SUM(H15,J15)</f>
        <v>134</v>
      </c>
      <c r="G15" s="217">
        <f t="shared" si="9"/>
        <v>150</v>
      </c>
      <c r="H15" s="217">
        <v>131</v>
      </c>
      <c r="I15" s="217">
        <v>148</v>
      </c>
      <c r="J15" s="217">
        <v>3</v>
      </c>
      <c r="K15" s="217">
        <v>2</v>
      </c>
      <c r="L15" s="241">
        <v>0</v>
      </c>
      <c r="M15" s="241">
        <v>0</v>
      </c>
      <c r="N15" s="241">
        <v>1</v>
      </c>
      <c r="O15" s="217">
        <v>0</v>
      </c>
      <c r="P15" s="217">
        <f t="shared" si="5"/>
        <v>3</v>
      </c>
      <c r="Q15" s="217">
        <v>2</v>
      </c>
      <c r="R15" s="217">
        <v>1</v>
      </c>
      <c r="S15" s="217">
        <f t="shared" si="6"/>
        <v>2</v>
      </c>
      <c r="T15" s="217">
        <v>2</v>
      </c>
      <c r="U15" s="217">
        <v>0</v>
      </c>
      <c r="V15" s="74"/>
      <c r="W15" s="74"/>
    </row>
    <row r="16" spans="1:23" s="68" customFormat="1" ht="39" customHeight="1">
      <c r="A16" s="81" t="s">
        <v>91</v>
      </c>
      <c r="B16" s="240">
        <f t="shared" si="7"/>
        <v>325</v>
      </c>
      <c r="C16" s="217">
        <f t="shared" si="4"/>
        <v>166</v>
      </c>
      <c r="D16" s="217">
        <f t="shared" si="4"/>
        <v>159</v>
      </c>
      <c r="E16" s="217">
        <f t="shared" si="8"/>
        <v>310</v>
      </c>
      <c r="F16" s="217">
        <f t="shared" si="9"/>
        <v>155</v>
      </c>
      <c r="G16" s="217">
        <f t="shared" si="9"/>
        <v>155</v>
      </c>
      <c r="H16" s="217">
        <v>150</v>
      </c>
      <c r="I16" s="217">
        <v>148</v>
      </c>
      <c r="J16" s="217">
        <v>5</v>
      </c>
      <c r="K16" s="217">
        <v>7</v>
      </c>
      <c r="L16" s="241">
        <v>0</v>
      </c>
      <c r="M16" s="241">
        <v>0</v>
      </c>
      <c r="N16" s="241">
        <v>1</v>
      </c>
      <c r="O16" s="241">
        <v>0</v>
      </c>
      <c r="P16" s="241">
        <f t="shared" si="5"/>
        <v>12</v>
      </c>
      <c r="Q16" s="241">
        <v>9</v>
      </c>
      <c r="R16" s="241">
        <v>3</v>
      </c>
      <c r="S16" s="241">
        <f t="shared" si="6"/>
        <v>2</v>
      </c>
      <c r="T16" s="241">
        <v>1</v>
      </c>
      <c r="U16" s="217">
        <v>1</v>
      </c>
      <c r="V16" s="74"/>
      <c r="W16" s="74"/>
    </row>
    <row r="17" spans="1:23" s="68" customFormat="1" ht="39" customHeight="1">
      <c r="A17" s="81" t="s">
        <v>92</v>
      </c>
      <c r="B17" s="240">
        <f t="shared" si="7"/>
        <v>221</v>
      </c>
      <c r="C17" s="217">
        <f t="shared" si="4"/>
        <v>108</v>
      </c>
      <c r="D17" s="217">
        <f t="shared" si="4"/>
        <v>113</v>
      </c>
      <c r="E17" s="217">
        <f t="shared" si="8"/>
        <v>207</v>
      </c>
      <c r="F17" s="217">
        <f t="shared" si="9"/>
        <v>98</v>
      </c>
      <c r="G17" s="217">
        <f t="shared" si="9"/>
        <v>109</v>
      </c>
      <c r="H17" s="217">
        <v>94</v>
      </c>
      <c r="I17" s="217">
        <v>108</v>
      </c>
      <c r="J17" s="217">
        <v>4</v>
      </c>
      <c r="K17" s="217">
        <v>1</v>
      </c>
      <c r="L17" s="241">
        <v>0</v>
      </c>
      <c r="M17" s="241">
        <v>0</v>
      </c>
      <c r="N17" s="241">
        <v>0</v>
      </c>
      <c r="O17" s="241">
        <v>1</v>
      </c>
      <c r="P17" s="241">
        <f t="shared" si="5"/>
        <v>8</v>
      </c>
      <c r="Q17" s="241">
        <v>6</v>
      </c>
      <c r="R17" s="241">
        <v>2</v>
      </c>
      <c r="S17" s="241">
        <f t="shared" si="6"/>
        <v>5</v>
      </c>
      <c r="T17" s="241">
        <v>4</v>
      </c>
      <c r="U17" s="217">
        <v>1</v>
      </c>
      <c r="V17" s="74"/>
      <c r="W17" s="74"/>
    </row>
    <row r="18" spans="1:23" s="68" customFormat="1" ht="39" customHeight="1">
      <c r="A18" s="81" t="s">
        <v>93</v>
      </c>
      <c r="B18" s="240">
        <f t="shared" si="7"/>
        <v>658</v>
      </c>
      <c r="C18" s="217">
        <f t="shared" si="4"/>
        <v>335</v>
      </c>
      <c r="D18" s="217">
        <f t="shared" si="4"/>
        <v>323</v>
      </c>
      <c r="E18" s="217">
        <f t="shared" si="8"/>
        <v>629</v>
      </c>
      <c r="F18" s="217">
        <f t="shared" si="9"/>
        <v>318</v>
      </c>
      <c r="G18" s="217">
        <f t="shared" si="9"/>
        <v>311</v>
      </c>
      <c r="H18" s="217">
        <v>304</v>
      </c>
      <c r="I18" s="217">
        <v>300</v>
      </c>
      <c r="J18" s="217">
        <v>14</v>
      </c>
      <c r="K18" s="217">
        <v>11</v>
      </c>
      <c r="L18" s="241">
        <v>0</v>
      </c>
      <c r="M18" s="241">
        <v>0</v>
      </c>
      <c r="N18" s="241">
        <v>1</v>
      </c>
      <c r="O18" s="217">
        <v>1</v>
      </c>
      <c r="P18" s="217">
        <f t="shared" si="5"/>
        <v>22</v>
      </c>
      <c r="Q18" s="217">
        <v>15</v>
      </c>
      <c r="R18" s="217">
        <v>7</v>
      </c>
      <c r="S18" s="217">
        <f t="shared" si="6"/>
        <v>5</v>
      </c>
      <c r="T18" s="217">
        <v>1</v>
      </c>
      <c r="U18" s="217">
        <v>4</v>
      </c>
      <c r="V18" s="74"/>
      <c r="W18" s="74"/>
    </row>
    <row r="19" spans="1:23" s="68" customFormat="1" ht="39" customHeight="1">
      <c r="A19" s="81" t="s">
        <v>29</v>
      </c>
      <c r="B19" s="240">
        <f>SUM(C19:D19)</f>
        <v>265</v>
      </c>
      <c r="C19" s="217">
        <f t="shared" si="4"/>
        <v>124</v>
      </c>
      <c r="D19" s="217">
        <f t="shared" si="4"/>
        <v>141</v>
      </c>
      <c r="E19" s="217">
        <f>SUM(F19:G19)</f>
        <v>260</v>
      </c>
      <c r="F19" s="217">
        <f t="shared" si="9"/>
        <v>120</v>
      </c>
      <c r="G19" s="217">
        <f t="shared" si="9"/>
        <v>140</v>
      </c>
      <c r="H19" s="217">
        <v>114</v>
      </c>
      <c r="I19" s="217">
        <v>137</v>
      </c>
      <c r="J19" s="217">
        <v>6</v>
      </c>
      <c r="K19" s="241">
        <v>3</v>
      </c>
      <c r="L19" s="241">
        <v>0</v>
      </c>
      <c r="M19" s="241">
        <v>0</v>
      </c>
      <c r="N19" s="241">
        <v>1</v>
      </c>
      <c r="O19" s="241">
        <v>0</v>
      </c>
      <c r="P19" s="241">
        <f t="shared" si="5"/>
        <v>3</v>
      </c>
      <c r="Q19" s="241">
        <v>2</v>
      </c>
      <c r="R19" s="241">
        <v>1</v>
      </c>
      <c r="S19" s="241">
        <f t="shared" si="6"/>
        <v>1</v>
      </c>
      <c r="T19" s="241">
        <v>1</v>
      </c>
      <c r="U19" s="217">
        <v>0</v>
      </c>
      <c r="V19" s="74"/>
      <c r="W19" s="74"/>
    </row>
    <row r="20" spans="1:23" s="68" customFormat="1" ht="39" customHeight="1">
      <c r="A20" s="81" t="s">
        <v>30</v>
      </c>
      <c r="B20" s="240">
        <f>SUM(C20:D20)</f>
        <v>874</v>
      </c>
      <c r="C20" s="217">
        <f t="shared" si="4"/>
        <v>437</v>
      </c>
      <c r="D20" s="217">
        <f t="shared" si="4"/>
        <v>437</v>
      </c>
      <c r="E20" s="217">
        <f>SUM(F20:G20)</f>
        <v>827</v>
      </c>
      <c r="F20" s="217">
        <f t="shared" si="9"/>
        <v>404</v>
      </c>
      <c r="G20" s="217">
        <f t="shared" si="9"/>
        <v>423</v>
      </c>
      <c r="H20" s="217">
        <v>375</v>
      </c>
      <c r="I20" s="217">
        <v>400</v>
      </c>
      <c r="J20" s="217">
        <v>29</v>
      </c>
      <c r="K20" s="217">
        <v>23</v>
      </c>
      <c r="L20" s="241">
        <v>0</v>
      </c>
      <c r="M20" s="241">
        <v>0</v>
      </c>
      <c r="N20" s="241">
        <v>3</v>
      </c>
      <c r="O20" s="217">
        <v>1</v>
      </c>
      <c r="P20" s="217">
        <f t="shared" si="5"/>
        <v>38</v>
      </c>
      <c r="Q20" s="217">
        <v>26</v>
      </c>
      <c r="R20" s="217">
        <v>12</v>
      </c>
      <c r="S20" s="217">
        <f t="shared" si="6"/>
        <v>5</v>
      </c>
      <c r="T20" s="217">
        <v>4</v>
      </c>
      <c r="U20" s="217">
        <v>1</v>
      </c>
      <c r="V20" s="74"/>
      <c r="W20" s="74"/>
    </row>
    <row r="21" spans="1:23" s="68" customFormat="1" ht="39" customHeight="1">
      <c r="A21" s="81" t="s">
        <v>31</v>
      </c>
      <c r="B21" s="240">
        <f>SUM(C21:D21)</f>
        <v>1015</v>
      </c>
      <c r="C21" s="217">
        <f t="shared" si="4"/>
        <v>499</v>
      </c>
      <c r="D21" s="217">
        <f t="shared" si="4"/>
        <v>516</v>
      </c>
      <c r="E21" s="217">
        <f>SUM(F21:G21)</f>
        <v>984</v>
      </c>
      <c r="F21" s="217">
        <f t="shared" si="9"/>
        <v>476</v>
      </c>
      <c r="G21" s="217">
        <f t="shared" si="9"/>
        <v>508</v>
      </c>
      <c r="H21" s="217">
        <v>460</v>
      </c>
      <c r="I21" s="217">
        <v>493</v>
      </c>
      <c r="J21" s="217">
        <v>16</v>
      </c>
      <c r="K21" s="217">
        <v>15</v>
      </c>
      <c r="L21" s="241">
        <v>0</v>
      </c>
      <c r="M21" s="241">
        <v>0</v>
      </c>
      <c r="N21" s="241">
        <v>3</v>
      </c>
      <c r="O21" s="217">
        <v>3</v>
      </c>
      <c r="P21" s="217">
        <f t="shared" si="5"/>
        <v>23</v>
      </c>
      <c r="Q21" s="217">
        <v>18</v>
      </c>
      <c r="R21" s="217">
        <v>5</v>
      </c>
      <c r="S21" s="217">
        <f t="shared" si="6"/>
        <v>2</v>
      </c>
      <c r="T21" s="217">
        <v>2</v>
      </c>
      <c r="U21" s="217">
        <v>0</v>
      </c>
      <c r="V21" s="74"/>
      <c r="W21" s="74"/>
    </row>
    <row r="22" spans="1:23" s="68" customFormat="1" ht="39" customHeight="1">
      <c r="A22" s="81" t="s">
        <v>94</v>
      </c>
      <c r="B22" s="240">
        <f t="shared" si="7"/>
        <v>172</v>
      </c>
      <c r="C22" s="217">
        <f t="shared" si="4"/>
        <v>84</v>
      </c>
      <c r="D22" s="217">
        <f t="shared" si="4"/>
        <v>88</v>
      </c>
      <c r="E22" s="217">
        <f t="shared" si="8"/>
        <v>165</v>
      </c>
      <c r="F22" s="217">
        <f t="shared" si="9"/>
        <v>77</v>
      </c>
      <c r="G22" s="217">
        <f t="shared" si="9"/>
        <v>88</v>
      </c>
      <c r="H22" s="217">
        <v>74</v>
      </c>
      <c r="I22" s="217">
        <v>84</v>
      </c>
      <c r="J22" s="217">
        <v>3</v>
      </c>
      <c r="K22" s="217">
        <v>4</v>
      </c>
      <c r="L22" s="241">
        <v>0</v>
      </c>
      <c r="M22" s="241">
        <v>0</v>
      </c>
      <c r="N22" s="241">
        <v>0</v>
      </c>
      <c r="O22" s="241">
        <v>0</v>
      </c>
      <c r="P22" s="241">
        <f t="shared" si="5"/>
        <v>5</v>
      </c>
      <c r="Q22" s="241">
        <v>5</v>
      </c>
      <c r="R22" s="241">
        <v>0</v>
      </c>
      <c r="S22" s="241">
        <f t="shared" si="6"/>
        <v>2</v>
      </c>
      <c r="T22" s="241">
        <v>2</v>
      </c>
      <c r="U22" s="217">
        <v>0</v>
      </c>
      <c r="V22" s="74"/>
      <c r="W22" s="74"/>
    </row>
    <row r="23" spans="1:23" s="68" customFormat="1" ht="39" customHeight="1">
      <c r="A23" s="81" t="s">
        <v>105</v>
      </c>
      <c r="B23" s="240">
        <f t="shared" si="7"/>
        <v>17</v>
      </c>
      <c r="C23" s="217">
        <f t="shared" si="4"/>
        <v>9</v>
      </c>
      <c r="D23" s="217">
        <f t="shared" si="4"/>
        <v>8</v>
      </c>
      <c r="E23" s="217">
        <f t="shared" si="8"/>
        <v>17</v>
      </c>
      <c r="F23" s="217">
        <f t="shared" si="9"/>
        <v>9</v>
      </c>
      <c r="G23" s="217">
        <f t="shared" si="9"/>
        <v>8</v>
      </c>
      <c r="H23" s="217">
        <v>9</v>
      </c>
      <c r="I23" s="217">
        <v>8</v>
      </c>
      <c r="J23" s="241">
        <v>0</v>
      </c>
      <c r="K23" s="217">
        <v>0</v>
      </c>
      <c r="L23" s="241">
        <v>0</v>
      </c>
      <c r="M23" s="241">
        <v>0</v>
      </c>
      <c r="N23" s="241">
        <v>0</v>
      </c>
      <c r="O23" s="241">
        <v>0</v>
      </c>
      <c r="P23" s="241">
        <f t="shared" si="5"/>
        <v>0</v>
      </c>
      <c r="Q23" s="241">
        <v>0</v>
      </c>
      <c r="R23" s="241">
        <v>0</v>
      </c>
      <c r="S23" s="241">
        <f t="shared" si="6"/>
        <v>0</v>
      </c>
      <c r="T23" s="241">
        <v>0</v>
      </c>
      <c r="U23" s="217">
        <v>0</v>
      </c>
      <c r="V23" s="74"/>
      <c r="W23" s="74"/>
    </row>
    <row r="24" spans="1:23" s="68" customFormat="1" ht="39" customHeight="1">
      <c r="A24" s="81" t="s">
        <v>34</v>
      </c>
      <c r="B24" s="240">
        <f t="shared" si="7"/>
        <v>121</v>
      </c>
      <c r="C24" s="217">
        <f t="shared" si="4"/>
        <v>63</v>
      </c>
      <c r="D24" s="217">
        <f t="shared" si="4"/>
        <v>58</v>
      </c>
      <c r="E24" s="217">
        <f t="shared" si="8"/>
        <v>113</v>
      </c>
      <c r="F24" s="217">
        <f t="shared" si="9"/>
        <v>57</v>
      </c>
      <c r="G24" s="217">
        <f t="shared" si="9"/>
        <v>56</v>
      </c>
      <c r="H24" s="217">
        <v>55</v>
      </c>
      <c r="I24" s="217">
        <v>52</v>
      </c>
      <c r="J24" s="217">
        <v>2</v>
      </c>
      <c r="K24" s="217">
        <v>4</v>
      </c>
      <c r="L24" s="241">
        <v>0</v>
      </c>
      <c r="M24" s="241">
        <v>0</v>
      </c>
      <c r="N24" s="241">
        <v>0</v>
      </c>
      <c r="O24" s="241">
        <v>0</v>
      </c>
      <c r="P24" s="241">
        <f t="shared" si="5"/>
        <v>5</v>
      </c>
      <c r="Q24" s="241">
        <v>5</v>
      </c>
      <c r="R24" s="241">
        <v>0</v>
      </c>
      <c r="S24" s="241">
        <f t="shared" si="6"/>
        <v>3</v>
      </c>
      <c r="T24" s="241">
        <v>1</v>
      </c>
      <c r="U24" s="217">
        <v>2</v>
      </c>
      <c r="V24" s="74"/>
      <c r="W24" s="74"/>
    </row>
    <row r="25" spans="1:23" s="68" customFormat="1" ht="39" customHeight="1">
      <c r="A25" s="81" t="s">
        <v>106</v>
      </c>
      <c r="B25" s="240">
        <f t="shared" si="7"/>
        <v>239</v>
      </c>
      <c r="C25" s="217">
        <f t="shared" si="4"/>
        <v>124</v>
      </c>
      <c r="D25" s="217">
        <f t="shared" si="4"/>
        <v>115</v>
      </c>
      <c r="E25" s="217">
        <f t="shared" si="8"/>
        <v>231</v>
      </c>
      <c r="F25" s="217">
        <f t="shared" si="9"/>
        <v>118</v>
      </c>
      <c r="G25" s="217">
        <f t="shared" si="9"/>
        <v>113</v>
      </c>
      <c r="H25" s="217">
        <v>108</v>
      </c>
      <c r="I25" s="217">
        <v>109</v>
      </c>
      <c r="J25" s="217">
        <v>10</v>
      </c>
      <c r="K25" s="217">
        <v>4</v>
      </c>
      <c r="L25" s="241">
        <v>0</v>
      </c>
      <c r="M25" s="241">
        <v>0</v>
      </c>
      <c r="N25" s="241">
        <v>0</v>
      </c>
      <c r="O25" s="217">
        <v>0</v>
      </c>
      <c r="P25" s="217">
        <f t="shared" si="5"/>
        <v>7</v>
      </c>
      <c r="Q25" s="217">
        <v>5</v>
      </c>
      <c r="R25" s="217">
        <v>2</v>
      </c>
      <c r="S25" s="217">
        <f t="shared" si="6"/>
        <v>1</v>
      </c>
      <c r="T25" s="217">
        <v>1</v>
      </c>
      <c r="U25" s="217">
        <v>0</v>
      </c>
      <c r="V25" s="74"/>
      <c r="W25" s="74"/>
    </row>
    <row r="26" spans="1:23" s="68" customFormat="1" ht="39" customHeight="1">
      <c r="A26" s="81" t="s">
        <v>107</v>
      </c>
      <c r="B26" s="240">
        <f t="shared" si="7"/>
        <v>91</v>
      </c>
      <c r="C26" s="217">
        <f t="shared" si="4"/>
        <v>38</v>
      </c>
      <c r="D26" s="217">
        <f t="shared" si="4"/>
        <v>53</v>
      </c>
      <c r="E26" s="217">
        <f t="shared" si="8"/>
        <v>90</v>
      </c>
      <c r="F26" s="217">
        <f t="shared" si="9"/>
        <v>37</v>
      </c>
      <c r="G26" s="217">
        <f t="shared" si="9"/>
        <v>53</v>
      </c>
      <c r="H26" s="217">
        <v>36</v>
      </c>
      <c r="I26" s="217">
        <v>51</v>
      </c>
      <c r="J26" s="241">
        <v>1</v>
      </c>
      <c r="K26" s="217">
        <v>2</v>
      </c>
      <c r="L26" s="241">
        <v>0</v>
      </c>
      <c r="M26" s="241">
        <v>0</v>
      </c>
      <c r="N26" s="241">
        <v>1</v>
      </c>
      <c r="O26" s="241">
        <v>0</v>
      </c>
      <c r="P26" s="241">
        <f t="shared" si="5"/>
        <v>0</v>
      </c>
      <c r="Q26" s="241">
        <v>0</v>
      </c>
      <c r="R26" s="241">
        <v>0</v>
      </c>
      <c r="S26" s="241">
        <f t="shared" si="6"/>
        <v>0</v>
      </c>
      <c r="T26" s="241">
        <v>0</v>
      </c>
      <c r="U26" s="217">
        <v>0</v>
      </c>
      <c r="V26" s="74"/>
      <c r="W26" s="74"/>
    </row>
    <row r="27" spans="1:23" s="68" customFormat="1" ht="39" customHeight="1">
      <c r="A27" s="81" t="s">
        <v>108</v>
      </c>
      <c r="B27" s="240">
        <f t="shared" si="7"/>
        <v>93</v>
      </c>
      <c r="C27" s="217">
        <f t="shared" ref="C27:D29" si="10">SUM(F27,L27,N27,Q27,T27)</f>
        <v>53</v>
      </c>
      <c r="D27" s="217">
        <f t="shared" si="10"/>
        <v>40</v>
      </c>
      <c r="E27" s="217">
        <f t="shared" si="8"/>
        <v>91</v>
      </c>
      <c r="F27" s="217">
        <f t="shared" si="9"/>
        <v>51</v>
      </c>
      <c r="G27" s="217">
        <f t="shared" si="9"/>
        <v>40</v>
      </c>
      <c r="H27" s="217">
        <v>48</v>
      </c>
      <c r="I27" s="217">
        <v>38</v>
      </c>
      <c r="J27" s="217">
        <v>3</v>
      </c>
      <c r="K27" s="241">
        <v>2</v>
      </c>
      <c r="L27" s="241">
        <v>0</v>
      </c>
      <c r="M27" s="241">
        <v>0</v>
      </c>
      <c r="N27" s="241">
        <v>0</v>
      </c>
      <c r="O27" s="241">
        <v>0</v>
      </c>
      <c r="P27" s="241">
        <f t="shared" si="5"/>
        <v>1</v>
      </c>
      <c r="Q27" s="241">
        <v>1</v>
      </c>
      <c r="R27" s="241">
        <v>0</v>
      </c>
      <c r="S27" s="241">
        <f t="shared" si="6"/>
        <v>1</v>
      </c>
      <c r="T27" s="241">
        <v>1</v>
      </c>
      <c r="U27" s="217">
        <v>0</v>
      </c>
      <c r="V27" s="74"/>
      <c r="W27" s="74"/>
    </row>
    <row r="28" spans="1:23" s="68" customFormat="1" ht="39" customHeight="1">
      <c r="A28" s="82" t="s">
        <v>109</v>
      </c>
      <c r="B28" s="240">
        <f t="shared" si="7"/>
        <v>85</v>
      </c>
      <c r="C28" s="217">
        <f t="shared" si="10"/>
        <v>43</v>
      </c>
      <c r="D28" s="217">
        <f t="shared" si="10"/>
        <v>42</v>
      </c>
      <c r="E28" s="217">
        <f t="shared" si="8"/>
        <v>81</v>
      </c>
      <c r="F28" s="217">
        <f t="shared" si="9"/>
        <v>41</v>
      </c>
      <c r="G28" s="217">
        <f t="shared" si="9"/>
        <v>40</v>
      </c>
      <c r="H28" s="217">
        <v>40</v>
      </c>
      <c r="I28" s="217">
        <v>38</v>
      </c>
      <c r="J28" s="241">
        <v>1</v>
      </c>
      <c r="K28" s="217">
        <v>2</v>
      </c>
      <c r="L28" s="241">
        <v>0</v>
      </c>
      <c r="M28" s="241">
        <v>0</v>
      </c>
      <c r="N28" s="241">
        <v>1</v>
      </c>
      <c r="O28" s="241">
        <v>0</v>
      </c>
      <c r="P28" s="241">
        <f t="shared" si="5"/>
        <v>2</v>
      </c>
      <c r="Q28" s="241">
        <v>0</v>
      </c>
      <c r="R28" s="241">
        <v>2</v>
      </c>
      <c r="S28" s="241">
        <f t="shared" si="6"/>
        <v>1</v>
      </c>
      <c r="T28" s="241">
        <v>1</v>
      </c>
      <c r="U28" s="217">
        <v>0</v>
      </c>
      <c r="V28" s="74"/>
      <c r="W28" s="74"/>
    </row>
    <row r="29" spans="1:23" s="68" customFormat="1" ht="39" customHeight="1" thickBot="1">
      <c r="A29" s="83" t="s">
        <v>39</v>
      </c>
      <c r="B29" s="242">
        <f t="shared" si="7"/>
        <v>161</v>
      </c>
      <c r="C29" s="243">
        <f t="shared" si="10"/>
        <v>80</v>
      </c>
      <c r="D29" s="243">
        <f t="shared" si="10"/>
        <v>81</v>
      </c>
      <c r="E29" s="243">
        <f t="shared" si="8"/>
        <v>159</v>
      </c>
      <c r="F29" s="243">
        <f t="shared" si="9"/>
        <v>79</v>
      </c>
      <c r="G29" s="243">
        <f t="shared" si="9"/>
        <v>80</v>
      </c>
      <c r="H29" s="243">
        <v>79</v>
      </c>
      <c r="I29" s="243">
        <v>80</v>
      </c>
      <c r="J29" s="243">
        <v>0</v>
      </c>
      <c r="K29" s="243">
        <v>0</v>
      </c>
      <c r="L29" s="244">
        <v>0</v>
      </c>
      <c r="M29" s="244">
        <v>0</v>
      </c>
      <c r="N29" s="244">
        <v>1</v>
      </c>
      <c r="O29" s="244">
        <v>1</v>
      </c>
      <c r="P29" s="244">
        <f t="shared" si="5"/>
        <v>0</v>
      </c>
      <c r="Q29" s="244">
        <v>0</v>
      </c>
      <c r="R29" s="244">
        <v>0</v>
      </c>
      <c r="S29" s="244">
        <f t="shared" si="6"/>
        <v>0</v>
      </c>
      <c r="T29" s="244">
        <v>0</v>
      </c>
      <c r="U29" s="243">
        <v>0</v>
      </c>
      <c r="V29" s="74"/>
      <c r="W29" s="74"/>
    </row>
  </sheetData>
  <mergeCells count="11">
    <mergeCell ref="J5:K5"/>
    <mergeCell ref="A3:U3"/>
    <mergeCell ref="A4:A6"/>
    <mergeCell ref="B4:D5"/>
    <mergeCell ref="E4:K4"/>
    <mergeCell ref="L4:M5"/>
    <mergeCell ref="N4:O5"/>
    <mergeCell ref="P4:R5"/>
    <mergeCell ref="S4:U5"/>
    <mergeCell ref="E5:G5"/>
    <mergeCell ref="H5:I5"/>
  </mergeCells>
  <phoneticPr fontId="3"/>
  <pageMargins left="0.47244094488188981" right="0.51181102362204722" top="0.98425196850393704" bottom="0.59055118110236227" header="0.51181102362204722" footer="0.51181102362204722"/>
  <pageSetup paperSize="9" scale="62" orientation="portrait" r:id="rId1"/>
  <headerFooter scaleWithDoc="0" alignWithMargins="0">
    <oddHeader>&amp;L&amp;11卒業後・中学</oddHeader>
  </headerFooter>
  <ignoredErrors>
    <ignoredError sqref="C10:G10 P10:S10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>
  <dimension ref="A1:K29"/>
  <sheetViews>
    <sheetView showGridLines="0" view="pageBreakPreview" zoomScaleNormal="100" zoomScaleSheetLayoutView="100" workbookViewId="0"/>
  </sheetViews>
  <sheetFormatPr defaultColWidth="8.5703125" defaultRowHeight="20.25" customHeight="1"/>
  <cols>
    <col min="1" max="1" width="14.85546875" style="35" customWidth="1"/>
    <col min="2" max="10" width="9.28515625" style="35" customWidth="1"/>
    <col min="11" max="11" width="1" style="35" customWidth="1"/>
    <col min="12" max="256" width="8.5703125" style="35"/>
    <col min="257" max="257" width="14.85546875" style="35" customWidth="1"/>
    <col min="258" max="266" width="9.28515625" style="35" customWidth="1"/>
    <col min="267" max="267" width="1" style="35" customWidth="1"/>
    <col min="268" max="512" width="8.5703125" style="35"/>
    <col min="513" max="513" width="14.85546875" style="35" customWidth="1"/>
    <col min="514" max="522" width="9.28515625" style="35" customWidth="1"/>
    <col min="523" max="523" width="1" style="35" customWidth="1"/>
    <col min="524" max="768" width="8.5703125" style="35"/>
    <col min="769" max="769" width="14.85546875" style="35" customWidth="1"/>
    <col min="770" max="778" width="9.28515625" style="35" customWidth="1"/>
    <col min="779" max="779" width="1" style="35" customWidth="1"/>
    <col min="780" max="1024" width="8.5703125" style="35"/>
    <col min="1025" max="1025" width="14.85546875" style="35" customWidth="1"/>
    <col min="1026" max="1034" width="9.28515625" style="35" customWidth="1"/>
    <col min="1035" max="1035" width="1" style="35" customWidth="1"/>
    <col min="1036" max="1280" width="8.5703125" style="35"/>
    <col min="1281" max="1281" width="14.85546875" style="35" customWidth="1"/>
    <col min="1282" max="1290" width="9.28515625" style="35" customWidth="1"/>
    <col min="1291" max="1291" width="1" style="35" customWidth="1"/>
    <col min="1292" max="1536" width="8.5703125" style="35"/>
    <col min="1537" max="1537" width="14.85546875" style="35" customWidth="1"/>
    <col min="1538" max="1546" width="9.28515625" style="35" customWidth="1"/>
    <col min="1547" max="1547" width="1" style="35" customWidth="1"/>
    <col min="1548" max="1792" width="8.5703125" style="35"/>
    <col min="1793" max="1793" width="14.85546875" style="35" customWidth="1"/>
    <col min="1794" max="1802" width="9.28515625" style="35" customWidth="1"/>
    <col min="1803" max="1803" width="1" style="35" customWidth="1"/>
    <col min="1804" max="2048" width="8.5703125" style="35"/>
    <col min="2049" max="2049" width="14.85546875" style="35" customWidth="1"/>
    <col min="2050" max="2058" width="9.28515625" style="35" customWidth="1"/>
    <col min="2059" max="2059" width="1" style="35" customWidth="1"/>
    <col min="2060" max="2304" width="8.5703125" style="35"/>
    <col min="2305" max="2305" width="14.85546875" style="35" customWidth="1"/>
    <col min="2306" max="2314" width="9.28515625" style="35" customWidth="1"/>
    <col min="2315" max="2315" width="1" style="35" customWidth="1"/>
    <col min="2316" max="2560" width="8.5703125" style="35"/>
    <col min="2561" max="2561" width="14.85546875" style="35" customWidth="1"/>
    <col min="2562" max="2570" width="9.28515625" style="35" customWidth="1"/>
    <col min="2571" max="2571" width="1" style="35" customWidth="1"/>
    <col min="2572" max="2816" width="8.5703125" style="35"/>
    <col min="2817" max="2817" width="14.85546875" style="35" customWidth="1"/>
    <col min="2818" max="2826" width="9.28515625" style="35" customWidth="1"/>
    <col min="2827" max="2827" width="1" style="35" customWidth="1"/>
    <col min="2828" max="3072" width="8.5703125" style="35"/>
    <col min="3073" max="3073" width="14.85546875" style="35" customWidth="1"/>
    <col min="3074" max="3082" width="9.28515625" style="35" customWidth="1"/>
    <col min="3083" max="3083" width="1" style="35" customWidth="1"/>
    <col min="3084" max="3328" width="8.5703125" style="35"/>
    <col min="3329" max="3329" width="14.85546875" style="35" customWidth="1"/>
    <col min="3330" max="3338" width="9.28515625" style="35" customWidth="1"/>
    <col min="3339" max="3339" width="1" style="35" customWidth="1"/>
    <col min="3340" max="3584" width="8.5703125" style="35"/>
    <col min="3585" max="3585" width="14.85546875" style="35" customWidth="1"/>
    <col min="3586" max="3594" width="9.28515625" style="35" customWidth="1"/>
    <col min="3595" max="3595" width="1" style="35" customWidth="1"/>
    <col min="3596" max="3840" width="8.5703125" style="35"/>
    <col min="3841" max="3841" width="14.85546875" style="35" customWidth="1"/>
    <col min="3842" max="3850" width="9.28515625" style="35" customWidth="1"/>
    <col min="3851" max="3851" width="1" style="35" customWidth="1"/>
    <col min="3852" max="4096" width="8.5703125" style="35"/>
    <col min="4097" max="4097" width="14.85546875" style="35" customWidth="1"/>
    <col min="4098" max="4106" width="9.28515625" style="35" customWidth="1"/>
    <col min="4107" max="4107" width="1" style="35" customWidth="1"/>
    <col min="4108" max="4352" width="8.5703125" style="35"/>
    <col min="4353" max="4353" width="14.85546875" style="35" customWidth="1"/>
    <col min="4354" max="4362" width="9.28515625" style="35" customWidth="1"/>
    <col min="4363" max="4363" width="1" style="35" customWidth="1"/>
    <col min="4364" max="4608" width="8.5703125" style="35"/>
    <col min="4609" max="4609" width="14.85546875" style="35" customWidth="1"/>
    <col min="4610" max="4618" width="9.28515625" style="35" customWidth="1"/>
    <col min="4619" max="4619" width="1" style="35" customWidth="1"/>
    <col min="4620" max="4864" width="8.5703125" style="35"/>
    <col min="4865" max="4865" width="14.85546875" style="35" customWidth="1"/>
    <col min="4866" max="4874" width="9.28515625" style="35" customWidth="1"/>
    <col min="4875" max="4875" width="1" style="35" customWidth="1"/>
    <col min="4876" max="5120" width="8.5703125" style="35"/>
    <col min="5121" max="5121" width="14.85546875" style="35" customWidth="1"/>
    <col min="5122" max="5130" width="9.28515625" style="35" customWidth="1"/>
    <col min="5131" max="5131" width="1" style="35" customWidth="1"/>
    <col min="5132" max="5376" width="8.5703125" style="35"/>
    <col min="5377" max="5377" width="14.85546875" style="35" customWidth="1"/>
    <col min="5378" max="5386" width="9.28515625" style="35" customWidth="1"/>
    <col min="5387" max="5387" width="1" style="35" customWidth="1"/>
    <col min="5388" max="5632" width="8.5703125" style="35"/>
    <col min="5633" max="5633" width="14.85546875" style="35" customWidth="1"/>
    <col min="5634" max="5642" width="9.28515625" style="35" customWidth="1"/>
    <col min="5643" max="5643" width="1" style="35" customWidth="1"/>
    <col min="5644" max="5888" width="8.5703125" style="35"/>
    <col min="5889" max="5889" width="14.85546875" style="35" customWidth="1"/>
    <col min="5890" max="5898" width="9.28515625" style="35" customWidth="1"/>
    <col min="5899" max="5899" width="1" style="35" customWidth="1"/>
    <col min="5900" max="6144" width="8.5703125" style="35"/>
    <col min="6145" max="6145" width="14.85546875" style="35" customWidth="1"/>
    <col min="6146" max="6154" width="9.28515625" style="35" customWidth="1"/>
    <col min="6155" max="6155" width="1" style="35" customWidth="1"/>
    <col min="6156" max="6400" width="8.5703125" style="35"/>
    <col min="6401" max="6401" width="14.85546875" style="35" customWidth="1"/>
    <col min="6402" max="6410" width="9.28515625" style="35" customWidth="1"/>
    <col min="6411" max="6411" width="1" style="35" customWidth="1"/>
    <col min="6412" max="6656" width="8.5703125" style="35"/>
    <col min="6657" max="6657" width="14.85546875" style="35" customWidth="1"/>
    <col min="6658" max="6666" width="9.28515625" style="35" customWidth="1"/>
    <col min="6667" max="6667" width="1" style="35" customWidth="1"/>
    <col min="6668" max="6912" width="8.5703125" style="35"/>
    <col min="6913" max="6913" width="14.85546875" style="35" customWidth="1"/>
    <col min="6914" max="6922" width="9.28515625" style="35" customWidth="1"/>
    <col min="6923" max="6923" width="1" style="35" customWidth="1"/>
    <col min="6924" max="7168" width="8.5703125" style="35"/>
    <col min="7169" max="7169" width="14.85546875" style="35" customWidth="1"/>
    <col min="7170" max="7178" width="9.28515625" style="35" customWidth="1"/>
    <col min="7179" max="7179" width="1" style="35" customWidth="1"/>
    <col min="7180" max="7424" width="8.5703125" style="35"/>
    <col min="7425" max="7425" width="14.85546875" style="35" customWidth="1"/>
    <col min="7426" max="7434" width="9.28515625" style="35" customWidth="1"/>
    <col min="7435" max="7435" width="1" style="35" customWidth="1"/>
    <col min="7436" max="7680" width="8.5703125" style="35"/>
    <col min="7681" max="7681" width="14.85546875" style="35" customWidth="1"/>
    <col min="7682" max="7690" width="9.28515625" style="35" customWidth="1"/>
    <col min="7691" max="7691" width="1" style="35" customWidth="1"/>
    <col min="7692" max="7936" width="8.5703125" style="35"/>
    <col min="7937" max="7937" width="14.85546875" style="35" customWidth="1"/>
    <col min="7938" max="7946" width="9.28515625" style="35" customWidth="1"/>
    <col min="7947" max="7947" width="1" style="35" customWidth="1"/>
    <col min="7948" max="8192" width="8.5703125" style="35"/>
    <col min="8193" max="8193" width="14.85546875" style="35" customWidth="1"/>
    <col min="8194" max="8202" width="9.28515625" style="35" customWidth="1"/>
    <col min="8203" max="8203" width="1" style="35" customWidth="1"/>
    <col min="8204" max="8448" width="8.5703125" style="35"/>
    <col min="8449" max="8449" width="14.85546875" style="35" customWidth="1"/>
    <col min="8450" max="8458" width="9.28515625" style="35" customWidth="1"/>
    <col min="8459" max="8459" width="1" style="35" customWidth="1"/>
    <col min="8460" max="8704" width="8.5703125" style="35"/>
    <col min="8705" max="8705" width="14.85546875" style="35" customWidth="1"/>
    <col min="8706" max="8714" width="9.28515625" style="35" customWidth="1"/>
    <col min="8715" max="8715" width="1" style="35" customWidth="1"/>
    <col min="8716" max="8960" width="8.5703125" style="35"/>
    <col min="8961" max="8961" width="14.85546875" style="35" customWidth="1"/>
    <col min="8962" max="8970" width="9.28515625" style="35" customWidth="1"/>
    <col min="8971" max="8971" width="1" style="35" customWidth="1"/>
    <col min="8972" max="9216" width="8.5703125" style="35"/>
    <col min="9217" max="9217" width="14.85546875" style="35" customWidth="1"/>
    <col min="9218" max="9226" width="9.28515625" style="35" customWidth="1"/>
    <col min="9227" max="9227" width="1" style="35" customWidth="1"/>
    <col min="9228" max="9472" width="8.5703125" style="35"/>
    <col min="9473" max="9473" width="14.85546875" style="35" customWidth="1"/>
    <col min="9474" max="9482" width="9.28515625" style="35" customWidth="1"/>
    <col min="9483" max="9483" width="1" style="35" customWidth="1"/>
    <col min="9484" max="9728" width="8.5703125" style="35"/>
    <col min="9729" max="9729" width="14.85546875" style="35" customWidth="1"/>
    <col min="9730" max="9738" width="9.28515625" style="35" customWidth="1"/>
    <col min="9739" max="9739" width="1" style="35" customWidth="1"/>
    <col min="9740" max="9984" width="8.5703125" style="35"/>
    <col min="9985" max="9985" width="14.85546875" style="35" customWidth="1"/>
    <col min="9986" max="9994" width="9.28515625" style="35" customWidth="1"/>
    <col min="9995" max="9995" width="1" style="35" customWidth="1"/>
    <col min="9996" max="10240" width="8.5703125" style="35"/>
    <col min="10241" max="10241" width="14.85546875" style="35" customWidth="1"/>
    <col min="10242" max="10250" width="9.28515625" style="35" customWidth="1"/>
    <col min="10251" max="10251" width="1" style="35" customWidth="1"/>
    <col min="10252" max="10496" width="8.5703125" style="35"/>
    <col min="10497" max="10497" width="14.85546875" style="35" customWidth="1"/>
    <col min="10498" max="10506" width="9.28515625" style="35" customWidth="1"/>
    <col min="10507" max="10507" width="1" style="35" customWidth="1"/>
    <col min="10508" max="10752" width="8.5703125" style="35"/>
    <col min="10753" max="10753" width="14.85546875" style="35" customWidth="1"/>
    <col min="10754" max="10762" width="9.28515625" style="35" customWidth="1"/>
    <col min="10763" max="10763" width="1" style="35" customWidth="1"/>
    <col min="10764" max="11008" width="8.5703125" style="35"/>
    <col min="11009" max="11009" width="14.85546875" style="35" customWidth="1"/>
    <col min="11010" max="11018" width="9.28515625" style="35" customWidth="1"/>
    <col min="11019" max="11019" width="1" style="35" customWidth="1"/>
    <col min="11020" max="11264" width="8.5703125" style="35"/>
    <col min="11265" max="11265" width="14.85546875" style="35" customWidth="1"/>
    <col min="11266" max="11274" width="9.28515625" style="35" customWidth="1"/>
    <col min="11275" max="11275" width="1" style="35" customWidth="1"/>
    <col min="11276" max="11520" width="8.5703125" style="35"/>
    <col min="11521" max="11521" width="14.85546875" style="35" customWidth="1"/>
    <col min="11522" max="11530" width="9.28515625" style="35" customWidth="1"/>
    <col min="11531" max="11531" width="1" style="35" customWidth="1"/>
    <col min="11532" max="11776" width="8.5703125" style="35"/>
    <col min="11777" max="11777" width="14.85546875" style="35" customWidth="1"/>
    <col min="11778" max="11786" width="9.28515625" style="35" customWidth="1"/>
    <col min="11787" max="11787" width="1" style="35" customWidth="1"/>
    <col min="11788" max="12032" width="8.5703125" style="35"/>
    <col min="12033" max="12033" width="14.85546875" style="35" customWidth="1"/>
    <col min="12034" max="12042" width="9.28515625" style="35" customWidth="1"/>
    <col min="12043" max="12043" width="1" style="35" customWidth="1"/>
    <col min="12044" max="12288" width="8.5703125" style="35"/>
    <col min="12289" max="12289" width="14.85546875" style="35" customWidth="1"/>
    <col min="12290" max="12298" width="9.28515625" style="35" customWidth="1"/>
    <col min="12299" max="12299" width="1" style="35" customWidth="1"/>
    <col min="12300" max="12544" width="8.5703125" style="35"/>
    <col min="12545" max="12545" width="14.85546875" style="35" customWidth="1"/>
    <col min="12546" max="12554" width="9.28515625" style="35" customWidth="1"/>
    <col min="12555" max="12555" width="1" style="35" customWidth="1"/>
    <col min="12556" max="12800" width="8.5703125" style="35"/>
    <col min="12801" max="12801" width="14.85546875" style="35" customWidth="1"/>
    <col min="12802" max="12810" width="9.28515625" style="35" customWidth="1"/>
    <col min="12811" max="12811" width="1" style="35" customWidth="1"/>
    <col min="12812" max="13056" width="8.5703125" style="35"/>
    <col min="13057" max="13057" width="14.85546875" style="35" customWidth="1"/>
    <col min="13058" max="13066" width="9.28515625" style="35" customWidth="1"/>
    <col min="13067" max="13067" width="1" style="35" customWidth="1"/>
    <col min="13068" max="13312" width="8.5703125" style="35"/>
    <col min="13313" max="13313" width="14.85546875" style="35" customWidth="1"/>
    <col min="13314" max="13322" width="9.28515625" style="35" customWidth="1"/>
    <col min="13323" max="13323" width="1" style="35" customWidth="1"/>
    <col min="13324" max="13568" width="8.5703125" style="35"/>
    <col min="13569" max="13569" width="14.85546875" style="35" customWidth="1"/>
    <col min="13570" max="13578" width="9.28515625" style="35" customWidth="1"/>
    <col min="13579" max="13579" width="1" style="35" customWidth="1"/>
    <col min="13580" max="13824" width="8.5703125" style="35"/>
    <col min="13825" max="13825" width="14.85546875" style="35" customWidth="1"/>
    <col min="13826" max="13834" width="9.28515625" style="35" customWidth="1"/>
    <col min="13835" max="13835" width="1" style="35" customWidth="1"/>
    <col min="13836" max="14080" width="8.5703125" style="35"/>
    <col min="14081" max="14081" width="14.85546875" style="35" customWidth="1"/>
    <col min="14082" max="14090" width="9.28515625" style="35" customWidth="1"/>
    <col min="14091" max="14091" width="1" style="35" customWidth="1"/>
    <col min="14092" max="14336" width="8.5703125" style="35"/>
    <col min="14337" max="14337" width="14.85546875" style="35" customWidth="1"/>
    <col min="14338" max="14346" width="9.28515625" style="35" customWidth="1"/>
    <col min="14347" max="14347" width="1" style="35" customWidth="1"/>
    <col min="14348" max="14592" width="8.5703125" style="35"/>
    <col min="14593" max="14593" width="14.85546875" style="35" customWidth="1"/>
    <col min="14594" max="14602" width="9.28515625" style="35" customWidth="1"/>
    <col min="14603" max="14603" width="1" style="35" customWidth="1"/>
    <col min="14604" max="14848" width="8.5703125" style="35"/>
    <col min="14849" max="14849" width="14.85546875" style="35" customWidth="1"/>
    <col min="14850" max="14858" width="9.28515625" style="35" customWidth="1"/>
    <col min="14859" max="14859" width="1" style="35" customWidth="1"/>
    <col min="14860" max="15104" width="8.5703125" style="35"/>
    <col min="15105" max="15105" width="14.85546875" style="35" customWidth="1"/>
    <col min="15106" max="15114" width="9.28515625" style="35" customWidth="1"/>
    <col min="15115" max="15115" width="1" style="35" customWidth="1"/>
    <col min="15116" max="15360" width="8.5703125" style="35"/>
    <col min="15361" max="15361" width="14.85546875" style="35" customWidth="1"/>
    <col min="15362" max="15370" width="9.28515625" style="35" customWidth="1"/>
    <col min="15371" max="15371" width="1" style="35" customWidth="1"/>
    <col min="15372" max="15616" width="8.5703125" style="35"/>
    <col min="15617" max="15617" width="14.85546875" style="35" customWidth="1"/>
    <col min="15618" max="15626" width="9.28515625" style="35" customWidth="1"/>
    <col min="15627" max="15627" width="1" style="35" customWidth="1"/>
    <col min="15628" max="15872" width="8.5703125" style="35"/>
    <col min="15873" max="15873" width="14.85546875" style="35" customWidth="1"/>
    <col min="15874" max="15882" width="9.28515625" style="35" customWidth="1"/>
    <col min="15883" max="15883" width="1" style="35" customWidth="1"/>
    <col min="15884" max="16128" width="8.5703125" style="35"/>
    <col min="16129" max="16129" width="14.85546875" style="35" customWidth="1"/>
    <col min="16130" max="16138" width="9.28515625" style="35" customWidth="1"/>
    <col min="16139" max="16139" width="1" style="35" customWidth="1"/>
    <col min="16140" max="16384" width="8.5703125" style="35"/>
  </cols>
  <sheetData>
    <row r="1" spans="1:11" ht="20.25" customHeight="1">
      <c r="J1" s="84"/>
    </row>
    <row r="2" spans="1:11" ht="18.75" customHeight="1"/>
    <row r="3" spans="1:11" s="86" customFormat="1" ht="18.75" customHeight="1" thickBot="1">
      <c r="A3" s="245" t="s">
        <v>110</v>
      </c>
      <c r="B3" s="85"/>
      <c r="C3" s="85"/>
      <c r="D3" s="85"/>
      <c r="E3" s="85"/>
      <c r="F3" s="85"/>
      <c r="G3" s="85"/>
      <c r="H3" s="85"/>
      <c r="I3" s="85"/>
      <c r="J3" s="85"/>
    </row>
    <row r="4" spans="1:11" s="86" customFormat="1" ht="22.5" customHeight="1">
      <c r="A4" s="353" t="s">
        <v>45</v>
      </c>
      <c r="B4" s="356" t="s">
        <v>111</v>
      </c>
      <c r="C4" s="357"/>
      <c r="D4" s="357"/>
      <c r="E4" s="358"/>
      <c r="F4" s="358"/>
      <c r="G4" s="358"/>
      <c r="H4" s="358"/>
      <c r="I4" s="358"/>
      <c r="J4" s="358"/>
      <c r="K4" s="39"/>
    </row>
    <row r="5" spans="1:11" s="86" customFormat="1" ht="22.5" customHeight="1">
      <c r="A5" s="354"/>
      <c r="B5" s="359" t="s">
        <v>14</v>
      </c>
      <c r="C5" s="360"/>
      <c r="D5" s="361"/>
      <c r="E5" s="362" t="s">
        <v>112</v>
      </c>
      <c r="F5" s="360"/>
      <c r="G5" s="361"/>
      <c r="H5" s="362" t="s">
        <v>113</v>
      </c>
      <c r="I5" s="360"/>
      <c r="J5" s="360"/>
      <c r="K5" s="39"/>
    </row>
    <row r="6" spans="1:11" s="86" customFormat="1" ht="21.75" customHeight="1" thickBot="1">
      <c r="A6" s="355"/>
      <c r="B6" s="125" t="s">
        <v>14</v>
      </c>
      <c r="C6" s="127" t="s">
        <v>15</v>
      </c>
      <c r="D6" s="127" t="s">
        <v>16</v>
      </c>
      <c r="E6" s="126" t="s">
        <v>14</v>
      </c>
      <c r="F6" s="127" t="s">
        <v>15</v>
      </c>
      <c r="G6" s="127" t="s">
        <v>16</v>
      </c>
      <c r="H6" s="126" t="s">
        <v>14</v>
      </c>
      <c r="I6" s="127" t="s">
        <v>15</v>
      </c>
      <c r="J6" s="127" t="s">
        <v>16</v>
      </c>
      <c r="K6" s="39"/>
    </row>
    <row r="7" spans="1:11" s="86" customFormat="1" ht="33.75" customHeight="1">
      <c r="A7" s="246" t="s">
        <v>44</v>
      </c>
      <c r="B7" s="87">
        <v>1</v>
      </c>
      <c r="C7" s="88">
        <v>0</v>
      </c>
      <c r="D7" s="88">
        <v>1</v>
      </c>
      <c r="E7" s="88">
        <v>0</v>
      </c>
      <c r="F7" s="88">
        <v>0</v>
      </c>
      <c r="G7" s="88">
        <v>0</v>
      </c>
      <c r="H7" s="88">
        <v>1</v>
      </c>
      <c r="I7" s="88">
        <v>0</v>
      </c>
      <c r="J7" s="88">
        <v>1</v>
      </c>
      <c r="K7" s="39"/>
    </row>
    <row r="8" spans="1:11" s="86" customFormat="1" ht="33.75" customHeight="1">
      <c r="A8" s="247" t="s">
        <v>71</v>
      </c>
      <c r="B8" s="248">
        <f t="shared" ref="B8:J8" si="0">SUM(B9:B11)</f>
        <v>1</v>
      </c>
      <c r="C8" s="249">
        <f t="shared" si="0"/>
        <v>0</v>
      </c>
      <c r="D8" s="249">
        <f t="shared" si="0"/>
        <v>1</v>
      </c>
      <c r="E8" s="249">
        <f t="shared" si="0"/>
        <v>0</v>
      </c>
      <c r="F8" s="249">
        <f t="shared" si="0"/>
        <v>0</v>
      </c>
      <c r="G8" s="249">
        <f t="shared" si="0"/>
        <v>0</v>
      </c>
      <c r="H8" s="249">
        <f t="shared" si="0"/>
        <v>1</v>
      </c>
      <c r="I8" s="249">
        <f t="shared" si="0"/>
        <v>0</v>
      </c>
      <c r="J8" s="249">
        <f t="shared" si="0"/>
        <v>1</v>
      </c>
      <c r="K8" s="39"/>
    </row>
    <row r="9" spans="1:11" s="86" customFormat="1" ht="33.75" customHeight="1">
      <c r="A9" s="89" t="s">
        <v>19</v>
      </c>
      <c r="B9" s="87">
        <v>0</v>
      </c>
      <c r="C9" s="88">
        <v>0</v>
      </c>
      <c r="D9" s="88">
        <v>0</v>
      </c>
      <c r="E9" s="88">
        <v>0</v>
      </c>
      <c r="F9" s="88">
        <v>0</v>
      </c>
      <c r="G9" s="88">
        <v>0</v>
      </c>
      <c r="H9" s="88">
        <v>0</v>
      </c>
      <c r="I9" s="88">
        <v>0</v>
      </c>
      <c r="J9" s="88">
        <v>0</v>
      </c>
      <c r="K9" s="39"/>
    </row>
    <row r="10" spans="1:11" s="86" customFormat="1" ht="33.75" customHeight="1">
      <c r="A10" s="89" t="s">
        <v>20</v>
      </c>
      <c r="B10" s="87">
        <f>SUM(C10:D10)</f>
        <v>1</v>
      </c>
      <c r="C10" s="88">
        <f>F10+I10</f>
        <v>0</v>
      </c>
      <c r="D10" s="88">
        <f>G10+J10</f>
        <v>1</v>
      </c>
      <c r="E10" s="88">
        <f>SUM(F10:G10)</f>
        <v>0</v>
      </c>
      <c r="F10" s="88">
        <f>SUM(F13:F29)</f>
        <v>0</v>
      </c>
      <c r="G10" s="88">
        <f>SUM(G13:G29)</f>
        <v>0</v>
      </c>
      <c r="H10" s="88">
        <f>SUM(I10:J10)</f>
        <v>1</v>
      </c>
      <c r="I10" s="88">
        <f>SUM(I13:I29)</f>
        <v>0</v>
      </c>
      <c r="J10" s="88">
        <f>SUM(J13:J29)</f>
        <v>1</v>
      </c>
      <c r="K10" s="39"/>
    </row>
    <row r="11" spans="1:11" s="86" customFormat="1" ht="33.75" customHeight="1" thickBot="1">
      <c r="A11" s="89" t="s">
        <v>21</v>
      </c>
      <c r="B11" s="250">
        <v>0</v>
      </c>
      <c r="C11" s="251">
        <v>0</v>
      </c>
      <c r="D11" s="251">
        <v>0</v>
      </c>
      <c r="E11" s="251">
        <v>0</v>
      </c>
      <c r="F11" s="251">
        <v>0</v>
      </c>
      <c r="G11" s="251">
        <v>0</v>
      </c>
      <c r="H11" s="251">
        <v>0</v>
      </c>
      <c r="I11" s="251">
        <v>0</v>
      </c>
      <c r="J11" s="251">
        <v>0</v>
      </c>
      <c r="K11" s="39"/>
    </row>
    <row r="12" spans="1:11" s="86" customFormat="1" ht="15.75" customHeight="1">
      <c r="A12" s="90" t="s">
        <v>22</v>
      </c>
      <c r="B12" s="91"/>
      <c r="C12" s="92"/>
      <c r="D12" s="92"/>
      <c r="E12" s="92"/>
      <c r="F12" s="92"/>
      <c r="G12" s="92"/>
      <c r="H12" s="93"/>
      <c r="I12" s="92"/>
      <c r="J12" s="92"/>
      <c r="K12" s="39"/>
    </row>
    <row r="13" spans="1:11" s="86" customFormat="1" ht="33.75" customHeight="1">
      <c r="A13" s="94" t="s">
        <v>88</v>
      </c>
      <c r="B13" s="252">
        <f t="shared" ref="B13:B29" si="1">SUM(C13:D13)</f>
        <v>1</v>
      </c>
      <c r="C13" s="253">
        <f t="shared" ref="C13:D29" si="2">F13+I13</f>
        <v>0</v>
      </c>
      <c r="D13" s="254">
        <f t="shared" si="2"/>
        <v>1</v>
      </c>
      <c r="E13" s="253">
        <f t="shared" ref="E13:E29" si="3">SUM(F13:G13)</f>
        <v>0</v>
      </c>
      <c r="F13" s="253">
        <v>0</v>
      </c>
      <c r="G13" s="88">
        <v>0</v>
      </c>
      <c r="H13" s="253">
        <f t="shared" ref="H13:H29" si="4">SUM(I13:J13)</f>
        <v>1</v>
      </c>
      <c r="I13" s="88">
        <v>0</v>
      </c>
      <c r="J13" s="88">
        <v>1</v>
      </c>
      <c r="K13" s="39"/>
    </row>
    <row r="14" spans="1:11" s="86" customFormat="1" ht="33.75" customHeight="1">
      <c r="A14" s="95" t="s">
        <v>89</v>
      </c>
      <c r="B14" s="255">
        <f t="shared" si="1"/>
        <v>0</v>
      </c>
      <c r="C14" s="256">
        <f t="shared" si="2"/>
        <v>0</v>
      </c>
      <c r="D14" s="257">
        <f t="shared" si="2"/>
        <v>0</v>
      </c>
      <c r="E14" s="256">
        <f t="shared" si="3"/>
        <v>0</v>
      </c>
      <c r="F14" s="256">
        <v>0</v>
      </c>
      <c r="G14" s="256">
        <v>0</v>
      </c>
      <c r="H14" s="256">
        <f t="shared" si="4"/>
        <v>0</v>
      </c>
      <c r="I14" s="256">
        <v>0</v>
      </c>
      <c r="J14" s="256">
        <v>0</v>
      </c>
      <c r="K14" s="39"/>
    </row>
    <row r="15" spans="1:11" s="86" customFormat="1" ht="33.75" customHeight="1">
      <c r="A15" s="95" t="s">
        <v>90</v>
      </c>
      <c r="B15" s="255">
        <f t="shared" si="1"/>
        <v>0</v>
      </c>
      <c r="C15" s="256">
        <f t="shared" si="2"/>
        <v>0</v>
      </c>
      <c r="D15" s="257">
        <f t="shared" si="2"/>
        <v>0</v>
      </c>
      <c r="E15" s="256">
        <f t="shared" si="3"/>
        <v>0</v>
      </c>
      <c r="F15" s="256">
        <v>0</v>
      </c>
      <c r="G15" s="256">
        <v>0</v>
      </c>
      <c r="H15" s="256">
        <f t="shared" si="4"/>
        <v>0</v>
      </c>
      <c r="I15" s="256">
        <v>0</v>
      </c>
      <c r="J15" s="256">
        <v>0</v>
      </c>
      <c r="K15" s="39"/>
    </row>
    <row r="16" spans="1:11" s="86" customFormat="1" ht="33.75" customHeight="1">
      <c r="A16" s="95" t="s">
        <v>91</v>
      </c>
      <c r="B16" s="255">
        <f t="shared" si="1"/>
        <v>0</v>
      </c>
      <c r="C16" s="256">
        <f t="shared" si="2"/>
        <v>0</v>
      </c>
      <c r="D16" s="257">
        <f t="shared" si="2"/>
        <v>0</v>
      </c>
      <c r="E16" s="256">
        <f t="shared" si="3"/>
        <v>0</v>
      </c>
      <c r="F16" s="256">
        <v>0</v>
      </c>
      <c r="G16" s="256">
        <v>0</v>
      </c>
      <c r="H16" s="256">
        <f t="shared" si="4"/>
        <v>0</v>
      </c>
      <c r="I16" s="256">
        <v>0</v>
      </c>
      <c r="J16" s="256">
        <v>0</v>
      </c>
      <c r="K16" s="39"/>
    </row>
    <row r="17" spans="1:11" s="86" customFormat="1" ht="33.75" customHeight="1">
      <c r="A17" s="95" t="s">
        <v>92</v>
      </c>
      <c r="B17" s="255">
        <f t="shared" si="1"/>
        <v>0</v>
      </c>
      <c r="C17" s="256">
        <f t="shared" si="2"/>
        <v>0</v>
      </c>
      <c r="D17" s="257">
        <f t="shared" si="2"/>
        <v>0</v>
      </c>
      <c r="E17" s="256">
        <f t="shared" si="3"/>
        <v>0</v>
      </c>
      <c r="F17" s="256">
        <v>0</v>
      </c>
      <c r="G17" s="256">
        <v>0</v>
      </c>
      <c r="H17" s="256">
        <f t="shared" si="4"/>
        <v>0</v>
      </c>
      <c r="I17" s="256">
        <v>0</v>
      </c>
      <c r="J17" s="256">
        <v>0</v>
      </c>
      <c r="K17" s="39"/>
    </row>
    <row r="18" spans="1:11" s="86" customFormat="1" ht="33.75" customHeight="1">
      <c r="A18" s="95" t="s">
        <v>93</v>
      </c>
      <c r="B18" s="255">
        <f t="shared" si="1"/>
        <v>0</v>
      </c>
      <c r="C18" s="256">
        <f t="shared" si="2"/>
        <v>0</v>
      </c>
      <c r="D18" s="257">
        <f t="shared" si="2"/>
        <v>0</v>
      </c>
      <c r="E18" s="256">
        <f t="shared" si="3"/>
        <v>0</v>
      </c>
      <c r="F18" s="256">
        <v>0</v>
      </c>
      <c r="G18" s="256">
        <v>0</v>
      </c>
      <c r="H18" s="256">
        <f t="shared" si="4"/>
        <v>0</v>
      </c>
      <c r="I18" s="256">
        <v>0</v>
      </c>
      <c r="J18" s="256">
        <v>0</v>
      </c>
      <c r="K18" s="39"/>
    </row>
    <row r="19" spans="1:11" s="86" customFormat="1" ht="33.75" customHeight="1">
      <c r="A19" s="95" t="s">
        <v>29</v>
      </c>
      <c r="B19" s="255">
        <f t="shared" si="1"/>
        <v>0</v>
      </c>
      <c r="C19" s="256">
        <f t="shared" si="2"/>
        <v>0</v>
      </c>
      <c r="D19" s="257">
        <f t="shared" si="2"/>
        <v>0</v>
      </c>
      <c r="E19" s="256">
        <f t="shared" si="3"/>
        <v>0</v>
      </c>
      <c r="F19" s="256">
        <v>0</v>
      </c>
      <c r="G19" s="256">
        <v>0</v>
      </c>
      <c r="H19" s="256">
        <f t="shared" si="4"/>
        <v>0</v>
      </c>
      <c r="I19" s="256">
        <v>0</v>
      </c>
      <c r="J19" s="256">
        <v>0</v>
      </c>
      <c r="K19" s="39"/>
    </row>
    <row r="20" spans="1:11" s="86" customFormat="1" ht="33.75" customHeight="1">
      <c r="A20" s="95" t="s">
        <v>30</v>
      </c>
      <c r="B20" s="255">
        <f t="shared" si="1"/>
        <v>0</v>
      </c>
      <c r="C20" s="256">
        <f t="shared" si="2"/>
        <v>0</v>
      </c>
      <c r="D20" s="257">
        <f t="shared" si="2"/>
        <v>0</v>
      </c>
      <c r="E20" s="256">
        <f t="shared" si="3"/>
        <v>0</v>
      </c>
      <c r="F20" s="256">
        <v>0</v>
      </c>
      <c r="G20" s="256">
        <v>0</v>
      </c>
      <c r="H20" s="256">
        <f t="shared" si="4"/>
        <v>0</v>
      </c>
      <c r="I20" s="256">
        <v>0</v>
      </c>
      <c r="J20" s="256">
        <v>0</v>
      </c>
      <c r="K20" s="39"/>
    </row>
    <row r="21" spans="1:11" s="86" customFormat="1" ht="33.75" customHeight="1">
      <c r="A21" s="95" t="s">
        <v>31</v>
      </c>
      <c r="B21" s="255">
        <f t="shared" si="1"/>
        <v>0</v>
      </c>
      <c r="C21" s="256">
        <f t="shared" si="2"/>
        <v>0</v>
      </c>
      <c r="D21" s="257">
        <f t="shared" si="2"/>
        <v>0</v>
      </c>
      <c r="E21" s="256">
        <f t="shared" si="3"/>
        <v>0</v>
      </c>
      <c r="F21" s="256">
        <v>0</v>
      </c>
      <c r="G21" s="256">
        <v>0</v>
      </c>
      <c r="H21" s="256">
        <f t="shared" si="4"/>
        <v>0</v>
      </c>
      <c r="I21" s="256">
        <v>0</v>
      </c>
      <c r="J21" s="256">
        <v>0</v>
      </c>
      <c r="K21" s="39"/>
    </row>
    <row r="22" spans="1:11" s="86" customFormat="1" ht="33.75" customHeight="1">
      <c r="A22" s="95" t="s">
        <v>94</v>
      </c>
      <c r="B22" s="255">
        <f t="shared" si="1"/>
        <v>0</v>
      </c>
      <c r="C22" s="256">
        <f t="shared" si="2"/>
        <v>0</v>
      </c>
      <c r="D22" s="257">
        <f t="shared" si="2"/>
        <v>0</v>
      </c>
      <c r="E22" s="256">
        <f t="shared" si="3"/>
        <v>0</v>
      </c>
      <c r="F22" s="256">
        <v>0</v>
      </c>
      <c r="G22" s="256">
        <v>0</v>
      </c>
      <c r="H22" s="256">
        <f t="shared" si="4"/>
        <v>0</v>
      </c>
      <c r="I22" s="256">
        <v>0</v>
      </c>
      <c r="J22" s="256">
        <v>0</v>
      </c>
      <c r="K22" s="39"/>
    </row>
    <row r="23" spans="1:11" s="86" customFormat="1" ht="33.75" customHeight="1">
      <c r="A23" s="95" t="s">
        <v>105</v>
      </c>
      <c r="B23" s="255">
        <f t="shared" si="1"/>
        <v>0</v>
      </c>
      <c r="C23" s="256">
        <f t="shared" si="2"/>
        <v>0</v>
      </c>
      <c r="D23" s="257">
        <f t="shared" si="2"/>
        <v>0</v>
      </c>
      <c r="E23" s="256">
        <f t="shared" si="3"/>
        <v>0</v>
      </c>
      <c r="F23" s="256">
        <v>0</v>
      </c>
      <c r="G23" s="256">
        <v>0</v>
      </c>
      <c r="H23" s="256">
        <f t="shared" si="4"/>
        <v>0</v>
      </c>
      <c r="I23" s="256">
        <v>0</v>
      </c>
      <c r="J23" s="256">
        <v>0</v>
      </c>
      <c r="K23" s="39"/>
    </row>
    <row r="24" spans="1:11" s="86" customFormat="1" ht="33.75" customHeight="1">
      <c r="A24" s="95" t="s">
        <v>34</v>
      </c>
      <c r="B24" s="255">
        <f t="shared" si="1"/>
        <v>0</v>
      </c>
      <c r="C24" s="256">
        <f t="shared" si="2"/>
        <v>0</v>
      </c>
      <c r="D24" s="257">
        <f t="shared" si="2"/>
        <v>0</v>
      </c>
      <c r="E24" s="256">
        <f t="shared" si="3"/>
        <v>0</v>
      </c>
      <c r="F24" s="256">
        <v>0</v>
      </c>
      <c r="G24" s="256">
        <v>0</v>
      </c>
      <c r="H24" s="256">
        <f t="shared" si="4"/>
        <v>0</v>
      </c>
      <c r="I24" s="256">
        <v>0</v>
      </c>
      <c r="J24" s="256">
        <v>0</v>
      </c>
      <c r="K24" s="39"/>
    </row>
    <row r="25" spans="1:11" s="86" customFormat="1" ht="33.75" customHeight="1">
      <c r="A25" s="95" t="s">
        <v>106</v>
      </c>
      <c r="B25" s="255">
        <f t="shared" si="1"/>
        <v>0</v>
      </c>
      <c r="C25" s="256">
        <f t="shared" si="2"/>
        <v>0</v>
      </c>
      <c r="D25" s="257">
        <f t="shared" si="2"/>
        <v>0</v>
      </c>
      <c r="E25" s="256">
        <f t="shared" si="3"/>
        <v>0</v>
      </c>
      <c r="F25" s="256">
        <v>0</v>
      </c>
      <c r="G25" s="256">
        <v>0</v>
      </c>
      <c r="H25" s="256">
        <f t="shared" si="4"/>
        <v>0</v>
      </c>
      <c r="I25" s="256">
        <v>0</v>
      </c>
      <c r="J25" s="256">
        <v>0</v>
      </c>
      <c r="K25" s="39"/>
    </row>
    <row r="26" spans="1:11" s="86" customFormat="1" ht="33.75" customHeight="1">
      <c r="A26" s="95" t="s">
        <v>107</v>
      </c>
      <c r="B26" s="255">
        <f t="shared" si="1"/>
        <v>0</v>
      </c>
      <c r="C26" s="256">
        <f t="shared" si="2"/>
        <v>0</v>
      </c>
      <c r="D26" s="257">
        <f t="shared" si="2"/>
        <v>0</v>
      </c>
      <c r="E26" s="256">
        <f t="shared" si="3"/>
        <v>0</v>
      </c>
      <c r="F26" s="256">
        <v>0</v>
      </c>
      <c r="G26" s="256">
        <v>0</v>
      </c>
      <c r="H26" s="256">
        <f t="shared" si="4"/>
        <v>0</v>
      </c>
      <c r="I26" s="256">
        <v>0</v>
      </c>
      <c r="J26" s="256">
        <v>0</v>
      </c>
      <c r="K26" s="39"/>
    </row>
    <row r="27" spans="1:11" s="86" customFormat="1" ht="33.75" customHeight="1">
      <c r="A27" s="95" t="s">
        <v>108</v>
      </c>
      <c r="B27" s="255">
        <f t="shared" si="1"/>
        <v>0</v>
      </c>
      <c r="C27" s="256">
        <f t="shared" si="2"/>
        <v>0</v>
      </c>
      <c r="D27" s="257">
        <f t="shared" si="2"/>
        <v>0</v>
      </c>
      <c r="E27" s="256">
        <f t="shared" si="3"/>
        <v>0</v>
      </c>
      <c r="F27" s="256">
        <v>0</v>
      </c>
      <c r="G27" s="256">
        <v>0</v>
      </c>
      <c r="H27" s="256">
        <f t="shared" si="4"/>
        <v>0</v>
      </c>
      <c r="I27" s="256">
        <v>0</v>
      </c>
      <c r="J27" s="256">
        <v>0</v>
      </c>
      <c r="K27" s="39"/>
    </row>
    <row r="28" spans="1:11" s="86" customFormat="1" ht="33.75" customHeight="1">
      <c r="A28" s="96" t="s">
        <v>109</v>
      </c>
      <c r="B28" s="255">
        <f t="shared" si="1"/>
        <v>0</v>
      </c>
      <c r="C28" s="256">
        <f t="shared" si="2"/>
        <v>0</v>
      </c>
      <c r="D28" s="257">
        <f t="shared" si="2"/>
        <v>0</v>
      </c>
      <c r="E28" s="256">
        <f t="shared" si="3"/>
        <v>0</v>
      </c>
      <c r="F28" s="256">
        <v>0</v>
      </c>
      <c r="G28" s="256">
        <v>0</v>
      </c>
      <c r="H28" s="256">
        <f t="shared" si="4"/>
        <v>0</v>
      </c>
      <c r="I28" s="256">
        <v>0</v>
      </c>
      <c r="J28" s="256">
        <v>0</v>
      </c>
      <c r="K28" s="39"/>
    </row>
    <row r="29" spans="1:11" s="86" customFormat="1" ht="33.75" customHeight="1" thickBot="1">
      <c r="A29" s="97" t="s">
        <v>39</v>
      </c>
      <c r="B29" s="258">
        <f t="shared" si="1"/>
        <v>0</v>
      </c>
      <c r="C29" s="259">
        <f t="shared" si="2"/>
        <v>0</v>
      </c>
      <c r="D29" s="260">
        <f t="shared" si="2"/>
        <v>0</v>
      </c>
      <c r="E29" s="259">
        <f t="shared" si="3"/>
        <v>0</v>
      </c>
      <c r="F29" s="259">
        <v>0</v>
      </c>
      <c r="G29" s="259">
        <v>0</v>
      </c>
      <c r="H29" s="259">
        <f t="shared" si="4"/>
        <v>0</v>
      </c>
      <c r="I29" s="259">
        <v>0</v>
      </c>
      <c r="J29" s="259">
        <v>0</v>
      </c>
      <c r="K29" s="39"/>
    </row>
  </sheetData>
  <mergeCells count="5">
    <mergeCell ref="A4:A6"/>
    <mergeCell ref="B4:J4"/>
    <mergeCell ref="B5:D5"/>
    <mergeCell ref="E5:G5"/>
    <mergeCell ref="H5:J5"/>
  </mergeCells>
  <phoneticPr fontId="3"/>
  <printOptions horizontalCentered="1"/>
  <pageMargins left="0.59055118110236227" right="0.59055118110236227" top="0.78740157480314965" bottom="0.59055118110236227" header="0.51181102362204722" footer="0.51181102362204722"/>
  <pageSetup paperSize="9" scale="85" orientation="portrait" r:id="rId1"/>
  <headerFooter scaleWithDoc="0" alignWithMargins="0">
    <oddHeader>&amp;R&amp;11卒業後・中学</oddHeader>
  </headerFooter>
  <ignoredErrors>
    <ignoredError sqref="H10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>
  <dimension ref="A3:Q30"/>
  <sheetViews>
    <sheetView showGridLines="0" view="pageBreakPreview" zoomScaleNormal="100" zoomScaleSheetLayoutView="100" workbookViewId="0"/>
  </sheetViews>
  <sheetFormatPr defaultColWidth="8.5703125" defaultRowHeight="19.5" customHeight="1"/>
  <cols>
    <col min="1" max="1" width="15.5703125" style="35" customWidth="1"/>
    <col min="2" max="16" width="5" style="35" customWidth="1"/>
    <col min="17" max="17" width="1" style="35" customWidth="1"/>
    <col min="18" max="256" width="8.5703125" style="35"/>
    <col min="257" max="257" width="15.5703125" style="35" customWidth="1"/>
    <col min="258" max="272" width="5" style="35" customWidth="1"/>
    <col min="273" max="273" width="1" style="35" customWidth="1"/>
    <col min="274" max="512" width="8.5703125" style="35"/>
    <col min="513" max="513" width="15.5703125" style="35" customWidth="1"/>
    <col min="514" max="528" width="5" style="35" customWidth="1"/>
    <col min="529" max="529" width="1" style="35" customWidth="1"/>
    <col min="530" max="768" width="8.5703125" style="35"/>
    <col min="769" max="769" width="15.5703125" style="35" customWidth="1"/>
    <col min="770" max="784" width="5" style="35" customWidth="1"/>
    <col min="785" max="785" width="1" style="35" customWidth="1"/>
    <col min="786" max="1024" width="8.5703125" style="35"/>
    <col min="1025" max="1025" width="15.5703125" style="35" customWidth="1"/>
    <col min="1026" max="1040" width="5" style="35" customWidth="1"/>
    <col min="1041" max="1041" width="1" style="35" customWidth="1"/>
    <col min="1042" max="1280" width="8.5703125" style="35"/>
    <col min="1281" max="1281" width="15.5703125" style="35" customWidth="1"/>
    <col min="1282" max="1296" width="5" style="35" customWidth="1"/>
    <col min="1297" max="1297" width="1" style="35" customWidth="1"/>
    <col min="1298" max="1536" width="8.5703125" style="35"/>
    <col min="1537" max="1537" width="15.5703125" style="35" customWidth="1"/>
    <col min="1538" max="1552" width="5" style="35" customWidth="1"/>
    <col min="1553" max="1553" width="1" style="35" customWidth="1"/>
    <col min="1554" max="1792" width="8.5703125" style="35"/>
    <col min="1793" max="1793" width="15.5703125" style="35" customWidth="1"/>
    <col min="1794" max="1808" width="5" style="35" customWidth="1"/>
    <col min="1809" max="1809" width="1" style="35" customWidth="1"/>
    <col min="1810" max="2048" width="8.5703125" style="35"/>
    <col min="2049" max="2049" width="15.5703125" style="35" customWidth="1"/>
    <col min="2050" max="2064" width="5" style="35" customWidth="1"/>
    <col min="2065" max="2065" width="1" style="35" customWidth="1"/>
    <col min="2066" max="2304" width="8.5703125" style="35"/>
    <col min="2305" max="2305" width="15.5703125" style="35" customWidth="1"/>
    <col min="2306" max="2320" width="5" style="35" customWidth="1"/>
    <col min="2321" max="2321" width="1" style="35" customWidth="1"/>
    <col min="2322" max="2560" width="8.5703125" style="35"/>
    <col min="2561" max="2561" width="15.5703125" style="35" customWidth="1"/>
    <col min="2562" max="2576" width="5" style="35" customWidth="1"/>
    <col min="2577" max="2577" width="1" style="35" customWidth="1"/>
    <col min="2578" max="2816" width="8.5703125" style="35"/>
    <col min="2817" max="2817" width="15.5703125" style="35" customWidth="1"/>
    <col min="2818" max="2832" width="5" style="35" customWidth="1"/>
    <col min="2833" max="2833" width="1" style="35" customWidth="1"/>
    <col min="2834" max="3072" width="8.5703125" style="35"/>
    <col min="3073" max="3073" width="15.5703125" style="35" customWidth="1"/>
    <col min="3074" max="3088" width="5" style="35" customWidth="1"/>
    <col min="3089" max="3089" width="1" style="35" customWidth="1"/>
    <col min="3090" max="3328" width="8.5703125" style="35"/>
    <col min="3329" max="3329" width="15.5703125" style="35" customWidth="1"/>
    <col min="3330" max="3344" width="5" style="35" customWidth="1"/>
    <col min="3345" max="3345" width="1" style="35" customWidth="1"/>
    <col min="3346" max="3584" width="8.5703125" style="35"/>
    <col min="3585" max="3585" width="15.5703125" style="35" customWidth="1"/>
    <col min="3586" max="3600" width="5" style="35" customWidth="1"/>
    <col min="3601" max="3601" width="1" style="35" customWidth="1"/>
    <col min="3602" max="3840" width="8.5703125" style="35"/>
    <col min="3841" max="3841" width="15.5703125" style="35" customWidth="1"/>
    <col min="3842" max="3856" width="5" style="35" customWidth="1"/>
    <col min="3857" max="3857" width="1" style="35" customWidth="1"/>
    <col min="3858" max="4096" width="8.5703125" style="35"/>
    <col min="4097" max="4097" width="15.5703125" style="35" customWidth="1"/>
    <col min="4098" max="4112" width="5" style="35" customWidth="1"/>
    <col min="4113" max="4113" width="1" style="35" customWidth="1"/>
    <col min="4114" max="4352" width="8.5703125" style="35"/>
    <col min="4353" max="4353" width="15.5703125" style="35" customWidth="1"/>
    <col min="4354" max="4368" width="5" style="35" customWidth="1"/>
    <col min="4369" max="4369" width="1" style="35" customWidth="1"/>
    <col min="4370" max="4608" width="8.5703125" style="35"/>
    <col min="4609" max="4609" width="15.5703125" style="35" customWidth="1"/>
    <col min="4610" max="4624" width="5" style="35" customWidth="1"/>
    <col min="4625" max="4625" width="1" style="35" customWidth="1"/>
    <col min="4626" max="4864" width="8.5703125" style="35"/>
    <col min="4865" max="4865" width="15.5703125" style="35" customWidth="1"/>
    <col min="4866" max="4880" width="5" style="35" customWidth="1"/>
    <col min="4881" max="4881" width="1" style="35" customWidth="1"/>
    <col min="4882" max="5120" width="8.5703125" style="35"/>
    <col min="5121" max="5121" width="15.5703125" style="35" customWidth="1"/>
    <col min="5122" max="5136" width="5" style="35" customWidth="1"/>
    <col min="5137" max="5137" width="1" style="35" customWidth="1"/>
    <col min="5138" max="5376" width="8.5703125" style="35"/>
    <col min="5377" max="5377" width="15.5703125" style="35" customWidth="1"/>
    <col min="5378" max="5392" width="5" style="35" customWidth="1"/>
    <col min="5393" max="5393" width="1" style="35" customWidth="1"/>
    <col min="5394" max="5632" width="8.5703125" style="35"/>
    <col min="5633" max="5633" width="15.5703125" style="35" customWidth="1"/>
    <col min="5634" max="5648" width="5" style="35" customWidth="1"/>
    <col min="5649" max="5649" width="1" style="35" customWidth="1"/>
    <col min="5650" max="5888" width="8.5703125" style="35"/>
    <col min="5889" max="5889" width="15.5703125" style="35" customWidth="1"/>
    <col min="5890" max="5904" width="5" style="35" customWidth="1"/>
    <col min="5905" max="5905" width="1" style="35" customWidth="1"/>
    <col min="5906" max="6144" width="8.5703125" style="35"/>
    <col min="6145" max="6145" width="15.5703125" style="35" customWidth="1"/>
    <col min="6146" max="6160" width="5" style="35" customWidth="1"/>
    <col min="6161" max="6161" width="1" style="35" customWidth="1"/>
    <col min="6162" max="6400" width="8.5703125" style="35"/>
    <col min="6401" max="6401" width="15.5703125" style="35" customWidth="1"/>
    <col min="6402" max="6416" width="5" style="35" customWidth="1"/>
    <col min="6417" max="6417" width="1" style="35" customWidth="1"/>
    <col min="6418" max="6656" width="8.5703125" style="35"/>
    <col min="6657" max="6657" width="15.5703125" style="35" customWidth="1"/>
    <col min="6658" max="6672" width="5" style="35" customWidth="1"/>
    <col min="6673" max="6673" width="1" style="35" customWidth="1"/>
    <col min="6674" max="6912" width="8.5703125" style="35"/>
    <col min="6913" max="6913" width="15.5703125" style="35" customWidth="1"/>
    <col min="6914" max="6928" width="5" style="35" customWidth="1"/>
    <col min="6929" max="6929" width="1" style="35" customWidth="1"/>
    <col min="6930" max="7168" width="8.5703125" style="35"/>
    <col min="7169" max="7169" width="15.5703125" style="35" customWidth="1"/>
    <col min="7170" max="7184" width="5" style="35" customWidth="1"/>
    <col min="7185" max="7185" width="1" style="35" customWidth="1"/>
    <col min="7186" max="7424" width="8.5703125" style="35"/>
    <col min="7425" max="7425" width="15.5703125" style="35" customWidth="1"/>
    <col min="7426" max="7440" width="5" style="35" customWidth="1"/>
    <col min="7441" max="7441" width="1" style="35" customWidth="1"/>
    <col min="7442" max="7680" width="8.5703125" style="35"/>
    <col min="7681" max="7681" width="15.5703125" style="35" customWidth="1"/>
    <col min="7682" max="7696" width="5" style="35" customWidth="1"/>
    <col min="7697" max="7697" width="1" style="35" customWidth="1"/>
    <col min="7698" max="7936" width="8.5703125" style="35"/>
    <col min="7937" max="7937" width="15.5703125" style="35" customWidth="1"/>
    <col min="7938" max="7952" width="5" style="35" customWidth="1"/>
    <col min="7953" max="7953" width="1" style="35" customWidth="1"/>
    <col min="7954" max="8192" width="8.5703125" style="35"/>
    <col min="8193" max="8193" width="15.5703125" style="35" customWidth="1"/>
    <col min="8194" max="8208" width="5" style="35" customWidth="1"/>
    <col min="8209" max="8209" width="1" style="35" customWidth="1"/>
    <col min="8210" max="8448" width="8.5703125" style="35"/>
    <col min="8449" max="8449" width="15.5703125" style="35" customWidth="1"/>
    <col min="8450" max="8464" width="5" style="35" customWidth="1"/>
    <col min="8465" max="8465" width="1" style="35" customWidth="1"/>
    <col min="8466" max="8704" width="8.5703125" style="35"/>
    <col min="8705" max="8705" width="15.5703125" style="35" customWidth="1"/>
    <col min="8706" max="8720" width="5" style="35" customWidth="1"/>
    <col min="8721" max="8721" width="1" style="35" customWidth="1"/>
    <col min="8722" max="8960" width="8.5703125" style="35"/>
    <col min="8961" max="8961" width="15.5703125" style="35" customWidth="1"/>
    <col min="8962" max="8976" width="5" style="35" customWidth="1"/>
    <col min="8977" max="8977" width="1" style="35" customWidth="1"/>
    <col min="8978" max="9216" width="8.5703125" style="35"/>
    <col min="9217" max="9217" width="15.5703125" style="35" customWidth="1"/>
    <col min="9218" max="9232" width="5" style="35" customWidth="1"/>
    <col min="9233" max="9233" width="1" style="35" customWidth="1"/>
    <col min="9234" max="9472" width="8.5703125" style="35"/>
    <col min="9473" max="9473" width="15.5703125" style="35" customWidth="1"/>
    <col min="9474" max="9488" width="5" style="35" customWidth="1"/>
    <col min="9489" max="9489" width="1" style="35" customWidth="1"/>
    <col min="9490" max="9728" width="8.5703125" style="35"/>
    <col min="9729" max="9729" width="15.5703125" style="35" customWidth="1"/>
    <col min="9730" max="9744" width="5" style="35" customWidth="1"/>
    <col min="9745" max="9745" width="1" style="35" customWidth="1"/>
    <col min="9746" max="9984" width="8.5703125" style="35"/>
    <col min="9985" max="9985" width="15.5703125" style="35" customWidth="1"/>
    <col min="9986" max="10000" width="5" style="35" customWidth="1"/>
    <col min="10001" max="10001" width="1" style="35" customWidth="1"/>
    <col min="10002" max="10240" width="8.5703125" style="35"/>
    <col min="10241" max="10241" width="15.5703125" style="35" customWidth="1"/>
    <col min="10242" max="10256" width="5" style="35" customWidth="1"/>
    <col min="10257" max="10257" width="1" style="35" customWidth="1"/>
    <col min="10258" max="10496" width="8.5703125" style="35"/>
    <col min="10497" max="10497" width="15.5703125" style="35" customWidth="1"/>
    <col min="10498" max="10512" width="5" style="35" customWidth="1"/>
    <col min="10513" max="10513" width="1" style="35" customWidth="1"/>
    <col min="10514" max="10752" width="8.5703125" style="35"/>
    <col min="10753" max="10753" width="15.5703125" style="35" customWidth="1"/>
    <col min="10754" max="10768" width="5" style="35" customWidth="1"/>
    <col min="10769" max="10769" width="1" style="35" customWidth="1"/>
    <col min="10770" max="11008" width="8.5703125" style="35"/>
    <col min="11009" max="11009" width="15.5703125" style="35" customWidth="1"/>
    <col min="11010" max="11024" width="5" style="35" customWidth="1"/>
    <col min="11025" max="11025" width="1" style="35" customWidth="1"/>
    <col min="11026" max="11264" width="8.5703125" style="35"/>
    <col min="11265" max="11265" width="15.5703125" style="35" customWidth="1"/>
    <col min="11266" max="11280" width="5" style="35" customWidth="1"/>
    <col min="11281" max="11281" width="1" style="35" customWidth="1"/>
    <col min="11282" max="11520" width="8.5703125" style="35"/>
    <col min="11521" max="11521" width="15.5703125" style="35" customWidth="1"/>
    <col min="11522" max="11536" width="5" style="35" customWidth="1"/>
    <col min="11537" max="11537" width="1" style="35" customWidth="1"/>
    <col min="11538" max="11776" width="8.5703125" style="35"/>
    <col min="11777" max="11777" width="15.5703125" style="35" customWidth="1"/>
    <col min="11778" max="11792" width="5" style="35" customWidth="1"/>
    <col min="11793" max="11793" width="1" style="35" customWidth="1"/>
    <col min="11794" max="12032" width="8.5703125" style="35"/>
    <col min="12033" max="12033" width="15.5703125" style="35" customWidth="1"/>
    <col min="12034" max="12048" width="5" style="35" customWidth="1"/>
    <col min="12049" max="12049" width="1" style="35" customWidth="1"/>
    <col min="12050" max="12288" width="8.5703125" style="35"/>
    <col min="12289" max="12289" width="15.5703125" style="35" customWidth="1"/>
    <col min="12290" max="12304" width="5" style="35" customWidth="1"/>
    <col min="12305" max="12305" width="1" style="35" customWidth="1"/>
    <col min="12306" max="12544" width="8.5703125" style="35"/>
    <col min="12545" max="12545" width="15.5703125" style="35" customWidth="1"/>
    <col min="12546" max="12560" width="5" style="35" customWidth="1"/>
    <col min="12561" max="12561" width="1" style="35" customWidth="1"/>
    <col min="12562" max="12800" width="8.5703125" style="35"/>
    <col min="12801" max="12801" width="15.5703125" style="35" customWidth="1"/>
    <col min="12802" max="12816" width="5" style="35" customWidth="1"/>
    <col min="12817" max="12817" width="1" style="35" customWidth="1"/>
    <col min="12818" max="13056" width="8.5703125" style="35"/>
    <col min="13057" max="13057" width="15.5703125" style="35" customWidth="1"/>
    <col min="13058" max="13072" width="5" style="35" customWidth="1"/>
    <col min="13073" max="13073" width="1" style="35" customWidth="1"/>
    <col min="13074" max="13312" width="8.5703125" style="35"/>
    <col min="13313" max="13313" width="15.5703125" style="35" customWidth="1"/>
    <col min="13314" max="13328" width="5" style="35" customWidth="1"/>
    <col min="13329" max="13329" width="1" style="35" customWidth="1"/>
    <col min="13330" max="13568" width="8.5703125" style="35"/>
    <col min="13569" max="13569" width="15.5703125" style="35" customWidth="1"/>
    <col min="13570" max="13584" width="5" style="35" customWidth="1"/>
    <col min="13585" max="13585" width="1" style="35" customWidth="1"/>
    <col min="13586" max="13824" width="8.5703125" style="35"/>
    <col min="13825" max="13825" width="15.5703125" style="35" customWidth="1"/>
    <col min="13826" max="13840" width="5" style="35" customWidth="1"/>
    <col min="13841" max="13841" width="1" style="35" customWidth="1"/>
    <col min="13842" max="14080" width="8.5703125" style="35"/>
    <col min="14081" max="14081" width="15.5703125" style="35" customWidth="1"/>
    <col min="14082" max="14096" width="5" style="35" customWidth="1"/>
    <col min="14097" max="14097" width="1" style="35" customWidth="1"/>
    <col min="14098" max="14336" width="8.5703125" style="35"/>
    <col min="14337" max="14337" width="15.5703125" style="35" customWidth="1"/>
    <col min="14338" max="14352" width="5" style="35" customWidth="1"/>
    <col min="14353" max="14353" width="1" style="35" customWidth="1"/>
    <col min="14354" max="14592" width="8.5703125" style="35"/>
    <col min="14593" max="14593" width="15.5703125" style="35" customWidth="1"/>
    <col min="14594" max="14608" width="5" style="35" customWidth="1"/>
    <col min="14609" max="14609" width="1" style="35" customWidth="1"/>
    <col min="14610" max="14848" width="8.5703125" style="35"/>
    <col min="14849" max="14849" width="15.5703125" style="35" customWidth="1"/>
    <col min="14850" max="14864" width="5" style="35" customWidth="1"/>
    <col min="14865" max="14865" width="1" style="35" customWidth="1"/>
    <col min="14866" max="15104" width="8.5703125" style="35"/>
    <col min="15105" max="15105" width="15.5703125" style="35" customWidth="1"/>
    <col min="15106" max="15120" width="5" style="35" customWidth="1"/>
    <col min="15121" max="15121" width="1" style="35" customWidth="1"/>
    <col min="15122" max="15360" width="8.5703125" style="35"/>
    <col min="15361" max="15361" width="15.5703125" style="35" customWidth="1"/>
    <col min="15362" max="15376" width="5" style="35" customWidth="1"/>
    <col min="15377" max="15377" width="1" style="35" customWidth="1"/>
    <col min="15378" max="15616" width="8.5703125" style="35"/>
    <col min="15617" max="15617" width="15.5703125" style="35" customWidth="1"/>
    <col min="15618" max="15632" width="5" style="35" customWidth="1"/>
    <col min="15633" max="15633" width="1" style="35" customWidth="1"/>
    <col min="15634" max="15872" width="8.5703125" style="35"/>
    <col min="15873" max="15873" width="15.5703125" style="35" customWidth="1"/>
    <col min="15874" max="15888" width="5" style="35" customWidth="1"/>
    <col min="15889" max="15889" width="1" style="35" customWidth="1"/>
    <col min="15890" max="16128" width="8.5703125" style="35"/>
    <col min="16129" max="16129" width="15.5703125" style="35" customWidth="1"/>
    <col min="16130" max="16144" width="5" style="35" customWidth="1"/>
    <col min="16145" max="16145" width="1" style="35" customWidth="1"/>
    <col min="16146" max="16384" width="8.5703125" style="35"/>
  </cols>
  <sheetData>
    <row r="3" spans="1:17" s="86" customFormat="1" ht="19.5" customHeight="1" thickBot="1">
      <c r="A3" s="245" t="s">
        <v>114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</row>
    <row r="4" spans="1:17" s="86" customFormat="1" ht="19.5" customHeight="1">
      <c r="A4" s="375" t="s">
        <v>45</v>
      </c>
      <c r="B4" s="356" t="s">
        <v>101</v>
      </c>
      <c r="C4" s="358"/>
      <c r="D4" s="358"/>
      <c r="E4" s="358"/>
      <c r="F4" s="358"/>
      <c r="G4" s="363" t="s">
        <v>115</v>
      </c>
      <c r="H4" s="358"/>
      <c r="I4" s="358"/>
      <c r="J4" s="358"/>
      <c r="K4" s="378"/>
      <c r="L4" s="363" t="s">
        <v>116</v>
      </c>
      <c r="M4" s="358"/>
      <c r="N4" s="358"/>
      <c r="O4" s="358"/>
      <c r="P4" s="358"/>
      <c r="Q4" s="39"/>
    </row>
    <row r="5" spans="1:17" s="86" customFormat="1" ht="19.5" customHeight="1">
      <c r="A5" s="376"/>
      <c r="B5" s="364" t="s">
        <v>14</v>
      </c>
      <c r="C5" s="366" t="s">
        <v>117</v>
      </c>
      <c r="D5" s="361"/>
      <c r="E5" s="366" t="s">
        <v>118</v>
      </c>
      <c r="F5" s="360"/>
      <c r="G5" s="367" t="s">
        <v>14</v>
      </c>
      <c r="H5" s="366" t="s">
        <v>117</v>
      </c>
      <c r="I5" s="361"/>
      <c r="J5" s="366" t="s">
        <v>118</v>
      </c>
      <c r="K5" s="369"/>
      <c r="L5" s="367" t="s">
        <v>14</v>
      </c>
      <c r="M5" s="366" t="s">
        <v>117</v>
      </c>
      <c r="N5" s="361"/>
      <c r="O5" s="366" t="s">
        <v>118</v>
      </c>
      <c r="P5" s="360"/>
      <c r="Q5" s="39"/>
    </row>
    <row r="6" spans="1:17" s="86" customFormat="1" ht="17.25" customHeight="1">
      <c r="A6" s="376"/>
      <c r="B6" s="364"/>
      <c r="C6" s="370" t="s">
        <v>51</v>
      </c>
      <c r="D6" s="370" t="s">
        <v>52</v>
      </c>
      <c r="E6" s="372" t="s">
        <v>15</v>
      </c>
      <c r="F6" s="373" t="s">
        <v>16</v>
      </c>
      <c r="G6" s="367"/>
      <c r="H6" s="370" t="s">
        <v>51</v>
      </c>
      <c r="I6" s="370" t="s">
        <v>52</v>
      </c>
      <c r="J6" s="372" t="s">
        <v>15</v>
      </c>
      <c r="K6" s="379" t="s">
        <v>16</v>
      </c>
      <c r="L6" s="367"/>
      <c r="M6" s="370" t="s">
        <v>51</v>
      </c>
      <c r="N6" s="370" t="s">
        <v>52</v>
      </c>
      <c r="O6" s="372" t="s">
        <v>15</v>
      </c>
      <c r="P6" s="373" t="s">
        <v>16</v>
      </c>
      <c r="Q6" s="39"/>
    </row>
    <row r="7" spans="1:17" s="86" customFormat="1" ht="17.25" customHeight="1" thickBot="1">
      <c r="A7" s="377"/>
      <c r="B7" s="365"/>
      <c r="C7" s="371"/>
      <c r="D7" s="371"/>
      <c r="E7" s="371"/>
      <c r="F7" s="374"/>
      <c r="G7" s="368"/>
      <c r="H7" s="371"/>
      <c r="I7" s="371"/>
      <c r="J7" s="371"/>
      <c r="K7" s="380"/>
      <c r="L7" s="368"/>
      <c r="M7" s="371"/>
      <c r="N7" s="371"/>
      <c r="O7" s="371"/>
      <c r="P7" s="374"/>
      <c r="Q7" s="39"/>
    </row>
    <row r="8" spans="1:17" s="86" customFormat="1" ht="30" customHeight="1">
      <c r="A8" s="246" t="s">
        <v>44</v>
      </c>
      <c r="B8" s="91">
        <v>40</v>
      </c>
      <c r="C8" s="92">
        <v>37</v>
      </c>
      <c r="D8" s="92">
        <v>3</v>
      </c>
      <c r="E8" s="92">
        <v>26</v>
      </c>
      <c r="F8" s="92">
        <v>14</v>
      </c>
      <c r="G8" s="98">
        <v>0</v>
      </c>
      <c r="H8" s="92">
        <v>0</v>
      </c>
      <c r="I8" s="92">
        <v>0</v>
      </c>
      <c r="J8" s="92">
        <v>0</v>
      </c>
      <c r="K8" s="99">
        <v>0</v>
      </c>
      <c r="L8" s="98">
        <v>17</v>
      </c>
      <c r="M8" s="92">
        <v>17</v>
      </c>
      <c r="N8" s="92">
        <v>0</v>
      </c>
      <c r="O8" s="92">
        <v>17</v>
      </c>
      <c r="P8" s="92">
        <v>0</v>
      </c>
      <c r="Q8" s="39"/>
    </row>
    <row r="9" spans="1:17" s="86" customFormat="1" ht="30" customHeight="1">
      <c r="A9" s="247" t="s">
        <v>71</v>
      </c>
      <c r="B9" s="248">
        <f t="shared" ref="B9:P9" si="0">SUM(B10:B12)</f>
        <v>26</v>
      </c>
      <c r="C9" s="249">
        <f t="shared" si="0"/>
        <v>26</v>
      </c>
      <c r="D9" s="249">
        <f t="shared" si="0"/>
        <v>0</v>
      </c>
      <c r="E9" s="249">
        <f t="shared" si="0"/>
        <v>23</v>
      </c>
      <c r="F9" s="249">
        <f t="shared" si="0"/>
        <v>3</v>
      </c>
      <c r="G9" s="261">
        <f t="shared" si="0"/>
        <v>0</v>
      </c>
      <c r="H9" s="249">
        <f t="shared" si="0"/>
        <v>0</v>
      </c>
      <c r="I9" s="249">
        <f t="shared" si="0"/>
        <v>0</v>
      </c>
      <c r="J9" s="249">
        <f t="shared" si="0"/>
        <v>0</v>
      </c>
      <c r="K9" s="249">
        <f t="shared" si="0"/>
        <v>0</v>
      </c>
      <c r="L9" s="261">
        <f t="shared" si="0"/>
        <v>19</v>
      </c>
      <c r="M9" s="249">
        <f t="shared" si="0"/>
        <v>19</v>
      </c>
      <c r="N9" s="249">
        <f t="shared" si="0"/>
        <v>0</v>
      </c>
      <c r="O9" s="249">
        <f t="shared" si="0"/>
        <v>18</v>
      </c>
      <c r="P9" s="249">
        <f t="shared" si="0"/>
        <v>1</v>
      </c>
      <c r="Q9" s="39"/>
    </row>
    <row r="10" spans="1:17" s="86" customFormat="1" ht="30" customHeight="1">
      <c r="A10" s="89" t="s">
        <v>19</v>
      </c>
      <c r="B10" s="87">
        <f>SUM(C10:D10)</f>
        <v>0</v>
      </c>
      <c r="C10" s="88">
        <f>H10+M10+'129-2'!B10+'129-2'!G10</f>
        <v>0</v>
      </c>
      <c r="D10" s="88">
        <f>I10+N10+'129-2'!C10+'129-2'!H10</f>
        <v>0</v>
      </c>
      <c r="E10" s="88">
        <f>J10+O10+'129-2'!D10+'129-2'!I10</f>
        <v>0</v>
      </c>
      <c r="F10" s="88">
        <f>K10+P10+'129-2'!E10+'129-2'!J10</f>
        <v>0</v>
      </c>
      <c r="G10" s="262">
        <v>0</v>
      </c>
      <c r="H10" s="88">
        <v>0</v>
      </c>
      <c r="I10" s="88">
        <v>0</v>
      </c>
      <c r="J10" s="88">
        <v>0</v>
      </c>
      <c r="K10" s="100">
        <v>0</v>
      </c>
      <c r="L10" s="262">
        <v>0</v>
      </c>
      <c r="M10" s="88">
        <v>0</v>
      </c>
      <c r="N10" s="88">
        <v>0</v>
      </c>
      <c r="O10" s="88">
        <v>0</v>
      </c>
      <c r="P10" s="88">
        <v>0</v>
      </c>
      <c r="Q10" s="39"/>
    </row>
    <row r="11" spans="1:17" s="86" customFormat="1" ht="30" customHeight="1">
      <c r="A11" s="89" t="s">
        <v>20</v>
      </c>
      <c r="B11" s="87">
        <f>SUM(B14:B30)</f>
        <v>25</v>
      </c>
      <c r="C11" s="88">
        <f>H11+M11+'129-2'!B11+'129-2'!G11</f>
        <v>25</v>
      </c>
      <c r="D11" s="88">
        <f>I11+N11+'129-2'!C11+'129-2'!H11</f>
        <v>0</v>
      </c>
      <c r="E11" s="88">
        <f>J11+O11+'129-2'!D11+'129-2'!I11</f>
        <v>22</v>
      </c>
      <c r="F11" s="88">
        <f>K11+P11+'129-2'!E11+'129-2'!J11</f>
        <v>3</v>
      </c>
      <c r="G11" s="262">
        <f t="shared" ref="G11:P11" si="1">SUM(G14:G30)</f>
        <v>0</v>
      </c>
      <c r="H11" s="88">
        <f t="shared" si="1"/>
        <v>0</v>
      </c>
      <c r="I11" s="88">
        <f t="shared" si="1"/>
        <v>0</v>
      </c>
      <c r="J11" s="88">
        <f t="shared" si="1"/>
        <v>0</v>
      </c>
      <c r="K11" s="88">
        <f t="shared" si="1"/>
        <v>0</v>
      </c>
      <c r="L11" s="262">
        <f t="shared" si="1"/>
        <v>18</v>
      </c>
      <c r="M11" s="88">
        <f t="shared" si="1"/>
        <v>18</v>
      </c>
      <c r="N11" s="88">
        <f t="shared" si="1"/>
        <v>0</v>
      </c>
      <c r="O11" s="88">
        <f t="shared" si="1"/>
        <v>17</v>
      </c>
      <c r="P11" s="88">
        <f t="shared" si="1"/>
        <v>1</v>
      </c>
      <c r="Q11" s="39"/>
    </row>
    <row r="12" spans="1:17" s="86" customFormat="1" ht="30" customHeight="1" thickBot="1">
      <c r="A12" s="89" t="s">
        <v>21</v>
      </c>
      <c r="B12" s="87">
        <f>SUM(C12:D12)</f>
        <v>1</v>
      </c>
      <c r="C12" s="88">
        <f>H12+M12+'129-2'!B12+'129-2'!G12</f>
        <v>1</v>
      </c>
      <c r="D12" s="88">
        <f>I12+N12+'129-2'!C12+'129-2'!H12</f>
        <v>0</v>
      </c>
      <c r="E12" s="88">
        <f>J12+O12+'129-2'!D12+'129-2'!I12</f>
        <v>1</v>
      </c>
      <c r="F12" s="88">
        <f>K12+P12+'129-2'!E12+'129-2'!J12</f>
        <v>0</v>
      </c>
      <c r="G12" s="263">
        <v>0</v>
      </c>
      <c r="H12" s="251">
        <v>0</v>
      </c>
      <c r="I12" s="251">
        <v>0</v>
      </c>
      <c r="J12" s="251">
        <v>0</v>
      </c>
      <c r="K12" s="264">
        <v>0</v>
      </c>
      <c r="L12" s="263">
        <v>1</v>
      </c>
      <c r="M12" s="251">
        <v>1</v>
      </c>
      <c r="N12" s="251">
        <v>0</v>
      </c>
      <c r="O12" s="251">
        <v>1</v>
      </c>
      <c r="P12" s="251">
        <v>0</v>
      </c>
      <c r="Q12" s="39"/>
    </row>
    <row r="13" spans="1:17" s="86" customFormat="1" ht="12.75">
      <c r="A13" s="90" t="s">
        <v>22</v>
      </c>
      <c r="B13" s="91"/>
      <c r="C13" s="92"/>
      <c r="D13" s="92"/>
      <c r="E13" s="92"/>
      <c r="F13" s="92"/>
      <c r="G13" s="98"/>
      <c r="H13" s="92"/>
      <c r="I13" s="92"/>
      <c r="J13" s="92"/>
      <c r="K13" s="99"/>
      <c r="L13" s="98"/>
      <c r="M13" s="92"/>
      <c r="N13" s="92"/>
      <c r="O13" s="92"/>
      <c r="P13" s="92"/>
      <c r="Q13" s="39"/>
    </row>
    <row r="14" spans="1:17" s="86" customFormat="1" ht="30" customHeight="1">
      <c r="A14" s="94" t="s">
        <v>88</v>
      </c>
      <c r="B14" s="265">
        <f t="shared" ref="B14:B30" si="2">SUM(C14:D14)</f>
        <v>7</v>
      </c>
      <c r="C14" s="253">
        <f>H14+M14+'129-2'!B14+'129-2'!G14</f>
        <v>7</v>
      </c>
      <c r="D14" s="253">
        <f>I14+N14+'129-2'!C14+'129-2'!H14</f>
        <v>0</v>
      </c>
      <c r="E14" s="253">
        <f>J14+O14+'129-2'!D14+'129-2'!I14</f>
        <v>6</v>
      </c>
      <c r="F14" s="266">
        <f>K14+P14+'129-2'!E14+'129-2'!J14</f>
        <v>1</v>
      </c>
      <c r="G14" s="267">
        <f t="shared" ref="G14:G30" si="3">SUM(H14:I14)</f>
        <v>0</v>
      </c>
      <c r="H14" s="88">
        <v>0</v>
      </c>
      <c r="I14" s="88">
        <v>0</v>
      </c>
      <c r="J14" s="88">
        <v>0</v>
      </c>
      <c r="K14" s="100">
        <v>0</v>
      </c>
      <c r="L14" s="267">
        <f t="shared" ref="L14:L30" si="4">SUM(M14:N14)</f>
        <v>6</v>
      </c>
      <c r="M14" s="88">
        <v>6</v>
      </c>
      <c r="N14" s="88">
        <v>0</v>
      </c>
      <c r="O14" s="88">
        <v>6</v>
      </c>
      <c r="P14" s="88">
        <v>0</v>
      </c>
      <c r="Q14" s="39"/>
    </row>
    <row r="15" spans="1:17" s="86" customFormat="1" ht="30" customHeight="1">
      <c r="A15" s="95" t="s">
        <v>89</v>
      </c>
      <c r="B15" s="268">
        <f t="shared" si="2"/>
        <v>1</v>
      </c>
      <c r="C15" s="256">
        <f>H15+M15+'129-2'!B15+'129-2'!G15</f>
        <v>1</v>
      </c>
      <c r="D15" s="256">
        <f>I15+N15+'129-2'!C15+'129-2'!H15</f>
        <v>0</v>
      </c>
      <c r="E15" s="256">
        <f>J15+O15+'129-2'!D15+'129-2'!I15</f>
        <v>1</v>
      </c>
      <c r="F15" s="269">
        <f>K15+P15+'129-2'!E15+'129-2'!J15</f>
        <v>0</v>
      </c>
      <c r="G15" s="270">
        <f t="shared" si="3"/>
        <v>0</v>
      </c>
      <c r="H15" s="256">
        <v>0</v>
      </c>
      <c r="I15" s="256">
        <v>0</v>
      </c>
      <c r="J15" s="256">
        <v>0</v>
      </c>
      <c r="K15" s="269">
        <v>0</v>
      </c>
      <c r="L15" s="270">
        <f t="shared" si="4"/>
        <v>0</v>
      </c>
      <c r="M15" s="256">
        <v>0</v>
      </c>
      <c r="N15" s="256">
        <v>0</v>
      </c>
      <c r="O15" s="256">
        <v>0</v>
      </c>
      <c r="P15" s="256">
        <v>0</v>
      </c>
      <c r="Q15" s="39"/>
    </row>
    <row r="16" spans="1:17" s="86" customFormat="1" ht="30" customHeight="1">
      <c r="A16" s="95" t="s">
        <v>90</v>
      </c>
      <c r="B16" s="268">
        <f t="shared" si="2"/>
        <v>7</v>
      </c>
      <c r="C16" s="256">
        <f>H16+M16+'129-2'!B16+'129-2'!G16</f>
        <v>7</v>
      </c>
      <c r="D16" s="256">
        <f>I16+N16+'129-2'!C16+'129-2'!H16</f>
        <v>0</v>
      </c>
      <c r="E16" s="256">
        <f>J16+O16+'129-2'!D16+'129-2'!I16</f>
        <v>7</v>
      </c>
      <c r="F16" s="269">
        <f>K16+P16+'129-2'!E16+'129-2'!J16</f>
        <v>0</v>
      </c>
      <c r="G16" s="270">
        <f t="shared" si="3"/>
        <v>0</v>
      </c>
      <c r="H16" s="256">
        <v>0</v>
      </c>
      <c r="I16" s="256">
        <v>0</v>
      </c>
      <c r="J16" s="256">
        <v>0</v>
      </c>
      <c r="K16" s="269">
        <v>0</v>
      </c>
      <c r="L16" s="270">
        <f t="shared" si="4"/>
        <v>7</v>
      </c>
      <c r="M16" s="256">
        <v>7</v>
      </c>
      <c r="N16" s="256">
        <v>0</v>
      </c>
      <c r="O16" s="256">
        <v>7</v>
      </c>
      <c r="P16" s="256">
        <v>0</v>
      </c>
      <c r="Q16" s="39"/>
    </row>
    <row r="17" spans="1:17" s="86" customFormat="1" ht="30" customHeight="1">
      <c r="A17" s="95" t="s">
        <v>91</v>
      </c>
      <c r="B17" s="268">
        <f t="shared" si="2"/>
        <v>0</v>
      </c>
      <c r="C17" s="256">
        <f>H17+M17+'129-2'!B17+'129-2'!G17</f>
        <v>0</v>
      </c>
      <c r="D17" s="256">
        <f>I17+N17+'129-2'!C17+'129-2'!H17</f>
        <v>0</v>
      </c>
      <c r="E17" s="256">
        <f>J17+O17+'129-2'!D17+'129-2'!I17</f>
        <v>0</v>
      </c>
      <c r="F17" s="269">
        <f>K17+P17+'129-2'!E17+'129-2'!J17</f>
        <v>0</v>
      </c>
      <c r="G17" s="270">
        <f t="shared" si="3"/>
        <v>0</v>
      </c>
      <c r="H17" s="256">
        <v>0</v>
      </c>
      <c r="I17" s="256">
        <v>0</v>
      </c>
      <c r="J17" s="256">
        <v>0</v>
      </c>
      <c r="K17" s="269">
        <v>0</v>
      </c>
      <c r="L17" s="270">
        <f t="shared" si="4"/>
        <v>0</v>
      </c>
      <c r="M17" s="256">
        <v>0</v>
      </c>
      <c r="N17" s="256">
        <v>0</v>
      </c>
      <c r="O17" s="256">
        <v>0</v>
      </c>
      <c r="P17" s="256">
        <v>0</v>
      </c>
      <c r="Q17" s="39"/>
    </row>
    <row r="18" spans="1:17" s="86" customFormat="1" ht="30" customHeight="1">
      <c r="A18" s="95" t="s">
        <v>92</v>
      </c>
      <c r="B18" s="268">
        <f t="shared" si="2"/>
        <v>0</v>
      </c>
      <c r="C18" s="256">
        <f>H18+M18+'129-2'!B18+'129-2'!G18</f>
        <v>0</v>
      </c>
      <c r="D18" s="256">
        <f>I18+N18+'129-2'!C18+'129-2'!H18</f>
        <v>0</v>
      </c>
      <c r="E18" s="256">
        <f>J18+O18+'129-2'!D18+'129-2'!I18</f>
        <v>0</v>
      </c>
      <c r="F18" s="269">
        <f>K18+P18+'129-2'!E18+'129-2'!J18</f>
        <v>0</v>
      </c>
      <c r="G18" s="270">
        <f t="shared" si="3"/>
        <v>0</v>
      </c>
      <c r="H18" s="256">
        <v>0</v>
      </c>
      <c r="I18" s="256">
        <v>0</v>
      </c>
      <c r="J18" s="256">
        <v>0</v>
      </c>
      <c r="K18" s="269">
        <v>0</v>
      </c>
      <c r="L18" s="270">
        <f t="shared" si="4"/>
        <v>0</v>
      </c>
      <c r="M18" s="256">
        <v>0</v>
      </c>
      <c r="N18" s="256">
        <v>0</v>
      </c>
      <c r="O18" s="256">
        <v>0</v>
      </c>
      <c r="P18" s="256">
        <v>0</v>
      </c>
      <c r="Q18" s="39"/>
    </row>
    <row r="19" spans="1:17" s="86" customFormat="1" ht="30" customHeight="1">
      <c r="A19" s="95" t="s">
        <v>93</v>
      </c>
      <c r="B19" s="268">
        <f t="shared" si="2"/>
        <v>1</v>
      </c>
      <c r="C19" s="256">
        <f>H19+M19+'129-2'!B19+'129-2'!G19</f>
        <v>1</v>
      </c>
      <c r="D19" s="256">
        <f>I19+N19+'129-2'!C19+'129-2'!H19</f>
        <v>0</v>
      </c>
      <c r="E19" s="256">
        <f>J19+O19+'129-2'!D19+'129-2'!I19</f>
        <v>1</v>
      </c>
      <c r="F19" s="269">
        <f>K19+P19+'129-2'!E19+'129-2'!J19</f>
        <v>0</v>
      </c>
      <c r="G19" s="270">
        <f t="shared" si="3"/>
        <v>0</v>
      </c>
      <c r="H19" s="256">
        <v>0</v>
      </c>
      <c r="I19" s="256">
        <v>0</v>
      </c>
      <c r="J19" s="256">
        <v>0</v>
      </c>
      <c r="K19" s="269">
        <v>0</v>
      </c>
      <c r="L19" s="270">
        <f t="shared" si="4"/>
        <v>1</v>
      </c>
      <c r="M19" s="256">
        <v>1</v>
      </c>
      <c r="N19" s="256">
        <v>0</v>
      </c>
      <c r="O19" s="256">
        <v>1</v>
      </c>
      <c r="P19" s="256">
        <v>0</v>
      </c>
      <c r="Q19" s="39"/>
    </row>
    <row r="20" spans="1:17" s="86" customFormat="1" ht="30" customHeight="1">
      <c r="A20" s="95" t="s">
        <v>29</v>
      </c>
      <c r="B20" s="268">
        <f t="shared" si="2"/>
        <v>2</v>
      </c>
      <c r="C20" s="256">
        <f>H20+M20+'129-2'!B20+'129-2'!G20</f>
        <v>2</v>
      </c>
      <c r="D20" s="256">
        <f>I20+N20+'129-2'!C20+'129-2'!H20</f>
        <v>0</v>
      </c>
      <c r="E20" s="256">
        <f>J20+O20+'129-2'!D20+'129-2'!I20</f>
        <v>2</v>
      </c>
      <c r="F20" s="269">
        <f>K20+P20+'129-2'!E20+'129-2'!J20</f>
        <v>0</v>
      </c>
      <c r="G20" s="270">
        <f t="shared" si="3"/>
        <v>0</v>
      </c>
      <c r="H20" s="256">
        <v>0</v>
      </c>
      <c r="I20" s="256">
        <v>0</v>
      </c>
      <c r="J20" s="256">
        <v>0</v>
      </c>
      <c r="K20" s="269">
        <v>0</v>
      </c>
      <c r="L20" s="270">
        <f t="shared" si="4"/>
        <v>1</v>
      </c>
      <c r="M20" s="256">
        <v>1</v>
      </c>
      <c r="N20" s="256">
        <v>0</v>
      </c>
      <c r="O20" s="256">
        <v>1</v>
      </c>
      <c r="P20" s="256">
        <v>0</v>
      </c>
      <c r="Q20" s="39"/>
    </row>
    <row r="21" spans="1:17" s="86" customFormat="1" ht="30" customHeight="1">
      <c r="A21" s="95" t="s">
        <v>30</v>
      </c>
      <c r="B21" s="268">
        <f t="shared" si="2"/>
        <v>4</v>
      </c>
      <c r="C21" s="256">
        <f>H21+M21+'129-2'!B21+'129-2'!G21</f>
        <v>4</v>
      </c>
      <c r="D21" s="256">
        <f>I21+N21+'129-2'!C21+'129-2'!H21</f>
        <v>0</v>
      </c>
      <c r="E21" s="256">
        <f>J21+O21+'129-2'!D21+'129-2'!I21</f>
        <v>4</v>
      </c>
      <c r="F21" s="269">
        <f>K21+P21+'129-2'!E21+'129-2'!J21</f>
        <v>0</v>
      </c>
      <c r="G21" s="270">
        <f t="shared" si="3"/>
        <v>0</v>
      </c>
      <c r="H21" s="256">
        <v>0</v>
      </c>
      <c r="I21" s="256">
        <v>0</v>
      </c>
      <c r="J21" s="256">
        <v>0</v>
      </c>
      <c r="K21" s="269">
        <v>0</v>
      </c>
      <c r="L21" s="270">
        <f t="shared" si="4"/>
        <v>1</v>
      </c>
      <c r="M21" s="256">
        <v>1</v>
      </c>
      <c r="N21" s="256">
        <v>0</v>
      </c>
      <c r="O21" s="256">
        <v>1</v>
      </c>
      <c r="P21" s="256">
        <v>0</v>
      </c>
      <c r="Q21" s="39"/>
    </row>
    <row r="22" spans="1:17" s="86" customFormat="1" ht="30" customHeight="1">
      <c r="A22" s="95" t="s">
        <v>31</v>
      </c>
      <c r="B22" s="268">
        <f t="shared" si="2"/>
        <v>0</v>
      </c>
      <c r="C22" s="256">
        <f>H22+M22+'129-2'!B22+'129-2'!G22</f>
        <v>0</v>
      </c>
      <c r="D22" s="256">
        <f>I22+N22+'129-2'!C22+'129-2'!H22</f>
        <v>0</v>
      </c>
      <c r="E22" s="256">
        <f>J22+O22+'129-2'!D22+'129-2'!I22</f>
        <v>0</v>
      </c>
      <c r="F22" s="269">
        <f>K22+P22+'129-2'!E22+'129-2'!J22</f>
        <v>0</v>
      </c>
      <c r="G22" s="270">
        <f t="shared" si="3"/>
        <v>0</v>
      </c>
      <c r="H22" s="256">
        <v>0</v>
      </c>
      <c r="I22" s="256">
        <v>0</v>
      </c>
      <c r="J22" s="256">
        <v>0</v>
      </c>
      <c r="K22" s="269">
        <v>0</v>
      </c>
      <c r="L22" s="270">
        <f t="shared" si="4"/>
        <v>0</v>
      </c>
      <c r="M22" s="256">
        <v>0</v>
      </c>
      <c r="N22" s="256">
        <v>0</v>
      </c>
      <c r="O22" s="256">
        <v>0</v>
      </c>
      <c r="P22" s="256">
        <v>0</v>
      </c>
      <c r="Q22" s="39"/>
    </row>
    <row r="23" spans="1:17" s="86" customFormat="1" ht="30" customHeight="1">
      <c r="A23" s="95" t="s">
        <v>94</v>
      </c>
      <c r="B23" s="268">
        <f t="shared" si="2"/>
        <v>1</v>
      </c>
      <c r="C23" s="256">
        <f>H23+M23+'129-2'!B23+'129-2'!G23</f>
        <v>1</v>
      </c>
      <c r="D23" s="256">
        <f>I23+N23+'129-2'!C23+'129-2'!H23</f>
        <v>0</v>
      </c>
      <c r="E23" s="256">
        <f>J23+O23+'129-2'!D23+'129-2'!I23</f>
        <v>0</v>
      </c>
      <c r="F23" s="269">
        <f>K23+P23+'129-2'!E23+'129-2'!J23</f>
        <v>1</v>
      </c>
      <c r="G23" s="270">
        <f t="shared" si="3"/>
        <v>0</v>
      </c>
      <c r="H23" s="256">
        <v>0</v>
      </c>
      <c r="I23" s="256">
        <v>0</v>
      </c>
      <c r="J23" s="256">
        <v>0</v>
      </c>
      <c r="K23" s="269">
        <v>0</v>
      </c>
      <c r="L23" s="270">
        <f t="shared" si="4"/>
        <v>1</v>
      </c>
      <c r="M23" s="256">
        <v>1</v>
      </c>
      <c r="N23" s="256">
        <v>0</v>
      </c>
      <c r="O23" s="256">
        <v>0</v>
      </c>
      <c r="P23" s="256">
        <v>1</v>
      </c>
      <c r="Q23" s="39"/>
    </row>
    <row r="24" spans="1:17" s="86" customFormat="1" ht="30" customHeight="1">
      <c r="A24" s="95" t="s">
        <v>105</v>
      </c>
      <c r="B24" s="268">
        <f t="shared" si="2"/>
        <v>0</v>
      </c>
      <c r="C24" s="256">
        <f>H24+M24+'129-2'!B24+'129-2'!G24</f>
        <v>0</v>
      </c>
      <c r="D24" s="256">
        <f>I24+N24+'129-2'!C24+'129-2'!H24</f>
        <v>0</v>
      </c>
      <c r="E24" s="256">
        <f>J24+O24+'129-2'!D24+'129-2'!I24</f>
        <v>0</v>
      </c>
      <c r="F24" s="269">
        <f>K24+P24+'129-2'!E24+'129-2'!J24</f>
        <v>0</v>
      </c>
      <c r="G24" s="270">
        <f t="shared" si="3"/>
        <v>0</v>
      </c>
      <c r="H24" s="256">
        <v>0</v>
      </c>
      <c r="I24" s="256">
        <v>0</v>
      </c>
      <c r="J24" s="256">
        <v>0</v>
      </c>
      <c r="K24" s="269">
        <v>0</v>
      </c>
      <c r="L24" s="270">
        <f t="shared" si="4"/>
        <v>0</v>
      </c>
      <c r="M24" s="256">
        <v>0</v>
      </c>
      <c r="N24" s="256">
        <v>0</v>
      </c>
      <c r="O24" s="256">
        <v>0</v>
      </c>
      <c r="P24" s="256">
        <v>0</v>
      </c>
      <c r="Q24" s="39"/>
    </row>
    <row r="25" spans="1:17" s="86" customFormat="1" ht="30" customHeight="1">
      <c r="A25" s="95" t="s">
        <v>34</v>
      </c>
      <c r="B25" s="268">
        <f t="shared" si="2"/>
        <v>0</v>
      </c>
      <c r="C25" s="256">
        <f>H25+M25+'129-2'!B25+'129-2'!G25</f>
        <v>0</v>
      </c>
      <c r="D25" s="256">
        <f>I25+N25+'129-2'!C25+'129-2'!H25</f>
        <v>0</v>
      </c>
      <c r="E25" s="256">
        <f>J25+O25+'129-2'!D25+'129-2'!I25</f>
        <v>0</v>
      </c>
      <c r="F25" s="269">
        <f>K25+P25+'129-2'!E25+'129-2'!J25</f>
        <v>0</v>
      </c>
      <c r="G25" s="270">
        <f t="shared" si="3"/>
        <v>0</v>
      </c>
      <c r="H25" s="256">
        <v>0</v>
      </c>
      <c r="I25" s="256">
        <v>0</v>
      </c>
      <c r="J25" s="256">
        <v>0</v>
      </c>
      <c r="K25" s="269">
        <v>0</v>
      </c>
      <c r="L25" s="270">
        <f t="shared" si="4"/>
        <v>0</v>
      </c>
      <c r="M25" s="256">
        <v>0</v>
      </c>
      <c r="N25" s="256">
        <v>0</v>
      </c>
      <c r="O25" s="256">
        <v>0</v>
      </c>
      <c r="P25" s="256">
        <v>0</v>
      </c>
      <c r="Q25" s="39"/>
    </row>
    <row r="26" spans="1:17" s="86" customFormat="1" ht="30" customHeight="1">
      <c r="A26" s="95" t="s">
        <v>106</v>
      </c>
      <c r="B26" s="268">
        <f t="shared" si="2"/>
        <v>0</v>
      </c>
      <c r="C26" s="256">
        <f>H26+M26+'129-2'!B26+'129-2'!G26</f>
        <v>0</v>
      </c>
      <c r="D26" s="256">
        <f>I26+N26+'129-2'!C26+'129-2'!H26</f>
        <v>0</v>
      </c>
      <c r="E26" s="256">
        <f>J26+O26+'129-2'!D26+'129-2'!I26</f>
        <v>0</v>
      </c>
      <c r="F26" s="269">
        <f>K26+P26+'129-2'!E26+'129-2'!J26</f>
        <v>0</v>
      </c>
      <c r="G26" s="270">
        <f t="shared" si="3"/>
        <v>0</v>
      </c>
      <c r="H26" s="256">
        <v>0</v>
      </c>
      <c r="I26" s="256">
        <v>0</v>
      </c>
      <c r="J26" s="256">
        <v>0</v>
      </c>
      <c r="K26" s="269">
        <v>0</v>
      </c>
      <c r="L26" s="270">
        <f t="shared" si="4"/>
        <v>0</v>
      </c>
      <c r="M26" s="256">
        <v>0</v>
      </c>
      <c r="N26" s="256">
        <v>0</v>
      </c>
      <c r="O26" s="256">
        <v>0</v>
      </c>
      <c r="P26" s="256">
        <v>0</v>
      </c>
      <c r="Q26" s="39"/>
    </row>
    <row r="27" spans="1:17" s="86" customFormat="1" ht="30" customHeight="1">
      <c r="A27" s="95" t="s">
        <v>107</v>
      </c>
      <c r="B27" s="268">
        <f t="shared" si="2"/>
        <v>2</v>
      </c>
      <c r="C27" s="256">
        <f>H27+M27+'129-2'!B27+'129-2'!G27</f>
        <v>2</v>
      </c>
      <c r="D27" s="256">
        <f>I27+N27+'129-2'!C27+'129-2'!H27</f>
        <v>0</v>
      </c>
      <c r="E27" s="256">
        <f>J27+O27+'129-2'!D27+'129-2'!I27</f>
        <v>1</v>
      </c>
      <c r="F27" s="269">
        <f>K27+P27+'129-2'!E27+'129-2'!J27</f>
        <v>1</v>
      </c>
      <c r="G27" s="270">
        <f t="shared" si="3"/>
        <v>0</v>
      </c>
      <c r="H27" s="256">
        <v>0</v>
      </c>
      <c r="I27" s="256">
        <v>0</v>
      </c>
      <c r="J27" s="256">
        <v>0</v>
      </c>
      <c r="K27" s="269">
        <v>0</v>
      </c>
      <c r="L27" s="270">
        <f t="shared" si="4"/>
        <v>1</v>
      </c>
      <c r="M27" s="256">
        <v>1</v>
      </c>
      <c r="N27" s="256">
        <v>0</v>
      </c>
      <c r="O27" s="256">
        <v>1</v>
      </c>
      <c r="P27" s="256">
        <v>0</v>
      </c>
      <c r="Q27" s="39"/>
    </row>
    <row r="28" spans="1:17" s="86" customFormat="1" ht="30" customHeight="1">
      <c r="A28" s="95" t="s">
        <v>108</v>
      </c>
      <c r="B28" s="268">
        <f t="shared" si="2"/>
        <v>0</v>
      </c>
      <c r="C28" s="256">
        <f>H28+M28+'129-2'!B28+'129-2'!G28</f>
        <v>0</v>
      </c>
      <c r="D28" s="256">
        <f>I28+N28+'129-2'!C28+'129-2'!H28</f>
        <v>0</v>
      </c>
      <c r="E28" s="256">
        <f>J28+O28+'129-2'!D28+'129-2'!I28</f>
        <v>0</v>
      </c>
      <c r="F28" s="269">
        <f>K28+P28+'129-2'!E28+'129-2'!J28</f>
        <v>0</v>
      </c>
      <c r="G28" s="270">
        <f t="shared" si="3"/>
        <v>0</v>
      </c>
      <c r="H28" s="256">
        <v>0</v>
      </c>
      <c r="I28" s="256">
        <v>0</v>
      </c>
      <c r="J28" s="256">
        <v>0</v>
      </c>
      <c r="K28" s="269">
        <v>0</v>
      </c>
      <c r="L28" s="270">
        <f t="shared" si="4"/>
        <v>0</v>
      </c>
      <c r="M28" s="256">
        <v>0</v>
      </c>
      <c r="N28" s="256">
        <v>0</v>
      </c>
      <c r="O28" s="256">
        <v>0</v>
      </c>
      <c r="P28" s="256">
        <v>0</v>
      </c>
      <c r="Q28" s="39"/>
    </row>
    <row r="29" spans="1:17" s="86" customFormat="1" ht="30" customHeight="1">
      <c r="A29" s="96" t="s">
        <v>109</v>
      </c>
      <c r="B29" s="268">
        <f t="shared" si="2"/>
        <v>0</v>
      </c>
      <c r="C29" s="256">
        <f>H29+M29+'129-2'!B29+'129-2'!G29</f>
        <v>0</v>
      </c>
      <c r="D29" s="256">
        <f>I29+N29+'129-2'!C29+'129-2'!H29</f>
        <v>0</v>
      </c>
      <c r="E29" s="256">
        <f>J29+O29+'129-2'!D29+'129-2'!I29</f>
        <v>0</v>
      </c>
      <c r="F29" s="269">
        <f>K29+P29+'129-2'!E29+'129-2'!J29</f>
        <v>0</v>
      </c>
      <c r="G29" s="270">
        <f t="shared" si="3"/>
        <v>0</v>
      </c>
      <c r="H29" s="256">
        <v>0</v>
      </c>
      <c r="I29" s="256">
        <v>0</v>
      </c>
      <c r="J29" s="256">
        <v>0</v>
      </c>
      <c r="K29" s="269">
        <v>0</v>
      </c>
      <c r="L29" s="270">
        <f t="shared" si="4"/>
        <v>0</v>
      </c>
      <c r="M29" s="256">
        <v>0</v>
      </c>
      <c r="N29" s="256">
        <v>0</v>
      </c>
      <c r="O29" s="256">
        <v>0</v>
      </c>
      <c r="P29" s="256">
        <v>0</v>
      </c>
      <c r="Q29" s="39"/>
    </row>
    <row r="30" spans="1:17" s="86" customFormat="1" ht="30" customHeight="1" thickBot="1">
      <c r="A30" s="97" t="s">
        <v>39</v>
      </c>
      <c r="B30" s="271">
        <f t="shared" si="2"/>
        <v>0</v>
      </c>
      <c r="C30" s="259">
        <f>H30+M30+'129-2'!B30+'129-2'!G30</f>
        <v>0</v>
      </c>
      <c r="D30" s="259">
        <f>I30+N30+'129-2'!C30+'129-2'!H30</f>
        <v>0</v>
      </c>
      <c r="E30" s="259">
        <f>J30+O30+'129-2'!D30+'129-2'!I30</f>
        <v>0</v>
      </c>
      <c r="F30" s="272">
        <f>K30+P30+'129-2'!E30+'129-2'!J30</f>
        <v>0</v>
      </c>
      <c r="G30" s="273">
        <f t="shared" si="3"/>
        <v>0</v>
      </c>
      <c r="H30" s="259">
        <v>0</v>
      </c>
      <c r="I30" s="259">
        <v>0</v>
      </c>
      <c r="J30" s="259">
        <v>0</v>
      </c>
      <c r="K30" s="272">
        <v>0</v>
      </c>
      <c r="L30" s="273">
        <f t="shared" si="4"/>
        <v>0</v>
      </c>
      <c r="M30" s="259">
        <v>0</v>
      </c>
      <c r="N30" s="259">
        <v>0</v>
      </c>
      <c r="O30" s="259">
        <v>0</v>
      </c>
      <c r="P30" s="259">
        <v>0</v>
      </c>
      <c r="Q30" s="39"/>
    </row>
  </sheetData>
  <mergeCells count="25">
    <mergeCell ref="A4:A7"/>
    <mergeCell ref="B4:F4"/>
    <mergeCell ref="G4:K4"/>
    <mergeCell ref="C6:C7"/>
    <mergeCell ref="D6:D7"/>
    <mergeCell ref="E6:E7"/>
    <mergeCell ref="F6:F7"/>
    <mergeCell ref="H6:H7"/>
    <mergeCell ref="K6:K7"/>
    <mergeCell ref="L4:P4"/>
    <mergeCell ref="B5:B7"/>
    <mergeCell ref="C5:D5"/>
    <mergeCell ref="E5:F5"/>
    <mergeCell ref="G5:G7"/>
    <mergeCell ref="H5:I5"/>
    <mergeCell ref="J5:K5"/>
    <mergeCell ref="I6:I7"/>
    <mergeCell ref="J6:J7"/>
    <mergeCell ref="M6:M7"/>
    <mergeCell ref="N6:N7"/>
    <mergeCell ref="O6:O7"/>
    <mergeCell ref="P6:P7"/>
    <mergeCell ref="L5:L7"/>
    <mergeCell ref="M5:N5"/>
    <mergeCell ref="O5:P5"/>
  </mergeCells>
  <phoneticPr fontId="3"/>
  <pageMargins left="0.98425196850393704" right="0.47244094488188981" top="0.78740157480314965" bottom="0.59055118110236227" header="0.51181102362204722" footer="0.51181102362204722"/>
  <pageSetup paperSize="9" scale="95" orientation="portrait" r:id="rId1"/>
  <headerFooter scaleWithDoc="0" alignWithMargins="0">
    <oddHeader>&amp;L&amp;11卒業後・中学</oddHeader>
  </headerFooter>
  <ignoredErrors>
    <ignoredError sqref="L14:L30 G14:G30" formulaRange="1"/>
    <ignoredError sqref="B11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>
  <dimension ref="A1:R30"/>
  <sheetViews>
    <sheetView showGridLines="0" view="pageBreakPreview" zoomScaleNormal="100" zoomScaleSheetLayoutView="100" workbookViewId="0"/>
  </sheetViews>
  <sheetFormatPr defaultColWidth="9.7109375" defaultRowHeight="20.100000000000001" customHeight="1"/>
  <cols>
    <col min="1" max="1" width="5.5703125" style="35" customWidth="1"/>
    <col min="2" max="10" width="5" style="35" customWidth="1"/>
    <col min="11" max="11" width="1.42578125" style="35" customWidth="1"/>
    <col min="12" max="15" width="5" style="35" customWidth="1"/>
    <col min="16" max="16" width="1.42578125" style="35" customWidth="1"/>
    <col min="17" max="17" width="9" style="101" customWidth="1"/>
    <col min="18" max="18" width="15" style="35" customWidth="1"/>
    <col min="19" max="256" width="9.7109375" style="35"/>
    <col min="257" max="257" width="5.5703125" style="35" customWidth="1"/>
    <col min="258" max="266" width="5" style="35" customWidth="1"/>
    <col min="267" max="267" width="1.42578125" style="35" customWidth="1"/>
    <col min="268" max="271" width="5" style="35" customWidth="1"/>
    <col min="272" max="272" width="1.42578125" style="35" customWidth="1"/>
    <col min="273" max="273" width="9" style="35" customWidth="1"/>
    <col min="274" max="274" width="15" style="35" customWidth="1"/>
    <col min="275" max="512" width="9.7109375" style="35"/>
    <col min="513" max="513" width="5.5703125" style="35" customWidth="1"/>
    <col min="514" max="522" width="5" style="35" customWidth="1"/>
    <col min="523" max="523" width="1.42578125" style="35" customWidth="1"/>
    <col min="524" max="527" width="5" style="35" customWidth="1"/>
    <col min="528" max="528" width="1.42578125" style="35" customWidth="1"/>
    <col min="529" max="529" width="9" style="35" customWidth="1"/>
    <col min="530" max="530" width="15" style="35" customWidth="1"/>
    <col min="531" max="768" width="9.7109375" style="35"/>
    <col min="769" max="769" width="5.5703125" style="35" customWidth="1"/>
    <col min="770" max="778" width="5" style="35" customWidth="1"/>
    <col min="779" max="779" width="1.42578125" style="35" customWidth="1"/>
    <col min="780" max="783" width="5" style="35" customWidth="1"/>
    <col min="784" max="784" width="1.42578125" style="35" customWidth="1"/>
    <col min="785" max="785" width="9" style="35" customWidth="1"/>
    <col min="786" max="786" width="15" style="35" customWidth="1"/>
    <col min="787" max="1024" width="9.7109375" style="35"/>
    <col min="1025" max="1025" width="5.5703125" style="35" customWidth="1"/>
    <col min="1026" max="1034" width="5" style="35" customWidth="1"/>
    <col min="1035" max="1035" width="1.42578125" style="35" customWidth="1"/>
    <col min="1036" max="1039" width="5" style="35" customWidth="1"/>
    <col min="1040" max="1040" width="1.42578125" style="35" customWidth="1"/>
    <col min="1041" max="1041" width="9" style="35" customWidth="1"/>
    <col min="1042" max="1042" width="15" style="35" customWidth="1"/>
    <col min="1043" max="1280" width="9.7109375" style="35"/>
    <col min="1281" max="1281" width="5.5703125" style="35" customWidth="1"/>
    <col min="1282" max="1290" width="5" style="35" customWidth="1"/>
    <col min="1291" max="1291" width="1.42578125" style="35" customWidth="1"/>
    <col min="1292" max="1295" width="5" style="35" customWidth="1"/>
    <col min="1296" max="1296" width="1.42578125" style="35" customWidth="1"/>
    <col min="1297" max="1297" width="9" style="35" customWidth="1"/>
    <col min="1298" max="1298" width="15" style="35" customWidth="1"/>
    <col min="1299" max="1536" width="9.7109375" style="35"/>
    <col min="1537" max="1537" width="5.5703125" style="35" customWidth="1"/>
    <col min="1538" max="1546" width="5" style="35" customWidth="1"/>
    <col min="1547" max="1547" width="1.42578125" style="35" customWidth="1"/>
    <col min="1548" max="1551" width="5" style="35" customWidth="1"/>
    <col min="1552" max="1552" width="1.42578125" style="35" customWidth="1"/>
    <col min="1553" max="1553" width="9" style="35" customWidth="1"/>
    <col min="1554" max="1554" width="15" style="35" customWidth="1"/>
    <col min="1555" max="1792" width="9.7109375" style="35"/>
    <col min="1793" max="1793" width="5.5703125" style="35" customWidth="1"/>
    <col min="1794" max="1802" width="5" style="35" customWidth="1"/>
    <col min="1803" max="1803" width="1.42578125" style="35" customWidth="1"/>
    <col min="1804" max="1807" width="5" style="35" customWidth="1"/>
    <col min="1808" max="1808" width="1.42578125" style="35" customWidth="1"/>
    <col min="1809" max="1809" width="9" style="35" customWidth="1"/>
    <col min="1810" max="1810" width="15" style="35" customWidth="1"/>
    <col min="1811" max="2048" width="9.7109375" style="35"/>
    <col min="2049" max="2049" width="5.5703125" style="35" customWidth="1"/>
    <col min="2050" max="2058" width="5" style="35" customWidth="1"/>
    <col min="2059" max="2059" width="1.42578125" style="35" customWidth="1"/>
    <col min="2060" max="2063" width="5" style="35" customWidth="1"/>
    <col min="2064" max="2064" width="1.42578125" style="35" customWidth="1"/>
    <col min="2065" max="2065" width="9" style="35" customWidth="1"/>
    <col min="2066" max="2066" width="15" style="35" customWidth="1"/>
    <col min="2067" max="2304" width="9.7109375" style="35"/>
    <col min="2305" max="2305" width="5.5703125" style="35" customWidth="1"/>
    <col min="2306" max="2314" width="5" style="35" customWidth="1"/>
    <col min="2315" max="2315" width="1.42578125" style="35" customWidth="1"/>
    <col min="2316" max="2319" width="5" style="35" customWidth="1"/>
    <col min="2320" max="2320" width="1.42578125" style="35" customWidth="1"/>
    <col min="2321" max="2321" width="9" style="35" customWidth="1"/>
    <col min="2322" max="2322" width="15" style="35" customWidth="1"/>
    <col min="2323" max="2560" width="9.7109375" style="35"/>
    <col min="2561" max="2561" width="5.5703125" style="35" customWidth="1"/>
    <col min="2562" max="2570" width="5" style="35" customWidth="1"/>
    <col min="2571" max="2571" width="1.42578125" style="35" customWidth="1"/>
    <col min="2572" max="2575" width="5" style="35" customWidth="1"/>
    <col min="2576" max="2576" width="1.42578125" style="35" customWidth="1"/>
    <col min="2577" max="2577" width="9" style="35" customWidth="1"/>
    <col min="2578" max="2578" width="15" style="35" customWidth="1"/>
    <col min="2579" max="2816" width="9.7109375" style="35"/>
    <col min="2817" max="2817" width="5.5703125" style="35" customWidth="1"/>
    <col min="2818" max="2826" width="5" style="35" customWidth="1"/>
    <col min="2827" max="2827" width="1.42578125" style="35" customWidth="1"/>
    <col min="2828" max="2831" width="5" style="35" customWidth="1"/>
    <col min="2832" max="2832" width="1.42578125" style="35" customWidth="1"/>
    <col min="2833" max="2833" width="9" style="35" customWidth="1"/>
    <col min="2834" max="2834" width="15" style="35" customWidth="1"/>
    <col min="2835" max="3072" width="9.7109375" style="35"/>
    <col min="3073" max="3073" width="5.5703125" style="35" customWidth="1"/>
    <col min="3074" max="3082" width="5" style="35" customWidth="1"/>
    <col min="3083" max="3083" width="1.42578125" style="35" customWidth="1"/>
    <col min="3084" max="3087" width="5" style="35" customWidth="1"/>
    <col min="3088" max="3088" width="1.42578125" style="35" customWidth="1"/>
    <col min="3089" max="3089" width="9" style="35" customWidth="1"/>
    <col min="3090" max="3090" width="15" style="35" customWidth="1"/>
    <col min="3091" max="3328" width="9.7109375" style="35"/>
    <col min="3329" max="3329" width="5.5703125" style="35" customWidth="1"/>
    <col min="3330" max="3338" width="5" style="35" customWidth="1"/>
    <col min="3339" max="3339" width="1.42578125" style="35" customWidth="1"/>
    <col min="3340" max="3343" width="5" style="35" customWidth="1"/>
    <col min="3344" max="3344" width="1.42578125" style="35" customWidth="1"/>
    <col min="3345" max="3345" width="9" style="35" customWidth="1"/>
    <col min="3346" max="3346" width="15" style="35" customWidth="1"/>
    <col min="3347" max="3584" width="9.7109375" style="35"/>
    <col min="3585" max="3585" width="5.5703125" style="35" customWidth="1"/>
    <col min="3586" max="3594" width="5" style="35" customWidth="1"/>
    <col min="3595" max="3595" width="1.42578125" style="35" customWidth="1"/>
    <col min="3596" max="3599" width="5" style="35" customWidth="1"/>
    <col min="3600" max="3600" width="1.42578125" style="35" customWidth="1"/>
    <col min="3601" max="3601" width="9" style="35" customWidth="1"/>
    <col min="3602" max="3602" width="15" style="35" customWidth="1"/>
    <col min="3603" max="3840" width="9.7109375" style="35"/>
    <col min="3841" max="3841" width="5.5703125" style="35" customWidth="1"/>
    <col min="3842" max="3850" width="5" style="35" customWidth="1"/>
    <col min="3851" max="3851" width="1.42578125" style="35" customWidth="1"/>
    <col min="3852" max="3855" width="5" style="35" customWidth="1"/>
    <col min="3856" max="3856" width="1.42578125" style="35" customWidth="1"/>
    <col min="3857" max="3857" width="9" style="35" customWidth="1"/>
    <col min="3858" max="3858" width="15" style="35" customWidth="1"/>
    <col min="3859" max="4096" width="9.7109375" style="35"/>
    <col min="4097" max="4097" width="5.5703125" style="35" customWidth="1"/>
    <col min="4098" max="4106" width="5" style="35" customWidth="1"/>
    <col min="4107" max="4107" width="1.42578125" style="35" customWidth="1"/>
    <col min="4108" max="4111" width="5" style="35" customWidth="1"/>
    <col min="4112" max="4112" width="1.42578125" style="35" customWidth="1"/>
    <col min="4113" max="4113" width="9" style="35" customWidth="1"/>
    <col min="4114" max="4114" width="15" style="35" customWidth="1"/>
    <col min="4115" max="4352" width="9.7109375" style="35"/>
    <col min="4353" max="4353" width="5.5703125" style="35" customWidth="1"/>
    <col min="4354" max="4362" width="5" style="35" customWidth="1"/>
    <col min="4363" max="4363" width="1.42578125" style="35" customWidth="1"/>
    <col min="4364" max="4367" width="5" style="35" customWidth="1"/>
    <col min="4368" max="4368" width="1.42578125" style="35" customWidth="1"/>
    <col min="4369" max="4369" width="9" style="35" customWidth="1"/>
    <col min="4370" max="4370" width="15" style="35" customWidth="1"/>
    <col min="4371" max="4608" width="9.7109375" style="35"/>
    <col min="4609" max="4609" width="5.5703125" style="35" customWidth="1"/>
    <col min="4610" max="4618" width="5" style="35" customWidth="1"/>
    <col min="4619" max="4619" width="1.42578125" style="35" customWidth="1"/>
    <col min="4620" max="4623" width="5" style="35" customWidth="1"/>
    <col min="4624" max="4624" width="1.42578125" style="35" customWidth="1"/>
    <col min="4625" max="4625" width="9" style="35" customWidth="1"/>
    <col min="4626" max="4626" width="15" style="35" customWidth="1"/>
    <col min="4627" max="4864" width="9.7109375" style="35"/>
    <col min="4865" max="4865" width="5.5703125" style="35" customWidth="1"/>
    <col min="4866" max="4874" width="5" style="35" customWidth="1"/>
    <col min="4875" max="4875" width="1.42578125" style="35" customWidth="1"/>
    <col min="4876" max="4879" width="5" style="35" customWidth="1"/>
    <col min="4880" max="4880" width="1.42578125" style="35" customWidth="1"/>
    <col min="4881" max="4881" width="9" style="35" customWidth="1"/>
    <col min="4882" max="4882" width="15" style="35" customWidth="1"/>
    <col min="4883" max="5120" width="9.7109375" style="35"/>
    <col min="5121" max="5121" width="5.5703125" style="35" customWidth="1"/>
    <col min="5122" max="5130" width="5" style="35" customWidth="1"/>
    <col min="5131" max="5131" width="1.42578125" style="35" customWidth="1"/>
    <col min="5132" max="5135" width="5" style="35" customWidth="1"/>
    <col min="5136" max="5136" width="1.42578125" style="35" customWidth="1"/>
    <col min="5137" max="5137" width="9" style="35" customWidth="1"/>
    <col min="5138" max="5138" width="15" style="35" customWidth="1"/>
    <col min="5139" max="5376" width="9.7109375" style="35"/>
    <col min="5377" max="5377" width="5.5703125" style="35" customWidth="1"/>
    <col min="5378" max="5386" width="5" style="35" customWidth="1"/>
    <col min="5387" max="5387" width="1.42578125" style="35" customWidth="1"/>
    <col min="5388" max="5391" width="5" style="35" customWidth="1"/>
    <col min="5392" max="5392" width="1.42578125" style="35" customWidth="1"/>
    <col min="5393" max="5393" width="9" style="35" customWidth="1"/>
    <col min="5394" max="5394" width="15" style="35" customWidth="1"/>
    <col min="5395" max="5632" width="9.7109375" style="35"/>
    <col min="5633" max="5633" width="5.5703125" style="35" customWidth="1"/>
    <col min="5634" max="5642" width="5" style="35" customWidth="1"/>
    <col min="5643" max="5643" width="1.42578125" style="35" customWidth="1"/>
    <col min="5644" max="5647" width="5" style="35" customWidth="1"/>
    <col min="5648" max="5648" width="1.42578125" style="35" customWidth="1"/>
    <col min="5649" max="5649" width="9" style="35" customWidth="1"/>
    <col min="5650" max="5650" width="15" style="35" customWidth="1"/>
    <col min="5651" max="5888" width="9.7109375" style="35"/>
    <col min="5889" max="5889" width="5.5703125" style="35" customWidth="1"/>
    <col min="5890" max="5898" width="5" style="35" customWidth="1"/>
    <col min="5899" max="5899" width="1.42578125" style="35" customWidth="1"/>
    <col min="5900" max="5903" width="5" style="35" customWidth="1"/>
    <col min="5904" max="5904" width="1.42578125" style="35" customWidth="1"/>
    <col min="5905" max="5905" width="9" style="35" customWidth="1"/>
    <col min="5906" max="5906" width="15" style="35" customWidth="1"/>
    <col min="5907" max="6144" width="9.7109375" style="35"/>
    <col min="6145" max="6145" width="5.5703125" style="35" customWidth="1"/>
    <col min="6146" max="6154" width="5" style="35" customWidth="1"/>
    <col min="6155" max="6155" width="1.42578125" style="35" customWidth="1"/>
    <col min="6156" max="6159" width="5" style="35" customWidth="1"/>
    <col min="6160" max="6160" width="1.42578125" style="35" customWidth="1"/>
    <col min="6161" max="6161" width="9" style="35" customWidth="1"/>
    <col min="6162" max="6162" width="15" style="35" customWidth="1"/>
    <col min="6163" max="6400" width="9.7109375" style="35"/>
    <col min="6401" max="6401" width="5.5703125" style="35" customWidth="1"/>
    <col min="6402" max="6410" width="5" style="35" customWidth="1"/>
    <col min="6411" max="6411" width="1.42578125" style="35" customWidth="1"/>
    <col min="6412" max="6415" width="5" style="35" customWidth="1"/>
    <col min="6416" max="6416" width="1.42578125" style="35" customWidth="1"/>
    <col min="6417" max="6417" width="9" style="35" customWidth="1"/>
    <col min="6418" max="6418" width="15" style="35" customWidth="1"/>
    <col min="6419" max="6656" width="9.7109375" style="35"/>
    <col min="6657" max="6657" width="5.5703125" style="35" customWidth="1"/>
    <col min="6658" max="6666" width="5" style="35" customWidth="1"/>
    <col min="6667" max="6667" width="1.42578125" style="35" customWidth="1"/>
    <col min="6668" max="6671" width="5" style="35" customWidth="1"/>
    <col min="6672" max="6672" width="1.42578125" style="35" customWidth="1"/>
    <col min="6673" max="6673" width="9" style="35" customWidth="1"/>
    <col min="6674" max="6674" width="15" style="35" customWidth="1"/>
    <col min="6675" max="6912" width="9.7109375" style="35"/>
    <col min="6913" max="6913" width="5.5703125" style="35" customWidth="1"/>
    <col min="6914" max="6922" width="5" style="35" customWidth="1"/>
    <col min="6923" max="6923" width="1.42578125" style="35" customWidth="1"/>
    <col min="6924" max="6927" width="5" style="35" customWidth="1"/>
    <col min="6928" max="6928" width="1.42578125" style="35" customWidth="1"/>
    <col min="6929" max="6929" width="9" style="35" customWidth="1"/>
    <col min="6930" max="6930" width="15" style="35" customWidth="1"/>
    <col min="6931" max="7168" width="9.7109375" style="35"/>
    <col min="7169" max="7169" width="5.5703125" style="35" customWidth="1"/>
    <col min="7170" max="7178" width="5" style="35" customWidth="1"/>
    <col min="7179" max="7179" width="1.42578125" style="35" customWidth="1"/>
    <col min="7180" max="7183" width="5" style="35" customWidth="1"/>
    <col min="7184" max="7184" width="1.42578125" style="35" customWidth="1"/>
    <col min="7185" max="7185" width="9" style="35" customWidth="1"/>
    <col min="7186" max="7186" width="15" style="35" customWidth="1"/>
    <col min="7187" max="7424" width="9.7109375" style="35"/>
    <col min="7425" max="7425" width="5.5703125" style="35" customWidth="1"/>
    <col min="7426" max="7434" width="5" style="35" customWidth="1"/>
    <col min="7435" max="7435" width="1.42578125" style="35" customWidth="1"/>
    <col min="7436" max="7439" width="5" style="35" customWidth="1"/>
    <col min="7440" max="7440" width="1.42578125" style="35" customWidth="1"/>
    <col min="7441" max="7441" width="9" style="35" customWidth="1"/>
    <col min="7442" max="7442" width="15" style="35" customWidth="1"/>
    <col min="7443" max="7680" width="9.7109375" style="35"/>
    <col min="7681" max="7681" width="5.5703125" style="35" customWidth="1"/>
    <col min="7682" max="7690" width="5" style="35" customWidth="1"/>
    <col min="7691" max="7691" width="1.42578125" style="35" customWidth="1"/>
    <col min="7692" max="7695" width="5" style="35" customWidth="1"/>
    <col min="7696" max="7696" width="1.42578125" style="35" customWidth="1"/>
    <col min="7697" max="7697" width="9" style="35" customWidth="1"/>
    <col min="7698" max="7698" width="15" style="35" customWidth="1"/>
    <col min="7699" max="7936" width="9.7109375" style="35"/>
    <col min="7937" max="7937" width="5.5703125" style="35" customWidth="1"/>
    <col min="7938" max="7946" width="5" style="35" customWidth="1"/>
    <col min="7947" max="7947" width="1.42578125" style="35" customWidth="1"/>
    <col min="7948" max="7951" width="5" style="35" customWidth="1"/>
    <col min="7952" max="7952" width="1.42578125" style="35" customWidth="1"/>
    <col min="7953" max="7953" width="9" style="35" customWidth="1"/>
    <col min="7954" max="7954" width="15" style="35" customWidth="1"/>
    <col min="7955" max="8192" width="9.7109375" style="35"/>
    <col min="8193" max="8193" width="5.5703125" style="35" customWidth="1"/>
    <col min="8194" max="8202" width="5" style="35" customWidth="1"/>
    <col min="8203" max="8203" width="1.42578125" style="35" customWidth="1"/>
    <col min="8204" max="8207" width="5" style="35" customWidth="1"/>
    <col min="8208" max="8208" width="1.42578125" style="35" customWidth="1"/>
    <col min="8209" max="8209" width="9" style="35" customWidth="1"/>
    <col min="8210" max="8210" width="15" style="35" customWidth="1"/>
    <col min="8211" max="8448" width="9.7109375" style="35"/>
    <col min="8449" max="8449" width="5.5703125" style="35" customWidth="1"/>
    <col min="8450" max="8458" width="5" style="35" customWidth="1"/>
    <col min="8459" max="8459" width="1.42578125" style="35" customWidth="1"/>
    <col min="8460" max="8463" width="5" style="35" customWidth="1"/>
    <col min="8464" max="8464" width="1.42578125" style="35" customWidth="1"/>
    <col min="8465" max="8465" width="9" style="35" customWidth="1"/>
    <col min="8466" max="8466" width="15" style="35" customWidth="1"/>
    <col min="8467" max="8704" width="9.7109375" style="35"/>
    <col min="8705" max="8705" width="5.5703125" style="35" customWidth="1"/>
    <col min="8706" max="8714" width="5" style="35" customWidth="1"/>
    <col min="8715" max="8715" width="1.42578125" style="35" customWidth="1"/>
    <col min="8716" max="8719" width="5" style="35" customWidth="1"/>
    <col min="8720" max="8720" width="1.42578125" style="35" customWidth="1"/>
    <col min="8721" max="8721" width="9" style="35" customWidth="1"/>
    <col min="8722" max="8722" width="15" style="35" customWidth="1"/>
    <col min="8723" max="8960" width="9.7109375" style="35"/>
    <col min="8961" max="8961" width="5.5703125" style="35" customWidth="1"/>
    <col min="8962" max="8970" width="5" style="35" customWidth="1"/>
    <col min="8971" max="8971" width="1.42578125" style="35" customWidth="1"/>
    <col min="8972" max="8975" width="5" style="35" customWidth="1"/>
    <col min="8976" max="8976" width="1.42578125" style="35" customWidth="1"/>
    <col min="8977" max="8977" width="9" style="35" customWidth="1"/>
    <col min="8978" max="8978" width="15" style="35" customWidth="1"/>
    <col min="8979" max="9216" width="9.7109375" style="35"/>
    <col min="9217" max="9217" width="5.5703125" style="35" customWidth="1"/>
    <col min="9218" max="9226" width="5" style="35" customWidth="1"/>
    <col min="9227" max="9227" width="1.42578125" style="35" customWidth="1"/>
    <col min="9228" max="9231" width="5" style="35" customWidth="1"/>
    <col min="9232" max="9232" width="1.42578125" style="35" customWidth="1"/>
    <col min="9233" max="9233" width="9" style="35" customWidth="1"/>
    <col min="9234" max="9234" width="15" style="35" customWidth="1"/>
    <col min="9235" max="9472" width="9.7109375" style="35"/>
    <col min="9473" max="9473" width="5.5703125" style="35" customWidth="1"/>
    <col min="9474" max="9482" width="5" style="35" customWidth="1"/>
    <col min="9483" max="9483" width="1.42578125" style="35" customWidth="1"/>
    <col min="9484" max="9487" width="5" style="35" customWidth="1"/>
    <col min="9488" max="9488" width="1.42578125" style="35" customWidth="1"/>
    <col min="9489" max="9489" width="9" style="35" customWidth="1"/>
    <col min="9490" max="9490" width="15" style="35" customWidth="1"/>
    <col min="9491" max="9728" width="9.7109375" style="35"/>
    <col min="9729" max="9729" width="5.5703125" style="35" customWidth="1"/>
    <col min="9730" max="9738" width="5" style="35" customWidth="1"/>
    <col min="9739" max="9739" width="1.42578125" style="35" customWidth="1"/>
    <col min="9740" max="9743" width="5" style="35" customWidth="1"/>
    <col min="9744" max="9744" width="1.42578125" style="35" customWidth="1"/>
    <col min="9745" max="9745" width="9" style="35" customWidth="1"/>
    <col min="9746" max="9746" width="15" style="35" customWidth="1"/>
    <col min="9747" max="9984" width="9.7109375" style="35"/>
    <col min="9985" max="9985" width="5.5703125" style="35" customWidth="1"/>
    <col min="9986" max="9994" width="5" style="35" customWidth="1"/>
    <col min="9995" max="9995" width="1.42578125" style="35" customWidth="1"/>
    <col min="9996" max="9999" width="5" style="35" customWidth="1"/>
    <col min="10000" max="10000" width="1.42578125" style="35" customWidth="1"/>
    <col min="10001" max="10001" width="9" style="35" customWidth="1"/>
    <col min="10002" max="10002" width="15" style="35" customWidth="1"/>
    <col min="10003" max="10240" width="9.7109375" style="35"/>
    <col min="10241" max="10241" width="5.5703125" style="35" customWidth="1"/>
    <col min="10242" max="10250" width="5" style="35" customWidth="1"/>
    <col min="10251" max="10251" width="1.42578125" style="35" customWidth="1"/>
    <col min="10252" max="10255" width="5" style="35" customWidth="1"/>
    <col min="10256" max="10256" width="1.42578125" style="35" customWidth="1"/>
    <col min="10257" max="10257" width="9" style="35" customWidth="1"/>
    <col min="10258" max="10258" width="15" style="35" customWidth="1"/>
    <col min="10259" max="10496" width="9.7109375" style="35"/>
    <col min="10497" max="10497" width="5.5703125" style="35" customWidth="1"/>
    <col min="10498" max="10506" width="5" style="35" customWidth="1"/>
    <col min="10507" max="10507" width="1.42578125" style="35" customWidth="1"/>
    <col min="10508" max="10511" width="5" style="35" customWidth="1"/>
    <col min="10512" max="10512" width="1.42578125" style="35" customWidth="1"/>
    <col min="10513" max="10513" width="9" style="35" customWidth="1"/>
    <col min="10514" max="10514" width="15" style="35" customWidth="1"/>
    <col min="10515" max="10752" width="9.7109375" style="35"/>
    <col min="10753" max="10753" width="5.5703125" style="35" customWidth="1"/>
    <col min="10754" max="10762" width="5" style="35" customWidth="1"/>
    <col min="10763" max="10763" width="1.42578125" style="35" customWidth="1"/>
    <col min="10764" max="10767" width="5" style="35" customWidth="1"/>
    <col min="10768" max="10768" width="1.42578125" style="35" customWidth="1"/>
    <col min="10769" max="10769" width="9" style="35" customWidth="1"/>
    <col min="10770" max="10770" width="15" style="35" customWidth="1"/>
    <col min="10771" max="11008" width="9.7109375" style="35"/>
    <col min="11009" max="11009" width="5.5703125" style="35" customWidth="1"/>
    <col min="11010" max="11018" width="5" style="35" customWidth="1"/>
    <col min="11019" max="11019" width="1.42578125" style="35" customWidth="1"/>
    <col min="11020" max="11023" width="5" style="35" customWidth="1"/>
    <col min="11024" max="11024" width="1.42578125" style="35" customWidth="1"/>
    <col min="11025" max="11025" width="9" style="35" customWidth="1"/>
    <col min="11026" max="11026" width="15" style="35" customWidth="1"/>
    <col min="11027" max="11264" width="9.7109375" style="35"/>
    <col min="11265" max="11265" width="5.5703125" style="35" customWidth="1"/>
    <col min="11266" max="11274" width="5" style="35" customWidth="1"/>
    <col min="11275" max="11275" width="1.42578125" style="35" customWidth="1"/>
    <col min="11276" max="11279" width="5" style="35" customWidth="1"/>
    <col min="11280" max="11280" width="1.42578125" style="35" customWidth="1"/>
    <col min="11281" max="11281" width="9" style="35" customWidth="1"/>
    <col min="11282" max="11282" width="15" style="35" customWidth="1"/>
    <col min="11283" max="11520" width="9.7109375" style="35"/>
    <col min="11521" max="11521" width="5.5703125" style="35" customWidth="1"/>
    <col min="11522" max="11530" width="5" style="35" customWidth="1"/>
    <col min="11531" max="11531" width="1.42578125" style="35" customWidth="1"/>
    <col min="11532" max="11535" width="5" style="35" customWidth="1"/>
    <col min="11536" max="11536" width="1.42578125" style="35" customWidth="1"/>
    <col min="11537" max="11537" width="9" style="35" customWidth="1"/>
    <col min="11538" max="11538" width="15" style="35" customWidth="1"/>
    <col min="11539" max="11776" width="9.7109375" style="35"/>
    <col min="11777" max="11777" width="5.5703125" style="35" customWidth="1"/>
    <col min="11778" max="11786" width="5" style="35" customWidth="1"/>
    <col min="11787" max="11787" width="1.42578125" style="35" customWidth="1"/>
    <col min="11788" max="11791" width="5" style="35" customWidth="1"/>
    <col min="11792" max="11792" width="1.42578125" style="35" customWidth="1"/>
    <col min="11793" max="11793" width="9" style="35" customWidth="1"/>
    <col min="11794" max="11794" width="15" style="35" customWidth="1"/>
    <col min="11795" max="12032" width="9.7109375" style="35"/>
    <col min="12033" max="12033" width="5.5703125" style="35" customWidth="1"/>
    <col min="12034" max="12042" width="5" style="35" customWidth="1"/>
    <col min="12043" max="12043" width="1.42578125" style="35" customWidth="1"/>
    <col min="12044" max="12047" width="5" style="35" customWidth="1"/>
    <col min="12048" max="12048" width="1.42578125" style="35" customWidth="1"/>
    <col min="12049" max="12049" width="9" style="35" customWidth="1"/>
    <col min="12050" max="12050" width="15" style="35" customWidth="1"/>
    <col min="12051" max="12288" width="9.7109375" style="35"/>
    <col min="12289" max="12289" width="5.5703125" style="35" customWidth="1"/>
    <col min="12290" max="12298" width="5" style="35" customWidth="1"/>
    <col min="12299" max="12299" width="1.42578125" style="35" customWidth="1"/>
    <col min="12300" max="12303" width="5" style="35" customWidth="1"/>
    <col min="12304" max="12304" width="1.42578125" style="35" customWidth="1"/>
    <col min="12305" max="12305" width="9" style="35" customWidth="1"/>
    <col min="12306" max="12306" width="15" style="35" customWidth="1"/>
    <col min="12307" max="12544" width="9.7109375" style="35"/>
    <col min="12545" max="12545" width="5.5703125" style="35" customWidth="1"/>
    <col min="12546" max="12554" width="5" style="35" customWidth="1"/>
    <col min="12555" max="12555" width="1.42578125" style="35" customWidth="1"/>
    <col min="12556" max="12559" width="5" style="35" customWidth="1"/>
    <col min="12560" max="12560" width="1.42578125" style="35" customWidth="1"/>
    <col min="12561" max="12561" width="9" style="35" customWidth="1"/>
    <col min="12562" max="12562" width="15" style="35" customWidth="1"/>
    <col min="12563" max="12800" width="9.7109375" style="35"/>
    <col min="12801" max="12801" width="5.5703125" style="35" customWidth="1"/>
    <col min="12802" max="12810" width="5" style="35" customWidth="1"/>
    <col min="12811" max="12811" width="1.42578125" style="35" customWidth="1"/>
    <col min="12812" max="12815" width="5" style="35" customWidth="1"/>
    <col min="12816" max="12816" width="1.42578125" style="35" customWidth="1"/>
    <col min="12817" max="12817" width="9" style="35" customWidth="1"/>
    <col min="12818" max="12818" width="15" style="35" customWidth="1"/>
    <col min="12819" max="13056" width="9.7109375" style="35"/>
    <col min="13057" max="13057" width="5.5703125" style="35" customWidth="1"/>
    <col min="13058" max="13066" width="5" style="35" customWidth="1"/>
    <col min="13067" max="13067" width="1.42578125" style="35" customWidth="1"/>
    <col min="13068" max="13071" width="5" style="35" customWidth="1"/>
    <col min="13072" max="13072" width="1.42578125" style="35" customWidth="1"/>
    <col min="13073" max="13073" width="9" style="35" customWidth="1"/>
    <col min="13074" max="13074" width="15" style="35" customWidth="1"/>
    <col min="13075" max="13312" width="9.7109375" style="35"/>
    <col min="13313" max="13313" width="5.5703125" style="35" customWidth="1"/>
    <col min="13314" max="13322" width="5" style="35" customWidth="1"/>
    <col min="13323" max="13323" width="1.42578125" style="35" customWidth="1"/>
    <col min="13324" max="13327" width="5" style="35" customWidth="1"/>
    <col min="13328" max="13328" width="1.42578125" style="35" customWidth="1"/>
    <col min="13329" max="13329" width="9" style="35" customWidth="1"/>
    <col min="13330" max="13330" width="15" style="35" customWidth="1"/>
    <col min="13331" max="13568" width="9.7109375" style="35"/>
    <col min="13569" max="13569" width="5.5703125" style="35" customWidth="1"/>
    <col min="13570" max="13578" width="5" style="35" customWidth="1"/>
    <col min="13579" max="13579" width="1.42578125" style="35" customWidth="1"/>
    <col min="13580" max="13583" width="5" style="35" customWidth="1"/>
    <col min="13584" max="13584" width="1.42578125" style="35" customWidth="1"/>
    <col min="13585" max="13585" width="9" style="35" customWidth="1"/>
    <col min="13586" max="13586" width="15" style="35" customWidth="1"/>
    <col min="13587" max="13824" width="9.7109375" style="35"/>
    <col min="13825" max="13825" width="5.5703125" style="35" customWidth="1"/>
    <col min="13826" max="13834" width="5" style="35" customWidth="1"/>
    <col min="13835" max="13835" width="1.42578125" style="35" customWidth="1"/>
    <col min="13836" max="13839" width="5" style="35" customWidth="1"/>
    <col min="13840" max="13840" width="1.42578125" style="35" customWidth="1"/>
    <col min="13841" max="13841" width="9" style="35" customWidth="1"/>
    <col min="13842" max="13842" width="15" style="35" customWidth="1"/>
    <col min="13843" max="14080" width="9.7109375" style="35"/>
    <col min="14081" max="14081" width="5.5703125" style="35" customWidth="1"/>
    <col min="14082" max="14090" width="5" style="35" customWidth="1"/>
    <col min="14091" max="14091" width="1.42578125" style="35" customWidth="1"/>
    <col min="14092" max="14095" width="5" style="35" customWidth="1"/>
    <col min="14096" max="14096" width="1.42578125" style="35" customWidth="1"/>
    <col min="14097" max="14097" width="9" style="35" customWidth="1"/>
    <col min="14098" max="14098" width="15" style="35" customWidth="1"/>
    <col min="14099" max="14336" width="9.7109375" style="35"/>
    <col min="14337" max="14337" width="5.5703125" style="35" customWidth="1"/>
    <col min="14338" max="14346" width="5" style="35" customWidth="1"/>
    <col min="14347" max="14347" width="1.42578125" style="35" customWidth="1"/>
    <col min="14348" max="14351" width="5" style="35" customWidth="1"/>
    <col min="14352" max="14352" width="1.42578125" style="35" customWidth="1"/>
    <col min="14353" max="14353" width="9" style="35" customWidth="1"/>
    <col min="14354" max="14354" width="15" style="35" customWidth="1"/>
    <col min="14355" max="14592" width="9.7109375" style="35"/>
    <col min="14593" max="14593" width="5.5703125" style="35" customWidth="1"/>
    <col min="14594" max="14602" width="5" style="35" customWidth="1"/>
    <col min="14603" max="14603" width="1.42578125" style="35" customWidth="1"/>
    <col min="14604" max="14607" width="5" style="35" customWidth="1"/>
    <col min="14608" max="14608" width="1.42578125" style="35" customWidth="1"/>
    <col min="14609" max="14609" width="9" style="35" customWidth="1"/>
    <col min="14610" max="14610" width="15" style="35" customWidth="1"/>
    <col min="14611" max="14848" width="9.7109375" style="35"/>
    <col min="14849" max="14849" width="5.5703125" style="35" customWidth="1"/>
    <col min="14850" max="14858" width="5" style="35" customWidth="1"/>
    <col min="14859" max="14859" width="1.42578125" style="35" customWidth="1"/>
    <col min="14860" max="14863" width="5" style="35" customWidth="1"/>
    <col min="14864" max="14864" width="1.42578125" style="35" customWidth="1"/>
    <col min="14865" max="14865" width="9" style="35" customWidth="1"/>
    <col min="14866" max="14866" width="15" style="35" customWidth="1"/>
    <col min="14867" max="15104" width="9.7109375" style="35"/>
    <col min="15105" max="15105" width="5.5703125" style="35" customWidth="1"/>
    <col min="15106" max="15114" width="5" style="35" customWidth="1"/>
    <col min="15115" max="15115" width="1.42578125" style="35" customWidth="1"/>
    <col min="15116" max="15119" width="5" style="35" customWidth="1"/>
    <col min="15120" max="15120" width="1.42578125" style="35" customWidth="1"/>
    <col min="15121" max="15121" width="9" style="35" customWidth="1"/>
    <col min="15122" max="15122" width="15" style="35" customWidth="1"/>
    <col min="15123" max="15360" width="9.7109375" style="35"/>
    <col min="15361" max="15361" width="5.5703125" style="35" customWidth="1"/>
    <col min="15362" max="15370" width="5" style="35" customWidth="1"/>
    <col min="15371" max="15371" width="1.42578125" style="35" customWidth="1"/>
    <col min="15372" max="15375" width="5" style="35" customWidth="1"/>
    <col min="15376" max="15376" width="1.42578125" style="35" customWidth="1"/>
    <col min="15377" max="15377" width="9" style="35" customWidth="1"/>
    <col min="15378" max="15378" width="15" style="35" customWidth="1"/>
    <col min="15379" max="15616" width="9.7109375" style="35"/>
    <col min="15617" max="15617" width="5.5703125" style="35" customWidth="1"/>
    <col min="15618" max="15626" width="5" style="35" customWidth="1"/>
    <col min="15627" max="15627" width="1.42578125" style="35" customWidth="1"/>
    <col min="15628" max="15631" width="5" style="35" customWidth="1"/>
    <col min="15632" max="15632" width="1.42578125" style="35" customWidth="1"/>
    <col min="15633" max="15633" width="9" style="35" customWidth="1"/>
    <col min="15634" max="15634" width="15" style="35" customWidth="1"/>
    <col min="15635" max="15872" width="9.7109375" style="35"/>
    <col min="15873" max="15873" width="5.5703125" style="35" customWidth="1"/>
    <col min="15874" max="15882" width="5" style="35" customWidth="1"/>
    <col min="15883" max="15883" width="1.42578125" style="35" customWidth="1"/>
    <col min="15884" max="15887" width="5" style="35" customWidth="1"/>
    <col min="15888" max="15888" width="1.42578125" style="35" customWidth="1"/>
    <col min="15889" max="15889" width="9" style="35" customWidth="1"/>
    <col min="15890" max="15890" width="15" style="35" customWidth="1"/>
    <col min="15891" max="16128" width="9.7109375" style="35"/>
    <col min="16129" max="16129" width="5.5703125" style="35" customWidth="1"/>
    <col min="16130" max="16138" width="5" style="35" customWidth="1"/>
    <col min="16139" max="16139" width="1.42578125" style="35" customWidth="1"/>
    <col min="16140" max="16143" width="5" style="35" customWidth="1"/>
    <col min="16144" max="16144" width="1.42578125" style="35" customWidth="1"/>
    <col min="16145" max="16145" width="9" style="35" customWidth="1"/>
    <col min="16146" max="16146" width="15" style="35" customWidth="1"/>
    <col min="16147" max="16384" width="9.7109375" style="35"/>
  </cols>
  <sheetData>
    <row r="1" spans="1:18" ht="17.25" customHeight="1"/>
    <row r="2" spans="1:18" ht="17.25" customHeight="1"/>
    <row r="3" spans="1:18" ht="17.25" customHeight="1" thickBot="1">
      <c r="A3" s="274" t="s">
        <v>119</v>
      </c>
      <c r="B3" s="102"/>
      <c r="C3" s="102"/>
      <c r="D3" s="102"/>
      <c r="E3" s="102"/>
      <c r="F3" s="102"/>
      <c r="G3" s="102"/>
      <c r="H3" s="102"/>
      <c r="I3" s="102"/>
      <c r="J3" s="102"/>
      <c r="K3" s="37"/>
      <c r="L3" s="102"/>
      <c r="M3" s="102"/>
      <c r="N3" s="102"/>
      <c r="O3" s="102"/>
      <c r="P3" s="37"/>
      <c r="Q3" s="103"/>
      <c r="R3" s="37"/>
    </row>
    <row r="4" spans="1:18" s="86" customFormat="1" ht="20.100000000000001" customHeight="1">
      <c r="A4" s="357" t="s">
        <v>120</v>
      </c>
      <c r="B4" s="358"/>
      <c r="C4" s="358"/>
      <c r="D4" s="358"/>
      <c r="E4" s="378"/>
      <c r="F4" s="357" t="s">
        <v>121</v>
      </c>
      <c r="G4" s="358"/>
      <c r="H4" s="358"/>
      <c r="I4" s="358"/>
      <c r="J4" s="382"/>
      <c r="K4" s="39"/>
      <c r="L4" s="381" t="s">
        <v>122</v>
      </c>
      <c r="M4" s="358"/>
      <c r="N4" s="358"/>
      <c r="O4" s="382"/>
      <c r="P4" s="39"/>
      <c r="Q4" s="104"/>
      <c r="R4" s="383" t="s">
        <v>123</v>
      </c>
    </row>
    <row r="5" spans="1:18" s="86" customFormat="1" ht="20.100000000000001" customHeight="1">
      <c r="A5" s="386" t="s">
        <v>14</v>
      </c>
      <c r="B5" s="366" t="s">
        <v>117</v>
      </c>
      <c r="C5" s="361"/>
      <c r="D5" s="366" t="s">
        <v>118</v>
      </c>
      <c r="E5" s="369"/>
      <c r="F5" s="367" t="s">
        <v>14</v>
      </c>
      <c r="G5" s="366" t="s">
        <v>117</v>
      </c>
      <c r="H5" s="361"/>
      <c r="I5" s="366" t="s">
        <v>118</v>
      </c>
      <c r="J5" s="388"/>
      <c r="K5" s="39"/>
      <c r="L5" s="392" t="s">
        <v>15</v>
      </c>
      <c r="M5" s="361"/>
      <c r="N5" s="366" t="s">
        <v>16</v>
      </c>
      <c r="O5" s="388"/>
      <c r="P5" s="39"/>
      <c r="Q5" s="105" t="s">
        <v>124</v>
      </c>
      <c r="R5" s="384"/>
    </row>
    <row r="6" spans="1:18" s="86" customFormat="1" ht="20.100000000000001" customHeight="1">
      <c r="A6" s="386"/>
      <c r="B6" s="370" t="s">
        <v>51</v>
      </c>
      <c r="C6" s="370" t="s">
        <v>52</v>
      </c>
      <c r="D6" s="372" t="s">
        <v>15</v>
      </c>
      <c r="E6" s="379" t="s">
        <v>16</v>
      </c>
      <c r="F6" s="367"/>
      <c r="G6" s="370" t="s">
        <v>51</v>
      </c>
      <c r="H6" s="370" t="s">
        <v>52</v>
      </c>
      <c r="I6" s="372" t="s">
        <v>15</v>
      </c>
      <c r="J6" s="389" t="s">
        <v>16</v>
      </c>
      <c r="K6" s="39"/>
      <c r="L6" s="393" t="s">
        <v>51</v>
      </c>
      <c r="M6" s="370" t="s">
        <v>52</v>
      </c>
      <c r="N6" s="370" t="s">
        <v>51</v>
      </c>
      <c r="O6" s="391" t="s">
        <v>52</v>
      </c>
      <c r="P6" s="39"/>
      <c r="Q6" s="105" t="s">
        <v>53</v>
      </c>
      <c r="R6" s="384"/>
    </row>
    <row r="7" spans="1:18" s="86" customFormat="1" ht="20.100000000000001" customHeight="1" thickBot="1">
      <c r="A7" s="387"/>
      <c r="B7" s="371"/>
      <c r="C7" s="371"/>
      <c r="D7" s="371"/>
      <c r="E7" s="380"/>
      <c r="F7" s="368"/>
      <c r="G7" s="371"/>
      <c r="H7" s="371"/>
      <c r="I7" s="371"/>
      <c r="J7" s="390"/>
      <c r="K7" s="39"/>
      <c r="L7" s="365"/>
      <c r="M7" s="371"/>
      <c r="N7" s="371"/>
      <c r="O7" s="390"/>
      <c r="P7" s="39"/>
      <c r="Q7" s="106" t="s">
        <v>54</v>
      </c>
      <c r="R7" s="385"/>
    </row>
    <row r="8" spans="1:18" s="86" customFormat="1" ht="30" customHeight="1">
      <c r="A8" s="190">
        <v>21</v>
      </c>
      <c r="B8" s="191">
        <v>18</v>
      </c>
      <c r="C8" s="191">
        <v>3</v>
      </c>
      <c r="D8" s="191">
        <v>8</v>
      </c>
      <c r="E8" s="275">
        <v>13</v>
      </c>
      <c r="F8" s="190">
        <v>2</v>
      </c>
      <c r="G8" s="191">
        <v>2</v>
      </c>
      <c r="H8" s="88">
        <v>0</v>
      </c>
      <c r="I8" s="191">
        <v>1</v>
      </c>
      <c r="J8" s="107">
        <v>1</v>
      </c>
      <c r="K8" s="190"/>
      <c r="L8" s="276">
        <v>26</v>
      </c>
      <c r="M8" s="191">
        <v>0</v>
      </c>
      <c r="N8" s="191">
        <v>11</v>
      </c>
      <c r="O8" s="107">
        <v>3</v>
      </c>
      <c r="P8" s="39"/>
      <c r="Q8" s="108">
        <v>7.5</v>
      </c>
      <c r="R8" s="128" t="s">
        <v>73</v>
      </c>
    </row>
    <row r="9" spans="1:18" s="86" customFormat="1" ht="30" customHeight="1">
      <c r="A9" s="277">
        <f t="shared" ref="A9:J9" si="0">SUM(A10:A12)</f>
        <v>7</v>
      </c>
      <c r="B9" s="249">
        <f t="shared" si="0"/>
        <v>7</v>
      </c>
      <c r="C9" s="249">
        <f t="shared" si="0"/>
        <v>0</v>
      </c>
      <c r="D9" s="249">
        <f t="shared" si="0"/>
        <v>5</v>
      </c>
      <c r="E9" s="278">
        <f t="shared" si="0"/>
        <v>2</v>
      </c>
      <c r="F9" s="277">
        <f t="shared" si="0"/>
        <v>0</v>
      </c>
      <c r="G9" s="249">
        <f t="shared" si="0"/>
        <v>0</v>
      </c>
      <c r="H9" s="249">
        <f t="shared" si="0"/>
        <v>0</v>
      </c>
      <c r="I9" s="249">
        <f t="shared" si="0"/>
        <v>0</v>
      </c>
      <c r="J9" s="279">
        <f t="shared" si="0"/>
        <v>0</v>
      </c>
      <c r="K9" s="280"/>
      <c r="L9" s="248">
        <f>SUM(L10:L12)</f>
        <v>23</v>
      </c>
      <c r="M9" s="249">
        <f>SUM(M10:M12)</f>
        <v>0</v>
      </c>
      <c r="N9" s="249">
        <f>SUM(N10:N12)</f>
        <v>3</v>
      </c>
      <c r="O9" s="279">
        <f>SUM(O10:O12)</f>
        <v>0</v>
      </c>
      <c r="P9" s="109"/>
      <c r="Q9" s="281">
        <f>ROUND(SUM(M9,O9)/SUM(L9:O9)*100,1)</f>
        <v>0</v>
      </c>
      <c r="R9" s="282" t="s">
        <v>125</v>
      </c>
    </row>
    <row r="10" spans="1:18" s="86" customFormat="1" ht="30" customHeight="1">
      <c r="A10" s="110">
        <v>0</v>
      </c>
      <c r="B10" s="88">
        <v>0</v>
      </c>
      <c r="C10" s="88">
        <v>0</v>
      </c>
      <c r="D10" s="88">
        <v>0</v>
      </c>
      <c r="E10" s="100">
        <v>0</v>
      </c>
      <c r="F10" s="110">
        <v>0</v>
      </c>
      <c r="G10" s="88">
        <v>0</v>
      </c>
      <c r="H10" s="88">
        <v>0</v>
      </c>
      <c r="I10" s="88">
        <v>0</v>
      </c>
      <c r="J10" s="107">
        <v>0</v>
      </c>
      <c r="K10" s="110" t="s">
        <v>126</v>
      </c>
      <c r="L10" s="87">
        <v>0</v>
      </c>
      <c r="M10" s="88">
        <v>0</v>
      </c>
      <c r="N10" s="88">
        <v>0</v>
      </c>
      <c r="O10" s="107">
        <v>0</v>
      </c>
      <c r="P10" s="111"/>
      <c r="Q10" s="283">
        <f>IF('129-1'!D10=0,0,'129-1'!D10/'129-1'!B10*100)</f>
        <v>0</v>
      </c>
      <c r="R10" s="112" t="s">
        <v>127</v>
      </c>
    </row>
    <row r="11" spans="1:18" s="86" customFormat="1" ht="30" customHeight="1">
      <c r="A11" s="110">
        <f t="shared" ref="A11:J11" si="1">SUM(A14:A30)</f>
        <v>7</v>
      </c>
      <c r="B11" s="88">
        <f t="shared" si="1"/>
        <v>7</v>
      </c>
      <c r="C11" s="88">
        <f t="shared" si="1"/>
        <v>0</v>
      </c>
      <c r="D11" s="88">
        <f t="shared" si="1"/>
        <v>5</v>
      </c>
      <c r="E11" s="100">
        <f t="shared" si="1"/>
        <v>2</v>
      </c>
      <c r="F11" s="110">
        <f t="shared" si="1"/>
        <v>0</v>
      </c>
      <c r="G11" s="88">
        <f t="shared" si="1"/>
        <v>0</v>
      </c>
      <c r="H11" s="88">
        <f t="shared" si="1"/>
        <v>0</v>
      </c>
      <c r="I11" s="88">
        <f t="shared" si="1"/>
        <v>0</v>
      </c>
      <c r="J11" s="107">
        <f t="shared" si="1"/>
        <v>0</v>
      </c>
      <c r="K11" s="110"/>
      <c r="L11" s="87">
        <f>SUM(L14:L30)</f>
        <v>22</v>
      </c>
      <c r="M11" s="88">
        <f>SUM(M14:M30)</f>
        <v>0</v>
      </c>
      <c r="N11" s="88">
        <f>SUM(N14:N30)</f>
        <v>3</v>
      </c>
      <c r="O11" s="107">
        <f>SUM(O14:O30)</f>
        <v>0</v>
      </c>
      <c r="P11" s="111"/>
      <c r="Q11" s="283">
        <f>IF('129-1'!D11=0,0,'129-1'!D11/'129-1'!B11*100)</f>
        <v>0</v>
      </c>
      <c r="R11" s="112" t="s">
        <v>128</v>
      </c>
    </row>
    <row r="12" spans="1:18" s="86" customFormat="1" ht="30" customHeight="1" thickBot="1">
      <c r="A12" s="284">
        <v>0</v>
      </c>
      <c r="B12" s="251">
        <v>0</v>
      </c>
      <c r="C12" s="251">
        <v>0</v>
      </c>
      <c r="D12" s="251">
        <v>0</v>
      </c>
      <c r="E12" s="264">
        <v>0</v>
      </c>
      <c r="F12" s="284">
        <v>0</v>
      </c>
      <c r="G12" s="251">
        <v>0</v>
      </c>
      <c r="H12" s="251">
        <v>0</v>
      </c>
      <c r="I12" s="251">
        <v>0</v>
      </c>
      <c r="J12" s="285">
        <v>0</v>
      </c>
      <c r="K12" s="110"/>
      <c r="L12" s="286">
        <v>1</v>
      </c>
      <c r="M12" s="251">
        <v>0</v>
      </c>
      <c r="N12" s="251">
        <v>0</v>
      </c>
      <c r="O12" s="285">
        <v>0</v>
      </c>
      <c r="P12" s="111"/>
      <c r="Q12" s="283">
        <f>IF('129-1'!D12=0,0,'129-1'!D12/'129-1'!B12*100)</f>
        <v>0</v>
      </c>
      <c r="R12" s="113" t="s">
        <v>129</v>
      </c>
    </row>
    <row r="13" spans="1:18" s="86" customFormat="1" ht="12.75">
      <c r="A13" s="114"/>
      <c r="B13" s="88"/>
      <c r="C13" s="88"/>
      <c r="D13" s="88"/>
      <c r="E13" s="100"/>
      <c r="F13" s="98"/>
      <c r="G13" s="88"/>
      <c r="H13" s="88"/>
      <c r="I13" s="88"/>
      <c r="J13" s="107"/>
      <c r="K13" s="110"/>
      <c r="L13" s="87"/>
      <c r="M13" s="88"/>
      <c r="N13" s="88"/>
      <c r="O13" s="107"/>
      <c r="P13" s="111"/>
      <c r="Q13" s="108"/>
      <c r="R13" s="115" t="s">
        <v>22</v>
      </c>
    </row>
    <row r="14" spans="1:18" s="86" customFormat="1" ht="30" customHeight="1">
      <c r="A14" s="287">
        <f t="shared" ref="A14:A30" si="2">SUM(B14:C14)</f>
        <v>1</v>
      </c>
      <c r="B14" s="88">
        <v>1</v>
      </c>
      <c r="C14" s="88">
        <v>0</v>
      </c>
      <c r="D14" s="88">
        <v>0</v>
      </c>
      <c r="E14" s="100">
        <v>1</v>
      </c>
      <c r="F14" s="267">
        <f t="shared" ref="F14:F30" si="3">SUM(G14:H14)</f>
        <v>0</v>
      </c>
      <c r="G14" s="88">
        <v>0</v>
      </c>
      <c r="H14" s="88">
        <v>0</v>
      </c>
      <c r="I14" s="88">
        <v>0</v>
      </c>
      <c r="J14" s="107">
        <v>0</v>
      </c>
      <c r="K14" s="116"/>
      <c r="L14" s="87">
        <v>6</v>
      </c>
      <c r="M14" s="88">
        <v>0</v>
      </c>
      <c r="N14" s="88">
        <v>1</v>
      </c>
      <c r="O14" s="107">
        <v>0</v>
      </c>
      <c r="P14" s="117"/>
      <c r="Q14" s="288">
        <v>0</v>
      </c>
      <c r="R14" s="118" t="s">
        <v>55</v>
      </c>
    </row>
    <row r="15" spans="1:18" s="86" customFormat="1" ht="30" customHeight="1">
      <c r="A15" s="289">
        <f t="shared" si="2"/>
        <v>1</v>
      </c>
      <c r="B15" s="256">
        <v>1</v>
      </c>
      <c r="C15" s="256">
        <v>0</v>
      </c>
      <c r="D15" s="256">
        <v>1</v>
      </c>
      <c r="E15" s="269">
        <v>0</v>
      </c>
      <c r="F15" s="270">
        <f t="shared" si="3"/>
        <v>0</v>
      </c>
      <c r="G15" s="256">
        <v>0</v>
      </c>
      <c r="H15" s="256">
        <v>0</v>
      </c>
      <c r="I15" s="256">
        <v>0</v>
      </c>
      <c r="J15" s="290">
        <v>0</v>
      </c>
      <c r="K15" s="116"/>
      <c r="L15" s="255">
        <v>1</v>
      </c>
      <c r="M15" s="256">
        <v>0</v>
      </c>
      <c r="N15" s="256">
        <v>0</v>
      </c>
      <c r="O15" s="290">
        <v>0</v>
      </c>
      <c r="P15" s="117"/>
      <c r="Q15" s="291">
        <v>0</v>
      </c>
      <c r="R15" s="119" t="s">
        <v>56</v>
      </c>
    </row>
    <row r="16" spans="1:18" s="86" customFormat="1" ht="30" customHeight="1">
      <c r="A16" s="289">
        <f t="shared" si="2"/>
        <v>0</v>
      </c>
      <c r="B16" s="256">
        <v>0</v>
      </c>
      <c r="C16" s="256">
        <v>0</v>
      </c>
      <c r="D16" s="256">
        <v>0</v>
      </c>
      <c r="E16" s="269">
        <v>0</v>
      </c>
      <c r="F16" s="270">
        <f t="shared" si="3"/>
        <v>0</v>
      </c>
      <c r="G16" s="256">
        <v>0</v>
      </c>
      <c r="H16" s="256">
        <v>0</v>
      </c>
      <c r="I16" s="256">
        <v>0</v>
      </c>
      <c r="J16" s="290">
        <v>0</v>
      </c>
      <c r="K16" s="116"/>
      <c r="L16" s="255">
        <v>7</v>
      </c>
      <c r="M16" s="256">
        <v>0</v>
      </c>
      <c r="N16" s="256">
        <v>0</v>
      </c>
      <c r="O16" s="290">
        <v>0</v>
      </c>
      <c r="P16" s="117"/>
      <c r="Q16" s="291">
        <v>0</v>
      </c>
      <c r="R16" s="119" t="s">
        <v>57</v>
      </c>
    </row>
    <row r="17" spans="1:18" s="86" customFormat="1" ht="30" customHeight="1">
      <c r="A17" s="289">
        <f t="shared" si="2"/>
        <v>0</v>
      </c>
      <c r="B17" s="256">
        <v>0</v>
      </c>
      <c r="C17" s="256">
        <v>0</v>
      </c>
      <c r="D17" s="256">
        <v>0</v>
      </c>
      <c r="E17" s="269">
        <v>0</v>
      </c>
      <c r="F17" s="270">
        <f t="shared" si="3"/>
        <v>0</v>
      </c>
      <c r="G17" s="256">
        <v>0</v>
      </c>
      <c r="H17" s="256">
        <v>0</v>
      </c>
      <c r="I17" s="256">
        <v>0</v>
      </c>
      <c r="J17" s="290">
        <v>0</v>
      </c>
      <c r="K17" s="116"/>
      <c r="L17" s="255">
        <v>0</v>
      </c>
      <c r="M17" s="256">
        <v>0</v>
      </c>
      <c r="N17" s="256">
        <v>0</v>
      </c>
      <c r="O17" s="290">
        <v>0</v>
      </c>
      <c r="P17" s="117"/>
      <c r="Q17" s="291">
        <v>0</v>
      </c>
      <c r="R17" s="119" t="s">
        <v>58</v>
      </c>
    </row>
    <row r="18" spans="1:18" s="86" customFormat="1" ht="30" customHeight="1">
      <c r="A18" s="289">
        <f t="shared" si="2"/>
        <v>0</v>
      </c>
      <c r="B18" s="256">
        <v>0</v>
      </c>
      <c r="C18" s="256">
        <v>0</v>
      </c>
      <c r="D18" s="256">
        <v>0</v>
      </c>
      <c r="E18" s="269">
        <v>0</v>
      </c>
      <c r="F18" s="270">
        <f t="shared" si="3"/>
        <v>0</v>
      </c>
      <c r="G18" s="256">
        <v>0</v>
      </c>
      <c r="H18" s="256">
        <v>0</v>
      </c>
      <c r="I18" s="256">
        <v>0</v>
      </c>
      <c r="J18" s="290">
        <v>0</v>
      </c>
      <c r="K18" s="116"/>
      <c r="L18" s="255">
        <v>0</v>
      </c>
      <c r="M18" s="256">
        <v>0</v>
      </c>
      <c r="N18" s="256">
        <v>0</v>
      </c>
      <c r="O18" s="290">
        <v>0</v>
      </c>
      <c r="P18" s="117"/>
      <c r="Q18" s="291">
        <v>0</v>
      </c>
      <c r="R18" s="119" t="s">
        <v>59</v>
      </c>
    </row>
    <row r="19" spans="1:18" s="86" customFormat="1" ht="30" customHeight="1">
      <c r="A19" s="289">
        <f t="shared" si="2"/>
        <v>0</v>
      </c>
      <c r="B19" s="256">
        <v>0</v>
      </c>
      <c r="C19" s="256">
        <v>0</v>
      </c>
      <c r="D19" s="256">
        <v>0</v>
      </c>
      <c r="E19" s="269">
        <v>0</v>
      </c>
      <c r="F19" s="270">
        <f t="shared" si="3"/>
        <v>0</v>
      </c>
      <c r="G19" s="256">
        <v>0</v>
      </c>
      <c r="H19" s="256">
        <v>0</v>
      </c>
      <c r="I19" s="256">
        <v>0</v>
      </c>
      <c r="J19" s="290">
        <v>0</v>
      </c>
      <c r="K19" s="116"/>
      <c r="L19" s="255">
        <v>1</v>
      </c>
      <c r="M19" s="256">
        <v>0</v>
      </c>
      <c r="N19" s="256">
        <v>0</v>
      </c>
      <c r="O19" s="290">
        <v>0</v>
      </c>
      <c r="P19" s="117"/>
      <c r="Q19" s="291">
        <v>0</v>
      </c>
      <c r="R19" s="119" t="s">
        <v>60</v>
      </c>
    </row>
    <row r="20" spans="1:18" s="86" customFormat="1" ht="30" customHeight="1">
      <c r="A20" s="289">
        <f t="shared" si="2"/>
        <v>1</v>
      </c>
      <c r="B20" s="256">
        <v>1</v>
      </c>
      <c r="C20" s="256">
        <v>0</v>
      </c>
      <c r="D20" s="256">
        <v>1</v>
      </c>
      <c r="E20" s="269">
        <v>0</v>
      </c>
      <c r="F20" s="270">
        <f t="shared" si="3"/>
        <v>0</v>
      </c>
      <c r="G20" s="256">
        <v>0</v>
      </c>
      <c r="H20" s="256">
        <v>0</v>
      </c>
      <c r="I20" s="256">
        <v>0</v>
      </c>
      <c r="J20" s="290">
        <v>0</v>
      </c>
      <c r="K20" s="116"/>
      <c r="L20" s="255">
        <v>2</v>
      </c>
      <c r="M20" s="256">
        <v>0</v>
      </c>
      <c r="N20" s="256">
        <v>0</v>
      </c>
      <c r="O20" s="290">
        <v>0</v>
      </c>
      <c r="P20" s="117"/>
      <c r="Q20" s="291">
        <v>0</v>
      </c>
      <c r="R20" s="119" t="s">
        <v>61</v>
      </c>
    </row>
    <row r="21" spans="1:18" s="86" customFormat="1" ht="30" customHeight="1">
      <c r="A21" s="289">
        <f t="shared" si="2"/>
        <v>3</v>
      </c>
      <c r="B21" s="256">
        <v>3</v>
      </c>
      <c r="C21" s="256">
        <v>0</v>
      </c>
      <c r="D21" s="256">
        <v>3</v>
      </c>
      <c r="E21" s="269">
        <v>0</v>
      </c>
      <c r="F21" s="270">
        <f t="shared" si="3"/>
        <v>0</v>
      </c>
      <c r="G21" s="256">
        <v>0</v>
      </c>
      <c r="H21" s="256">
        <v>0</v>
      </c>
      <c r="I21" s="256">
        <v>0</v>
      </c>
      <c r="J21" s="290">
        <v>0</v>
      </c>
      <c r="K21" s="116"/>
      <c r="L21" s="255">
        <v>4</v>
      </c>
      <c r="M21" s="256">
        <v>0</v>
      </c>
      <c r="N21" s="256">
        <v>0</v>
      </c>
      <c r="O21" s="290">
        <v>0</v>
      </c>
      <c r="P21" s="117"/>
      <c r="Q21" s="291">
        <v>0</v>
      </c>
      <c r="R21" s="119" t="s">
        <v>30</v>
      </c>
    </row>
    <row r="22" spans="1:18" s="86" customFormat="1" ht="30" customHeight="1">
      <c r="A22" s="289">
        <f t="shared" si="2"/>
        <v>0</v>
      </c>
      <c r="B22" s="256">
        <v>0</v>
      </c>
      <c r="C22" s="256">
        <v>0</v>
      </c>
      <c r="D22" s="256">
        <v>0</v>
      </c>
      <c r="E22" s="269">
        <v>0</v>
      </c>
      <c r="F22" s="270">
        <f t="shared" si="3"/>
        <v>0</v>
      </c>
      <c r="G22" s="256">
        <v>0</v>
      </c>
      <c r="H22" s="256">
        <v>0</v>
      </c>
      <c r="I22" s="256">
        <v>0</v>
      </c>
      <c r="J22" s="290">
        <v>0</v>
      </c>
      <c r="K22" s="116"/>
      <c r="L22" s="255">
        <v>0</v>
      </c>
      <c r="M22" s="256">
        <v>0</v>
      </c>
      <c r="N22" s="256">
        <v>0</v>
      </c>
      <c r="O22" s="290">
        <v>0</v>
      </c>
      <c r="P22" s="117"/>
      <c r="Q22" s="291">
        <v>0</v>
      </c>
      <c r="R22" s="119" t="s">
        <v>31</v>
      </c>
    </row>
    <row r="23" spans="1:18" s="86" customFormat="1" ht="30" customHeight="1">
      <c r="A23" s="289">
        <f t="shared" si="2"/>
        <v>0</v>
      </c>
      <c r="B23" s="256">
        <v>0</v>
      </c>
      <c r="C23" s="256">
        <v>0</v>
      </c>
      <c r="D23" s="256">
        <v>0</v>
      </c>
      <c r="E23" s="269">
        <v>0</v>
      </c>
      <c r="F23" s="270">
        <f t="shared" si="3"/>
        <v>0</v>
      </c>
      <c r="G23" s="256">
        <v>0</v>
      </c>
      <c r="H23" s="256">
        <v>0</v>
      </c>
      <c r="I23" s="256">
        <v>0</v>
      </c>
      <c r="J23" s="290">
        <v>0</v>
      </c>
      <c r="K23" s="116"/>
      <c r="L23" s="255">
        <v>0</v>
      </c>
      <c r="M23" s="256">
        <v>0</v>
      </c>
      <c r="N23" s="256">
        <v>1</v>
      </c>
      <c r="O23" s="290">
        <v>0</v>
      </c>
      <c r="P23" s="117"/>
      <c r="Q23" s="291">
        <v>0</v>
      </c>
      <c r="R23" s="119" t="s">
        <v>62</v>
      </c>
    </row>
    <row r="24" spans="1:18" s="86" customFormat="1" ht="30" customHeight="1">
      <c r="A24" s="289">
        <f t="shared" si="2"/>
        <v>0</v>
      </c>
      <c r="B24" s="256">
        <v>0</v>
      </c>
      <c r="C24" s="256">
        <v>0</v>
      </c>
      <c r="D24" s="256">
        <v>0</v>
      </c>
      <c r="E24" s="269">
        <v>0</v>
      </c>
      <c r="F24" s="270">
        <f t="shared" si="3"/>
        <v>0</v>
      </c>
      <c r="G24" s="256">
        <v>0</v>
      </c>
      <c r="H24" s="256">
        <v>0</v>
      </c>
      <c r="I24" s="256">
        <v>0</v>
      </c>
      <c r="J24" s="290">
        <v>0</v>
      </c>
      <c r="K24" s="116"/>
      <c r="L24" s="255">
        <v>0</v>
      </c>
      <c r="M24" s="256">
        <v>0</v>
      </c>
      <c r="N24" s="256">
        <v>0</v>
      </c>
      <c r="O24" s="290">
        <v>0</v>
      </c>
      <c r="P24" s="117"/>
      <c r="Q24" s="291">
        <v>0</v>
      </c>
      <c r="R24" s="119" t="s">
        <v>63</v>
      </c>
    </row>
    <row r="25" spans="1:18" s="86" customFormat="1" ht="30" customHeight="1">
      <c r="A25" s="289">
        <f t="shared" si="2"/>
        <v>0</v>
      </c>
      <c r="B25" s="256">
        <v>0</v>
      </c>
      <c r="C25" s="256">
        <v>0</v>
      </c>
      <c r="D25" s="256">
        <v>0</v>
      </c>
      <c r="E25" s="269">
        <v>0</v>
      </c>
      <c r="F25" s="270">
        <f t="shared" si="3"/>
        <v>0</v>
      </c>
      <c r="G25" s="256">
        <v>0</v>
      </c>
      <c r="H25" s="256">
        <v>0</v>
      </c>
      <c r="I25" s="256">
        <v>0</v>
      </c>
      <c r="J25" s="290">
        <v>0</v>
      </c>
      <c r="K25" s="116"/>
      <c r="L25" s="255">
        <v>0</v>
      </c>
      <c r="M25" s="256">
        <v>0</v>
      </c>
      <c r="N25" s="256">
        <v>0</v>
      </c>
      <c r="O25" s="290">
        <v>0</v>
      </c>
      <c r="P25" s="117"/>
      <c r="Q25" s="291">
        <v>0</v>
      </c>
      <c r="R25" s="119" t="s">
        <v>64</v>
      </c>
    </row>
    <row r="26" spans="1:18" s="86" customFormat="1" ht="30" customHeight="1">
      <c r="A26" s="289">
        <f t="shared" si="2"/>
        <v>0</v>
      </c>
      <c r="B26" s="256">
        <v>0</v>
      </c>
      <c r="C26" s="256">
        <v>0</v>
      </c>
      <c r="D26" s="256">
        <v>0</v>
      </c>
      <c r="E26" s="269">
        <v>0</v>
      </c>
      <c r="F26" s="270">
        <f t="shared" si="3"/>
        <v>0</v>
      </c>
      <c r="G26" s="256">
        <v>0</v>
      </c>
      <c r="H26" s="256">
        <v>0</v>
      </c>
      <c r="I26" s="256">
        <v>0</v>
      </c>
      <c r="J26" s="290">
        <v>0</v>
      </c>
      <c r="K26" s="116"/>
      <c r="L26" s="255">
        <v>0</v>
      </c>
      <c r="M26" s="256">
        <v>0</v>
      </c>
      <c r="N26" s="256">
        <v>0</v>
      </c>
      <c r="O26" s="290">
        <v>0</v>
      </c>
      <c r="P26" s="117"/>
      <c r="Q26" s="291">
        <v>0</v>
      </c>
      <c r="R26" s="119" t="s">
        <v>65</v>
      </c>
    </row>
    <row r="27" spans="1:18" s="86" customFormat="1" ht="30" customHeight="1">
      <c r="A27" s="289">
        <f t="shared" si="2"/>
        <v>1</v>
      </c>
      <c r="B27" s="256">
        <v>1</v>
      </c>
      <c r="C27" s="256">
        <v>0</v>
      </c>
      <c r="D27" s="256">
        <v>0</v>
      </c>
      <c r="E27" s="269">
        <v>1</v>
      </c>
      <c r="F27" s="270">
        <f t="shared" si="3"/>
        <v>0</v>
      </c>
      <c r="G27" s="256">
        <v>0</v>
      </c>
      <c r="H27" s="256">
        <v>0</v>
      </c>
      <c r="I27" s="256">
        <v>0</v>
      </c>
      <c r="J27" s="290">
        <v>0</v>
      </c>
      <c r="K27" s="116"/>
      <c r="L27" s="255">
        <v>1</v>
      </c>
      <c r="M27" s="256">
        <v>0</v>
      </c>
      <c r="N27" s="256">
        <v>1</v>
      </c>
      <c r="O27" s="290">
        <v>0</v>
      </c>
      <c r="P27" s="117"/>
      <c r="Q27" s="291">
        <v>0</v>
      </c>
      <c r="R27" s="119" t="s">
        <v>66</v>
      </c>
    </row>
    <row r="28" spans="1:18" s="86" customFormat="1" ht="30" customHeight="1">
      <c r="A28" s="289">
        <f t="shared" si="2"/>
        <v>0</v>
      </c>
      <c r="B28" s="256">
        <v>0</v>
      </c>
      <c r="C28" s="256">
        <v>0</v>
      </c>
      <c r="D28" s="256">
        <v>0</v>
      </c>
      <c r="E28" s="269">
        <v>0</v>
      </c>
      <c r="F28" s="270">
        <f t="shared" si="3"/>
        <v>0</v>
      </c>
      <c r="G28" s="256">
        <v>0</v>
      </c>
      <c r="H28" s="256">
        <v>0</v>
      </c>
      <c r="I28" s="256">
        <v>0</v>
      </c>
      <c r="J28" s="290">
        <v>0</v>
      </c>
      <c r="K28" s="116"/>
      <c r="L28" s="255">
        <v>0</v>
      </c>
      <c r="M28" s="256">
        <v>0</v>
      </c>
      <c r="N28" s="256">
        <v>0</v>
      </c>
      <c r="O28" s="290">
        <v>0</v>
      </c>
      <c r="P28" s="117"/>
      <c r="Q28" s="291">
        <v>0</v>
      </c>
      <c r="R28" s="119" t="s">
        <v>67</v>
      </c>
    </row>
    <row r="29" spans="1:18" s="86" customFormat="1" ht="30" customHeight="1">
      <c r="A29" s="289">
        <f t="shared" si="2"/>
        <v>0</v>
      </c>
      <c r="B29" s="256">
        <v>0</v>
      </c>
      <c r="C29" s="256">
        <v>0</v>
      </c>
      <c r="D29" s="256">
        <v>0</v>
      </c>
      <c r="E29" s="269">
        <v>0</v>
      </c>
      <c r="F29" s="270">
        <f t="shared" si="3"/>
        <v>0</v>
      </c>
      <c r="G29" s="256">
        <v>0</v>
      </c>
      <c r="H29" s="256">
        <v>0</v>
      </c>
      <c r="I29" s="256">
        <v>0</v>
      </c>
      <c r="J29" s="290">
        <v>0</v>
      </c>
      <c r="K29" s="116"/>
      <c r="L29" s="255">
        <v>0</v>
      </c>
      <c r="M29" s="256">
        <v>0</v>
      </c>
      <c r="N29" s="256">
        <v>0</v>
      </c>
      <c r="O29" s="290">
        <v>0</v>
      </c>
      <c r="P29" s="117"/>
      <c r="Q29" s="291">
        <v>0</v>
      </c>
      <c r="R29" s="119" t="s">
        <v>109</v>
      </c>
    </row>
    <row r="30" spans="1:18" s="86" customFormat="1" ht="30" customHeight="1" thickBot="1">
      <c r="A30" s="292">
        <f t="shared" si="2"/>
        <v>0</v>
      </c>
      <c r="B30" s="259">
        <v>0</v>
      </c>
      <c r="C30" s="259">
        <v>0</v>
      </c>
      <c r="D30" s="259">
        <v>0</v>
      </c>
      <c r="E30" s="272">
        <v>0</v>
      </c>
      <c r="F30" s="273">
        <f t="shared" si="3"/>
        <v>0</v>
      </c>
      <c r="G30" s="259">
        <v>0</v>
      </c>
      <c r="H30" s="259">
        <v>0</v>
      </c>
      <c r="I30" s="259">
        <v>0</v>
      </c>
      <c r="J30" s="293">
        <v>0</v>
      </c>
      <c r="K30" s="116"/>
      <c r="L30" s="258">
        <v>0</v>
      </c>
      <c r="M30" s="259">
        <v>0</v>
      </c>
      <c r="N30" s="259">
        <v>0</v>
      </c>
      <c r="O30" s="293">
        <v>0</v>
      </c>
      <c r="P30" s="117"/>
      <c r="Q30" s="294">
        <v>0</v>
      </c>
      <c r="R30" s="120" t="s">
        <v>68</v>
      </c>
    </row>
  </sheetData>
  <mergeCells count="24">
    <mergeCell ref="O6:O7"/>
    <mergeCell ref="L5:M5"/>
    <mergeCell ref="N5:O5"/>
    <mergeCell ref="E6:E7"/>
    <mergeCell ref="G6:G7"/>
    <mergeCell ref="L6:L7"/>
    <mergeCell ref="M6:M7"/>
    <mergeCell ref="N6:N7"/>
    <mergeCell ref="L4:O4"/>
    <mergeCell ref="R4:R7"/>
    <mergeCell ref="A5:A7"/>
    <mergeCell ref="B5:C5"/>
    <mergeCell ref="D5:E5"/>
    <mergeCell ref="F5:F7"/>
    <mergeCell ref="G5:H5"/>
    <mergeCell ref="I5:J5"/>
    <mergeCell ref="H6:H7"/>
    <mergeCell ref="I6:I7"/>
    <mergeCell ref="J6:J7"/>
    <mergeCell ref="A4:E4"/>
    <mergeCell ref="F4:J4"/>
    <mergeCell ref="B6:B7"/>
    <mergeCell ref="C6:C7"/>
    <mergeCell ref="D6:D7"/>
  </mergeCells>
  <phoneticPr fontId="3"/>
  <pageMargins left="0.78740157480314965" right="0.39370078740157483" top="0.78740157480314965" bottom="0.51181102362204722" header="0.51181102362204722" footer="0.51181102362204722"/>
  <pageSetup paperSize="9" scale="95" orientation="portrait" r:id="rId1"/>
  <headerFooter scaleWithDoc="0" alignWithMargins="0">
    <oddHeader>&amp;R&amp;11卒業後・中学</oddHeader>
  </headerFooter>
  <ignoredErrors>
    <ignoredError sqref="F14:F30 A14:A30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5</vt:i4>
      </vt:variant>
    </vt:vector>
  </HeadingPairs>
  <TitlesOfParts>
    <vt:vector size="11" baseType="lpstr">
      <vt:lpstr>126-1</vt:lpstr>
      <vt:lpstr>126-2</vt:lpstr>
      <vt:lpstr>127</vt:lpstr>
      <vt:lpstr>128</vt:lpstr>
      <vt:lpstr>129-1</vt:lpstr>
      <vt:lpstr>129-2</vt:lpstr>
      <vt:lpstr>'126-1'!Print_Area</vt:lpstr>
      <vt:lpstr>'126-2'!Print_Area</vt:lpstr>
      <vt:lpstr>'127'!Print_Area</vt:lpstr>
      <vt:lpstr>'129-1'!Print_Area</vt:lpstr>
      <vt:lpstr>'129-2'!Print_Area</vt:lpstr>
    </vt:vector>
  </TitlesOfParts>
  <Company>福井県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福井県</dc:creator>
  <cp:lastModifiedBy> </cp:lastModifiedBy>
  <cp:lastPrinted>2014-02-14T06:03:21Z</cp:lastPrinted>
  <dcterms:created xsi:type="dcterms:W3CDTF">2013-02-14T01:58:55Z</dcterms:created>
  <dcterms:modified xsi:type="dcterms:W3CDTF">2014-03-10T01:58:19Z</dcterms:modified>
</cp:coreProperties>
</file>