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3"/>
  </bookViews>
  <sheets>
    <sheet name="109-1" sheetId="1" r:id="rId1"/>
    <sheet name="109-2" sheetId="2" r:id="rId2"/>
    <sheet name="110" sheetId="3" r:id="rId3"/>
    <sheet name="111" sheetId="4" r:id="rId4"/>
    <sheet name="112-1" sheetId="5" r:id="rId5"/>
    <sheet name="112-2" sheetId="6" r:id="rId6"/>
  </sheets>
  <definedNames>
    <definedName name="_xlnm.Print_Area" localSheetId="0">'109-1'!$A$1:$Y$34</definedName>
    <definedName name="_xlnm.Print_Area" localSheetId="1">'109-2'!$A$1:$W$31</definedName>
    <definedName name="_xlnm.Print_Area" localSheetId="2">'110'!$A$1:$U$29</definedName>
    <definedName name="_xlnm.Print_Area" localSheetId="4">'112-1'!$A$1:$P$30</definedName>
    <definedName name="_xlnm.Print_Area" localSheetId="5">'112-2'!$A$1:$R$30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<sst xmlns="http://schemas.openxmlformats.org/spreadsheetml/2006/main" count="1448" uniqueCount="139">
  <si>
    <t xml:space="preserve"> Ａ</t>
  </si>
  <si>
    <t xml:space="preserve"> Ｂ</t>
  </si>
  <si>
    <t xml:space="preserve"> Ｃ</t>
  </si>
  <si>
    <t>-</t>
  </si>
  <si>
    <t>あわら市</t>
  </si>
  <si>
    <t xml:space="preserve">   （再掲）</t>
  </si>
  <si>
    <t xml:space="preserve"> Ｄ</t>
  </si>
  <si>
    <t>就職者</t>
  </si>
  <si>
    <t>左記以外の者</t>
  </si>
  <si>
    <t>-</t>
  </si>
  <si>
    <t xml:space="preserve"> </t>
  </si>
  <si>
    <t>-</t>
  </si>
  <si>
    <t>計</t>
  </si>
  <si>
    <t>男</t>
  </si>
  <si>
    <t>女</t>
  </si>
  <si>
    <t>高等学校</t>
  </si>
  <si>
    <t>計</t>
  </si>
  <si>
    <t>全日制</t>
  </si>
  <si>
    <t>定時制</t>
  </si>
  <si>
    <t>-</t>
  </si>
  <si>
    <t>専修学校（一般課程）等入学者</t>
  </si>
  <si>
    <t>専修学校(一般課程)</t>
  </si>
  <si>
    <t>各種学校</t>
  </si>
  <si>
    <t>-</t>
  </si>
  <si>
    <t xml:space="preserve"> 就職率</t>
  </si>
  <si>
    <t xml:space="preserve">   （％）</t>
  </si>
  <si>
    <t>計</t>
  </si>
  <si>
    <t>第１次産業</t>
  </si>
  <si>
    <t>第２次産業</t>
  </si>
  <si>
    <t>地域別</t>
  </si>
  <si>
    <t>男女別</t>
  </si>
  <si>
    <t>国　立</t>
  </si>
  <si>
    <t>公　立</t>
  </si>
  <si>
    <t>私　立</t>
  </si>
  <si>
    <t>-</t>
  </si>
  <si>
    <t>第３次産業</t>
  </si>
  <si>
    <t>左記以外・不詳</t>
  </si>
  <si>
    <t>男女別・地域別</t>
  </si>
  <si>
    <t>地域別</t>
  </si>
  <si>
    <t>男女別</t>
  </si>
  <si>
    <t xml:space="preserve"> 県  外</t>
  </si>
  <si>
    <t xml:space="preserve"> </t>
  </si>
  <si>
    <t>平成17年3月卒</t>
  </si>
  <si>
    <t>南越前町</t>
  </si>
  <si>
    <t>越前町</t>
  </si>
  <si>
    <t>美浜町</t>
  </si>
  <si>
    <t>高浜町</t>
  </si>
  <si>
    <t>若狭町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</si>
  <si>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</si>
  <si>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</si>
  <si>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</si>
  <si>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</si>
  <si>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</si>
  <si>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</si>
  <si>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</si>
  <si>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</si>
  <si>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</si>
  <si>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</si>
  <si>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</si>
  <si>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</si>
  <si>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</si>
  <si>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</si>
  <si>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-</t>
  </si>
  <si>
    <t>-</t>
  </si>
  <si>
    <t>-</t>
  </si>
  <si>
    <t>-</t>
  </si>
  <si>
    <t>-</t>
  </si>
  <si>
    <t>-</t>
  </si>
  <si>
    <t>高等学校等
進学率(％)</t>
  </si>
  <si>
    <t>-</t>
  </si>
  <si>
    <t>-</t>
  </si>
  <si>
    <t>高等学校等
進学者</t>
  </si>
  <si>
    <t>専修学校
（高等課程）
進学者</t>
  </si>
  <si>
    <t>専修学校
（一般課程）
等入学者</t>
  </si>
  <si>
    <t>死亡･不詳</t>
  </si>
  <si>
    <t>公共職業能力
開発施設
等入学者</t>
  </si>
  <si>
    <t>-</t>
  </si>
  <si>
    <t>-</t>
  </si>
  <si>
    <t>-</t>
  </si>
  <si>
    <t>-</t>
  </si>
  <si>
    <t>-</t>
  </si>
  <si>
    <t>Ｂのうち</t>
  </si>
  <si>
    <t>Ｃのうち</t>
  </si>
  <si>
    <t>Ａのうち</t>
  </si>
  <si>
    <t>Ｄのうち</t>
  </si>
  <si>
    <t>就職率
（％）</t>
  </si>
  <si>
    <t>Ａのうち
通信制を除く
進学者</t>
  </si>
  <si>
    <t>区    分</t>
  </si>
  <si>
    <t>Ａ・Ｂ・Ｃ・Ｄのうち就職している者</t>
  </si>
  <si>
    <t>（再    掲）</t>
  </si>
  <si>
    <t>Ａのうち他県
への進学者</t>
  </si>
  <si>
    <t>-</t>
  </si>
  <si>
    <t>高等学校
別科</t>
  </si>
  <si>
    <t>高等学校
通信制</t>
  </si>
  <si>
    <t>高　等
専門学校</t>
  </si>
  <si>
    <t>盲・ろう
養護学校</t>
  </si>
  <si>
    <t>-</t>
  </si>
  <si>
    <t xml:space="preserve">  第 109 表  進路別卒業者数</t>
  </si>
  <si>
    <t xml:space="preserve">  第 110 表  高等学校等への進学者数</t>
  </si>
  <si>
    <t xml:space="preserve">  第 112 表  産業別就職者数</t>
  </si>
  <si>
    <t>国　立　計</t>
  </si>
  <si>
    <t>公　立　計</t>
  </si>
  <si>
    <t>私　立　計</t>
  </si>
  <si>
    <t>(公立の内訳)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</si>
  <si>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</si>
  <si>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</si>
  <si>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</si>
  <si>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</si>
  <si>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</si>
  <si>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</si>
  <si>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</si>
  <si>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</si>
  <si>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永平寺町</t>
  </si>
  <si>
    <t>池田町</t>
  </si>
  <si>
    <t>区分</t>
  </si>
  <si>
    <t>県
内</t>
  </si>
  <si>
    <t>県
外</t>
  </si>
  <si>
    <t>区        分</t>
  </si>
  <si>
    <t>Ⅱ　　卒 業 後 の 状 況 調 査</t>
  </si>
  <si>
    <t xml:space="preserve">  〈 中 学 校 〉</t>
  </si>
  <si>
    <t>平成17年3月卒</t>
  </si>
  <si>
    <t>-</t>
  </si>
  <si>
    <t>平成17年3月卒</t>
  </si>
  <si>
    <t>-</t>
  </si>
  <si>
    <t>（つづき）</t>
  </si>
  <si>
    <t>（つづき）</t>
  </si>
  <si>
    <t>平成18年3月卒</t>
  </si>
  <si>
    <t>平成18年3月卒</t>
  </si>
  <si>
    <t>越前市</t>
  </si>
  <si>
    <t>坂井市</t>
  </si>
  <si>
    <t>おおい町</t>
  </si>
  <si>
    <t>平成18年3月卒</t>
  </si>
  <si>
    <t>平成18年3月卒</t>
  </si>
  <si>
    <t>-</t>
  </si>
  <si>
    <t>-</t>
  </si>
  <si>
    <t>-</t>
  </si>
  <si>
    <t>-</t>
  </si>
  <si>
    <t>-</t>
  </si>
  <si>
    <t>第 111 表  専修学校等への入学者数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</si>
</sst>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5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20"/>
      <name val="ＭＳ ゴシック"/>
      <family val="3"/>
    </font>
    <font>
      <b/>
      <sz val="12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3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20" applyFont="1">
      <alignment/>
      <protection/>
    </xf>
    <xf numFmtId="0" fontId="5" fillId="0" borderId="0" xfId="20" applyFont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16" xfId="20" applyFont="1" applyBorder="1" applyAlignment="1">
      <alignment horizontal="right" vertical="center"/>
      <protection/>
    </xf>
    <xf numFmtId="0" fontId="5" fillId="0" borderId="11" xfId="20" applyFont="1" applyBorder="1" applyAlignment="1">
      <alignment horizontal="right" vertical="center"/>
      <protection/>
    </xf>
    <xf numFmtId="3" fontId="5" fillId="0" borderId="3" xfId="20" applyNumberFormat="1" applyFont="1" applyBorder="1" applyAlignment="1">
      <alignment horizontal="right" vertical="center"/>
      <protection/>
    </xf>
    <xf numFmtId="3" fontId="5" fillId="0" borderId="12" xfId="20" applyNumberFormat="1" applyFont="1" applyBorder="1" applyAlignment="1">
      <alignment horizontal="right" vertical="center"/>
      <protection/>
    </xf>
    <xf numFmtId="0" fontId="5" fillId="0" borderId="12" xfId="20" applyFont="1" applyBorder="1" applyAlignment="1">
      <alignment horizontal="right" vertical="center"/>
      <protection/>
    </xf>
    <xf numFmtId="3" fontId="5" fillId="0" borderId="18" xfId="20" applyNumberFormat="1" applyFont="1" applyBorder="1" applyAlignment="1">
      <alignment horizontal="right" vertical="center"/>
      <protection/>
    </xf>
    <xf numFmtId="0" fontId="5" fillId="0" borderId="14" xfId="20" applyFont="1" applyBorder="1" applyAlignment="1">
      <alignment horizontal="right" vertical="center"/>
      <protection/>
    </xf>
    <xf numFmtId="3" fontId="5" fillId="0" borderId="14" xfId="20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 quotePrefix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 quotePrefix="1">
      <alignment horizontal="right" vertical="center"/>
    </xf>
    <xf numFmtId="0" fontId="5" fillId="0" borderId="28" xfId="0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9" xfId="20" applyNumberFormat="1" applyFont="1" applyBorder="1" applyAlignment="1">
      <alignment horizontal="right" vertical="center"/>
      <protection/>
    </xf>
    <xf numFmtId="0" fontId="5" fillId="0" borderId="24" xfId="20" applyFont="1" applyBorder="1" applyAlignment="1">
      <alignment horizontal="right" vertical="center"/>
      <protection/>
    </xf>
    <xf numFmtId="3" fontId="5" fillId="0" borderId="24" xfId="20" applyNumberFormat="1" applyFont="1" applyBorder="1" applyAlignment="1">
      <alignment horizontal="right" vertical="center"/>
      <protection/>
    </xf>
    <xf numFmtId="176" fontId="5" fillId="0" borderId="3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20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31" xfId="0" applyFont="1" applyBorder="1" applyAlignment="1">
      <alignment horizontal="right" vertical="center"/>
    </xf>
    <xf numFmtId="38" fontId="5" fillId="0" borderId="33" xfId="16" applyFont="1" applyBorder="1" applyAlignment="1">
      <alignment horizontal="distributed" vertical="center"/>
    </xf>
    <xf numFmtId="38" fontId="5" fillId="0" borderId="34" xfId="16" applyFont="1" applyBorder="1" applyAlignment="1">
      <alignment horizontal="distributed" vertical="center"/>
    </xf>
    <xf numFmtId="38" fontId="8" fillId="0" borderId="33" xfId="16" applyFont="1" applyBorder="1" applyAlignment="1">
      <alignment horizontal="left" vertical="center"/>
    </xf>
    <xf numFmtId="38" fontId="5" fillId="0" borderId="35" xfId="16" applyFont="1" applyBorder="1" applyAlignment="1">
      <alignment horizontal="distributed" vertical="center"/>
    </xf>
    <xf numFmtId="38" fontId="5" fillId="0" borderId="29" xfId="16" applyFont="1" applyBorder="1" applyAlignment="1">
      <alignment horizontal="distributed" vertical="center"/>
    </xf>
    <xf numFmtId="38" fontId="5" fillId="0" borderId="36" xfId="16" applyFont="1" applyBorder="1" applyAlignment="1">
      <alignment horizontal="distributed" vertical="center"/>
    </xf>
    <xf numFmtId="38" fontId="5" fillId="0" borderId="30" xfId="16" applyFont="1" applyBorder="1" applyAlignment="1">
      <alignment horizontal="distributed" vertical="center"/>
    </xf>
    <xf numFmtId="3" fontId="5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38" fontId="5" fillId="0" borderId="3" xfId="16" applyFont="1" applyBorder="1" applyAlignment="1">
      <alignment horizontal="distributed" vertical="center"/>
    </xf>
    <xf numFmtId="38" fontId="5" fillId="0" borderId="16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right" vertical="center"/>
    </xf>
    <xf numFmtId="38" fontId="5" fillId="0" borderId="40" xfId="16" applyFont="1" applyBorder="1" applyAlignment="1">
      <alignment horizontal="distributed" vertical="center"/>
    </xf>
    <xf numFmtId="38" fontId="5" fillId="0" borderId="18" xfId="16" applyFont="1" applyBorder="1" applyAlignment="1">
      <alignment horizontal="distributed" vertical="center"/>
    </xf>
    <xf numFmtId="38" fontId="5" fillId="0" borderId="41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3" fontId="5" fillId="0" borderId="55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0" fontId="5" fillId="0" borderId="45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>
      <alignment horizontal="right" vertical="center"/>
    </xf>
    <xf numFmtId="176" fontId="5" fillId="0" borderId="60" xfId="0" applyNumberFormat="1" applyFont="1" applyBorder="1" applyAlignment="1" quotePrefix="1">
      <alignment horizontal="right" vertical="center"/>
    </xf>
    <xf numFmtId="176" fontId="5" fillId="0" borderId="61" xfId="0" applyNumberFormat="1" applyFont="1" applyBorder="1" applyAlignment="1">
      <alignment horizontal="right" vertical="center"/>
    </xf>
    <xf numFmtId="176" fontId="5" fillId="0" borderId="55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horizontal="right" vertical="center"/>
    </xf>
    <xf numFmtId="176" fontId="5" fillId="0" borderId="57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65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  <protection/>
    </xf>
    <xf numFmtId="0" fontId="5" fillId="0" borderId="34" xfId="0" applyFont="1" applyBorder="1" applyAlignment="1">
      <alignment horizontal="distributed" vertical="center"/>
    </xf>
    <xf numFmtId="3" fontId="5" fillId="0" borderId="1" xfId="20" applyNumberFormat="1" applyFont="1" applyBorder="1" applyAlignment="1">
      <alignment vertical="center"/>
      <protection/>
    </xf>
    <xf numFmtId="3" fontId="5" fillId="0" borderId="19" xfId="20" applyNumberFormat="1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19" xfId="20" applyFont="1" applyBorder="1" applyAlignment="1">
      <alignment horizontal="right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16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8" fontId="1" fillId="0" borderId="68" xfId="16" applyFont="1" applyBorder="1" applyAlignment="1">
      <alignment horizontal="distributed" vertical="center"/>
    </xf>
    <xf numFmtId="3" fontId="1" fillId="0" borderId="69" xfId="0" applyNumberFormat="1" applyFont="1" applyBorder="1" applyAlignment="1">
      <alignment horizontal="right" vertical="center"/>
    </xf>
    <xf numFmtId="3" fontId="1" fillId="0" borderId="70" xfId="0" applyNumberFormat="1" applyFont="1" applyBorder="1" applyAlignment="1">
      <alignment horizontal="right"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1" fillId="0" borderId="70" xfId="0" applyFont="1" applyBorder="1" applyAlignment="1">
      <alignment horizontal="right" vertical="center"/>
    </xf>
    <xf numFmtId="0" fontId="1" fillId="0" borderId="72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176" fontId="1" fillId="0" borderId="71" xfId="0" applyNumberFormat="1" applyFont="1" applyBorder="1" applyAlignment="1">
      <alignment horizontal="right" vertical="center"/>
    </xf>
    <xf numFmtId="176" fontId="1" fillId="0" borderId="70" xfId="0" applyNumberFormat="1" applyFont="1" applyBorder="1" applyAlignment="1">
      <alignment horizontal="right" vertical="center"/>
    </xf>
    <xf numFmtId="176" fontId="1" fillId="0" borderId="72" xfId="0" applyNumberFormat="1" applyFont="1" applyBorder="1" applyAlignment="1">
      <alignment horizontal="right" vertical="center"/>
    </xf>
    <xf numFmtId="176" fontId="1" fillId="0" borderId="75" xfId="0" applyNumberFormat="1" applyFont="1" applyBorder="1" applyAlignment="1">
      <alignment horizontal="right" vertical="center"/>
    </xf>
    <xf numFmtId="176" fontId="1" fillId="0" borderId="7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" fontId="1" fillId="0" borderId="74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3" fontId="1" fillId="0" borderId="69" xfId="20" applyNumberFormat="1" applyFont="1" applyBorder="1" applyAlignment="1">
      <alignment horizontal="right" vertical="center"/>
      <protection/>
    </xf>
    <xf numFmtId="3" fontId="1" fillId="0" borderId="70" xfId="20" applyNumberFormat="1" applyFont="1" applyBorder="1" applyAlignment="1">
      <alignment horizontal="right" vertical="center"/>
      <protection/>
    </xf>
    <xf numFmtId="0" fontId="8" fillId="0" borderId="44" xfId="20" applyFont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5" fillId="0" borderId="0" xfId="20" applyFont="1" applyBorder="1" applyAlignment="1">
      <alignment vertical="center"/>
      <protection/>
    </xf>
    <xf numFmtId="0" fontId="1" fillId="0" borderId="7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77" xfId="0" applyNumberFormat="1" applyFont="1" applyBorder="1" applyAlignment="1">
      <alignment horizontal="right" vertical="center"/>
    </xf>
    <xf numFmtId="0" fontId="1" fillId="0" borderId="69" xfId="0" applyFont="1" applyBorder="1" applyAlignment="1">
      <alignment horizontal="distributed" vertical="center"/>
    </xf>
    <xf numFmtId="38" fontId="12" fillId="0" borderId="33" xfId="16" applyFont="1" applyBorder="1" applyAlignment="1">
      <alignment horizontal="distributed" vertical="center"/>
    </xf>
    <xf numFmtId="38" fontId="13" fillId="0" borderId="68" xfId="16" applyFont="1" applyBorder="1" applyAlignment="1">
      <alignment horizontal="distributed" vertical="center"/>
    </xf>
    <xf numFmtId="38" fontId="8" fillId="0" borderId="1" xfId="16" applyFont="1" applyBorder="1" applyAlignment="1">
      <alignment horizontal="distributed" vertical="center"/>
    </xf>
    <xf numFmtId="38" fontId="11" fillId="0" borderId="69" xfId="16" applyFont="1" applyBorder="1" applyAlignment="1">
      <alignment horizontal="distributed" vertical="center"/>
    </xf>
    <xf numFmtId="38" fontId="7" fillId="0" borderId="33" xfId="16" applyFont="1" applyBorder="1" applyAlignment="1">
      <alignment horizontal="distributed" vertical="center"/>
    </xf>
    <xf numFmtId="38" fontId="14" fillId="0" borderId="68" xfId="16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7" xfId="20" applyFont="1" applyBorder="1" applyAlignment="1">
      <alignment horizontal="right" vertical="center"/>
      <protection/>
    </xf>
    <xf numFmtId="0" fontId="5" fillId="0" borderId="28" xfId="20" applyFont="1" applyBorder="1" applyAlignment="1">
      <alignment horizontal="right" vertical="center"/>
      <protection/>
    </xf>
    <xf numFmtId="0" fontId="5" fillId="0" borderId="78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0" borderId="51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42" xfId="20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20" applyFont="1" applyBorder="1" applyAlignment="1">
      <alignment horizontal="distributed" vertical="center"/>
      <protection/>
    </xf>
    <xf numFmtId="0" fontId="5" fillId="0" borderId="34" xfId="20" applyFont="1" applyBorder="1" applyAlignment="1">
      <alignment horizontal="distributed" vertical="center"/>
      <protection/>
    </xf>
    <xf numFmtId="0" fontId="5" fillId="0" borderId="83" xfId="20" applyFont="1" applyBorder="1" applyAlignment="1">
      <alignment horizontal="distributed" vertical="center"/>
      <protection/>
    </xf>
    <xf numFmtId="0" fontId="7" fillId="0" borderId="19" xfId="20" applyFont="1" applyBorder="1" applyAlignment="1">
      <alignment horizontal="center" vertical="center" wrapText="1"/>
      <protection/>
    </xf>
    <xf numFmtId="0" fontId="7" fillId="0" borderId="42" xfId="20" applyFont="1" applyBorder="1" applyAlignment="1">
      <alignment horizontal="center" vertical="center"/>
      <protection/>
    </xf>
    <xf numFmtId="0" fontId="5" fillId="0" borderId="5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80" xfId="20" applyFont="1" applyBorder="1" applyAlignment="1">
      <alignment horizontal="center" vertical="center"/>
      <protection/>
    </xf>
    <xf numFmtId="0" fontId="5" fillId="0" borderId="60" xfId="20" applyFont="1" applyBorder="1" applyAlignment="1">
      <alignment horizontal="center" vertical="center"/>
      <protection/>
    </xf>
    <xf numFmtId="0" fontId="5" fillId="0" borderId="52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84" xfId="20" applyFont="1" applyBorder="1" applyAlignment="1">
      <alignment horizontal="center" vertical="center"/>
      <protection/>
    </xf>
    <xf numFmtId="0" fontId="5" fillId="0" borderId="85" xfId="20" applyFont="1" applyBorder="1" applyAlignment="1">
      <alignment horizontal="center" vertical="center"/>
      <protection/>
    </xf>
    <xf numFmtId="0" fontId="5" fillId="0" borderId="8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82　１10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showGridLines="0" zoomScaleSheetLayoutView="100" workbookViewId="0" topLeftCell="A1">
      <selection activeCell="A18" sqref="A18:IV34"/>
    </sheetView>
  </sheetViews>
  <sheetFormatPr defaultColWidth="7.625" defaultRowHeight="18.75" customHeight="1"/>
  <cols>
    <col min="1" max="1" width="12.25390625" style="1" customWidth="1"/>
    <col min="2" max="2" width="7.125" style="1" customWidth="1"/>
    <col min="3" max="4" width="6.625" style="1" customWidth="1"/>
    <col min="5" max="7" width="6.375" style="1" customWidth="1"/>
    <col min="8" max="22" width="3.75390625" style="1" customWidth="1"/>
    <col min="23" max="25" width="3.375" style="1" customWidth="1"/>
    <col min="26" max="26" width="1.00390625" style="1" customWidth="1"/>
    <col min="27" max="16384" width="7.625" style="1" customWidth="1"/>
  </cols>
  <sheetData>
    <row r="1" ht="11.25" customHeight="1"/>
    <row r="2" spans="1:22" ht="24" customHeight="1">
      <c r="A2" s="235" t="s">
        <v>118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</row>
    <row r="3" spans="1:22" ht="10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8.75" customHeight="1">
      <c r="A4" s="177" t="s">
        <v>119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ht="9" customHeight="1"/>
    <row r="6" ht="16.5" customHeight="1" thickBot="1">
      <c r="A6" s="76" t="s">
        <v>97</v>
      </c>
    </row>
    <row r="7" spans="1:26" s="5" customFormat="1" ht="18.75" customHeight="1">
      <c r="A7" s="3"/>
      <c r="B7" s="2"/>
      <c r="C7" s="3"/>
      <c r="D7" s="3"/>
      <c r="E7" s="112" t="s">
        <v>0</v>
      </c>
      <c r="F7" s="3"/>
      <c r="G7" s="122"/>
      <c r="H7" s="3" t="s">
        <v>1</v>
      </c>
      <c r="I7" s="3"/>
      <c r="J7" s="3"/>
      <c r="K7" s="112" t="s">
        <v>2</v>
      </c>
      <c r="L7" s="3"/>
      <c r="M7" s="122"/>
      <c r="N7" s="3" t="s">
        <v>6</v>
      </c>
      <c r="O7" s="3"/>
      <c r="P7" s="3"/>
      <c r="Q7" s="112"/>
      <c r="R7" s="3"/>
      <c r="S7" s="122"/>
      <c r="T7" s="112"/>
      <c r="U7" s="3"/>
      <c r="V7" s="122"/>
      <c r="W7" s="3"/>
      <c r="X7" s="3"/>
      <c r="Y7" s="3"/>
      <c r="Z7" s="6"/>
    </row>
    <row r="8" spans="1:26" s="5" customFormat="1" ht="18.75" customHeight="1">
      <c r="A8" s="6"/>
      <c r="B8" s="4"/>
      <c r="C8" s="6"/>
      <c r="D8" s="6"/>
      <c r="E8" s="231" t="s">
        <v>71</v>
      </c>
      <c r="F8" s="232"/>
      <c r="G8" s="233"/>
      <c r="H8" s="239" t="s">
        <v>72</v>
      </c>
      <c r="I8" s="237"/>
      <c r="J8" s="237"/>
      <c r="K8" s="240" t="s">
        <v>73</v>
      </c>
      <c r="L8" s="237"/>
      <c r="M8" s="238"/>
      <c r="N8" s="239" t="s">
        <v>75</v>
      </c>
      <c r="O8" s="237"/>
      <c r="P8" s="237"/>
      <c r="Q8" s="234" t="s">
        <v>7</v>
      </c>
      <c r="R8" s="232"/>
      <c r="S8" s="233"/>
      <c r="T8" s="236" t="s">
        <v>8</v>
      </c>
      <c r="U8" s="237"/>
      <c r="V8" s="238"/>
      <c r="W8" s="232" t="s">
        <v>74</v>
      </c>
      <c r="X8" s="232"/>
      <c r="Y8" s="232"/>
      <c r="Z8" s="6"/>
    </row>
    <row r="9" spans="1:26" s="5" customFormat="1" ht="18.75" customHeight="1">
      <c r="A9" s="159" t="s">
        <v>114</v>
      </c>
      <c r="B9" s="4"/>
      <c r="C9" s="59" t="s">
        <v>12</v>
      </c>
      <c r="D9" s="6"/>
      <c r="E9" s="234"/>
      <c r="F9" s="232"/>
      <c r="G9" s="233"/>
      <c r="H9" s="237"/>
      <c r="I9" s="237"/>
      <c r="J9" s="237"/>
      <c r="K9" s="236"/>
      <c r="L9" s="237"/>
      <c r="M9" s="238"/>
      <c r="N9" s="237"/>
      <c r="O9" s="237"/>
      <c r="P9" s="237"/>
      <c r="Q9" s="234"/>
      <c r="R9" s="232"/>
      <c r="S9" s="233"/>
      <c r="T9" s="236"/>
      <c r="U9" s="237"/>
      <c r="V9" s="238"/>
      <c r="W9" s="232"/>
      <c r="X9" s="232"/>
      <c r="Y9" s="232"/>
      <c r="Z9" s="6"/>
    </row>
    <row r="10" spans="1:26" s="5" customFormat="1" ht="18.75" customHeight="1">
      <c r="A10" s="6"/>
      <c r="B10" s="4"/>
      <c r="C10" s="7"/>
      <c r="D10" s="6"/>
      <c r="E10" s="234"/>
      <c r="F10" s="232"/>
      <c r="G10" s="233"/>
      <c r="H10" s="237"/>
      <c r="I10" s="237"/>
      <c r="J10" s="237"/>
      <c r="K10" s="236"/>
      <c r="L10" s="237"/>
      <c r="M10" s="238"/>
      <c r="N10" s="237"/>
      <c r="O10" s="237"/>
      <c r="P10" s="237"/>
      <c r="Q10" s="234"/>
      <c r="R10" s="232"/>
      <c r="S10" s="233"/>
      <c r="T10" s="236"/>
      <c r="U10" s="237"/>
      <c r="V10" s="238"/>
      <c r="W10" s="232"/>
      <c r="X10" s="232"/>
      <c r="Y10" s="232"/>
      <c r="Z10" s="6"/>
    </row>
    <row r="11" spans="1:26" s="5" customFormat="1" ht="18.75" customHeight="1" thickBot="1">
      <c r="A11" s="8"/>
      <c r="B11" s="178" t="s">
        <v>12</v>
      </c>
      <c r="C11" s="154" t="s">
        <v>13</v>
      </c>
      <c r="D11" s="179" t="s">
        <v>14</v>
      </c>
      <c r="E11" s="180" t="s">
        <v>12</v>
      </c>
      <c r="F11" s="179" t="s">
        <v>13</v>
      </c>
      <c r="G11" s="155" t="s">
        <v>14</v>
      </c>
      <c r="H11" s="156" t="s">
        <v>12</v>
      </c>
      <c r="I11" s="179" t="s">
        <v>13</v>
      </c>
      <c r="J11" s="179" t="s">
        <v>14</v>
      </c>
      <c r="K11" s="180" t="s">
        <v>12</v>
      </c>
      <c r="L11" s="179" t="s">
        <v>13</v>
      </c>
      <c r="M11" s="155" t="s">
        <v>14</v>
      </c>
      <c r="N11" s="156" t="s">
        <v>12</v>
      </c>
      <c r="O11" s="179" t="s">
        <v>13</v>
      </c>
      <c r="P11" s="179" t="s">
        <v>14</v>
      </c>
      <c r="Q11" s="180" t="s">
        <v>12</v>
      </c>
      <c r="R11" s="179" t="s">
        <v>13</v>
      </c>
      <c r="S11" s="155" t="s">
        <v>14</v>
      </c>
      <c r="T11" s="180" t="s">
        <v>12</v>
      </c>
      <c r="U11" s="179" t="s">
        <v>13</v>
      </c>
      <c r="V11" s="155" t="s">
        <v>14</v>
      </c>
      <c r="W11" s="156" t="s">
        <v>12</v>
      </c>
      <c r="X11" s="154" t="s">
        <v>13</v>
      </c>
      <c r="Y11" s="181" t="s">
        <v>14</v>
      </c>
      <c r="Z11" s="6"/>
    </row>
    <row r="12" spans="1:26" s="5" customFormat="1" ht="21.75" customHeight="1">
      <c r="A12" s="212" t="s">
        <v>120</v>
      </c>
      <c r="B12" s="16">
        <v>8925</v>
      </c>
      <c r="C12" s="17">
        <v>4616</v>
      </c>
      <c r="D12" s="17">
        <v>4309</v>
      </c>
      <c r="E12" s="113">
        <v>8770</v>
      </c>
      <c r="F12" s="17">
        <v>4509</v>
      </c>
      <c r="G12" s="123">
        <v>4261</v>
      </c>
      <c r="H12" s="26">
        <v>20</v>
      </c>
      <c r="I12" s="18">
        <v>9</v>
      </c>
      <c r="J12" s="18">
        <v>11</v>
      </c>
      <c r="K12" s="114">
        <v>3</v>
      </c>
      <c r="L12" s="18">
        <v>1</v>
      </c>
      <c r="M12" s="124">
        <v>2</v>
      </c>
      <c r="N12" s="26">
        <v>13</v>
      </c>
      <c r="O12" s="18">
        <v>13</v>
      </c>
      <c r="P12" s="18" t="s">
        <v>3</v>
      </c>
      <c r="Q12" s="114">
        <v>65</v>
      </c>
      <c r="R12" s="18">
        <v>50</v>
      </c>
      <c r="S12" s="124">
        <v>15</v>
      </c>
      <c r="T12" s="114">
        <v>53</v>
      </c>
      <c r="U12" s="18">
        <v>34</v>
      </c>
      <c r="V12" s="124">
        <v>19</v>
      </c>
      <c r="W12" s="26">
        <v>1</v>
      </c>
      <c r="X12" s="18" t="s">
        <v>3</v>
      </c>
      <c r="Y12" s="46">
        <v>1</v>
      </c>
      <c r="Z12" s="6"/>
    </row>
    <row r="13" spans="1:26" s="5" customFormat="1" ht="21.75" customHeight="1">
      <c r="A13" s="213" t="s">
        <v>126</v>
      </c>
      <c r="B13" s="183">
        <f aca="true" t="shared" si="0" ref="B13:G13">SUM(B14:B16)</f>
        <v>8640</v>
      </c>
      <c r="C13" s="184">
        <f t="shared" si="0"/>
        <v>4351</v>
      </c>
      <c r="D13" s="184">
        <f t="shared" si="0"/>
        <v>4289</v>
      </c>
      <c r="E13" s="185">
        <f t="shared" si="0"/>
        <v>8496</v>
      </c>
      <c r="F13" s="184">
        <f t="shared" si="0"/>
        <v>4273</v>
      </c>
      <c r="G13" s="186">
        <f t="shared" si="0"/>
        <v>4223</v>
      </c>
      <c r="H13" s="187">
        <f aca="true" t="shared" si="1" ref="H13:Y13">SUM(H14:H16)</f>
        <v>7</v>
      </c>
      <c r="I13" s="184">
        <f t="shared" si="1"/>
        <v>4</v>
      </c>
      <c r="J13" s="184">
        <f t="shared" si="1"/>
        <v>3</v>
      </c>
      <c r="K13" s="185">
        <f t="shared" si="1"/>
        <v>11</v>
      </c>
      <c r="L13" s="184">
        <f t="shared" si="1"/>
        <v>2</v>
      </c>
      <c r="M13" s="186">
        <f t="shared" si="1"/>
        <v>9</v>
      </c>
      <c r="N13" s="187">
        <f t="shared" si="1"/>
        <v>12</v>
      </c>
      <c r="O13" s="184">
        <f t="shared" si="1"/>
        <v>12</v>
      </c>
      <c r="P13" s="184" t="s">
        <v>78</v>
      </c>
      <c r="Q13" s="185">
        <f t="shared" si="1"/>
        <v>32</v>
      </c>
      <c r="R13" s="184">
        <f t="shared" si="1"/>
        <v>19</v>
      </c>
      <c r="S13" s="186">
        <f t="shared" si="1"/>
        <v>13</v>
      </c>
      <c r="T13" s="185">
        <f t="shared" si="1"/>
        <v>81</v>
      </c>
      <c r="U13" s="184">
        <f t="shared" si="1"/>
        <v>41</v>
      </c>
      <c r="V13" s="186">
        <f t="shared" si="1"/>
        <v>40</v>
      </c>
      <c r="W13" s="187">
        <f t="shared" si="1"/>
        <v>1</v>
      </c>
      <c r="X13" s="184" t="s">
        <v>121</v>
      </c>
      <c r="Y13" s="184">
        <f t="shared" si="1"/>
        <v>1</v>
      </c>
      <c r="Z13" s="6"/>
    </row>
    <row r="14" spans="1:26" s="5" customFormat="1" ht="21.75" customHeight="1">
      <c r="A14" s="81" t="s">
        <v>100</v>
      </c>
      <c r="B14" s="30">
        <f>SUM(E14,H14,K14,N14,Q14,T14,W14)</f>
        <v>113</v>
      </c>
      <c r="C14" s="18">
        <f>SUM(F14,I14,L14,O14,R14,U14,X14)</f>
        <v>54</v>
      </c>
      <c r="D14" s="18">
        <f>SUM(G14,J14,M14,P14,S14,V14,Y14)</f>
        <v>59</v>
      </c>
      <c r="E14" s="114">
        <f>SUM(F14:G14)</f>
        <v>110</v>
      </c>
      <c r="F14" s="18">
        <v>53</v>
      </c>
      <c r="G14" s="124">
        <v>57</v>
      </c>
      <c r="H14" s="26" t="s">
        <v>11</v>
      </c>
      <c r="I14" s="18" t="s">
        <v>11</v>
      </c>
      <c r="J14" s="18" t="s">
        <v>65</v>
      </c>
      <c r="K14" s="114" t="s">
        <v>65</v>
      </c>
      <c r="L14" s="18" t="s">
        <v>11</v>
      </c>
      <c r="M14" s="124" t="s">
        <v>65</v>
      </c>
      <c r="N14" s="26" t="s">
        <v>11</v>
      </c>
      <c r="O14" s="18" t="s">
        <v>11</v>
      </c>
      <c r="P14" s="18" t="s">
        <v>65</v>
      </c>
      <c r="Q14" s="114" t="s">
        <v>11</v>
      </c>
      <c r="R14" s="18" t="s">
        <v>11</v>
      </c>
      <c r="S14" s="124" t="s">
        <v>65</v>
      </c>
      <c r="T14" s="114">
        <f>SUM(U14:V14)</f>
        <v>3</v>
      </c>
      <c r="U14" s="18">
        <v>1</v>
      </c>
      <c r="V14" s="124">
        <v>2</v>
      </c>
      <c r="W14" s="26" t="s">
        <v>11</v>
      </c>
      <c r="X14" s="18" t="s">
        <v>11</v>
      </c>
      <c r="Y14" s="18" t="s">
        <v>66</v>
      </c>
      <c r="Z14" s="6"/>
    </row>
    <row r="15" spans="1:26" s="5" customFormat="1" ht="21.75" customHeight="1">
      <c r="A15" s="81" t="s">
        <v>101</v>
      </c>
      <c r="B15" s="16">
        <f aca="true" t="shared" si="2" ref="B15:O15">SUM(B18:B34)</f>
        <v>8436</v>
      </c>
      <c r="C15" s="17">
        <f t="shared" si="2"/>
        <v>4243</v>
      </c>
      <c r="D15" s="17">
        <f t="shared" si="2"/>
        <v>4193</v>
      </c>
      <c r="E15" s="113">
        <f t="shared" si="2"/>
        <v>8299</v>
      </c>
      <c r="F15" s="17">
        <f t="shared" si="2"/>
        <v>4169</v>
      </c>
      <c r="G15" s="123">
        <f t="shared" si="2"/>
        <v>4130</v>
      </c>
      <c r="H15" s="26">
        <f t="shared" si="2"/>
        <v>5</v>
      </c>
      <c r="I15" s="18">
        <f t="shared" si="2"/>
        <v>3</v>
      </c>
      <c r="J15" s="18">
        <f t="shared" si="2"/>
        <v>2</v>
      </c>
      <c r="K15" s="114">
        <f t="shared" si="2"/>
        <v>11</v>
      </c>
      <c r="L15" s="18">
        <f t="shared" si="2"/>
        <v>2</v>
      </c>
      <c r="M15" s="124">
        <f t="shared" si="2"/>
        <v>9</v>
      </c>
      <c r="N15" s="26">
        <f t="shared" si="2"/>
        <v>12</v>
      </c>
      <c r="O15" s="18">
        <f t="shared" si="2"/>
        <v>12</v>
      </c>
      <c r="P15" s="18" t="s">
        <v>65</v>
      </c>
      <c r="Q15" s="114">
        <f aca="true" t="shared" si="3" ref="Q15:W15">SUM(Q18:Q34)</f>
        <v>32</v>
      </c>
      <c r="R15" s="18">
        <f t="shared" si="3"/>
        <v>19</v>
      </c>
      <c r="S15" s="124">
        <f t="shared" si="3"/>
        <v>13</v>
      </c>
      <c r="T15" s="114">
        <f t="shared" si="3"/>
        <v>76</v>
      </c>
      <c r="U15" s="18">
        <f t="shared" si="3"/>
        <v>38</v>
      </c>
      <c r="V15" s="124">
        <f t="shared" si="3"/>
        <v>38</v>
      </c>
      <c r="W15" s="132">
        <f t="shared" si="3"/>
        <v>1</v>
      </c>
      <c r="X15" s="18" t="s">
        <v>65</v>
      </c>
      <c r="Y15" s="18">
        <f>SUM(Y18:Y34)</f>
        <v>1</v>
      </c>
      <c r="Z15" s="6"/>
    </row>
    <row r="16" spans="1:26" s="5" customFormat="1" ht="21.75" customHeight="1" thickBot="1">
      <c r="A16" s="81" t="s">
        <v>102</v>
      </c>
      <c r="B16" s="30">
        <f>SUM(E16,H16,K16,N16,Q16,T16)</f>
        <v>91</v>
      </c>
      <c r="C16" s="79">
        <f>SUM(F16,I16,L16,O16,R16,U16)</f>
        <v>54</v>
      </c>
      <c r="D16" s="18">
        <f>SUM(G16,J16,M16,P16,S16,V16)</f>
        <v>37</v>
      </c>
      <c r="E16" s="113">
        <f>SUM(F16:G16)</f>
        <v>87</v>
      </c>
      <c r="F16" s="18">
        <v>51</v>
      </c>
      <c r="G16" s="124">
        <v>36</v>
      </c>
      <c r="H16" s="26">
        <f>SUM(I16:J16)</f>
        <v>2</v>
      </c>
      <c r="I16" s="18">
        <v>1</v>
      </c>
      <c r="J16" s="18">
        <v>1</v>
      </c>
      <c r="K16" s="114" t="s">
        <v>65</v>
      </c>
      <c r="L16" s="18" t="s">
        <v>65</v>
      </c>
      <c r="M16" s="124" t="s">
        <v>65</v>
      </c>
      <c r="N16" s="26" t="s">
        <v>11</v>
      </c>
      <c r="O16" s="18" t="s">
        <v>11</v>
      </c>
      <c r="P16" s="18" t="s">
        <v>65</v>
      </c>
      <c r="Q16" s="114" t="s">
        <v>11</v>
      </c>
      <c r="R16" s="18" t="s">
        <v>11</v>
      </c>
      <c r="S16" s="124" t="s">
        <v>65</v>
      </c>
      <c r="T16" s="114">
        <f>SUM(U16:V16)</f>
        <v>2</v>
      </c>
      <c r="U16" s="18">
        <v>2</v>
      </c>
      <c r="V16" s="124" t="s">
        <v>65</v>
      </c>
      <c r="W16" s="26" t="s">
        <v>11</v>
      </c>
      <c r="X16" s="18" t="s">
        <v>11</v>
      </c>
      <c r="Y16" s="18" t="s">
        <v>70</v>
      </c>
      <c r="Z16" s="6"/>
    </row>
    <row r="17" spans="1:26" s="5" customFormat="1" ht="15.75" customHeight="1">
      <c r="A17" s="82" t="s">
        <v>103</v>
      </c>
      <c r="B17" s="45"/>
      <c r="C17" s="88"/>
      <c r="D17" s="46"/>
      <c r="E17" s="115"/>
      <c r="F17" s="46"/>
      <c r="G17" s="125"/>
      <c r="H17" s="97"/>
      <c r="I17" s="46"/>
      <c r="J17" s="46"/>
      <c r="K17" s="130"/>
      <c r="L17" s="46"/>
      <c r="M17" s="125"/>
      <c r="N17" s="97"/>
      <c r="O17" s="46"/>
      <c r="P17" s="46"/>
      <c r="Q17" s="130"/>
      <c r="R17" s="46"/>
      <c r="S17" s="125"/>
      <c r="T17" s="130"/>
      <c r="U17" s="46"/>
      <c r="V17" s="125"/>
      <c r="W17" s="97"/>
      <c r="X17" s="46"/>
      <c r="Y17" s="46"/>
      <c r="Z17" s="6"/>
    </row>
    <row r="18" spans="1:26" s="5" customFormat="1" ht="37.5" customHeight="1">
      <c r="A18" s="83" t="s">
        <v>104</v>
      </c>
      <c r="B18" s="87">
        <f>SUM(E18,H18,K18,N18,Q18,T18,W18)</f>
        <v>2575</v>
      </c>
      <c r="C18" s="70">
        <f>SUM(F18,I18,L18,O18,R18,U18,X18)</f>
        <v>1277</v>
      </c>
      <c r="D18" s="9">
        <f>SUM(G18,J18,M18,P18,S18,V18,Y18)</f>
        <v>1298</v>
      </c>
      <c r="E18" s="116">
        <f>SUM(F18:G18)</f>
        <v>2516</v>
      </c>
      <c r="F18" s="70">
        <v>1242</v>
      </c>
      <c r="G18" s="126">
        <v>1274</v>
      </c>
      <c r="H18" s="119">
        <f>SUM(I18:J18)</f>
        <v>4</v>
      </c>
      <c r="I18" s="69">
        <v>2</v>
      </c>
      <c r="J18" s="10">
        <v>2</v>
      </c>
      <c r="K18" s="131">
        <f>SUM(L18:M18)</f>
        <v>3</v>
      </c>
      <c r="L18" s="69">
        <v>2</v>
      </c>
      <c r="M18" s="129">
        <v>1</v>
      </c>
      <c r="N18" s="119">
        <f>SUM(O18:P18)</f>
        <v>4</v>
      </c>
      <c r="O18" s="69">
        <v>4</v>
      </c>
      <c r="P18" s="10" t="s">
        <v>65</v>
      </c>
      <c r="Q18" s="131">
        <f>SUM(R18:S18)</f>
        <v>12</v>
      </c>
      <c r="R18" s="69">
        <v>7</v>
      </c>
      <c r="S18" s="129">
        <v>5</v>
      </c>
      <c r="T18" s="131">
        <f>SUM(U18:V18)</f>
        <v>36</v>
      </c>
      <c r="U18" s="69">
        <v>20</v>
      </c>
      <c r="V18" s="129">
        <v>16</v>
      </c>
      <c r="W18" s="119" t="s">
        <v>69</v>
      </c>
      <c r="X18" s="10" t="s">
        <v>11</v>
      </c>
      <c r="Y18" s="10" t="s">
        <v>66</v>
      </c>
      <c r="Z18" s="6"/>
    </row>
    <row r="19" spans="1:26" s="5" customFormat="1" ht="37.5" customHeight="1">
      <c r="A19" s="84" t="s">
        <v>105</v>
      </c>
      <c r="B19" s="60">
        <f aca="true" t="shared" si="4" ref="B19:B34">SUM(E19,H19,K19,N19,Q19,T19,W19)</f>
        <v>718</v>
      </c>
      <c r="C19" s="12">
        <f>SUM(F19,I19,L19,O19,R19,U19,X19)</f>
        <v>367</v>
      </c>
      <c r="D19" s="110">
        <f>SUM(G19,J19,M19,P19,S19,V19,Y19)</f>
        <v>351</v>
      </c>
      <c r="E19" s="117">
        <f>SUM(F19:G19)</f>
        <v>704</v>
      </c>
      <c r="F19" s="12">
        <v>363</v>
      </c>
      <c r="G19" s="127">
        <v>341</v>
      </c>
      <c r="H19" s="120" t="s">
        <v>65</v>
      </c>
      <c r="I19" s="12" t="s">
        <v>65</v>
      </c>
      <c r="J19" s="20" t="s">
        <v>65</v>
      </c>
      <c r="K19" s="131">
        <f>SUM(L19:M19)</f>
        <v>1</v>
      </c>
      <c r="L19" s="12" t="s">
        <v>11</v>
      </c>
      <c r="M19" s="127">
        <v>1</v>
      </c>
      <c r="N19" s="120">
        <f>SUM(O19:P19)</f>
        <v>2</v>
      </c>
      <c r="O19" s="12">
        <v>2</v>
      </c>
      <c r="P19" s="20" t="s">
        <v>65</v>
      </c>
      <c r="Q19" s="117">
        <f>SUM(R19:S19)</f>
        <v>6</v>
      </c>
      <c r="R19" s="12">
        <v>2</v>
      </c>
      <c r="S19" s="127">
        <v>4</v>
      </c>
      <c r="T19" s="117">
        <f>SUM(U19:V19)</f>
        <v>4</v>
      </c>
      <c r="U19" s="12" t="s">
        <v>65</v>
      </c>
      <c r="V19" s="127">
        <v>4</v>
      </c>
      <c r="W19" s="117">
        <f>SUM(X19:Y19)</f>
        <v>1</v>
      </c>
      <c r="X19" s="20" t="s">
        <v>11</v>
      </c>
      <c r="Y19" s="20">
        <v>1</v>
      </c>
      <c r="Z19" s="6"/>
    </row>
    <row r="20" spans="1:26" s="5" customFormat="1" ht="37.5" customHeight="1">
      <c r="A20" s="84" t="s">
        <v>106</v>
      </c>
      <c r="B20" s="60">
        <f t="shared" si="4"/>
        <v>361</v>
      </c>
      <c r="C20" s="12">
        <f aca="true" t="shared" si="5" ref="C20:C34">SUM(F20,I20,L20,O20,R20,U20,X20)</f>
        <v>184</v>
      </c>
      <c r="D20" s="110">
        <f aca="true" t="shared" si="6" ref="D20:D34">SUM(G20,J20,M20,P20,S20,V20,Y20)</f>
        <v>177</v>
      </c>
      <c r="E20" s="117">
        <f aca="true" t="shared" si="7" ref="E20:E34">SUM(F20:G20)</f>
        <v>355</v>
      </c>
      <c r="F20" s="12">
        <v>180</v>
      </c>
      <c r="G20" s="127">
        <v>175</v>
      </c>
      <c r="H20" s="120">
        <f>SUM(I20:J20)</f>
        <v>1</v>
      </c>
      <c r="I20" s="12">
        <v>1</v>
      </c>
      <c r="J20" s="20" t="s">
        <v>65</v>
      </c>
      <c r="K20" s="117" t="s">
        <v>77</v>
      </c>
      <c r="L20" s="12" t="s">
        <v>11</v>
      </c>
      <c r="M20" s="127" t="s">
        <v>65</v>
      </c>
      <c r="N20" s="120" t="s">
        <v>78</v>
      </c>
      <c r="O20" s="12" t="s">
        <v>11</v>
      </c>
      <c r="P20" s="20" t="s">
        <v>65</v>
      </c>
      <c r="Q20" s="117" t="s">
        <v>135</v>
      </c>
      <c r="R20" s="12" t="s">
        <v>65</v>
      </c>
      <c r="S20" s="127" t="s">
        <v>65</v>
      </c>
      <c r="T20" s="117">
        <f>SUM(U20:V20)</f>
        <v>5</v>
      </c>
      <c r="U20" s="12">
        <v>3</v>
      </c>
      <c r="V20" s="127">
        <v>2</v>
      </c>
      <c r="W20" s="120" t="s">
        <v>11</v>
      </c>
      <c r="X20" s="20" t="s">
        <v>11</v>
      </c>
      <c r="Y20" s="20" t="s">
        <v>66</v>
      </c>
      <c r="Z20" s="6"/>
    </row>
    <row r="21" spans="1:26" s="5" customFormat="1" ht="37.5" customHeight="1">
      <c r="A21" s="84" t="s">
        <v>107</v>
      </c>
      <c r="B21" s="60">
        <f t="shared" si="4"/>
        <v>405</v>
      </c>
      <c r="C21" s="12">
        <f t="shared" si="5"/>
        <v>198</v>
      </c>
      <c r="D21" s="110">
        <f t="shared" si="6"/>
        <v>207</v>
      </c>
      <c r="E21" s="117">
        <f t="shared" si="7"/>
        <v>403</v>
      </c>
      <c r="F21" s="12">
        <v>198</v>
      </c>
      <c r="G21" s="127">
        <v>205</v>
      </c>
      <c r="H21" s="120" t="s">
        <v>76</v>
      </c>
      <c r="I21" s="12" t="s">
        <v>11</v>
      </c>
      <c r="J21" s="20" t="s">
        <v>65</v>
      </c>
      <c r="K21" s="117" t="s">
        <v>77</v>
      </c>
      <c r="L21" s="12" t="s">
        <v>11</v>
      </c>
      <c r="M21" s="127" t="s">
        <v>65</v>
      </c>
      <c r="N21" s="120" t="s">
        <v>78</v>
      </c>
      <c r="O21" s="12" t="s">
        <v>11</v>
      </c>
      <c r="P21" s="20" t="s">
        <v>65</v>
      </c>
      <c r="Q21" s="117">
        <f>SUM(R21:S21)</f>
        <v>2</v>
      </c>
      <c r="R21" s="12" t="s">
        <v>65</v>
      </c>
      <c r="S21" s="127">
        <v>2</v>
      </c>
      <c r="T21" s="117" t="s">
        <v>80</v>
      </c>
      <c r="U21" s="12" t="s">
        <v>65</v>
      </c>
      <c r="V21" s="127" t="s">
        <v>65</v>
      </c>
      <c r="W21" s="120" t="s">
        <v>11</v>
      </c>
      <c r="X21" s="20" t="s">
        <v>11</v>
      </c>
      <c r="Y21" s="20" t="s">
        <v>66</v>
      </c>
      <c r="Z21" s="6"/>
    </row>
    <row r="22" spans="1:26" s="5" customFormat="1" ht="37.5" customHeight="1">
      <c r="A22" s="84" t="s">
        <v>108</v>
      </c>
      <c r="B22" s="60">
        <f t="shared" si="4"/>
        <v>289</v>
      </c>
      <c r="C22" s="12">
        <f t="shared" si="5"/>
        <v>144</v>
      </c>
      <c r="D22" s="110">
        <f t="shared" si="6"/>
        <v>145</v>
      </c>
      <c r="E22" s="117">
        <f t="shared" si="7"/>
        <v>289</v>
      </c>
      <c r="F22" s="12">
        <v>144</v>
      </c>
      <c r="G22" s="127">
        <v>145</v>
      </c>
      <c r="H22" s="120" t="s">
        <v>76</v>
      </c>
      <c r="I22" s="12" t="s">
        <v>65</v>
      </c>
      <c r="J22" s="20" t="s">
        <v>65</v>
      </c>
      <c r="K22" s="117" t="s">
        <v>77</v>
      </c>
      <c r="L22" s="12" t="s">
        <v>11</v>
      </c>
      <c r="M22" s="127" t="s">
        <v>65</v>
      </c>
      <c r="N22" s="120" t="s">
        <v>78</v>
      </c>
      <c r="O22" s="12" t="s">
        <v>11</v>
      </c>
      <c r="P22" s="20" t="s">
        <v>65</v>
      </c>
      <c r="Q22" s="117" t="s">
        <v>79</v>
      </c>
      <c r="R22" s="12" t="s">
        <v>65</v>
      </c>
      <c r="S22" s="127" t="s">
        <v>65</v>
      </c>
      <c r="T22" s="117" t="s">
        <v>136</v>
      </c>
      <c r="U22" s="12" t="s">
        <v>65</v>
      </c>
      <c r="V22" s="127" t="s">
        <v>65</v>
      </c>
      <c r="W22" s="120" t="s">
        <v>11</v>
      </c>
      <c r="X22" s="20" t="s">
        <v>11</v>
      </c>
      <c r="Y22" s="20" t="s">
        <v>66</v>
      </c>
      <c r="Z22" s="6"/>
    </row>
    <row r="23" spans="1:26" s="5" customFormat="1" ht="37.5" customHeight="1">
      <c r="A23" s="84" t="s">
        <v>109</v>
      </c>
      <c r="B23" s="60">
        <f t="shared" si="4"/>
        <v>658</v>
      </c>
      <c r="C23" s="12">
        <f t="shared" si="5"/>
        <v>331</v>
      </c>
      <c r="D23" s="110">
        <f t="shared" si="6"/>
        <v>327</v>
      </c>
      <c r="E23" s="117">
        <f t="shared" si="7"/>
        <v>647</v>
      </c>
      <c r="F23" s="12">
        <v>326</v>
      </c>
      <c r="G23" s="127">
        <v>321</v>
      </c>
      <c r="H23" s="120" t="s">
        <v>76</v>
      </c>
      <c r="I23" s="12" t="s">
        <v>65</v>
      </c>
      <c r="J23" s="20" t="s">
        <v>65</v>
      </c>
      <c r="K23" s="117" t="s">
        <v>77</v>
      </c>
      <c r="L23" s="12" t="s">
        <v>11</v>
      </c>
      <c r="M23" s="127" t="s">
        <v>65</v>
      </c>
      <c r="N23" s="120" t="s">
        <v>134</v>
      </c>
      <c r="O23" s="12" t="s">
        <v>65</v>
      </c>
      <c r="P23" s="20" t="s">
        <v>65</v>
      </c>
      <c r="Q23" s="117" t="s">
        <v>135</v>
      </c>
      <c r="R23" s="12" t="s">
        <v>65</v>
      </c>
      <c r="S23" s="127" t="s">
        <v>65</v>
      </c>
      <c r="T23" s="117">
        <f>SUM(U23:V23)</f>
        <v>11</v>
      </c>
      <c r="U23" s="12">
        <v>5</v>
      </c>
      <c r="V23" s="127">
        <v>6</v>
      </c>
      <c r="W23" s="120" t="s">
        <v>11</v>
      </c>
      <c r="X23" s="20" t="s">
        <v>11</v>
      </c>
      <c r="Y23" s="20" t="s">
        <v>66</v>
      </c>
      <c r="Z23" s="6"/>
    </row>
    <row r="24" spans="1:26" s="5" customFormat="1" ht="37.5" customHeight="1">
      <c r="A24" s="84" t="s">
        <v>4</v>
      </c>
      <c r="B24" s="60">
        <f t="shared" si="4"/>
        <v>322</v>
      </c>
      <c r="C24" s="12">
        <f t="shared" si="5"/>
        <v>176</v>
      </c>
      <c r="D24" s="110">
        <f t="shared" si="6"/>
        <v>146</v>
      </c>
      <c r="E24" s="117">
        <f t="shared" si="7"/>
        <v>319</v>
      </c>
      <c r="F24" s="12">
        <v>174</v>
      </c>
      <c r="G24" s="127">
        <v>145</v>
      </c>
      <c r="H24" s="120" t="s">
        <v>76</v>
      </c>
      <c r="I24" s="12" t="s">
        <v>62</v>
      </c>
      <c r="J24" s="20" t="s">
        <v>65</v>
      </c>
      <c r="K24" s="117" t="s">
        <v>77</v>
      </c>
      <c r="L24" s="12" t="s">
        <v>62</v>
      </c>
      <c r="M24" s="127" t="s">
        <v>65</v>
      </c>
      <c r="N24" s="120">
        <f>SUM(O24:P24)</f>
        <v>1</v>
      </c>
      <c r="O24" s="12">
        <v>1</v>
      </c>
      <c r="P24" s="20" t="s">
        <v>65</v>
      </c>
      <c r="Q24" s="117">
        <f>SUM(R24:S24)</f>
        <v>1</v>
      </c>
      <c r="R24" s="12">
        <v>1</v>
      </c>
      <c r="S24" s="127" t="s">
        <v>65</v>
      </c>
      <c r="T24" s="117">
        <f>SUM(U24:V24)</f>
        <v>1</v>
      </c>
      <c r="U24" s="12" t="s">
        <v>65</v>
      </c>
      <c r="V24" s="127">
        <v>1</v>
      </c>
      <c r="W24" s="120" t="s">
        <v>62</v>
      </c>
      <c r="X24" s="20" t="s">
        <v>62</v>
      </c>
      <c r="Y24" s="20" t="s">
        <v>66</v>
      </c>
      <c r="Z24" s="6"/>
    </row>
    <row r="25" spans="1:26" s="5" customFormat="1" ht="37.5" customHeight="1">
      <c r="A25" s="84" t="s">
        <v>128</v>
      </c>
      <c r="B25" s="60">
        <f aca="true" t="shared" si="8" ref="B25:D26">SUM(E25,H25,K25,N25,Q25,T25,W25)</f>
        <v>912</v>
      </c>
      <c r="C25" s="12">
        <f t="shared" si="8"/>
        <v>467</v>
      </c>
      <c r="D25" s="110">
        <f t="shared" si="8"/>
        <v>445</v>
      </c>
      <c r="E25" s="117">
        <f>SUM(F25:G25)</f>
        <v>902</v>
      </c>
      <c r="F25" s="12">
        <v>462</v>
      </c>
      <c r="G25" s="127">
        <v>440</v>
      </c>
      <c r="H25" s="120" t="s">
        <v>76</v>
      </c>
      <c r="I25" s="12" t="s">
        <v>11</v>
      </c>
      <c r="J25" s="20" t="s">
        <v>65</v>
      </c>
      <c r="K25" s="117" t="s">
        <v>77</v>
      </c>
      <c r="L25" s="12" t="s">
        <v>11</v>
      </c>
      <c r="M25" s="127" t="s">
        <v>65</v>
      </c>
      <c r="N25" s="120">
        <f>SUM(O25:P25)</f>
        <v>1</v>
      </c>
      <c r="O25" s="12">
        <v>1</v>
      </c>
      <c r="P25" s="20" t="s">
        <v>65</v>
      </c>
      <c r="Q25" s="117">
        <f>SUM(R25:S25)</f>
        <v>2</v>
      </c>
      <c r="R25" s="12">
        <v>2</v>
      </c>
      <c r="S25" s="127" t="s">
        <v>65</v>
      </c>
      <c r="T25" s="117">
        <f>SUM(U25:V25)</f>
        <v>7</v>
      </c>
      <c r="U25" s="12">
        <v>2</v>
      </c>
      <c r="V25" s="127">
        <v>5</v>
      </c>
      <c r="W25" s="120" t="s">
        <v>11</v>
      </c>
      <c r="X25" s="20" t="s">
        <v>11</v>
      </c>
      <c r="Y25" s="20" t="s">
        <v>66</v>
      </c>
      <c r="Z25" s="6"/>
    </row>
    <row r="26" spans="1:26" s="5" customFormat="1" ht="37.5" customHeight="1">
      <c r="A26" s="84" t="s">
        <v>129</v>
      </c>
      <c r="B26" s="60">
        <f t="shared" si="8"/>
        <v>996</v>
      </c>
      <c r="C26" s="12">
        <f t="shared" si="8"/>
        <v>514</v>
      </c>
      <c r="D26" s="110">
        <f t="shared" si="8"/>
        <v>482</v>
      </c>
      <c r="E26" s="117">
        <f>SUM(F26:G26)</f>
        <v>985</v>
      </c>
      <c r="F26" s="12">
        <v>506</v>
      </c>
      <c r="G26" s="127">
        <v>479</v>
      </c>
      <c r="H26" s="120" t="s">
        <v>76</v>
      </c>
      <c r="I26" s="12" t="s">
        <v>9</v>
      </c>
      <c r="J26" s="20" t="s">
        <v>65</v>
      </c>
      <c r="K26" s="117" t="s">
        <v>77</v>
      </c>
      <c r="L26" s="12" t="s">
        <v>9</v>
      </c>
      <c r="M26" s="127" t="s">
        <v>65</v>
      </c>
      <c r="N26" s="120">
        <f>SUM(O26:P26)</f>
        <v>2</v>
      </c>
      <c r="O26" s="12">
        <v>2</v>
      </c>
      <c r="P26" s="20" t="s">
        <v>65</v>
      </c>
      <c r="Q26" s="117">
        <f>SUM(R26:S26)</f>
        <v>2</v>
      </c>
      <c r="R26" s="12">
        <v>2</v>
      </c>
      <c r="S26" s="127" t="s">
        <v>65</v>
      </c>
      <c r="T26" s="117">
        <f>SUM(U26:V26)</f>
        <v>7</v>
      </c>
      <c r="U26" s="12">
        <v>4</v>
      </c>
      <c r="V26" s="127">
        <v>3</v>
      </c>
      <c r="W26" s="120" t="s">
        <v>9</v>
      </c>
      <c r="X26" s="20" t="s">
        <v>9</v>
      </c>
      <c r="Y26" s="20" t="s">
        <v>66</v>
      </c>
      <c r="Z26" s="6"/>
    </row>
    <row r="27" spans="1:26" s="5" customFormat="1" ht="37.5" customHeight="1">
      <c r="A27" s="84" t="s">
        <v>110</v>
      </c>
      <c r="B27" s="60">
        <f t="shared" si="4"/>
        <v>204</v>
      </c>
      <c r="C27" s="12">
        <f t="shared" si="5"/>
        <v>105</v>
      </c>
      <c r="D27" s="110">
        <f t="shared" si="6"/>
        <v>99</v>
      </c>
      <c r="E27" s="117">
        <f t="shared" si="7"/>
        <v>200</v>
      </c>
      <c r="F27" s="12">
        <v>101</v>
      </c>
      <c r="G27" s="127">
        <v>99</v>
      </c>
      <c r="H27" s="120" t="s">
        <v>76</v>
      </c>
      <c r="I27" s="12" t="s">
        <v>62</v>
      </c>
      <c r="J27" s="20" t="s">
        <v>65</v>
      </c>
      <c r="K27" s="117" t="s">
        <v>77</v>
      </c>
      <c r="L27" s="12" t="s">
        <v>62</v>
      </c>
      <c r="M27" s="127" t="s">
        <v>65</v>
      </c>
      <c r="N27" s="120" t="s">
        <v>78</v>
      </c>
      <c r="O27" s="12" t="s">
        <v>62</v>
      </c>
      <c r="P27" s="20" t="s">
        <v>65</v>
      </c>
      <c r="Q27" s="117">
        <f>SUM(R27:S27)</f>
        <v>1</v>
      </c>
      <c r="R27" s="12">
        <v>1</v>
      </c>
      <c r="S27" s="127" t="s">
        <v>65</v>
      </c>
      <c r="T27" s="117">
        <f>SUM(U27:V27)</f>
        <v>3</v>
      </c>
      <c r="U27" s="12">
        <v>3</v>
      </c>
      <c r="V27" s="127" t="s">
        <v>65</v>
      </c>
      <c r="W27" s="120" t="s">
        <v>62</v>
      </c>
      <c r="X27" s="20" t="s">
        <v>62</v>
      </c>
      <c r="Y27" s="20" t="s">
        <v>66</v>
      </c>
      <c r="Z27" s="6"/>
    </row>
    <row r="28" spans="1:26" s="5" customFormat="1" ht="37.5" customHeight="1">
      <c r="A28" s="84" t="s">
        <v>111</v>
      </c>
      <c r="B28" s="60">
        <f t="shared" si="4"/>
        <v>51</v>
      </c>
      <c r="C28" s="12">
        <f t="shared" si="5"/>
        <v>28</v>
      </c>
      <c r="D28" s="110">
        <f t="shared" si="6"/>
        <v>23</v>
      </c>
      <c r="E28" s="117">
        <f t="shared" si="7"/>
        <v>51</v>
      </c>
      <c r="F28" s="12">
        <v>28</v>
      </c>
      <c r="G28" s="127">
        <v>23</v>
      </c>
      <c r="H28" s="120" t="s">
        <v>76</v>
      </c>
      <c r="I28" s="12" t="s">
        <v>9</v>
      </c>
      <c r="J28" s="20" t="s">
        <v>65</v>
      </c>
      <c r="K28" s="117" t="s">
        <v>77</v>
      </c>
      <c r="L28" s="12" t="s">
        <v>9</v>
      </c>
      <c r="M28" s="127" t="s">
        <v>65</v>
      </c>
      <c r="N28" s="120" t="s">
        <v>78</v>
      </c>
      <c r="O28" s="12" t="s">
        <v>9</v>
      </c>
      <c r="P28" s="20" t="s">
        <v>65</v>
      </c>
      <c r="Q28" s="117" t="s">
        <v>79</v>
      </c>
      <c r="R28" s="12" t="s">
        <v>65</v>
      </c>
      <c r="S28" s="127" t="s">
        <v>65</v>
      </c>
      <c r="T28" s="117" t="s">
        <v>80</v>
      </c>
      <c r="U28" s="12" t="s">
        <v>65</v>
      </c>
      <c r="V28" s="127" t="s">
        <v>65</v>
      </c>
      <c r="W28" s="120" t="s">
        <v>9</v>
      </c>
      <c r="X28" s="20" t="s">
        <v>9</v>
      </c>
      <c r="Y28" s="20" t="s">
        <v>66</v>
      </c>
      <c r="Z28" s="6"/>
    </row>
    <row r="29" spans="1:26" s="5" customFormat="1" ht="37.5" customHeight="1">
      <c r="A29" s="84" t="s">
        <v>43</v>
      </c>
      <c r="B29" s="60">
        <f t="shared" si="4"/>
        <v>125</v>
      </c>
      <c r="C29" s="12">
        <f t="shared" si="5"/>
        <v>64</v>
      </c>
      <c r="D29" s="110">
        <f t="shared" si="6"/>
        <v>61</v>
      </c>
      <c r="E29" s="117">
        <f t="shared" si="7"/>
        <v>124</v>
      </c>
      <c r="F29" s="12">
        <v>64</v>
      </c>
      <c r="G29" s="127">
        <v>60</v>
      </c>
      <c r="H29" s="120" t="s">
        <v>76</v>
      </c>
      <c r="I29" s="12" t="s">
        <v>63</v>
      </c>
      <c r="J29" s="20" t="s">
        <v>65</v>
      </c>
      <c r="K29" s="117" t="s">
        <v>77</v>
      </c>
      <c r="L29" s="12" t="s">
        <v>63</v>
      </c>
      <c r="M29" s="127" t="s">
        <v>65</v>
      </c>
      <c r="N29" s="120" t="s">
        <v>78</v>
      </c>
      <c r="O29" s="12" t="s">
        <v>63</v>
      </c>
      <c r="P29" s="20" t="s">
        <v>65</v>
      </c>
      <c r="Q29" s="117" t="s">
        <v>79</v>
      </c>
      <c r="R29" s="12" t="s">
        <v>65</v>
      </c>
      <c r="S29" s="127" t="s">
        <v>65</v>
      </c>
      <c r="T29" s="117">
        <f>SUM(U29:V29)</f>
        <v>1</v>
      </c>
      <c r="U29" s="12" t="s">
        <v>65</v>
      </c>
      <c r="V29" s="127">
        <v>1</v>
      </c>
      <c r="W29" s="120" t="s">
        <v>63</v>
      </c>
      <c r="X29" s="20" t="s">
        <v>63</v>
      </c>
      <c r="Y29" s="20" t="s">
        <v>66</v>
      </c>
      <c r="Z29" s="6"/>
    </row>
    <row r="30" spans="1:26" s="5" customFormat="1" ht="37.5" customHeight="1">
      <c r="A30" s="84" t="s">
        <v>44</v>
      </c>
      <c r="B30" s="60">
        <f t="shared" si="4"/>
        <v>271</v>
      </c>
      <c r="C30" s="12">
        <f t="shared" si="5"/>
        <v>142</v>
      </c>
      <c r="D30" s="110">
        <f t="shared" si="6"/>
        <v>129</v>
      </c>
      <c r="E30" s="117">
        <f t="shared" si="7"/>
        <v>270</v>
      </c>
      <c r="F30" s="12">
        <v>141</v>
      </c>
      <c r="G30" s="127">
        <v>129</v>
      </c>
      <c r="H30" s="120" t="s">
        <v>76</v>
      </c>
      <c r="I30" s="12" t="s">
        <v>63</v>
      </c>
      <c r="J30" s="20" t="s">
        <v>65</v>
      </c>
      <c r="K30" s="117" t="s">
        <v>77</v>
      </c>
      <c r="L30" s="12" t="s">
        <v>63</v>
      </c>
      <c r="M30" s="127" t="s">
        <v>65</v>
      </c>
      <c r="N30" s="120" t="s">
        <v>78</v>
      </c>
      <c r="O30" s="12" t="s">
        <v>63</v>
      </c>
      <c r="P30" s="20" t="s">
        <v>65</v>
      </c>
      <c r="Q30" s="117" t="s">
        <v>79</v>
      </c>
      <c r="R30" s="12" t="s">
        <v>65</v>
      </c>
      <c r="S30" s="127" t="s">
        <v>65</v>
      </c>
      <c r="T30" s="117">
        <f>SUM(U30:V30)</f>
        <v>1</v>
      </c>
      <c r="U30" s="12">
        <v>1</v>
      </c>
      <c r="V30" s="127" t="s">
        <v>65</v>
      </c>
      <c r="W30" s="120" t="s">
        <v>63</v>
      </c>
      <c r="X30" s="20" t="s">
        <v>63</v>
      </c>
      <c r="Y30" s="20" t="s">
        <v>66</v>
      </c>
      <c r="Z30" s="6"/>
    </row>
    <row r="31" spans="1:26" s="5" customFormat="1" ht="37.5" customHeight="1">
      <c r="A31" s="84" t="s">
        <v>45</v>
      </c>
      <c r="B31" s="60">
        <f t="shared" si="4"/>
        <v>130</v>
      </c>
      <c r="C31" s="12">
        <f t="shared" si="5"/>
        <v>53</v>
      </c>
      <c r="D31" s="110">
        <f t="shared" si="6"/>
        <v>77</v>
      </c>
      <c r="E31" s="117">
        <f t="shared" si="7"/>
        <v>124</v>
      </c>
      <c r="F31" s="12">
        <v>50</v>
      </c>
      <c r="G31" s="127">
        <v>74</v>
      </c>
      <c r="H31" s="120" t="s">
        <v>76</v>
      </c>
      <c r="I31" s="12" t="s">
        <v>63</v>
      </c>
      <c r="J31" s="20" t="s">
        <v>65</v>
      </c>
      <c r="K31" s="131">
        <f>SUM(L31:M31)</f>
        <v>2</v>
      </c>
      <c r="L31" s="12" t="s">
        <v>63</v>
      </c>
      <c r="M31" s="127">
        <v>2</v>
      </c>
      <c r="N31" s="120">
        <f>SUM(O31:P31)</f>
        <v>2</v>
      </c>
      <c r="O31" s="12">
        <v>2</v>
      </c>
      <c r="P31" s="20" t="s">
        <v>65</v>
      </c>
      <c r="Q31" s="117">
        <f>SUM(R31:S31)</f>
        <v>2</v>
      </c>
      <c r="R31" s="12">
        <v>1</v>
      </c>
      <c r="S31" s="127">
        <v>1</v>
      </c>
      <c r="T31" s="117" t="s">
        <v>136</v>
      </c>
      <c r="U31" s="12" t="s">
        <v>65</v>
      </c>
      <c r="V31" s="127" t="s">
        <v>65</v>
      </c>
      <c r="W31" s="120" t="s">
        <v>63</v>
      </c>
      <c r="X31" s="20" t="s">
        <v>63</v>
      </c>
      <c r="Y31" s="20" t="s">
        <v>66</v>
      </c>
      <c r="Z31" s="6"/>
    </row>
    <row r="32" spans="1:26" s="5" customFormat="1" ht="37.5" customHeight="1">
      <c r="A32" s="84" t="s">
        <v>46</v>
      </c>
      <c r="B32" s="60">
        <f t="shared" si="4"/>
        <v>137</v>
      </c>
      <c r="C32" s="12">
        <f t="shared" si="5"/>
        <v>65</v>
      </c>
      <c r="D32" s="110">
        <f t="shared" si="6"/>
        <v>72</v>
      </c>
      <c r="E32" s="117">
        <f t="shared" si="7"/>
        <v>134</v>
      </c>
      <c r="F32" s="12">
        <v>64</v>
      </c>
      <c r="G32" s="127">
        <v>70</v>
      </c>
      <c r="H32" s="120" t="s">
        <v>76</v>
      </c>
      <c r="I32" s="12" t="s">
        <v>65</v>
      </c>
      <c r="J32" s="20" t="s">
        <v>65</v>
      </c>
      <c r="K32" s="131">
        <f>SUM(L32:M32)</f>
        <v>1</v>
      </c>
      <c r="L32" s="12" t="s">
        <v>63</v>
      </c>
      <c r="M32" s="127">
        <v>1</v>
      </c>
      <c r="N32" s="120" t="s">
        <v>78</v>
      </c>
      <c r="O32" s="12" t="s">
        <v>63</v>
      </c>
      <c r="P32" s="20" t="s">
        <v>65</v>
      </c>
      <c r="Q32" s="117">
        <f>SUM(R32:S32)</f>
        <v>2</v>
      </c>
      <c r="R32" s="12">
        <v>1</v>
      </c>
      <c r="S32" s="127">
        <v>1</v>
      </c>
      <c r="T32" s="117" t="s">
        <v>80</v>
      </c>
      <c r="U32" s="12" t="s">
        <v>65</v>
      </c>
      <c r="V32" s="127" t="s">
        <v>65</v>
      </c>
      <c r="W32" s="120" t="s">
        <v>63</v>
      </c>
      <c r="X32" s="20" t="s">
        <v>63</v>
      </c>
      <c r="Y32" s="20" t="s">
        <v>66</v>
      </c>
      <c r="Z32" s="6"/>
    </row>
    <row r="33" spans="1:26" s="5" customFormat="1" ht="37.5" customHeight="1">
      <c r="A33" s="85" t="s">
        <v>130</v>
      </c>
      <c r="B33" s="60">
        <f t="shared" si="4"/>
        <v>84</v>
      </c>
      <c r="C33" s="12">
        <f t="shared" si="5"/>
        <v>38</v>
      </c>
      <c r="D33" s="110">
        <f t="shared" si="6"/>
        <v>46</v>
      </c>
      <c r="E33" s="117">
        <f t="shared" si="7"/>
        <v>84</v>
      </c>
      <c r="F33" s="12">
        <v>38</v>
      </c>
      <c r="G33" s="127">
        <v>46</v>
      </c>
      <c r="H33" s="120" t="s">
        <v>76</v>
      </c>
      <c r="I33" s="12" t="s">
        <v>63</v>
      </c>
      <c r="J33" s="20" t="s">
        <v>65</v>
      </c>
      <c r="K33" s="131" t="s">
        <v>133</v>
      </c>
      <c r="L33" s="12" t="s">
        <v>63</v>
      </c>
      <c r="M33" s="127" t="s">
        <v>65</v>
      </c>
      <c r="N33" s="120" t="s">
        <v>78</v>
      </c>
      <c r="O33" s="12" t="s">
        <v>63</v>
      </c>
      <c r="P33" s="20" t="s">
        <v>65</v>
      </c>
      <c r="Q33" s="117" t="s">
        <v>79</v>
      </c>
      <c r="R33" s="12" t="s">
        <v>65</v>
      </c>
      <c r="S33" s="127" t="s">
        <v>65</v>
      </c>
      <c r="T33" s="117" t="s">
        <v>80</v>
      </c>
      <c r="U33" s="12" t="s">
        <v>65</v>
      </c>
      <c r="V33" s="127" t="s">
        <v>65</v>
      </c>
      <c r="W33" s="120" t="s">
        <v>63</v>
      </c>
      <c r="X33" s="20" t="s">
        <v>63</v>
      </c>
      <c r="Y33" s="20" t="s">
        <v>65</v>
      </c>
      <c r="Z33" s="6"/>
    </row>
    <row r="34" spans="1:26" s="5" customFormat="1" ht="37.5" customHeight="1" thickBot="1">
      <c r="A34" s="86" t="s">
        <v>47</v>
      </c>
      <c r="B34" s="61">
        <f t="shared" si="4"/>
        <v>198</v>
      </c>
      <c r="C34" s="14">
        <f t="shared" si="5"/>
        <v>90</v>
      </c>
      <c r="D34" s="111">
        <f t="shared" si="6"/>
        <v>108</v>
      </c>
      <c r="E34" s="118">
        <f t="shared" si="7"/>
        <v>192</v>
      </c>
      <c r="F34" s="14">
        <v>88</v>
      </c>
      <c r="G34" s="128">
        <v>104</v>
      </c>
      <c r="H34" s="118" t="s">
        <v>76</v>
      </c>
      <c r="I34" s="14" t="s">
        <v>65</v>
      </c>
      <c r="J34" s="57" t="s">
        <v>65</v>
      </c>
      <c r="K34" s="118">
        <f>SUM(L34:M34)</f>
        <v>4</v>
      </c>
      <c r="L34" s="14" t="s">
        <v>63</v>
      </c>
      <c r="M34" s="128">
        <v>4</v>
      </c>
      <c r="N34" s="121" t="s">
        <v>78</v>
      </c>
      <c r="O34" s="14" t="s">
        <v>63</v>
      </c>
      <c r="P34" s="57" t="s">
        <v>65</v>
      </c>
      <c r="Q34" s="118">
        <f>SUM(R34:S34)</f>
        <v>2</v>
      </c>
      <c r="R34" s="14">
        <v>2</v>
      </c>
      <c r="S34" s="128" t="s">
        <v>65</v>
      </c>
      <c r="T34" s="118" t="s">
        <v>136</v>
      </c>
      <c r="U34" s="14" t="s">
        <v>65</v>
      </c>
      <c r="V34" s="128" t="s">
        <v>65</v>
      </c>
      <c r="W34" s="121" t="s">
        <v>63</v>
      </c>
      <c r="X34" s="57" t="s">
        <v>63</v>
      </c>
      <c r="Y34" s="57" t="s">
        <v>65</v>
      </c>
      <c r="Z34" s="6"/>
    </row>
  </sheetData>
  <mergeCells count="8">
    <mergeCell ref="W8:Y10"/>
    <mergeCell ref="H8:J10"/>
    <mergeCell ref="K8:M10"/>
    <mergeCell ref="N8:P10"/>
    <mergeCell ref="E8:G10"/>
    <mergeCell ref="A2:V2"/>
    <mergeCell ref="Q8:S10"/>
    <mergeCell ref="T8:V10"/>
  </mergeCells>
  <printOptions/>
  <pageMargins left="0.3937007874015748" right="0.4724409448818898" top="0.6692913385826772" bottom="0.5905511811023623" header="0.5118110236220472" footer="0.5118110236220472"/>
  <pageSetup horizontalDpi="600" verticalDpi="600" orientation="portrait" paperSize="9" scale="85" r:id="rId1"/>
  <headerFooter alignWithMargins="0">
    <oddHeader>&amp;L卒業後・中学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31"/>
  <sheetViews>
    <sheetView showGridLines="0" workbookViewId="0" topLeftCell="A1">
      <selection activeCell="A15" sqref="A15:IV31"/>
    </sheetView>
  </sheetViews>
  <sheetFormatPr defaultColWidth="8.625" defaultRowHeight="18.75" customHeight="1"/>
  <cols>
    <col min="1" max="1" width="4.75390625" style="1" customWidth="1"/>
    <col min="2" max="3" width="4.375" style="1" customWidth="1"/>
    <col min="4" max="6" width="3.875" style="1" customWidth="1"/>
    <col min="7" max="12" width="3.75390625" style="1" customWidth="1"/>
    <col min="13" max="15" width="5.875" style="1" customWidth="1"/>
    <col min="16" max="18" width="5.625" style="1" customWidth="1"/>
    <col min="19" max="19" width="0.875" style="1" customWidth="1"/>
    <col min="20" max="22" width="6.75390625" style="1" customWidth="1"/>
    <col min="23" max="23" width="13.00390625" style="1" customWidth="1"/>
    <col min="24" max="16384" width="8.625" style="1" customWidth="1"/>
  </cols>
  <sheetData>
    <row r="2" ht="24" customHeight="1"/>
    <row r="3" spans="1:23" ht="24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3.25" customHeight="1" thickBot="1">
      <c r="A4" s="218" t="s">
        <v>125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5" customFormat="1" ht="24.75" customHeight="1">
      <c r="A5" s="241" t="s">
        <v>90</v>
      </c>
      <c r="B5" s="242"/>
      <c r="C5" s="243"/>
      <c r="D5" s="242" t="s">
        <v>88</v>
      </c>
      <c r="E5" s="242"/>
      <c r="F5" s="242"/>
      <c r="G5" s="242"/>
      <c r="H5" s="242"/>
      <c r="I5" s="242"/>
      <c r="J5" s="242"/>
      <c r="K5" s="242"/>
      <c r="L5" s="242"/>
      <c r="M5" s="244" t="s">
        <v>68</v>
      </c>
      <c r="N5" s="242"/>
      <c r="O5" s="243"/>
      <c r="P5" s="241" t="s">
        <v>85</v>
      </c>
      <c r="Q5" s="242"/>
      <c r="R5" s="252"/>
      <c r="S5" s="6"/>
      <c r="T5" s="251" t="s">
        <v>86</v>
      </c>
      <c r="U5" s="242"/>
      <c r="V5" s="252"/>
      <c r="W5" s="248" t="s">
        <v>87</v>
      </c>
    </row>
    <row r="6" spans="1:23" s="5" customFormat="1" ht="24.75" customHeight="1">
      <c r="A6" s="232"/>
      <c r="B6" s="232"/>
      <c r="C6" s="233"/>
      <c r="D6" s="232" t="s">
        <v>89</v>
      </c>
      <c r="E6" s="254"/>
      <c r="F6" s="254"/>
      <c r="G6" s="254"/>
      <c r="H6" s="254"/>
      <c r="I6" s="254"/>
      <c r="J6" s="254"/>
      <c r="K6" s="254"/>
      <c r="L6" s="254"/>
      <c r="M6" s="234"/>
      <c r="N6" s="232"/>
      <c r="O6" s="233"/>
      <c r="P6" s="232"/>
      <c r="Q6" s="232"/>
      <c r="R6" s="253"/>
      <c r="S6" s="6"/>
      <c r="T6" s="249"/>
      <c r="U6" s="232"/>
      <c r="V6" s="253"/>
      <c r="W6" s="249"/>
    </row>
    <row r="7" spans="1:23" s="5" customFormat="1" ht="23.25" customHeight="1">
      <c r="A7" s="6" t="s">
        <v>5</v>
      </c>
      <c r="B7" s="6"/>
      <c r="C7" s="139"/>
      <c r="D7" s="133"/>
      <c r="E7" s="245" t="s">
        <v>83</v>
      </c>
      <c r="F7" s="246"/>
      <c r="G7" s="245" t="s">
        <v>81</v>
      </c>
      <c r="H7" s="246"/>
      <c r="I7" s="245" t="s">
        <v>82</v>
      </c>
      <c r="J7" s="246"/>
      <c r="K7" s="245" t="s">
        <v>84</v>
      </c>
      <c r="L7" s="247"/>
      <c r="M7" s="234"/>
      <c r="N7" s="232"/>
      <c r="O7" s="233"/>
      <c r="P7" s="232"/>
      <c r="Q7" s="232"/>
      <c r="R7" s="253"/>
      <c r="S7" s="6"/>
      <c r="T7" s="249"/>
      <c r="U7" s="232"/>
      <c r="V7" s="253"/>
      <c r="W7" s="249"/>
    </row>
    <row r="8" spans="1:23" s="5" customFormat="1" ht="18.75" customHeight="1" thickBot="1">
      <c r="A8" s="200" t="s">
        <v>12</v>
      </c>
      <c r="B8" s="154" t="s">
        <v>13</v>
      </c>
      <c r="C8" s="155" t="s">
        <v>14</v>
      </c>
      <c r="D8" s="200" t="s">
        <v>12</v>
      </c>
      <c r="E8" s="154" t="s">
        <v>13</v>
      </c>
      <c r="F8" s="154" t="s">
        <v>14</v>
      </c>
      <c r="G8" s="154" t="s">
        <v>13</v>
      </c>
      <c r="H8" s="154" t="s">
        <v>14</v>
      </c>
      <c r="I8" s="154" t="s">
        <v>13</v>
      </c>
      <c r="J8" s="154" t="s">
        <v>14</v>
      </c>
      <c r="K8" s="154" t="s">
        <v>13</v>
      </c>
      <c r="L8" s="154" t="s">
        <v>14</v>
      </c>
      <c r="M8" s="180" t="s">
        <v>12</v>
      </c>
      <c r="N8" s="154" t="s">
        <v>13</v>
      </c>
      <c r="O8" s="155" t="s">
        <v>14</v>
      </c>
      <c r="P8" s="156" t="s">
        <v>12</v>
      </c>
      <c r="Q8" s="154" t="s">
        <v>13</v>
      </c>
      <c r="R8" s="157" t="s">
        <v>14</v>
      </c>
      <c r="S8" s="175"/>
      <c r="T8" s="178" t="s">
        <v>12</v>
      </c>
      <c r="U8" s="154" t="s">
        <v>13</v>
      </c>
      <c r="V8" s="157" t="s">
        <v>14</v>
      </c>
      <c r="W8" s="250"/>
    </row>
    <row r="9" spans="1:25" s="5" customFormat="1" ht="22.5" customHeight="1">
      <c r="A9" s="134">
        <v>107</v>
      </c>
      <c r="B9" s="88">
        <v>56</v>
      </c>
      <c r="C9" s="125">
        <v>51</v>
      </c>
      <c r="D9" s="134">
        <v>6</v>
      </c>
      <c r="E9" s="97">
        <v>6</v>
      </c>
      <c r="F9" s="46">
        <v>6</v>
      </c>
      <c r="G9" s="46" t="s">
        <v>3</v>
      </c>
      <c r="H9" s="46" t="s">
        <v>3</v>
      </c>
      <c r="I9" s="88" t="s">
        <v>3</v>
      </c>
      <c r="J9" s="97" t="s">
        <v>3</v>
      </c>
      <c r="K9" s="46" t="s">
        <v>3</v>
      </c>
      <c r="L9" s="46" t="s">
        <v>3</v>
      </c>
      <c r="M9" s="150">
        <v>98.26330532212884</v>
      </c>
      <c r="N9" s="31">
        <v>97.68197573656846</v>
      </c>
      <c r="O9" s="146">
        <v>98.8860524483639</v>
      </c>
      <c r="P9" s="99">
        <v>0.8</v>
      </c>
      <c r="Q9" s="99">
        <v>1.2</v>
      </c>
      <c r="R9" s="100">
        <v>0.3</v>
      </c>
      <c r="S9" s="26"/>
      <c r="T9" s="101">
        <v>8694</v>
      </c>
      <c r="U9" s="102">
        <v>4462</v>
      </c>
      <c r="V9" s="103">
        <v>4232</v>
      </c>
      <c r="W9" s="214" t="s">
        <v>122</v>
      </c>
      <c r="X9" s="27"/>
      <c r="Y9" s="6" t="s">
        <v>10</v>
      </c>
    </row>
    <row r="10" spans="1:23" s="5" customFormat="1" ht="22.5" customHeight="1">
      <c r="A10" s="188">
        <f aca="true" t="shared" si="0" ref="A10:F10">SUM(A11:A13)</f>
        <v>113</v>
      </c>
      <c r="B10" s="189">
        <f t="shared" si="0"/>
        <v>64</v>
      </c>
      <c r="C10" s="190">
        <f t="shared" si="0"/>
        <v>49</v>
      </c>
      <c r="D10" s="189">
        <f t="shared" si="0"/>
        <v>19</v>
      </c>
      <c r="E10" s="189">
        <f t="shared" si="0"/>
        <v>12</v>
      </c>
      <c r="F10" s="189">
        <f t="shared" si="0"/>
        <v>7</v>
      </c>
      <c r="G10" s="189" t="s">
        <v>65</v>
      </c>
      <c r="H10" s="189" t="s">
        <v>65</v>
      </c>
      <c r="I10" s="191" t="s">
        <v>65</v>
      </c>
      <c r="J10" s="189" t="s">
        <v>65</v>
      </c>
      <c r="K10" s="191" t="s">
        <v>65</v>
      </c>
      <c r="L10" s="189" t="s">
        <v>65</v>
      </c>
      <c r="M10" s="192">
        <f>'109-1'!E13/'109-1'!B13*100</f>
        <v>98.33333333333333</v>
      </c>
      <c r="N10" s="193">
        <f>'109-1'!F13/'109-1'!C13*100</f>
        <v>98.20730866467478</v>
      </c>
      <c r="O10" s="194">
        <f>'109-1'!G13/'109-1'!D13*100</f>
        <v>98.46117976218233</v>
      </c>
      <c r="P10" s="195">
        <v>0.6</v>
      </c>
      <c r="Q10" s="195">
        <v>0.7</v>
      </c>
      <c r="R10" s="196">
        <v>0.5</v>
      </c>
      <c r="S10" s="197"/>
      <c r="T10" s="183">
        <f>SUM(T11:T13)</f>
        <v>8433</v>
      </c>
      <c r="U10" s="198">
        <f>SUM(U11:U13)</f>
        <v>4236</v>
      </c>
      <c r="V10" s="199">
        <f>SUM(V11:V13)</f>
        <v>4197</v>
      </c>
      <c r="W10" s="215" t="s">
        <v>127</v>
      </c>
    </row>
    <row r="11" spans="1:23" s="5" customFormat="1" ht="22.5" customHeight="1">
      <c r="A11" s="26">
        <f>SUM(B11:C11)</f>
        <v>5</v>
      </c>
      <c r="B11" s="18">
        <v>1</v>
      </c>
      <c r="C11" s="124">
        <v>4</v>
      </c>
      <c r="D11" s="26" t="s">
        <v>11</v>
      </c>
      <c r="E11" s="18" t="s">
        <v>11</v>
      </c>
      <c r="F11" s="18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  <c r="L11" s="18" t="s">
        <v>11</v>
      </c>
      <c r="M11" s="151">
        <f>'109-1'!E14/'109-1'!B14*100</f>
        <v>97.34513274336283</v>
      </c>
      <c r="N11" s="31">
        <f>'109-1'!F14/'109-1'!C14*100</f>
        <v>98.14814814814815</v>
      </c>
      <c r="O11" s="146">
        <f>'109-1'!G14/'109-1'!D14*100</f>
        <v>96.61016949152543</v>
      </c>
      <c r="P11" s="89">
        <v>0</v>
      </c>
      <c r="Q11" s="89">
        <v>0</v>
      </c>
      <c r="R11" s="104">
        <v>0</v>
      </c>
      <c r="S11" s="26"/>
      <c r="T11" s="30">
        <f>SUM(U11:V11)</f>
        <v>110</v>
      </c>
      <c r="U11" s="79">
        <v>53</v>
      </c>
      <c r="V11" s="19">
        <v>57</v>
      </c>
      <c r="W11" s="90" t="s">
        <v>100</v>
      </c>
    </row>
    <row r="12" spans="1:25" s="5" customFormat="1" ht="22.5" customHeight="1">
      <c r="A12" s="26">
        <f aca="true" t="shared" si="1" ref="A12:F12">SUM(A15:A31)</f>
        <v>102</v>
      </c>
      <c r="B12" s="18">
        <f t="shared" si="1"/>
        <v>59</v>
      </c>
      <c r="C12" s="124">
        <f t="shared" si="1"/>
        <v>43</v>
      </c>
      <c r="D12" s="26">
        <f t="shared" si="1"/>
        <v>19</v>
      </c>
      <c r="E12" s="18">
        <f t="shared" si="1"/>
        <v>12</v>
      </c>
      <c r="F12" s="18">
        <f t="shared" si="1"/>
        <v>7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11</v>
      </c>
      <c r="L12" s="18" t="s">
        <v>11</v>
      </c>
      <c r="M12" s="151">
        <f>'109-1'!E15/'109-1'!B15*100</f>
        <v>98.3760075865339</v>
      </c>
      <c r="N12" s="31">
        <f>'109-1'!F15/'109-1'!C15*100</f>
        <v>98.25595097808154</v>
      </c>
      <c r="O12" s="146">
        <f>'109-1'!G15/'109-1'!D15*100</f>
        <v>98.49749582637729</v>
      </c>
      <c r="P12" s="89">
        <f>(D12+'109-1'!Q15)/'109-1'!B15*100</f>
        <v>0.604551920341394</v>
      </c>
      <c r="Q12" s="89">
        <f>(F12+'109-1'!R15)/'109-1'!C15*100</f>
        <v>0.6127739806740514</v>
      </c>
      <c r="R12" s="104">
        <f>(E12-F12+'109-1'!S15)/'109-1'!D15*100</f>
        <v>0.42928690674934417</v>
      </c>
      <c r="S12" s="26"/>
      <c r="T12" s="16">
        <f>SUM(T15:T31)</f>
        <v>8238</v>
      </c>
      <c r="U12" s="71">
        <f>SUM(U15:U31)</f>
        <v>4133</v>
      </c>
      <c r="V12" s="32">
        <f>SUM(V15:V31)</f>
        <v>4105</v>
      </c>
      <c r="W12" s="90" t="s">
        <v>101</v>
      </c>
      <c r="X12" s="6"/>
      <c r="Y12" s="6"/>
    </row>
    <row r="13" spans="1:23" s="5" customFormat="1" ht="22.5" customHeight="1" thickBot="1">
      <c r="A13" s="140">
        <f>SUM(B13:C13)</f>
        <v>6</v>
      </c>
      <c r="B13" s="15">
        <v>4</v>
      </c>
      <c r="C13" s="141">
        <v>2</v>
      </c>
      <c r="D13" s="135" t="s">
        <v>11</v>
      </c>
      <c r="E13" s="15" t="s">
        <v>11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 t="s">
        <v>11</v>
      </c>
      <c r="K13" s="15" t="s">
        <v>11</v>
      </c>
      <c r="L13" s="15" t="s">
        <v>11</v>
      </c>
      <c r="M13" s="152">
        <f>'109-1'!E16/'109-1'!B16*100</f>
        <v>95.6043956043956</v>
      </c>
      <c r="N13" s="29">
        <f>'109-1'!F16/'109-1'!C16*100</f>
        <v>94.44444444444444</v>
      </c>
      <c r="O13" s="147">
        <f>'109-1'!G16/'109-1'!D16*100</f>
        <v>97.2972972972973</v>
      </c>
      <c r="P13" s="106">
        <v>0</v>
      </c>
      <c r="Q13" s="106">
        <v>0</v>
      </c>
      <c r="R13" s="107">
        <v>0</v>
      </c>
      <c r="S13" s="26"/>
      <c r="T13" s="22">
        <f>SUM(U13:V13)</f>
        <v>85</v>
      </c>
      <c r="U13" s="23">
        <v>50</v>
      </c>
      <c r="V13" s="11">
        <v>35</v>
      </c>
      <c r="W13" s="91" t="s">
        <v>102</v>
      </c>
    </row>
    <row r="14" spans="1:23" s="5" customFormat="1" ht="15.75" customHeight="1">
      <c r="A14" s="97"/>
      <c r="B14" s="46"/>
      <c r="C14" s="125"/>
      <c r="D14" s="97"/>
      <c r="E14" s="46"/>
      <c r="F14" s="46"/>
      <c r="G14" s="46"/>
      <c r="H14" s="46"/>
      <c r="I14" s="46"/>
      <c r="J14" s="46"/>
      <c r="K14" s="46"/>
      <c r="L14" s="46"/>
      <c r="M14" s="150"/>
      <c r="N14" s="98"/>
      <c r="O14" s="148"/>
      <c r="P14" s="99"/>
      <c r="Q14" s="99"/>
      <c r="R14" s="109"/>
      <c r="S14" s="26"/>
      <c r="T14" s="30"/>
      <c r="U14" s="79"/>
      <c r="V14" s="19"/>
      <c r="W14" s="92" t="s">
        <v>103</v>
      </c>
    </row>
    <row r="15" spans="1:23" s="5" customFormat="1" ht="37.5" customHeight="1">
      <c r="A15" s="26">
        <f>SUM(B15:C15)</f>
        <v>35</v>
      </c>
      <c r="B15" s="18">
        <v>20</v>
      </c>
      <c r="C15" s="124">
        <v>15</v>
      </c>
      <c r="D15" s="136">
        <f>SUM(E15:L15)</f>
        <v>2</v>
      </c>
      <c r="E15" s="18">
        <v>2</v>
      </c>
      <c r="F15" s="18" t="s">
        <v>65</v>
      </c>
      <c r="G15" s="18" t="s">
        <v>11</v>
      </c>
      <c r="H15" s="18" t="s">
        <v>11</v>
      </c>
      <c r="I15" s="18" t="s">
        <v>11</v>
      </c>
      <c r="J15" s="18" t="s">
        <v>11</v>
      </c>
      <c r="K15" s="18" t="s">
        <v>11</v>
      </c>
      <c r="L15" s="18" t="s">
        <v>11</v>
      </c>
      <c r="M15" s="153">
        <f>'109-1'!E18/'109-1'!B18*100</f>
        <v>97.70873786407766</v>
      </c>
      <c r="N15" s="28">
        <f>'109-1'!F18/'109-1'!C18*100</f>
        <v>97.25920125293656</v>
      </c>
      <c r="O15" s="149">
        <f>'109-1'!G18/'109-1'!D18*100</f>
        <v>98.15100154083206</v>
      </c>
      <c r="P15" s="142">
        <v>0.5</v>
      </c>
      <c r="Q15" s="63">
        <v>0.7</v>
      </c>
      <c r="R15" s="108">
        <v>0.4</v>
      </c>
      <c r="S15" s="26"/>
      <c r="T15" s="16">
        <f>SUM(U15:V15)</f>
        <v>2484</v>
      </c>
      <c r="U15" s="71">
        <v>1219</v>
      </c>
      <c r="V15" s="32">
        <v>1265</v>
      </c>
      <c r="W15" s="93" t="s">
        <v>104</v>
      </c>
    </row>
    <row r="16" spans="1:23" s="5" customFormat="1" ht="37.5" customHeight="1">
      <c r="A16" s="137">
        <f>SUM(B16:C16)</f>
        <v>10</v>
      </c>
      <c r="B16" s="20">
        <v>4</v>
      </c>
      <c r="C16" s="127">
        <v>6</v>
      </c>
      <c r="D16" s="136">
        <f>SUM(E16:L16)</f>
        <v>2</v>
      </c>
      <c r="E16" s="20">
        <v>1</v>
      </c>
      <c r="F16" s="20">
        <v>1</v>
      </c>
      <c r="G16" s="20" t="s">
        <v>11</v>
      </c>
      <c r="H16" s="20" t="s">
        <v>11</v>
      </c>
      <c r="I16" s="20" t="s">
        <v>11</v>
      </c>
      <c r="J16" s="20" t="s">
        <v>11</v>
      </c>
      <c r="K16" s="20" t="s">
        <v>11</v>
      </c>
      <c r="L16" s="20" t="s">
        <v>11</v>
      </c>
      <c r="M16" s="153">
        <f>'109-1'!E19/'109-1'!B19*100</f>
        <v>98.05013927576601</v>
      </c>
      <c r="N16" s="28">
        <f>'109-1'!F19/'109-1'!C19*100</f>
        <v>98.9100817438692</v>
      </c>
      <c r="O16" s="149">
        <f>'109-1'!G19/'109-1'!D19*100</f>
        <v>97.15099715099716</v>
      </c>
      <c r="P16" s="143">
        <v>1.1</v>
      </c>
      <c r="Q16" s="62">
        <v>0.8</v>
      </c>
      <c r="R16" s="65">
        <v>1.4</v>
      </c>
      <c r="S16" s="26"/>
      <c r="T16" s="33">
        <f>SUM(U16:V16)</f>
        <v>700</v>
      </c>
      <c r="U16" s="12">
        <v>362</v>
      </c>
      <c r="V16" s="21">
        <v>338</v>
      </c>
      <c r="W16" s="94" t="s">
        <v>105</v>
      </c>
    </row>
    <row r="17" spans="1:23" s="5" customFormat="1" ht="37.5" customHeight="1">
      <c r="A17" s="137">
        <f aca="true" t="shared" si="2" ref="A17:A31">SUM(B17:C17)</f>
        <v>7</v>
      </c>
      <c r="B17" s="20">
        <v>4</v>
      </c>
      <c r="C17" s="127">
        <v>3</v>
      </c>
      <c r="D17" s="137" t="s">
        <v>67</v>
      </c>
      <c r="E17" s="20" t="s">
        <v>65</v>
      </c>
      <c r="F17" s="20" t="s">
        <v>65</v>
      </c>
      <c r="G17" s="20" t="s">
        <v>11</v>
      </c>
      <c r="H17" s="20" t="s">
        <v>11</v>
      </c>
      <c r="I17" s="20" t="s">
        <v>11</v>
      </c>
      <c r="J17" s="20" t="s">
        <v>11</v>
      </c>
      <c r="K17" s="20" t="s">
        <v>11</v>
      </c>
      <c r="L17" s="20" t="s">
        <v>11</v>
      </c>
      <c r="M17" s="153">
        <f>'109-1'!E20/'109-1'!B20*100</f>
        <v>98.33795013850416</v>
      </c>
      <c r="N17" s="28">
        <f>'109-1'!F20/'109-1'!C20*100</f>
        <v>97.82608695652173</v>
      </c>
      <c r="O17" s="149">
        <f>'109-1'!G20/'109-1'!D20*100</f>
        <v>98.87005649717514</v>
      </c>
      <c r="P17" s="143">
        <v>0</v>
      </c>
      <c r="Q17" s="62">
        <v>0</v>
      </c>
      <c r="R17" s="65">
        <v>0</v>
      </c>
      <c r="S17" s="26"/>
      <c r="T17" s="33">
        <f aca="true" t="shared" si="3" ref="T17:T31">SUM(U17:V17)</f>
        <v>355</v>
      </c>
      <c r="U17" s="12">
        <v>180</v>
      </c>
      <c r="V17" s="21">
        <v>175</v>
      </c>
      <c r="W17" s="94" t="s">
        <v>106</v>
      </c>
    </row>
    <row r="18" spans="1:23" s="5" customFormat="1" ht="37.5" customHeight="1">
      <c r="A18" s="137">
        <f t="shared" si="2"/>
        <v>2</v>
      </c>
      <c r="B18" s="20" t="s">
        <v>65</v>
      </c>
      <c r="C18" s="127">
        <v>2</v>
      </c>
      <c r="D18" s="136">
        <f>SUM(E18:L18)</f>
        <v>2</v>
      </c>
      <c r="E18" s="20">
        <v>1</v>
      </c>
      <c r="F18" s="20">
        <v>1</v>
      </c>
      <c r="G18" s="20" t="s">
        <v>11</v>
      </c>
      <c r="H18" s="20" t="s">
        <v>11</v>
      </c>
      <c r="I18" s="20" t="s">
        <v>11</v>
      </c>
      <c r="J18" s="20" t="s">
        <v>11</v>
      </c>
      <c r="K18" s="20" t="s">
        <v>11</v>
      </c>
      <c r="L18" s="20" t="s">
        <v>11</v>
      </c>
      <c r="M18" s="153">
        <f>'109-1'!E21/'109-1'!B21*100</f>
        <v>99.50617283950616</v>
      </c>
      <c r="N18" s="28">
        <f>'109-1'!F21/'109-1'!C21*100</f>
        <v>100</v>
      </c>
      <c r="O18" s="149">
        <f>'109-1'!G21/'109-1'!D21*100</f>
        <v>99.03381642512076</v>
      </c>
      <c r="P18" s="143">
        <v>1</v>
      </c>
      <c r="Q18" s="62">
        <v>0.5</v>
      </c>
      <c r="R18" s="65">
        <v>1.4</v>
      </c>
      <c r="S18" s="26"/>
      <c r="T18" s="33">
        <f t="shared" si="3"/>
        <v>402</v>
      </c>
      <c r="U18" s="12">
        <v>198</v>
      </c>
      <c r="V18" s="21">
        <v>204</v>
      </c>
      <c r="W18" s="94" t="s">
        <v>107</v>
      </c>
    </row>
    <row r="19" spans="1:23" s="5" customFormat="1" ht="37.5" customHeight="1">
      <c r="A19" s="137">
        <f t="shared" si="2"/>
        <v>2</v>
      </c>
      <c r="B19" s="20">
        <v>2</v>
      </c>
      <c r="C19" s="127" t="s">
        <v>65</v>
      </c>
      <c r="D19" s="136">
        <f>SUM(E19:L19)</f>
        <v>3</v>
      </c>
      <c r="E19" s="20">
        <v>3</v>
      </c>
      <c r="F19" s="20" t="s">
        <v>65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153">
        <f>'109-1'!E22/'109-1'!B22*100</f>
        <v>100</v>
      </c>
      <c r="N19" s="28">
        <f>'109-1'!F22/'109-1'!C22*100</f>
        <v>100</v>
      </c>
      <c r="O19" s="149">
        <f>'109-1'!G22/'109-1'!D22*100</f>
        <v>100</v>
      </c>
      <c r="P19" s="143">
        <v>1</v>
      </c>
      <c r="Q19" s="62">
        <v>2.1</v>
      </c>
      <c r="R19" s="65">
        <v>0</v>
      </c>
      <c r="S19" s="26"/>
      <c r="T19" s="33">
        <f t="shared" si="3"/>
        <v>286</v>
      </c>
      <c r="U19" s="12">
        <v>141</v>
      </c>
      <c r="V19" s="21">
        <v>145</v>
      </c>
      <c r="W19" s="94" t="s">
        <v>108</v>
      </c>
    </row>
    <row r="20" spans="1:23" s="5" customFormat="1" ht="37.5" customHeight="1">
      <c r="A20" s="137">
        <f t="shared" si="2"/>
        <v>8</v>
      </c>
      <c r="B20" s="20">
        <v>3</v>
      </c>
      <c r="C20" s="127">
        <v>5</v>
      </c>
      <c r="D20" s="136">
        <f>SUM(E20:L20)</f>
        <v>1</v>
      </c>
      <c r="E20" s="20" t="s">
        <v>65</v>
      </c>
      <c r="F20" s="20">
        <v>1</v>
      </c>
      <c r="G20" s="20" t="s">
        <v>11</v>
      </c>
      <c r="H20" s="20" t="s">
        <v>11</v>
      </c>
      <c r="I20" s="20" t="s">
        <v>11</v>
      </c>
      <c r="J20" s="20" t="s">
        <v>11</v>
      </c>
      <c r="K20" s="20" t="s">
        <v>11</v>
      </c>
      <c r="L20" s="20" t="s">
        <v>11</v>
      </c>
      <c r="M20" s="153">
        <f>'109-1'!E23/'109-1'!B23*100</f>
        <v>98.32826747720364</v>
      </c>
      <c r="N20" s="28">
        <f>'109-1'!F23/'109-1'!C23*100</f>
        <v>98.48942598187311</v>
      </c>
      <c r="O20" s="149">
        <f>'109-1'!G23/'109-1'!D23*100</f>
        <v>98.1651376146789</v>
      </c>
      <c r="P20" s="143">
        <v>0.2</v>
      </c>
      <c r="Q20" s="62">
        <v>0</v>
      </c>
      <c r="R20" s="65">
        <v>0.3</v>
      </c>
      <c r="S20" s="26"/>
      <c r="T20" s="33">
        <f t="shared" si="3"/>
        <v>638</v>
      </c>
      <c r="U20" s="12">
        <v>323</v>
      </c>
      <c r="V20" s="21">
        <v>315</v>
      </c>
      <c r="W20" s="94" t="s">
        <v>109</v>
      </c>
    </row>
    <row r="21" spans="1:23" s="5" customFormat="1" ht="37.5" customHeight="1">
      <c r="A21" s="137">
        <f t="shared" si="2"/>
        <v>2</v>
      </c>
      <c r="B21" s="20">
        <v>1</v>
      </c>
      <c r="C21" s="127">
        <v>1</v>
      </c>
      <c r="D21" s="136">
        <f>SUM(E21:L21)</f>
        <v>1</v>
      </c>
      <c r="E21" s="20">
        <v>1</v>
      </c>
      <c r="F21" s="20" t="s">
        <v>65</v>
      </c>
      <c r="G21" s="20"/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11</v>
      </c>
      <c r="M21" s="153">
        <f>'109-1'!E24/'109-1'!B24*100</f>
        <v>99.06832298136646</v>
      </c>
      <c r="N21" s="28">
        <f>'109-1'!F24/'109-1'!C24*100</f>
        <v>98.86363636363636</v>
      </c>
      <c r="O21" s="149">
        <f>'109-1'!G24/'109-1'!D24*100</f>
        <v>99.31506849315068</v>
      </c>
      <c r="P21" s="143">
        <v>0.6</v>
      </c>
      <c r="Q21" s="62">
        <v>1.1</v>
      </c>
      <c r="R21" s="65">
        <v>0</v>
      </c>
      <c r="S21" s="26"/>
      <c r="T21" s="33">
        <f t="shared" si="3"/>
        <v>319</v>
      </c>
      <c r="U21" s="12">
        <v>174</v>
      </c>
      <c r="V21" s="21">
        <v>145</v>
      </c>
      <c r="W21" s="94" t="s">
        <v>4</v>
      </c>
    </row>
    <row r="22" spans="1:23" s="5" customFormat="1" ht="37.5" customHeight="1">
      <c r="A22" s="137">
        <f>SUM(B22:C22)</f>
        <v>9</v>
      </c>
      <c r="B22" s="20">
        <v>6</v>
      </c>
      <c r="C22" s="127">
        <v>3</v>
      </c>
      <c r="D22" s="136">
        <f>SUM(E22:L22)</f>
        <v>4</v>
      </c>
      <c r="E22" s="20">
        <v>2</v>
      </c>
      <c r="F22" s="20">
        <v>2</v>
      </c>
      <c r="G22" s="20" t="s">
        <v>11</v>
      </c>
      <c r="H22" s="20" t="s">
        <v>11</v>
      </c>
      <c r="I22" s="20" t="s">
        <v>11</v>
      </c>
      <c r="J22" s="20" t="s">
        <v>11</v>
      </c>
      <c r="K22" s="20" t="s">
        <v>11</v>
      </c>
      <c r="L22" s="20" t="s">
        <v>11</v>
      </c>
      <c r="M22" s="153">
        <f>'109-1'!E25/'109-1'!B25*100</f>
        <v>98.90350877192982</v>
      </c>
      <c r="N22" s="28">
        <f>'109-1'!F25/'109-1'!C25*100</f>
        <v>98.92933618843684</v>
      </c>
      <c r="O22" s="149">
        <f>'109-1'!G25/'109-1'!D25*100</f>
        <v>98.87640449438202</v>
      </c>
      <c r="P22" s="143">
        <v>0.7</v>
      </c>
      <c r="Q22" s="62">
        <v>0.9</v>
      </c>
      <c r="R22" s="65">
        <v>0.4</v>
      </c>
      <c r="S22" s="26"/>
      <c r="T22" s="33">
        <f>SUM(U22:V22)</f>
        <v>896</v>
      </c>
      <c r="U22" s="12">
        <v>459</v>
      </c>
      <c r="V22" s="21">
        <v>437</v>
      </c>
      <c r="W22" s="94" t="s">
        <v>128</v>
      </c>
    </row>
    <row r="23" spans="1:23" s="5" customFormat="1" ht="37.5" customHeight="1">
      <c r="A23" s="137">
        <f>SUM(B23:C23)</f>
        <v>2</v>
      </c>
      <c r="B23" s="20">
        <v>2</v>
      </c>
      <c r="C23" s="127" t="s">
        <v>65</v>
      </c>
      <c r="D23" s="137" t="s">
        <v>64</v>
      </c>
      <c r="E23" s="20" t="s">
        <v>64</v>
      </c>
      <c r="F23" s="20" t="s">
        <v>64</v>
      </c>
      <c r="G23" s="20" t="s">
        <v>64</v>
      </c>
      <c r="H23" s="20" t="s">
        <v>64</v>
      </c>
      <c r="I23" s="20" t="s">
        <v>64</v>
      </c>
      <c r="J23" s="20" t="s">
        <v>64</v>
      </c>
      <c r="K23" s="20" t="s">
        <v>64</v>
      </c>
      <c r="L23" s="20" t="s">
        <v>64</v>
      </c>
      <c r="M23" s="153">
        <f>'109-1'!E26/'109-1'!B26*100</f>
        <v>98.89558232931726</v>
      </c>
      <c r="N23" s="28">
        <f>'109-1'!F26/'109-1'!C26*100</f>
        <v>98.44357976653697</v>
      </c>
      <c r="O23" s="149">
        <f>'109-1'!G26/'109-1'!D26*100</f>
        <v>99.37759336099586</v>
      </c>
      <c r="P23" s="144">
        <v>0.2</v>
      </c>
      <c r="Q23" s="68">
        <v>0.4</v>
      </c>
      <c r="R23" s="66">
        <v>0</v>
      </c>
      <c r="S23" s="26"/>
      <c r="T23" s="33">
        <f>SUM(U23:V23)</f>
        <v>981</v>
      </c>
      <c r="U23" s="12">
        <v>504</v>
      </c>
      <c r="V23" s="21">
        <v>477</v>
      </c>
      <c r="W23" s="94" t="s">
        <v>129</v>
      </c>
    </row>
    <row r="24" spans="1:23" s="5" customFormat="1" ht="37.5" customHeight="1">
      <c r="A24" s="137" t="s">
        <v>91</v>
      </c>
      <c r="B24" s="20" t="s">
        <v>65</v>
      </c>
      <c r="C24" s="127" t="s">
        <v>65</v>
      </c>
      <c r="D24" s="137" t="s">
        <v>64</v>
      </c>
      <c r="E24" s="20" t="s">
        <v>64</v>
      </c>
      <c r="F24" s="20" t="s">
        <v>64</v>
      </c>
      <c r="G24" s="20" t="s">
        <v>64</v>
      </c>
      <c r="H24" s="20" t="s">
        <v>64</v>
      </c>
      <c r="I24" s="20" t="s">
        <v>64</v>
      </c>
      <c r="J24" s="20" t="s">
        <v>64</v>
      </c>
      <c r="K24" s="20" t="s">
        <v>64</v>
      </c>
      <c r="L24" s="20" t="s">
        <v>64</v>
      </c>
      <c r="M24" s="153">
        <f>'109-1'!E27/'109-1'!B27*100</f>
        <v>98.0392156862745</v>
      </c>
      <c r="N24" s="28">
        <f>'109-1'!F27/'109-1'!C27*100</f>
        <v>96.19047619047619</v>
      </c>
      <c r="O24" s="149">
        <f>'109-1'!G27/'109-1'!D27*100</f>
        <v>100</v>
      </c>
      <c r="P24" s="144">
        <v>0.5</v>
      </c>
      <c r="Q24" s="68">
        <v>1</v>
      </c>
      <c r="R24" s="66">
        <v>0</v>
      </c>
      <c r="S24" s="26"/>
      <c r="T24" s="33">
        <f t="shared" si="3"/>
        <v>200</v>
      </c>
      <c r="U24" s="12">
        <v>101</v>
      </c>
      <c r="V24" s="21">
        <v>99</v>
      </c>
      <c r="W24" s="94" t="s">
        <v>112</v>
      </c>
    </row>
    <row r="25" spans="1:23" s="5" customFormat="1" ht="37.5" customHeight="1">
      <c r="A25" s="137" t="s">
        <v>91</v>
      </c>
      <c r="B25" s="20" t="s">
        <v>65</v>
      </c>
      <c r="C25" s="127" t="s">
        <v>65</v>
      </c>
      <c r="D25" s="137" t="s">
        <v>9</v>
      </c>
      <c r="E25" s="20" t="s">
        <v>9</v>
      </c>
      <c r="F25" s="20" t="s">
        <v>9</v>
      </c>
      <c r="G25" s="20" t="s">
        <v>9</v>
      </c>
      <c r="H25" s="20" t="s">
        <v>9</v>
      </c>
      <c r="I25" s="20" t="s">
        <v>9</v>
      </c>
      <c r="J25" s="20" t="s">
        <v>9</v>
      </c>
      <c r="K25" s="20" t="s">
        <v>9</v>
      </c>
      <c r="L25" s="20" t="s">
        <v>9</v>
      </c>
      <c r="M25" s="153">
        <f>'109-1'!E28/'109-1'!B28*100</f>
        <v>100</v>
      </c>
      <c r="N25" s="28">
        <f>'109-1'!F28/'109-1'!C28*100</f>
        <v>100</v>
      </c>
      <c r="O25" s="149">
        <f>'109-1'!G28/'109-1'!D28*100</f>
        <v>100</v>
      </c>
      <c r="P25" s="144">
        <v>0</v>
      </c>
      <c r="Q25" s="68">
        <v>0</v>
      </c>
      <c r="R25" s="66">
        <v>0</v>
      </c>
      <c r="S25" s="26"/>
      <c r="T25" s="33">
        <f t="shared" si="3"/>
        <v>51</v>
      </c>
      <c r="U25" s="12">
        <v>28</v>
      </c>
      <c r="V25" s="21">
        <v>23</v>
      </c>
      <c r="W25" s="94" t="s">
        <v>113</v>
      </c>
    </row>
    <row r="26" spans="1:23" s="5" customFormat="1" ht="37.5" customHeight="1">
      <c r="A26" s="137" t="s">
        <v>91</v>
      </c>
      <c r="B26" s="20" t="s">
        <v>65</v>
      </c>
      <c r="C26" s="127" t="s">
        <v>65</v>
      </c>
      <c r="D26" s="137" t="s">
        <v>9</v>
      </c>
      <c r="E26" s="20" t="s">
        <v>9</v>
      </c>
      <c r="F26" s="20" t="s">
        <v>9</v>
      </c>
      <c r="G26" s="20" t="s">
        <v>9</v>
      </c>
      <c r="H26" s="20" t="s">
        <v>9</v>
      </c>
      <c r="I26" s="20" t="s">
        <v>9</v>
      </c>
      <c r="J26" s="20" t="s">
        <v>9</v>
      </c>
      <c r="K26" s="20" t="s">
        <v>9</v>
      </c>
      <c r="L26" s="20" t="s">
        <v>9</v>
      </c>
      <c r="M26" s="153">
        <f>'109-1'!E29/'109-1'!B29*100</f>
        <v>99.2</v>
      </c>
      <c r="N26" s="28">
        <f>'109-1'!F29/'109-1'!C29*100</f>
        <v>100</v>
      </c>
      <c r="O26" s="149">
        <f>'109-1'!G29/'109-1'!D29*100</f>
        <v>98.36065573770492</v>
      </c>
      <c r="P26" s="143">
        <v>0</v>
      </c>
      <c r="Q26" s="62">
        <v>0</v>
      </c>
      <c r="R26" s="65">
        <v>0</v>
      </c>
      <c r="S26" s="26"/>
      <c r="T26" s="33">
        <f t="shared" si="3"/>
        <v>124</v>
      </c>
      <c r="U26" s="12">
        <v>64</v>
      </c>
      <c r="V26" s="21">
        <v>60</v>
      </c>
      <c r="W26" s="94" t="s">
        <v>43</v>
      </c>
    </row>
    <row r="27" spans="1:23" s="5" customFormat="1" ht="37.5" customHeight="1">
      <c r="A27" s="137">
        <f t="shared" si="2"/>
        <v>1</v>
      </c>
      <c r="B27" s="20">
        <v>1</v>
      </c>
      <c r="C27" s="127" t="s">
        <v>65</v>
      </c>
      <c r="D27" s="137" t="s">
        <v>9</v>
      </c>
      <c r="E27" s="20" t="s">
        <v>9</v>
      </c>
      <c r="F27" s="20" t="s">
        <v>9</v>
      </c>
      <c r="G27" s="20" t="s">
        <v>9</v>
      </c>
      <c r="H27" s="20" t="s">
        <v>9</v>
      </c>
      <c r="I27" s="20" t="s">
        <v>9</v>
      </c>
      <c r="J27" s="20" t="s">
        <v>9</v>
      </c>
      <c r="K27" s="20" t="s">
        <v>9</v>
      </c>
      <c r="L27" s="20" t="s">
        <v>9</v>
      </c>
      <c r="M27" s="153">
        <f>'109-1'!E30/'109-1'!B30*100</f>
        <v>99.63099630996311</v>
      </c>
      <c r="N27" s="28">
        <f>'109-1'!F30/'109-1'!C30*100</f>
        <v>99.29577464788733</v>
      </c>
      <c r="O27" s="149">
        <f>'109-1'!G30/'109-1'!D30*100</f>
        <v>100</v>
      </c>
      <c r="P27" s="143">
        <v>0</v>
      </c>
      <c r="Q27" s="62">
        <v>0</v>
      </c>
      <c r="R27" s="65">
        <v>0</v>
      </c>
      <c r="S27" s="26"/>
      <c r="T27" s="33">
        <f t="shared" si="3"/>
        <v>270</v>
      </c>
      <c r="U27" s="12">
        <v>141</v>
      </c>
      <c r="V27" s="21">
        <v>129</v>
      </c>
      <c r="W27" s="94" t="s">
        <v>44</v>
      </c>
    </row>
    <row r="28" spans="1:23" s="5" customFormat="1" ht="37.5" customHeight="1">
      <c r="A28" s="137">
        <f t="shared" si="2"/>
        <v>1</v>
      </c>
      <c r="B28" s="20">
        <v>1</v>
      </c>
      <c r="C28" s="127" t="s">
        <v>65</v>
      </c>
      <c r="D28" s="137" t="s">
        <v>9</v>
      </c>
      <c r="E28" s="20" t="s">
        <v>9</v>
      </c>
      <c r="F28" s="20" t="s">
        <v>9</v>
      </c>
      <c r="G28" s="20" t="s">
        <v>9</v>
      </c>
      <c r="H28" s="20" t="s">
        <v>9</v>
      </c>
      <c r="I28" s="20" t="s">
        <v>9</v>
      </c>
      <c r="J28" s="20" t="s">
        <v>9</v>
      </c>
      <c r="K28" s="20" t="s">
        <v>9</v>
      </c>
      <c r="L28" s="20" t="s">
        <v>9</v>
      </c>
      <c r="M28" s="153">
        <f>'109-1'!E31/'109-1'!B31*100</f>
        <v>95.38461538461539</v>
      </c>
      <c r="N28" s="28">
        <f>'109-1'!F31/'109-1'!C31*100</f>
        <v>94.33962264150944</v>
      </c>
      <c r="O28" s="149">
        <f>'109-1'!G31/'109-1'!D31*100</f>
        <v>96.1038961038961</v>
      </c>
      <c r="P28" s="143">
        <v>1.5</v>
      </c>
      <c r="Q28" s="62">
        <v>1.9</v>
      </c>
      <c r="R28" s="65">
        <v>1.3</v>
      </c>
      <c r="S28" s="26"/>
      <c r="T28" s="33">
        <f t="shared" si="3"/>
        <v>124</v>
      </c>
      <c r="U28" s="12">
        <v>50</v>
      </c>
      <c r="V28" s="21">
        <v>74</v>
      </c>
      <c r="W28" s="94" t="s">
        <v>45</v>
      </c>
    </row>
    <row r="29" spans="1:23" s="5" customFormat="1" ht="37.5" customHeight="1">
      <c r="A29" s="137">
        <f t="shared" si="2"/>
        <v>17</v>
      </c>
      <c r="B29" s="20">
        <v>11</v>
      </c>
      <c r="C29" s="127">
        <v>6</v>
      </c>
      <c r="D29" s="136">
        <f>SUM(E29:L29)</f>
        <v>4</v>
      </c>
      <c r="E29" s="20">
        <v>2</v>
      </c>
      <c r="F29" s="20">
        <v>2</v>
      </c>
      <c r="G29" s="20" t="s">
        <v>9</v>
      </c>
      <c r="H29" s="20" t="s">
        <v>9</v>
      </c>
      <c r="I29" s="20" t="s">
        <v>9</v>
      </c>
      <c r="J29" s="20" t="s">
        <v>9</v>
      </c>
      <c r="K29" s="20" t="s">
        <v>9</v>
      </c>
      <c r="L29" s="20" t="s">
        <v>9</v>
      </c>
      <c r="M29" s="153">
        <f>'109-1'!E32/'109-1'!B32*100</f>
        <v>97.8102189781022</v>
      </c>
      <c r="N29" s="28">
        <f>'109-1'!F32/'109-1'!C32*100</f>
        <v>98.46153846153847</v>
      </c>
      <c r="O29" s="149">
        <f>'109-1'!G32/'109-1'!D32*100</f>
        <v>97.22222222222221</v>
      </c>
      <c r="P29" s="143">
        <v>4.4</v>
      </c>
      <c r="Q29" s="62">
        <v>4.6</v>
      </c>
      <c r="R29" s="65">
        <v>4.2</v>
      </c>
      <c r="S29" s="26"/>
      <c r="T29" s="33">
        <f t="shared" si="3"/>
        <v>133</v>
      </c>
      <c r="U29" s="12">
        <v>64</v>
      </c>
      <c r="V29" s="21">
        <v>69</v>
      </c>
      <c r="W29" s="94" t="s">
        <v>46</v>
      </c>
    </row>
    <row r="30" spans="1:23" s="5" customFormat="1" ht="37.5" customHeight="1">
      <c r="A30" s="137">
        <f t="shared" si="2"/>
        <v>4</v>
      </c>
      <c r="B30" s="20">
        <v>2</v>
      </c>
      <c r="C30" s="127">
        <v>2</v>
      </c>
      <c r="D30" s="137" t="s">
        <v>9</v>
      </c>
      <c r="E30" s="20" t="s">
        <v>9</v>
      </c>
      <c r="F30" s="20" t="s">
        <v>65</v>
      </c>
      <c r="G30" s="20" t="s">
        <v>9</v>
      </c>
      <c r="H30" s="20" t="s">
        <v>9</v>
      </c>
      <c r="I30" s="20" t="s">
        <v>9</v>
      </c>
      <c r="J30" s="20" t="s">
        <v>9</v>
      </c>
      <c r="K30" s="20" t="s">
        <v>9</v>
      </c>
      <c r="L30" s="20" t="s">
        <v>9</v>
      </c>
      <c r="M30" s="153">
        <f>'109-1'!E33/'109-1'!B33*100</f>
        <v>100</v>
      </c>
      <c r="N30" s="28">
        <f>'109-1'!F33/'109-1'!C33*100</f>
        <v>100</v>
      </c>
      <c r="O30" s="149">
        <f>'109-1'!G33/'109-1'!D33*100</f>
        <v>100</v>
      </c>
      <c r="P30" s="144">
        <v>0</v>
      </c>
      <c r="Q30" s="68">
        <v>0</v>
      </c>
      <c r="R30" s="66">
        <v>0</v>
      </c>
      <c r="S30" s="26"/>
      <c r="T30" s="33">
        <f t="shared" si="3"/>
        <v>84</v>
      </c>
      <c r="U30" s="12">
        <v>38</v>
      </c>
      <c r="V30" s="21">
        <v>46</v>
      </c>
      <c r="W30" s="95" t="s">
        <v>130</v>
      </c>
    </row>
    <row r="31" spans="1:23" s="5" customFormat="1" ht="37.5" customHeight="1" thickBot="1">
      <c r="A31" s="138">
        <f t="shared" si="2"/>
        <v>2</v>
      </c>
      <c r="B31" s="57">
        <v>2</v>
      </c>
      <c r="C31" s="128" t="s">
        <v>65</v>
      </c>
      <c r="D31" s="138" t="s">
        <v>9</v>
      </c>
      <c r="E31" s="57" t="s">
        <v>9</v>
      </c>
      <c r="F31" s="57" t="s">
        <v>9</v>
      </c>
      <c r="G31" s="57" t="s">
        <v>9</v>
      </c>
      <c r="H31" s="57" t="s">
        <v>9</v>
      </c>
      <c r="I31" s="57" t="s">
        <v>9</v>
      </c>
      <c r="J31" s="57" t="s">
        <v>9</v>
      </c>
      <c r="K31" s="57" t="s">
        <v>9</v>
      </c>
      <c r="L31" s="57" t="s">
        <v>9</v>
      </c>
      <c r="M31" s="152">
        <f>'109-1'!E34/'109-1'!B34*100</f>
        <v>96.96969696969697</v>
      </c>
      <c r="N31" s="29">
        <f>'109-1'!F34/'109-1'!C34*100</f>
        <v>97.77777777777777</v>
      </c>
      <c r="O31" s="147">
        <f>'109-1'!G34/'109-1'!D34*100</f>
        <v>96.29629629629629</v>
      </c>
      <c r="P31" s="145">
        <v>1</v>
      </c>
      <c r="Q31" s="64">
        <v>2.2</v>
      </c>
      <c r="R31" s="67">
        <v>0</v>
      </c>
      <c r="S31" s="26"/>
      <c r="T31" s="13">
        <f t="shared" si="3"/>
        <v>191</v>
      </c>
      <c r="U31" s="14">
        <v>87</v>
      </c>
      <c r="V31" s="58">
        <v>104</v>
      </c>
      <c r="W31" s="96" t="s">
        <v>47</v>
      </c>
    </row>
  </sheetData>
  <mergeCells count="11">
    <mergeCell ref="W5:W8"/>
    <mergeCell ref="T5:V7"/>
    <mergeCell ref="D5:L5"/>
    <mergeCell ref="D6:L6"/>
    <mergeCell ref="P5:R7"/>
    <mergeCell ref="A5:C6"/>
    <mergeCell ref="M5:O7"/>
    <mergeCell ref="E7:F7"/>
    <mergeCell ref="G7:H7"/>
    <mergeCell ref="I7:J7"/>
    <mergeCell ref="K7:L7"/>
  </mergeCells>
  <printOptions/>
  <pageMargins left="0.5511811023622047" right="0.4330708661417323" top="0.6692913385826772" bottom="0.5905511811023623" header="0.5118110236220472" footer="0.5118110236220472"/>
  <pageSetup horizontalDpi="600" verticalDpi="600" orientation="portrait" paperSize="9" scale="85" r:id="rId1"/>
  <headerFooter alignWithMargins="0">
    <oddHeader>&amp;R&amp;11卒業後・中学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29"/>
  <sheetViews>
    <sheetView showGridLines="0" workbookViewId="0" topLeftCell="A1">
      <selection activeCell="A13" sqref="A13:IV29"/>
    </sheetView>
  </sheetViews>
  <sheetFormatPr defaultColWidth="8.625" defaultRowHeight="20.25" customHeight="1"/>
  <cols>
    <col min="1" max="1" width="12.25390625" style="34" customWidth="1"/>
    <col min="2" max="2" width="7.125" style="34" customWidth="1"/>
    <col min="3" max="4" width="6.75390625" style="34" customWidth="1"/>
    <col min="5" max="9" width="6.625" style="34" customWidth="1"/>
    <col min="10" max="11" width="4.625" style="34" customWidth="1"/>
    <col min="12" max="15" width="4.125" style="34" customWidth="1"/>
    <col min="16" max="18" width="4.25390625" style="34" customWidth="1"/>
    <col min="19" max="21" width="4.00390625" style="34" customWidth="1"/>
    <col min="22" max="22" width="1.00390625" style="34" customWidth="1"/>
    <col min="23" max="16384" width="8.625" style="34" customWidth="1"/>
  </cols>
  <sheetData>
    <row r="1" ht="26.25" customHeight="1"/>
    <row r="2" ht="26.25" customHeight="1"/>
    <row r="3" spans="1:21" s="35" customFormat="1" ht="20.25" customHeight="1" thickBot="1">
      <c r="A3" s="77" t="s">
        <v>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2" s="35" customFormat="1" ht="27.75" customHeight="1">
      <c r="A4" s="255" t="s">
        <v>114</v>
      </c>
      <c r="B4" s="261" t="s">
        <v>16</v>
      </c>
      <c r="C4" s="229"/>
      <c r="D4" s="230"/>
      <c r="E4" s="267" t="s">
        <v>15</v>
      </c>
      <c r="F4" s="229"/>
      <c r="G4" s="229"/>
      <c r="H4" s="268"/>
      <c r="I4" s="268"/>
      <c r="J4" s="268"/>
      <c r="K4" s="269"/>
      <c r="L4" s="258" t="s">
        <v>92</v>
      </c>
      <c r="M4" s="259"/>
      <c r="N4" s="258" t="s">
        <v>93</v>
      </c>
      <c r="O4" s="259"/>
      <c r="P4" s="228" t="s">
        <v>94</v>
      </c>
      <c r="Q4" s="229"/>
      <c r="R4" s="230"/>
      <c r="S4" s="228" t="s">
        <v>95</v>
      </c>
      <c r="T4" s="229"/>
      <c r="U4" s="229"/>
      <c r="V4" s="207"/>
    </row>
    <row r="5" spans="1:22" s="35" customFormat="1" ht="17.25" customHeight="1">
      <c r="A5" s="256"/>
      <c r="B5" s="262"/>
      <c r="C5" s="224"/>
      <c r="D5" s="260"/>
      <c r="E5" s="263" t="s">
        <v>12</v>
      </c>
      <c r="F5" s="264"/>
      <c r="G5" s="265"/>
      <c r="H5" s="266" t="s">
        <v>17</v>
      </c>
      <c r="I5" s="265"/>
      <c r="J5" s="266" t="s">
        <v>18</v>
      </c>
      <c r="K5" s="265"/>
      <c r="L5" s="226"/>
      <c r="M5" s="227"/>
      <c r="N5" s="226"/>
      <c r="O5" s="227"/>
      <c r="P5" s="225"/>
      <c r="Q5" s="224"/>
      <c r="R5" s="260"/>
      <c r="S5" s="225"/>
      <c r="T5" s="224"/>
      <c r="U5" s="224"/>
      <c r="V5" s="207"/>
    </row>
    <row r="6" spans="1:22" s="35" customFormat="1" ht="21.75" customHeight="1" thickBot="1">
      <c r="A6" s="257"/>
      <c r="B6" s="203" t="s">
        <v>12</v>
      </c>
      <c r="C6" s="164" t="s">
        <v>13</v>
      </c>
      <c r="D6" s="164" t="s">
        <v>14</v>
      </c>
      <c r="E6" s="165" t="s">
        <v>12</v>
      </c>
      <c r="F6" s="164" t="s">
        <v>13</v>
      </c>
      <c r="G6" s="164" t="s">
        <v>14</v>
      </c>
      <c r="H6" s="164" t="s">
        <v>13</v>
      </c>
      <c r="I6" s="164" t="s">
        <v>14</v>
      </c>
      <c r="J6" s="164" t="s">
        <v>13</v>
      </c>
      <c r="K6" s="164" t="s">
        <v>14</v>
      </c>
      <c r="L6" s="164" t="s">
        <v>13</v>
      </c>
      <c r="M6" s="164" t="s">
        <v>14</v>
      </c>
      <c r="N6" s="164" t="s">
        <v>13</v>
      </c>
      <c r="O6" s="164" t="s">
        <v>14</v>
      </c>
      <c r="P6" s="165" t="s">
        <v>12</v>
      </c>
      <c r="Q6" s="164" t="s">
        <v>13</v>
      </c>
      <c r="R6" s="164" t="s">
        <v>14</v>
      </c>
      <c r="S6" s="165" t="s">
        <v>12</v>
      </c>
      <c r="T6" s="164" t="s">
        <v>13</v>
      </c>
      <c r="U6" s="164" t="s">
        <v>14</v>
      </c>
      <c r="V6" s="207"/>
    </row>
    <row r="7" spans="1:22" s="35" customFormat="1" ht="22.5" customHeight="1">
      <c r="A7" s="212" t="s">
        <v>122</v>
      </c>
      <c r="B7" s="160">
        <v>8770</v>
      </c>
      <c r="C7" s="161">
        <v>4509</v>
      </c>
      <c r="D7" s="161">
        <v>4261</v>
      </c>
      <c r="E7" s="161">
        <v>8448</v>
      </c>
      <c r="F7" s="161">
        <v>4278</v>
      </c>
      <c r="G7" s="161">
        <v>4170</v>
      </c>
      <c r="H7" s="161">
        <v>4147</v>
      </c>
      <c r="I7" s="161">
        <v>4063</v>
      </c>
      <c r="J7" s="162">
        <v>131</v>
      </c>
      <c r="K7" s="162">
        <v>107</v>
      </c>
      <c r="L7" s="163" t="s">
        <v>3</v>
      </c>
      <c r="M7" s="163" t="s">
        <v>3</v>
      </c>
      <c r="N7" s="162">
        <v>47</v>
      </c>
      <c r="O7" s="162">
        <v>29</v>
      </c>
      <c r="P7" s="162">
        <v>187</v>
      </c>
      <c r="Q7" s="162">
        <v>149</v>
      </c>
      <c r="R7" s="162">
        <v>38</v>
      </c>
      <c r="S7" s="162">
        <v>59</v>
      </c>
      <c r="T7" s="162">
        <v>35</v>
      </c>
      <c r="U7" s="162">
        <v>24</v>
      </c>
      <c r="V7" s="207"/>
    </row>
    <row r="8" spans="1:22" s="35" customFormat="1" ht="22.5" customHeight="1">
      <c r="A8" s="213" t="s">
        <v>131</v>
      </c>
      <c r="B8" s="201">
        <f aca="true" t="shared" si="0" ref="B8:B14">SUM(C8:D8)</f>
        <v>8496</v>
      </c>
      <c r="C8" s="202">
        <f aca="true" t="shared" si="1" ref="C8:U8">SUM(C9:C11)</f>
        <v>4273</v>
      </c>
      <c r="D8" s="202">
        <f t="shared" si="1"/>
        <v>4223</v>
      </c>
      <c r="E8" s="202">
        <f t="shared" si="1"/>
        <v>8194</v>
      </c>
      <c r="F8" s="202">
        <f>SUM(F9:F11)</f>
        <v>4044</v>
      </c>
      <c r="G8" s="202">
        <f t="shared" si="1"/>
        <v>4150</v>
      </c>
      <c r="H8" s="202">
        <f t="shared" si="1"/>
        <v>3909</v>
      </c>
      <c r="I8" s="202">
        <f t="shared" si="1"/>
        <v>4041</v>
      </c>
      <c r="J8" s="202">
        <f t="shared" si="1"/>
        <v>135</v>
      </c>
      <c r="K8" s="202">
        <f t="shared" si="1"/>
        <v>109</v>
      </c>
      <c r="L8" s="202" t="s">
        <v>65</v>
      </c>
      <c r="M8" s="202" t="s">
        <v>65</v>
      </c>
      <c r="N8" s="202">
        <f t="shared" si="1"/>
        <v>37</v>
      </c>
      <c r="O8" s="202">
        <f t="shared" si="1"/>
        <v>26</v>
      </c>
      <c r="P8" s="202">
        <f>SUM(P9:P11)</f>
        <v>197</v>
      </c>
      <c r="Q8" s="202">
        <f t="shared" si="1"/>
        <v>162</v>
      </c>
      <c r="R8" s="202">
        <f t="shared" si="1"/>
        <v>35</v>
      </c>
      <c r="S8" s="202">
        <f t="shared" si="1"/>
        <v>42</v>
      </c>
      <c r="T8" s="202">
        <f t="shared" si="1"/>
        <v>30</v>
      </c>
      <c r="U8" s="202">
        <f t="shared" si="1"/>
        <v>12</v>
      </c>
      <c r="V8" s="207"/>
    </row>
    <row r="9" spans="1:22" s="35" customFormat="1" ht="22.5" customHeight="1">
      <c r="A9" s="81" t="s">
        <v>100</v>
      </c>
      <c r="B9" s="158">
        <f t="shared" si="0"/>
        <v>110</v>
      </c>
      <c r="C9" s="41">
        <f>SUM(F9,L9,N9,Q9,T9)</f>
        <v>53</v>
      </c>
      <c r="D9" s="41">
        <f>SUM(G9,M9,O9,R9,U9)</f>
        <v>57</v>
      </c>
      <c r="E9" s="41">
        <f>SUM(F9:G9)</f>
        <v>110</v>
      </c>
      <c r="F9" s="41">
        <f>SUM(H9,J9)</f>
        <v>53</v>
      </c>
      <c r="G9" s="41">
        <f>SUM(I9,K9)</f>
        <v>57</v>
      </c>
      <c r="H9" s="41">
        <v>53</v>
      </c>
      <c r="I9" s="41">
        <v>57</v>
      </c>
      <c r="J9" s="41" t="s">
        <v>11</v>
      </c>
      <c r="K9" s="41" t="s">
        <v>11</v>
      </c>
      <c r="L9" s="41" t="s">
        <v>11</v>
      </c>
      <c r="M9" s="41" t="s">
        <v>11</v>
      </c>
      <c r="N9" s="41" t="s">
        <v>11</v>
      </c>
      <c r="O9" s="41" t="s">
        <v>65</v>
      </c>
      <c r="P9" s="41" t="s">
        <v>123</v>
      </c>
      <c r="Q9" s="41" t="s">
        <v>65</v>
      </c>
      <c r="R9" s="41" t="s">
        <v>11</v>
      </c>
      <c r="S9" s="41" t="s">
        <v>11</v>
      </c>
      <c r="T9" s="41" t="s">
        <v>11</v>
      </c>
      <c r="U9" s="41" t="s">
        <v>11</v>
      </c>
      <c r="V9" s="207"/>
    </row>
    <row r="10" spans="1:22" s="35" customFormat="1" ht="22.5" customHeight="1">
      <c r="A10" s="81" t="s">
        <v>101</v>
      </c>
      <c r="B10" s="39">
        <f t="shared" si="0"/>
        <v>8299</v>
      </c>
      <c r="C10" s="40">
        <f>SUM(C13:C29)</f>
        <v>4169</v>
      </c>
      <c r="D10" s="40">
        <f>SUM(D13:D29)</f>
        <v>4130</v>
      </c>
      <c r="E10" s="40">
        <f>SUM(F10:G10)</f>
        <v>8000</v>
      </c>
      <c r="F10" s="40">
        <f aca="true" t="shared" si="2" ref="F10:K10">SUM(F13:F29)</f>
        <v>3942</v>
      </c>
      <c r="G10" s="40">
        <f t="shared" si="2"/>
        <v>4058</v>
      </c>
      <c r="H10" s="40">
        <f t="shared" si="2"/>
        <v>3807</v>
      </c>
      <c r="I10" s="40">
        <f t="shared" si="2"/>
        <v>3949</v>
      </c>
      <c r="J10" s="41">
        <f t="shared" si="2"/>
        <v>135</v>
      </c>
      <c r="K10" s="41">
        <f t="shared" si="2"/>
        <v>109</v>
      </c>
      <c r="L10" s="41" t="s">
        <v>11</v>
      </c>
      <c r="M10" s="41" t="s">
        <v>11</v>
      </c>
      <c r="N10" s="41">
        <f aca="true" t="shared" si="3" ref="N10:U10">SUM(N13:N29)</f>
        <v>36</v>
      </c>
      <c r="O10" s="41">
        <f t="shared" si="3"/>
        <v>25</v>
      </c>
      <c r="P10" s="41">
        <f t="shared" si="3"/>
        <v>196</v>
      </c>
      <c r="Q10" s="41">
        <f t="shared" si="3"/>
        <v>161</v>
      </c>
      <c r="R10" s="41">
        <f t="shared" si="3"/>
        <v>35</v>
      </c>
      <c r="S10" s="41">
        <f t="shared" si="3"/>
        <v>42</v>
      </c>
      <c r="T10" s="41">
        <f t="shared" si="3"/>
        <v>30</v>
      </c>
      <c r="U10" s="41">
        <f t="shared" si="3"/>
        <v>12</v>
      </c>
      <c r="V10" s="207"/>
    </row>
    <row r="11" spans="1:22" s="35" customFormat="1" ht="22.5" customHeight="1" thickBot="1">
      <c r="A11" s="81" t="s">
        <v>102</v>
      </c>
      <c r="B11" s="37">
        <f t="shared" si="0"/>
        <v>87</v>
      </c>
      <c r="C11" s="38">
        <f aca="true" t="shared" si="4" ref="C11:D14">SUM(F11,L11,N11,Q11,T11)</f>
        <v>51</v>
      </c>
      <c r="D11" s="38">
        <f t="shared" si="4"/>
        <v>36</v>
      </c>
      <c r="E11" s="38">
        <f>SUM(F11:G11)</f>
        <v>84</v>
      </c>
      <c r="F11" s="38">
        <f aca="true" t="shared" si="5" ref="F11:G14">SUM(H11,J11)</f>
        <v>49</v>
      </c>
      <c r="G11" s="38">
        <f t="shared" si="5"/>
        <v>35</v>
      </c>
      <c r="H11" s="38">
        <v>49</v>
      </c>
      <c r="I11" s="38">
        <v>35</v>
      </c>
      <c r="J11" s="38" t="s">
        <v>65</v>
      </c>
      <c r="K11" s="38" t="s">
        <v>65</v>
      </c>
      <c r="L11" s="38" t="s">
        <v>11</v>
      </c>
      <c r="M11" s="38" t="s">
        <v>11</v>
      </c>
      <c r="N11" s="38">
        <v>1</v>
      </c>
      <c r="O11" s="38">
        <v>1</v>
      </c>
      <c r="P11" s="220">
        <f>SUM(Q11:R11)</f>
        <v>1</v>
      </c>
      <c r="Q11" s="38">
        <v>1</v>
      </c>
      <c r="R11" s="38" t="s">
        <v>11</v>
      </c>
      <c r="S11" s="38" t="s">
        <v>11</v>
      </c>
      <c r="T11" s="38" t="s">
        <v>11</v>
      </c>
      <c r="U11" s="38" t="s">
        <v>11</v>
      </c>
      <c r="V11" s="207"/>
    </row>
    <row r="12" spans="1:22" s="35" customFormat="1" ht="15" customHeight="1">
      <c r="A12" s="82" t="s">
        <v>103</v>
      </c>
      <c r="B12" s="15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207"/>
    </row>
    <row r="13" spans="1:22" s="35" customFormat="1" ht="39" customHeight="1">
      <c r="A13" s="83" t="s">
        <v>104</v>
      </c>
      <c r="B13" s="39">
        <f t="shared" si="0"/>
        <v>2516</v>
      </c>
      <c r="C13" s="40">
        <f t="shared" si="4"/>
        <v>1242</v>
      </c>
      <c r="D13" s="40">
        <f t="shared" si="4"/>
        <v>1274</v>
      </c>
      <c r="E13" s="40">
        <f>SUM(F13:G13)</f>
        <v>2418</v>
      </c>
      <c r="F13" s="40">
        <f>SUM(H13,J13)</f>
        <v>1168</v>
      </c>
      <c r="G13" s="40">
        <f>SUM(I13,K13)</f>
        <v>1250</v>
      </c>
      <c r="H13" s="40">
        <v>1126</v>
      </c>
      <c r="I13" s="40">
        <v>1219</v>
      </c>
      <c r="J13" s="41">
        <v>42</v>
      </c>
      <c r="K13" s="41">
        <v>31</v>
      </c>
      <c r="L13" s="41" t="s">
        <v>11</v>
      </c>
      <c r="M13" s="41" t="s">
        <v>11</v>
      </c>
      <c r="N13" s="41">
        <v>23</v>
      </c>
      <c r="O13" s="41">
        <v>9</v>
      </c>
      <c r="P13" s="221">
        <f aca="true" t="shared" si="6" ref="P13:P18">SUM(Q13:R13)</f>
        <v>50</v>
      </c>
      <c r="Q13" s="41">
        <v>40</v>
      </c>
      <c r="R13" s="41">
        <v>10</v>
      </c>
      <c r="S13" s="41">
        <f aca="true" t="shared" si="7" ref="S13:S18">SUM(T13:U13)</f>
        <v>16</v>
      </c>
      <c r="T13" s="41">
        <v>11</v>
      </c>
      <c r="U13" s="41">
        <v>5</v>
      </c>
      <c r="V13" s="207"/>
    </row>
    <row r="14" spans="1:22" s="35" customFormat="1" ht="39" customHeight="1">
      <c r="A14" s="84" t="s">
        <v>105</v>
      </c>
      <c r="B14" s="42">
        <f t="shared" si="0"/>
        <v>704</v>
      </c>
      <c r="C14" s="43">
        <f t="shared" si="4"/>
        <v>363</v>
      </c>
      <c r="D14" s="43">
        <f t="shared" si="4"/>
        <v>341</v>
      </c>
      <c r="E14" s="44">
        <f>SUM(F14:G14)</f>
        <v>686</v>
      </c>
      <c r="F14" s="43">
        <f t="shared" si="5"/>
        <v>349</v>
      </c>
      <c r="G14" s="43">
        <f t="shared" si="5"/>
        <v>337</v>
      </c>
      <c r="H14" s="43">
        <v>338</v>
      </c>
      <c r="I14" s="43">
        <v>324</v>
      </c>
      <c r="J14" s="43">
        <v>11</v>
      </c>
      <c r="K14" s="43">
        <v>13</v>
      </c>
      <c r="L14" s="43" t="s">
        <v>11</v>
      </c>
      <c r="M14" s="43" t="s">
        <v>11</v>
      </c>
      <c r="N14" s="43">
        <v>1</v>
      </c>
      <c r="O14" s="43">
        <v>3</v>
      </c>
      <c r="P14" s="43">
        <f t="shared" si="6"/>
        <v>12</v>
      </c>
      <c r="Q14" s="43">
        <v>11</v>
      </c>
      <c r="R14" s="43">
        <v>1</v>
      </c>
      <c r="S14" s="43">
        <f t="shared" si="7"/>
        <v>2</v>
      </c>
      <c r="T14" s="43">
        <v>2</v>
      </c>
      <c r="U14" s="43" t="s">
        <v>65</v>
      </c>
      <c r="V14" s="207"/>
    </row>
    <row r="15" spans="1:22" s="35" customFormat="1" ht="39" customHeight="1">
      <c r="A15" s="84" t="s">
        <v>106</v>
      </c>
      <c r="B15" s="42">
        <f aca="true" t="shared" si="8" ref="B15:B29">SUM(C15:D15)</f>
        <v>355</v>
      </c>
      <c r="C15" s="43">
        <f aca="true" t="shared" si="9" ref="C15:C29">SUM(F15,L15,N15,Q15,T15)</f>
        <v>180</v>
      </c>
      <c r="D15" s="43">
        <f aca="true" t="shared" si="10" ref="D15:D29">SUM(G15,M15,O15,R15,U15)</f>
        <v>175</v>
      </c>
      <c r="E15" s="44">
        <f aca="true" t="shared" si="11" ref="E15:E29">SUM(F15:G15)</f>
        <v>352</v>
      </c>
      <c r="F15" s="43">
        <f aca="true" t="shared" si="12" ref="F15:G29">SUM(H15,J15)</f>
        <v>177</v>
      </c>
      <c r="G15" s="43">
        <f t="shared" si="12"/>
        <v>175</v>
      </c>
      <c r="H15" s="43">
        <v>175</v>
      </c>
      <c r="I15" s="43">
        <v>171</v>
      </c>
      <c r="J15" s="43">
        <v>2</v>
      </c>
      <c r="K15" s="43">
        <v>4</v>
      </c>
      <c r="L15" s="43" t="s">
        <v>11</v>
      </c>
      <c r="M15" s="43" t="s">
        <v>11</v>
      </c>
      <c r="N15" s="43" t="s">
        <v>65</v>
      </c>
      <c r="O15" s="43" t="s">
        <v>65</v>
      </c>
      <c r="P15" s="43">
        <f t="shared" si="6"/>
        <v>2</v>
      </c>
      <c r="Q15" s="43">
        <v>2</v>
      </c>
      <c r="R15" s="43" t="s">
        <v>65</v>
      </c>
      <c r="S15" s="43">
        <f t="shared" si="7"/>
        <v>1</v>
      </c>
      <c r="T15" s="43">
        <v>1</v>
      </c>
      <c r="U15" s="43" t="s">
        <v>65</v>
      </c>
      <c r="V15" s="207"/>
    </row>
    <row r="16" spans="1:22" s="35" customFormat="1" ht="39" customHeight="1">
      <c r="A16" s="84" t="s">
        <v>107</v>
      </c>
      <c r="B16" s="42">
        <f t="shared" si="8"/>
        <v>403</v>
      </c>
      <c r="C16" s="43">
        <f t="shared" si="9"/>
        <v>198</v>
      </c>
      <c r="D16" s="43">
        <f t="shared" si="10"/>
        <v>205</v>
      </c>
      <c r="E16" s="44">
        <f t="shared" si="11"/>
        <v>392</v>
      </c>
      <c r="F16" s="43">
        <f t="shared" si="12"/>
        <v>194</v>
      </c>
      <c r="G16" s="43">
        <f t="shared" si="12"/>
        <v>198</v>
      </c>
      <c r="H16" s="43">
        <v>187</v>
      </c>
      <c r="I16" s="43">
        <v>196</v>
      </c>
      <c r="J16" s="43">
        <v>7</v>
      </c>
      <c r="K16" s="43">
        <v>2</v>
      </c>
      <c r="L16" s="43" t="s">
        <v>11</v>
      </c>
      <c r="M16" s="43" t="s">
        <v>11</v>
      </c>
      <c r="N16" s="43" t="s">
        <v>65</v>
      </c>
      <c r="O16" s="43">
        <v>1</v>
      </c>
      <c r="P16" s="43">
        <f t="shared" si="6"/>
        <v>8</v>
      </c>
      <c r="Q16" s="43">
        <v>3</v>
      </c>
      <c r="R16" s="43">
        <v>5</v>
      </c>
      <c r="S16" s="43">
        <f t="shared" si="7"/>
        <v>2</v>
      </c>
      <c r="T16" s="43">
        <v>1</v>
      </c>
      <c r="U16" s="43">
        <v>1</v>
      </c>
      <c r="V16" s="207"/>
    </row>
    <row r="17" spans="1:22" s="35" customFormat="1" ht="39" customHeight="1">
      <c r="A17" s="84" t="s">
        <v>108</v>
      </c>
      <c r="B17" s="42">
        <f t="shared" si="8"/>
        <v>289</v>
      </c>
      <c r="C17" s="43">
        <f t="shared" si="9"/>
        <v>144</v>
      </c>
      <c r="D17" s="43">
        <f t="shared" si="10"/>
        <v>145</v>
      </c>
      <c r="E17" s="44">
        <f t="shared" si="11"/>
        <v>281</v>
      </c>
      <c r="F17" s="43">
        <f t="shared" si="12"/>
        <v>138</v>
      </c>
      <c r="G17" s="43">
        <f t="shared" si="12"/>
        <v>143</v>
      </c>
      <c r="H17" s="43">
        <v>135</v>
      </c>
      <c r="I17" s="43">
        <v>141</v>
      </c>
      <c r="J17" s="43">
        <v>3</v>
      </c>
      <c r="K17" s="43">
        <v>2</v>
      </c>
      <c r="L17" s="43" t="s">
        <v>11</v>
      </c>
      <c r="M17" s="43" t="s">
        <v>11</v>
      </c>
      <c r="N17" s="43">
        <v>3</v>
      </c>
      <c r="O17" s="43" t="s">
        <v>65</v>
      </c>
      <c r="P17" s="43">
        <f t="shared" si="6"/>
        <v>3</v>
      </c>
      <c r="Q17" s="43">
        <v>2</v>
      </c>
      <c r="R17" s="43">
        <v>1</v>
      </c>
      <c r="S17" s="43">
        <f t="shared" si="7"/>
        <v>2</v>
      </c>
      <c r="T17" s="43">
        <v>1</v>
      </c>
      <c r="U17" s="43">
        <v>1</v>
      </c>
      <c r="V17" s="207"/>
    </row>
    <row r="18" spans="1:22" s="35" customFormat="1" ht="39" customHeight="1">
      <c r="A18" s="84" t="s">
        <v>109</v>
      </c>
      <c r="B18" s="42">
        <f t="shared" si="8"/>
        <v>647</v>
      </c>
      <c r="C18" s="43">
        <f t="shared" si="9"/>
        <v>326</v>
      </c>
      <c r="D18" s="43">
        <f t="shared" si="10"/>
        <v>321</v>
      </c>
      <c r="E18" s="44">
        <f t="shared" si="11"/>
        <v>618</v>
      </c>
      <c r="F18" s="43">
        <f t="shared" si="12"/>
        <v>304</v>
      </c>
      <c r="G18" s="43">
        <f t="shared" si="12"/>
        <v>314</v>
      </c>
      <c r="H18" s="43">
        <v>293</v>
      </c>
      <c r="I18" s="43">
        <v>303</v>
      </c>
      <c r="J18" s="43">
        <v>11</v>
      </c>
      <c r="K18" s="43">
        <v>11</v>
      </c>
      <c r="L18" s="43" t="s">
        <v>11</v>
      </c>
      <c r="M18" s="43" t="s">
        <v>11</v>
      </c>
      <c r="N18" s="43">
        <v>3</v>
      </c>
      <c r="O18" s="43">
        <v>6</v>
      </c>
      <c r="P18" s="43">
        <f t="shared" si="6"/>
        <v>18</v>
      </c>
      <c r="Q18" s="43">
        <v>17</v>
      </c>
      <c r="R18" s="43">
        <v>1</v>
      </c>
      <c r="S18" s="43">
        <f t="shared" si="7"/>
        <v>2</v>
      </c>
      <c r="T18" s="43">
        <v>2</v>
      </c>
      <c r="U18" s="43" t="s">
        <v>65</v>
      </c>
      <c r="V18" s="207"/>
    </row>
    <row r="19" spans="1:22" s="35" customFormat="1" ht="39" customHeight="1">
      <c r="A19" s="84" t="s">
        <v>4</v>
      </c>
      <c r="B19" s="42">
        <f>SUM(C19:D19)</f>
        <v>319</v>
      </c>
      <c r="C19" s="43">
        <f aca="true" t="shared" si="13" ref="C19:D21">SUM(F19,L19,N19,Q19,T19)</f>
        <v>174</v>
      </c>
      <c r="D19" s="43">
        <f t="shared" si="13"/>
        <v>145</v>
      </c>
      <c r="E19" s="44">
        <f>SUM(F19:G19)</f>
        <v>311</v>
      </c>
      <c r="F19" s="43">
        <f aca="true" t="shared" si="14" ref="F19:G21">SUM(H19,J19)</f>
        <v>168</v>
      </c>
      <c r="G19" s="43">
        <f t="shared" si="14"/>
        <v>143</v>
      </c>
      <c r="H19" s="43">
        <v>162</v>
      </c>
      <c r="I19" s="43">
        <v>136</v>
      </c>
      <c r="J19" s="43">
        <v>6</v>
      </c>
      <c r="K19" s="43">
        <v>7</v>
      </c>
      <c r="L19" s="43" t="s">
        <v>19</v>
      </c>
      <c r="M19" s="43" t="s">
        <v>19</v>
      </c>
      <c r="N19" s="43" t="s">
        <v>65</v>
      </c>
      <c r="O19" s="43" t="s">
        <v>65</v>
      </c>
      <c r="P19" s="43">
        <f aca="true" t="shared" si="15" ref="P19:P29">SUM(Q19:R19)</f>
        <v>8</v>
      </c>
      <c r="Q19" s="43">
        <v>6</v>
      </c>
      <c r="R19" s="43">
        <v>2</v>
      </c>
      <c r="S19" s="43" t="s">
        <v>65</v>
      </c>
      <c r="T19" s="43" t="s">
        <v>65</v>
      </c>
      <c r="U19" s="43" t="s">
        <v>65</v>
      </c>
      <c r="V19" s="207"/>
    </row>
    <row r="20" spans="1:22" s="35" customFormat="1" ht="39" customHeight="1">
      <c r="A20" s="84" t="s">
        <v>128</v>
      </c>
      <c r="B20" s="42">
        <f>SUM(C20:D20)</f>
        <v>902</v>
      </c>
      <c r="C20" s="43">
        <f t="shared" si="13"/>
        <v>462</v>
      </c>
      <c r="D20" s="43">
        <f t="shared" si="13"/>
        <v>440</v>
      </c>
      <c r="E20" s="44">
        <f>SUM(F20:G20)</f>
        <v>846</v>
      </c>
      <c r="F20" s="43">
        <f t="shared" si="14"/>
        <v>420</v>
      </c>
      <c r="G20" s="43">
        <f t="shared" si="14"/>
        <v>426</v>
      </c>
      <c r="H20" s="43">
        <v>394</v>
      </c>
      <c r="I20" s="43">
        <v>406</v>
      </c>
      <c r="J20" s="43">
        <v>26</v>
      </c>
      <c r="K20" s="43">
        <v>20</v>
      </c>
      <c r="L20" s="43" t="s">
        <v>11</v>
      </c>
      <c r="M20" s="43" t="s">
        <v>11</v>
      </c>
      <c r="N20" s="43">
        <v>3</v>
      </c>
      <c r="O20" s="43">
        <v>3</v>
      </c>
      <c r="P20" s="43">
        <f t="shared" si="15"/>
        <v>45</v>
      </c>
      <c r="Q20" s="43">
        <v>37</v>
      </c>
      <c r="R20" s="43">
        <v>8</v>
      </c>
      <c r="S20" s="43">
        <f>SUM(T20:U20)</f>
        <v>5</v>
      </c>
      <c r="T20" s="43">
        <v>2</v>
      </c>
      <c r="U20" s="43">
        <v>3</v>
      </c>
      <c r="V20" s="207"/>
    </row>
    <row r="21" spans="1:22" s="35" customFormat="1" ht="39" customHeight="1">
      <c r="A21" s="84" t="s">
        <v>129</v>
      </c>
      <c r="B21" s="42">
        <f>SUM(C21:D21)</f>
        <v>985</v>
      </c>
      <c r="C21" s="43">
        <f t="shared" si="13"/>
        <v>506</v>
      </c>
      <c r="D21" s="43">
        <f t="shared" si="13"/>
        <v>479</v>
      </c>
      <c r="E21" s="44">
        <f>SUM(F21:G21)</f>
        <v>960</v>
      </c>
      <c r="F21" s="43">
        <f t="shared" si="14"/>
        <v>484</v>
      </c>
      <c r="G21" s="43">
        <f t="shared" si="14"/>
        <v>476</v>
      </c>
      <c r="H21" s="43">
        <v>471</v>
      </c>
      <c r="I21" s="43">
        <v>467</v>
      </c>
      <c r="J21" s="43">
        <v>13</v>
      </c>
      <c r="K21" s="43">
        <v>9</v>
      </c>
      <c r="L21" s="43" t="s">
        <v>19</v>
      </c>
      <c r="M21" s="43" t="s">
        <v>19</v>
      </c>
      <c r="N21" s="43">
        <v>2</v>
      </c>
      <c r="O21" s="43">
        <v>2</v>
      </c>
      <c r="P21" s="43">
        <f t="shared" si="15"/>
        <v>17</v>
      </c>
      <c r="Q21" s="43">
        <v>17</v>
      </c>
      <c r="R21" s="43" t="s">
        <v>65</v>
      </c>
      <c r="S21" s="43">
        <f>SUM(T21:U21)</f>
        <v>4</v>
      </c>
      <c r="T21" s="43">
        <v>3</v>
      </c>
      <c r="U21" s="43">
        <v>1</v>
      </c>
      <c r="V21" s="207"/>
    </row>
    <row r="22" spans="1:22" s="35" customFormat="1" ht="39" customHeight="1">
      <c r="A22" s="84" t="s">
        <v>110</v>
      </c>
      <c r="B22" s="42">
        <f t="shared" si="8"/>
        <v>200</v>
      </c>
      <c r="C22" s="43">
        <f t="shared" si="9"/>
        <v>101</v>
      </c>
      <c r="D22" s="43">
        <f t="shared" si="10"/>
        <v>99</v>
      </c>
      <c r="E22" s="44">
        <f t="shared" si="11"/>
        <v>194</v>
      </c>
      <c r="F22" s="43">
        <f t="shared" si="12"/>
        <v>97</v>
      </c>
      <c r="G22" s="43">
        <f t="shared" si="12"/>
        <v>97</v>
      </c>
      <c r="H22" s="43">
        <v>95</v>
      </c>
      <c r="I22" s="43">
        <v>95</v>
      </c>
      <c r="J22" s="43">
        <v>2</v>
      </c>
      <c r="K22" s="43">
        <v>2</v>
      </c>
      <c r="L22" s="43" t="s">
        <v>19</v>
      </c>
      <c r="M22" s="43" t="s">
        <v>19</v>
      </c>
      <c r="N22" s="43" t="s">
        <v>65</v>
      </c>
      <c r="O22" s="43" t="s">
        <v>65</v>
      </c>
      <c r="P22" s="43">
        <f t="shared" si="15"/>
        <v>4</v>
      </c>
      <c r="Q22" s="43">
        <v>2</v>
      </c>
      <c r="R22" s="43">
        <v>2</v>
      </c>
      <c r="S22" s="43">
        <f>SUM(T22:U22)</f>
        <v>2</v>
      </c>
      <c r="T22" s="43">
        <v>2</v>
      </c>
      <c r="U22" s="43" t="s">
        <v>65</v>
      </c>
      <c r="V22" s="207"/>
    </row>
    <row r="23" spans="1:22" s="35" customFormat="1" ht="39" customHeight="1">
      <c r="A23" s="84" t="s">
        <v>111</v>
      </c>
      <c r="B23" s="42">
        <f t="shared" si="8"/>
        <v>51</v>
      </c>
      <c r="C23" s="43">
        <f t="shared" si="9"/>
        <v>28</v>
      </c>
      <c r="D23" s="43">
        <f t="shared" si="10"/>
        <v>23</v>
      </c>
      <c r="E23" s="44">
        <f t="shared" si="11"/>
        <v>50</v>
      </c>
      <c r="F23" s="43">
        <f t="shared" si="12"/>
        <v>27</v>
      </c>
      <c r="G23" s="43">
        <f t="shared" si="12"/>
        <v>23</v>
      </c>
      <c r="H23" s="43">
        <v>27</v>
      </c>
      <c r="I23" s="43">
        <v>23</v>
      </c>
      <c r="J23" s="43" t="s">
        <v>65</v>
      </c>
      <c r="K23" s="43" t="s">
        <v>65</v>
      </c>
      <c r="L23" s="43" t="s">
        <v>19</v>
      </c>
      <c r="M23" s="43" t="s">
        <v>19</v>
      </c>
      <c r="N23" s="43" t="s">
        <v>65</v>
      </c>
      <c r="O23" s="43" t="s">
        <v>65</v>
      </c>
      <c r="P23" s="43">
        <f t="shared" si="15"/>
        <v>1</v>
      </c>
      <c r="Q23" s="43">
        <v>1</v>
      </c>
      <c r="R23" s="43" t="s">
        <v>65</v>
      </c>
      <c r="S23" s="43" t="s">
        <v>19</v>
      </c>
      <c r="T23" s="43" t="s">
        <v>65</v>
      </c>
      <c r="U23" s="43" t="s">
        <v>65</v>
      </c>
      <c r="V23" s="207"/>
    </row>
    <row r="24" spans="1:22" s="35" customFormat="1" ht="39" customHeight="1">
      <c r="A24" s="84" t="s">
        <v>43</v>
      </c>
      <c r="B24" s="42">
        <f t="shared" si="8"/>
        <v>124</v>
      </c>
      <c r="C24" s="43">
        <f t="shared" si="9"/>
        <v>64</v>
      </c>
      <c r="D24" s="43">
        <f t="shared" si="10"/>
        <v>60</v>
      </c>
      <c r="E24" s="44">
        <f t="shared" si="11"/>
        <v>114</v>
      </c>
      <c r="F24" s="43">
        <f t="shared" si="12"/>
        <v>54</v>
      </c>
      <c r="G24" s="43">
        <f t="shared" si="12"/>
        <v>60</v>
      </c>
      <c r="H24" s="43">
        <v>51</v>
      </c>
      <c r="I24" s="43">
        <v>59</v>
      </c>
      <c r="J24" s="43">
        <v>3</v>
      </c>
      <c r="K24" s="43">
        <v>1</v>
      </c>
      <c r="L24" s="43" t="s">
        <v>19</v>
      </c>
      <c r="M24" s="43" t="s">
        <v>19</v>
      </c>
      <c r="N24" s="43" t="s">
        <v>65</v>
      </c>
      <c r="O24" s="43" t="s">
        <v>65</v>
      </c>
      <c r="P24" s="43">
        <f t="shared" si="15"/>
        <v>9</v>
      </c>
      <c r="Q24" s="43">
        <v>9</v>
      </c>
      <c r="R24" s="43" t="s">
        <v>65</v>
      </c>
      <c r="S24" s="43">
        <f>SUM(T24:U24)</f>
        <v>1</v>
      </c>
      <c r="T24" s="43">
        <v>1</v>
      </c>
      <c r="U24" s="43" t="s">
        <v>65</v>
      </c>
      <c r="V24" s="207"/>
    </row>
    <row r="25" spans="1:22" s="35" customFormat="1" ht="39" customHeight="1">
      <c r="A25" s="84" t="s">
        <v>44</v>
      </c>
      <c r="B25" s="42">
        <f t="shared" si="8"/>
        <v>270</v>
      </c>
      <c r="C25" s="43">
        <f t="shared" si="9"/>
        <v>141</v>
      </c>
      <c r="D25" s="43">
        <f t="shared" si="10"/>
        <v>129</v>
      </c>
      <c r="E25" s="44">
        <f t="shared" si="11"/>
        <v>265</v>
      </c>
      <c r="F25" s="43">
        <f t="shared" si="12"/>
        <v>139</v>
      </c>
      <c r="G25" s="43">
        <f t="shared" si="12"/>
        <v>126</v>
      </c>
      <c r="H25" s="43">
        <v>135</v>
      </c>
      <c r="I25" s="43">
        <v>124</v>
      </c>
      <c r="J25" s="43">
        <v>4</v>
      </c>
      <c r="K25" s="43">
        <v>2</v>
      </c>
      <c r="L25" s="43" t="s">
        <v>19</v>
      </c>
      <c r="M25" s="43" t="s">
        <v>19</v>
      </c>
      <c r="N25" s="43" t="s">
        <v>65</v>
      </c>
      <c r="O25" s="43" t="s">
        <v>65</v>
      </c>
      <c r="P25" s="43">
        <f t="shared" si="15"/>
        <v>4</v>
      </c>
      <c r="Q25" s="43">
        <v>1</v>
      </c>
      <c r="R25" s="43">
        <v>3</v>
      </c>
      <c r="S25" s="43">
        <f>SUM(T25:U25)</f>
        <v>1</v>
      </c>
      <c r="T25" s="43">
        <v>1</v>
      </c>
      <c r="U25" s="43" t="s">
        <v>65</v>
      </c>
      <c r="V25" s="207"/>
    </row>
    <row r="26" spans="1:22" s="35" customFormat="1" ht="39" customHeight="1">
      <c r="A26" s="84" t="s">
        <v>45</v>
      </c>
      <c r="B26" s="42">
        <f t="shared" si="8"/>
        <v>124</v>
      </c>
      <c r="C26" s="43">
        <f t="shared" si="9"/>
        <v>50</v>
      </c>
      <c r="D26" s="43">
        <f t="shared" si="10"/>
        <v>74</v>
      </c>
      <c r="E26" s="44">
        <f t="shared" si="11"/>
        <v>120</v>
      </c>
      <c r="F26" s="43">
        <f t="shared" si="12"/>
        <v>47</v>
      </c>
      <c r="G26" s="43">
        <f t="shared" si="12"/>
        <v>73</v>
      </c>
      <c r="H26" s="43">
        <v>47</v>
      </c>
      <c r="I26" s="43">
        <v>71</v>
      </c>
      <c r="J26" s="43" t="s">
        <v>65</v>
      </c>
      <c r="K26" s="43">
        <v>2</v>
      </c>
      <c r="L26" s="43" t="s">
        <v>9</v>
      </c>
      <c r="M26" s="43" t="s">
        <v>9</v>
      </c>
      <c r="N26" s="43" t="s">
        <v>65</v>
      </c>
      <c r="O26" s="43" t="s">
        <v>65</v>
      </c>
      <c r="P26" s="43">
        <f t="shared" si="15"/>
        <v>2</v>
      </c>
      <c r="Q26" s="43">
        <v>2</v>
      </c>
      <c r="R26" s="43" t="s">
        <v>65</v>
      </c>
      <c r="S26" s="43">
        <f>SUM(T26:U26)</f>
        <v>2</v>
      </c>
      <c r="T26" s="43">
        <v>1</v>
      </c>
      <c r="U26" s="43">
        <v>1</v>
      </c>
      <c r="V26" s="207"/>
    </row>
    <row r="27" spans="1:22" s="35" customFormat="1" ht="39" customHeight="1">
      <c r="A27" s="84" t="s">
        <v>46</v>
      </c>
      <c r="B27" s="42">
        <f t="shared" si="8"/>
        <v>134</v>
      </c>
      <c r="C27" s="43">
        <f t="shared" si="9"/>
        <v>64</v>
      </c>
      <c r="D27" s="43">
        <f t="shared" si="10"/>
        <v>70</v>
      </c>
      <c r="E27" s="44">
        <f t="shared" si="11"/>
        <v>125</v>
      </c>
      <c r="F27" s="43">
        <f t="shared" si="12"/>
        <v>57</v>
      </c>
      <c r="G27" s="43">
        <f t="shared" si="12"/>
        <v>68</v>
      </c>
      <c r="H27" s="43">
        <v>55</v>
      </c>
      <c r="I27" s="43">
        <v>67</v>
      </c>
      <c r="J27" s="43">
        <v>2</v>
      </c>
      <c r="K27" s="43">
        <v>1</v>
      </c>
      <c r="L27" s="43" t="s">
        <v>9</v>
      </c>
      <c r="M27" s="43" t="s">
        <v>9</v>
      </c>
      <c r="N27" s="43" t="s">
        <v>65</v>
      </c>
      <c r="O27" s="43">
        <v>1</v>
      </c>
      <c r="P27" s="43">
        <f t="shared" si="15"/>
        <v>8</v>
      </c>
      <c r="Q27" s="43">
        <v>7</v>
      </c>
      <c r="R27" s="43">
        <v>1</v>
      </c>
      <c r="S27" s="43" t="s">
        <v>9</v>
      </c>
      <c r="T27" s="43" t="s">
        <v>65</v>
      </c>
      <c r="U27" s="43" t="s">
        <v>65</v>
      </c>
      <c r="V27" s="207"/>
    </row>
    <row r="28" spans="1:22" s="35" customFormat="1" ht="39" customHeight="1">
      <c r="A28" s="85" t="s">
        <v>130</v>
      </c>
      <c r="B28" s="42">
        <f t="shared" si="8"/>
        <v>84</v>
      </c>
      <c r="C28" s="43">
        <f t="shared" si="9"/>
        <v>38</v>
      </c>
      <c r="D28" s="43">
        <f t="shared" si="10"/>
        <v>46</v>
      </c>
      <c r="E28" s="44">
        <f t="shared" si="11"/>
        <v>81</v>
      </c>
      <c r="F28" s="43">
        <f t="shared" si="12"/>
        <v>36</v>
      </c>
      <c r="G28" s="43">
        <f t="shared" si="12"/>
        <v>45</v>
      </c>
      <c r="H28" s="43">
        <v>36</v>
      </c>
      <c r="I28" s="43">
        <v>45</v>
      </c>
      <c r="J28" s="43" t="s">
        <v>65</v>
      </c>
      <c r="K28" s="43" t="s">
        <v>65</v>
      </c>
      <c r="L28" s="43" t="s">
        <v>9</v>
      </c>
      <c r="M28" s="43" t="s">
        <v>9</v>
      </c>
      <c r="N28" s="43" t="s">
        <v>65</v>
      </c>
      <c r="O28" s="43" t="s">
        <v>65</v>
      </c>
      <c r="P28" s="43">
        <f t="shared" si="15"/>
        <v>3</v>
      </c>
      <c r="Q28" s="43">
        <v>2</v>
      </c>
      <c r="R28" s="43">
        <v>1</v>
      </c>
      <c r="S28" s="43" t="s">
        <v>65</v>
      </c>
      <c r="T28" s="43" t="s">
        <v>65</v>
      </c>
      <c r="U28" s="43" t="s">
        <v>65</v>
      </c>
      <c r="V28" s="207"/>
    </row>
    <row r="29" spans="1:22" s="35" customFormat="1" ht="39" customHeight="1" thickBot="1">
      <c r="A29" s="86" t="s">
        <v>47</v>
      </c>
      <c r="B29" s="72">
        <f t="shared" si="8"/>
        <v>192</v>
      </c>
      <c r="C29" s="73">
        <f t="shared" si="9"/>
        <v>88</v>
      </c>
      <c r="D29" s="73">
        <f t="shared" si="10"/>
        <v>104</v>
      </c>
      <c r="E29" s="74">
        <f t="shared" si="11"/>
        <v>187</v>
      </c>
      <c r="F29" s="73">
        <f t="shared" si="12"/>
        <v>83</v>
      </c>
      <c r="G29" s="73">
        <f t="shared" si="12"/>
        <v>104</v>
      </c>
      <c r="H29" s="73">
        <v>80</v>
      </c>
      <c r="I29" s="73">
        <v>102</v>
      </c>
      <c r="J29" s="73">
        <v>3</v>
      </c>
      <c r="K29" s="73">
        <v>2</v>
      </c>
      <c r="L29" s="73" t="s">
        <v>9</v>
      </c>
      <c r="M29" s="73" t="s">
        <v>9</v>
      </c>
      <c r="N29" s="73">
        <v>1</v>
      </c>
      <c r="O29" s="73" t="s">
        <v>65</v>
      </c>
      <c r="P29" s="73">
        <f t="shared" si="15"/>
        <v>2</v>
      </c>
      <c r="Q29" s="73">
        <v>2</v>
      </c>
      <c r="R29" s="73" t="s">
        <v>65</v>
      </c>
      <c r="S29" s="73">
        <f>SUM(T29:U29)</f>
        <v>2</v>
      </c>
      <c r="T29" s="73">
        <v>2</v>
      </c>
      <c r="U29" s="73" t="s">
        <v>65</v>
      </c>
      <c r="V29" s="207"/>
    </row>
  </sheetData>
  <mergeCells count="10">
    <mergeCell ref="A4:A6"/>
    <mergeCell ref="N4:O5"/>
    <mergeCell ref="P4:R5"/>
    <mergeCell ref="S4:U5"/>
    <mergeCell ref="B4:D5"/>
    <mergeCell ref="E5:G5"/>
    <mergeCell ref="H5:I5"/>
    <mergeCell ref="J5:K5"/>
    <mergeCell ref="E4:K4"/>
    <mergeCell ref="L4:M5"/>
  </mergeCells>
  <printOptions/>
  <pageMargins left="0.47" right="0.51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&amp;L&amp;11卒業後・中学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25" defaultRowHeight="20.25" customHeight="1"/>
  <cols>
    <col min="1" max="1" width="14.875" style="1" customWidth="1"/>
    <col min="2" max="10" width="9.25390625" style="1" customWidth="1"/>
    <col min="11" max="11" width="1.00390625" style="1" customWidth="1"/>
    <col min="12" max="16384" width="8.625" style="1" customWidth="1"/>
  </cols>
  <sheetData>
    <row r="1" ht="20.25" customHeight="1">
      <c r="J1" s="24"/>
    </row>
    <row r="2" ht="18.75" customHeight="1"/>
    <row r="3" spans="1:10" s="5" customFormat="1" ht="18.75" customHeight="1" thickBot="1">
      <c r="A3" s="78" t="s">
        <v>138</v>
      </c>
      <c r="B3" s="8"/>
      <c r="C3" s="8"/>
      <c r="D3" s="8"/>
      <c r="E3" s="8"/>
      <c r="F3" s="8"/>
      <c r="G3" s="8"/>
      <c r="H3" s="8"/>
      <c r="I3" s="8"/>
      <c r="J3" s="8"/>
    </row>
    <row r="4" spans="1:11" s="5" customFormat="1" ht="22.5" customHeight="1">
      <c r="A4" s="255" t="s">
        <v>114</v>
      </c>
      <c r="B4" s="248" t="s">
        <v>20</v>
      </c>
      <c r="C4" s="242"/>
      <c r="D4" s="242"/>
      <c r="E4" s="270"/>
      <c r="F4" s="270"/>
      <c r="G4" s="270"/>
      <c r="H4" s="270"/>
      <c r="I4" s="270"/>
      <c r="J4" s="270"/>
      <c r="K4" s="6"/>
    </row>
    <row r="5" spans="1:11" s="5" customFormat="1" ht="22.5" customHeight="1">
      <c r="A5" s="256"/>
      <c r="B5" s="271" t="s">
        <v>12</v>
      </c>
      <c r="C5" s="272"/>
      <c r="D5" s="273"/>
      <c r="E5" s="274" t="s">
        <v>21</v>
      </c>
      <c r="F5" s="272"/>
      <c r="G5" s="273"/>
      <c r="H5" s="274" t="s">
        <v>22</v>
      </c>
      <c r="I5" s="272"/>
      <c r="J5" s="272"/>
      <c r="K5" s="6"/>
    </row>
    <row r="6" spans="1:11" s="5" customFormat="1" ht="16.5" customHeight="1" thickBot="1">
      <c r="A6" s="257"/>
      <c r="B6" s="204" t="s">
        <v>12</v>
      </c>
      <c r="C6" s="166" t="s">
        <v>13</v>
      </c>
      <c r="D6" s="166" t="s">
        <v>14</v>
      </c>
      <c r="E6" s="167" t="s">
        <v>12</v>
      </c>
      <c r="F6" s="166" t="s">
        <v>13</v>
      </c>
      <c r="G6" s="166" t="s">
        <v>14</v>
      </c>
      <c r="H6" s="167" t="s">
        <v>12</v>
      </c>
      <c r="I6" s="166" t="s">
        <v>13</v>
      </c>
      <c r="J6" s="166" t="s">
        <v>14</v>
      </c>
      <c r="K6" s="6"/>
    </row>
    <row r="7" spans="1:11" s="5" customFormat="1" ht="22.5" customHeight="1">
      <c r="A7" s="80" t="s">
        <v>122</v>
      </c>
      <c r="B7" s="30">
        <v>3</v>
      </c>
      <c r="C7" s="18">
        <v>1</v>
      </c>
      <c r="D7" s="18">
        <v>2</v>
      </c>
      <c r="E7" s="18">
        <v>1</v>
      </c>
      <c r="F7" s="18" t="s">
        <v>3</v>
      </c>
      <c r="G7" s="18">
        <v>1</v>
      </c>
      <c r="H7" s="18">
        <v>2</v>
      </c>
      <c r="I7" s="18">
        <v>1</v>
      </c>
      <c r="J7" s="18">
        <v>1</v>
      </c>
      <c r="K7" s="6"/>
    </row>
    <row r="8" spans="1:11" s="5" customFormat="1" ht="22.5" customHeight="1">
      <c r="A8" s="182" t="s">
        <v>127</v>
      </c>
      <c r="B8" s="205">
        <f>SUM(B9:B11)</f>
        <v>11</v>
      </c>
      <c r="C8" s="189">
        <f>SUM(C9:C11)</f>
        <v>2</v>
      </c>
      <c r="D8" s="189">
        <f aca="true" t="shared" si="0" ref="D8:J8">SUM(D9:D11)</f>
        <v>9</v>
      </c>
      <c r="E8" s="189">
        <f t="shared" si="0"/>
        <v>5</v>
      </c>
      <c r="F8" s="189">
        <f t="shared" si="0"/>
        <v>1</v>
      </c>
      <c r="G8" s="189">
        <f t="shared" si="0"/>
        <v>4</v>
      </c>
      <c r="H8" s="189">
        <f t="shared" si="0"/>
        <v>6</v>
      </c>
      <c r="I8" s="189">
        <f t="shared" si="0"/>
        <v>1</v>
      </c>
      <c r="J8" s="189">
        <f t="shared" si="0"/>
        <v>5</v>
      </c>
      <c r="K8" s="6"/>
    </row>
    <row r="9" spans="1:11" s="5" customFormat="1" ht="22.5" customHeight="1">
      <c r="A9" s="81" t="s">
        <v>100</v>
      </c>
      <c r="B9" s="30" t="s">
        <v>65</v>
      </c>
      <c r="C9" s="18" t="s">
        <v>11</v>
      </c>
      <c r="D9" s="18" t="s">
        <v>65</v>
      </c>
      <c r="E9" s="18" t="s">
        <v>11</v>
      </c>
      <c r="F9" s="18" t="s">
        <v>11</v>
      </c>
      <c r="G9" s="18" t="s">
        <v>11</v>
      </c>
      <c r="H9" s="18" t="s">
        <v>65</v>
      </c>
      <c r="I9" s="18" t="s">
        <v>11</v>
      </c>
      <c r="J9" s="18" t="s">
        <v>65</v>
      </c>
      <c r="K9" s="6"/>
    </row>
    <row r="10" spans="1:11" s="5" customFormat="1" ht="22.5" customHeight="1">
      <c r="A10" s="81" t="s">
        <v>101</v>
      </c>
      <c r="B10" s="30">
        <f aca="true" t="shared" si="1" ref="B10:J10">SUM(B13:B29)</f>
        <v>11</v>
      </c>
      <c r="C10" s="18">
        <f t="shared" si="1"/>
        <v>2</v>
      </c>
      <c r="D10" s="18">
        <f t="shared" si="1"/>
        <v>9</v>
      </c>
      <c r="E10" s="18">
        <f t="shared" si="1"/>
        <v>5</v>
      </c>
      <c r="F10" s="18">
        <f t="shared" si="1"/>
        <v>1</v>
      </c>
      <c r="G10" s="18">
        <f t="shared" si="1"/>
        <v>4</v>
      </c>
      <c r="H10" s="18">
        <f t="shared" si="1"/>
        <v>6</v>
      </c>
      <c r="I10" s="18">
        <f t="shared" si="1"/>
        <v>1</v>
      </c>
      <c r="J10" s="18">
        <f t="shared" si="1"/>
        <v>5</v>
      </c>
      <c r="K10" s="6"/>
    </row>
    <row r="11" spans="1:11" s="5" customFormat="1" ht="22.5" customHeight="1" thickBot="1">
      <c r="A11" s="81" t="s">
        <v>102</v>
      </c>
      <c r="B11" s="105" t="s">
        <v>65</v>
      </c>
      <c r="C11" s="15" t="s">
        <v>65</v>
      </c>
      <c r="D11" s="15" t="s">
        <v>11</v>
      </c>
      <c r="E11" s="15" t="s">
        <v>65</v>
      </c>
      <c r="F11" s="15" t="s">
        <v>65</v>
      </c>
      <c r="G11" s="15" t="s">
        <v>11</v>
      </c>
      <c r="H11" s="15" t="s">
        <v>11</v>
      </c>
      <c r="I11" s="15" t="s">
        <v>11</v>
      </c>
      <c r="J11" s="15" t="s">
        <v>11</v>
      </c>
      <c r="K11" s="6"/>
    </row>
    <row r="12" spans="1:11" s="5" customFormat="1" ht="15.75" customHeight="1">
      <c r="A12" s="82" t="s">
        <v>103</v>
      </c>
      <c r="B12" s="45"/>
      <c r="C12" s="46"/>
      <c r="D12" s="46"/>
      <c r="E12" s="46"/>
      <c r="F12" s="46"/>
      <c r="G12" s="46"/>
      <c r="H12" s="46"/>
      <c r="I12" s="46"/>
      <c r="J12" s="46"/>
      <c r="K12" s="6"/>
    </row>
    <row r="13" spans="1:11" s="5" customFormat="1" ht="37.5" customHeight="1">
      <c r="A13" s="83" t="s">
        <v>104</v>
      </c>
      <c r="B13" s="30">
        <v>3</v>
      </c>
      <c r="C13" s="18">
        <v>2</v>
      </c>
      <c r="D13" s="18">
        <v>1</v>
      </c>
      <c r="E13" s="18">
        <v>1</v>
      </c>
      <c r="F13" s="18">
        <v>1</v>
      </c>
      <c r="G13" s="18" t="s">
        <v>65</v>
      </c>
      <c r="H13" s="18">
        <v>2</v>
      </c>
      <c r="I13" s="18">
        <v>1</v>
      </c>
      <c r="J13" s="18">
        <v>1</v>
      </c>
      <c r="K13" s="6"/>
    </row>
    <row r="14" spans="1:11" s="5" customFormat="1" ht="37.5" customHeight="1">
      <c r="A14" s="84" t="s">
        <v>105</v>
      </c>
      <c r="B14" s="33">
        <v>1</v>
      </c>
      <c r="C14" s="20" t="s">
        <v>11</v>
      </c>
      <c r="D14" s="20">
        <v>1</v>
      </c>
      <c r="E14" s="20" t="s">
        <v>11</v>
      </c>
      <c r="F14" s="20" t="s">
        <v>11</v>
      </c>
      <c r="G14" s="20" t="s">
        <v>11</v>
      </c>
      <c r="H14" s="20">
        <v>1</v>
      </c>
      <c r="I14" s="20" t="s">
        <v>11</v>
      </c>
      <c r="J14" s="20">
        <v>1</v>
      </c>
      <c r="K14" s="6"/>
    </row>
    <row r="15" spans="1:11" s="5" customFormat="1" ht="37.5" customHeight="1">
      <c r="A15" s="84" t="s">
        <v>106</v>
      </c>
      <c r="B15" s="33" t="s">
        <v>11</v>
      </c>
      <c r="C15" s="20" t="s">
        <v>11</v>
      </c>
      <c r="D15" s="20" t="s">
        <v>11</v>
      </c>
      <c r="E15" s="20" t="s">
        <v>11</v>
      </c>
      <c r="F15" s="20" t="s">
        <v>11</v>
      </c>
      <c r="G15" s="20" t="s">
        <v>11</v>
      </c>
      <c r="H15" s="20" t="s">
        <v>11</v>
      </c>
      <c r="I15" s="20" t="s">
        <v>11</v>
      </c>
      <c r="J15" s="20" t="s">
        <v>11</v>
      </c>
      <c r="K15" s="6"/>
    </row>
    <row r="16" spans="1:11" s="5" customFormat="1" ht="37.5" customHeight="1">
      <c r="A16" s="84" t="s">
        <v>107</v>
      </c>
      <c r="B16" s="33" t="s">
        <v>11</v>
      </c>
      <c r="C16" s="20" t="s">
        <v>11</v>
      </c>
      <c r="D16" s="20" t="s">
        <v>11</v>
      </c>
      <c r="E16" s="20" t="s">
        <v>11</v>
      </c>
      <c r="F16" s="20" t="s">
        <v>11</v>
      </c>
      <c r="G16" s="20" t="s">
        <v>11</v>
      </c>
      <c r="H16" s="20" t="s">
        <v>11</v>
      </c>
      <c r="I16" s="20" t="s">
        <v>11</v>
      </c>
      <c r="J16" s="20" t="s">
        <v>11</v>
      </c>
      <c r="K16" s="6"/>
    </row>
    <row r="17" spans="1:11" s="5" customFormat="1" ht="37.5" customHeight="1">
      <c r="A17" s="84" t="s">
        <v>108</v>
      </c>
      <c r="B17" s="33" t="s">
        <v>11</v>
      </c>
      <c r="C17" s="20" t="s">
        <v>11</v>
      </c>
      <c r="D17" s="20" t="s">
        <v>11</v>
      </c>
      <c r="E17" s="20" t="s">
        <v>11</v>
      </c>
      <c r="F17" s="20" t="s">
        <v>11</v>
      </c>
      <c r="G17" s="20" t="s">
        <v>11</v>
      </c>
      <c r="H17" s="20" t="s">
        <v>11</v>
      </c>
      <c r="I17" s="20" t="s">
        <v>11</v>
      </c>
      <c r="J17" s="20" t="s">
        <v>11</v>
      </c>
      <c r="K17" s="6"/>
    </row>
    <row r="18" spans="1:11" s="5" customFormat="1" ht="37.5" customHeight="1">
      <c r="A18" s="84" t="s">
        <v>109</v>
      </c>
      <c r="B18" s="33" t="s">
        <v>11</v>
      </c>
      <c r="C18" s="20" t="s">
        <v>11</v>
      </c>
      <c r="D18" s="20" t="s">
        <v>11</v>
      </c>
      <c r="E18" s="20" t="s">
        <v>11</v>
      </c>
      <c r="F18" s="20" t="s">
        <v>11</v>
      </c>
      <c r="G18" s="20" t="s">
        <v>11</v>
      </c>
      <c r="H18" s="20" t="s">
        <v>11</v>
      </c>
      <c r="I18" s="20" t="s">
        <v>11</v>
      </c>
      <c r="J18" s="20" t="s">
        <v>11</v>
      </c>
      <c r="K18" s="6"/>
    </row>
    <row r="19" spans="1:11" s="5" customFormat="1" ht="37.5" customHeight="1">
      <c r="A19" s="84" t="s">
        <v>4</v>
      </c>
      <c r="B19" s="33" t="s">
        <v>65</v>
      </c>
      <c r="C19" s="20" t="s">
        <v>23</v>
      </c>
      <c r="D19" s="20" t="s">
        <v>65</v>
      </c>
      <c r="E19" s="20" t="s">
        <v>23</v>
      </c>
      <c r="F19" s="20" t="s">
        <v>23</v>
      </c>
      <c r="G19" s="20" t="s">
        <v>23</v>
      </c>
      <c r="H19" s="20" t="s">
        <v>65</v>
      </c>
      <c r="I19" s="20" t="s">
        <v>23</v>
      </c>
      <c r="J19" s="20" t="s">
        <v>65</v>
      </c>
      <c r="K19" s="6"/>
    </row>
    <row r="20" spans="1:11" s="5" customFormat="1" ht="37.5" customHeight="1">
      <c r="A20" s="84" t="s">
        <v>128</v>
      </c>
      <c r="B20" s="33" t="s">
        <v>65</v>
      </c>
      <c r="C20" s="20" t="s">
        <v>11</v>
      </c>
      <c r="D20" s="20" t="s">
        <v>65</v>
      </c>
      <c r="E20" s="20" t="s">
        <v>11</v>
      </c>
      <c r="F20" s="20" t="s">
        <v>11</v>
      </c>
      <c r="G20" s="20" t="s">
        <v>11</v>
      </c>
      <c r="H20" s="20" t="s">
        <v>65</v>
      </c>
      <c r="I20" s="20" t="s">
        <v>11</v>
      </c>
      <c r="J20" s="20" t="s">
        <v>65</v>
      </c>
      <c r="K20" s="6"/>
    </row>
    <row r="21" spans="1:11" s="5" customFormat="1" ht="37.5" customHeight="1">
      <c r="A21" s="84" t="s">
        <v>129</v>
      </c>
      <c r="B21" s="33" t="s">
        <v>23</v>
      </c>
      <c r="C21" s="20" t="s">
        <v>23</v>
      </c>
      <c r="D21" s="20" t="s">
        <v>23</v>
      </c>
      <c r="E21" s="20" t="s">
        <v>23</v>
      </c>
      <c r="F21" s="20" t="s">
        <v>23</v>
      </c>
      <c r="G21" s="20" t="s">
        <v>23</v>
      </c>
      <c r="H21" s="20" t="s">
        <v>23</v>
      </c>
      <c r="I21" s="20" t="s">
        <v>23</v>
      </c>
      <c r="J21" s="20" t="s">
        <v>23</v>
      </c>
      <c r="K21" s="6"/>
    </row>
    <row r="22" spans="1:11" s="5" customFormat="1" ht="37.5" customHeight="1">
      <c r="A22" s="84" t="s">
        <v>110</v>
      </c>
      <c r="B22" s="33" t="s">
        <v>23</v>
      </c>
      <c r="C22" s="20" t="s">
        <v>23</v>
      </c>
      <c r="D22" s="20" t="s">
        <v>23</v>
      </c>
      <c r="E22" s="20" t="s">
        <v>23</v>
      </c>
      <c r="F22" s="20" t="s">
        <v>23</v>
      </c>
      <c r="G22" s="20" t="s">
        <v>23</v>
      </c>
      <c r="H22" s="20" t="s">
        <v>23</v>
      </c>
      <c r="I22" s="20" t="s">
        <v>23</v>
      </c>
      <c r="J22" s="20" t="s">
        <v>23</v>
      </c>
      <c r="K22" s="6"/>
    </row>
    <row r="23" spans="1:11" s="5" customFormat="1" ht="37.5" customHeight="1">
      <c r="A23" s="84" t="s">
        <v>111</v>
      </c>
      <c r="B23" s="33" t="s">
        <v>23</v>
      </c>
      <c r="C23" s="20" t="s">
        <v>23</v>
      </c>
      <c r="D23" s="20" t="s">
        <v>23</v>
      </c>
      <c r="E23" s="20" t="s">
        <v>23</v>
      </c>
      <c r="F23" s="20" t="s">
        <v>23</v>
      </c>
      <c r="G23" s="20" t="s">
        <v>23</v>
      </c>
      <c r="H23" s="20" t="s">
        <v>23</v>
      </c>
      <c r="I23" s="20" t="s">
        <v>23</v>
      </c>
      <c r="J23" s="20" t="s">
        <v>23</v>
      </c>
      <c r="K23" s="6"/>
    </row>
    <row r="24" spans="1:11" s="5" customFormat="1" ht="37.5" customHeight="1">
      <c r="A24" s="84" t="s">
        <v>43</v>
      </c>
      <c r="B24" s="33" t="s">
        <v>23</v>
      </c>
      <c r="C24" s="20" t="s">
        <v>23</v>
      </c>
      <c r="D24" s="20" t="s">
        <v>23</v>
      </c>
      <c r="E24" s="20" t="s">
        <v>23</v>
      </c>
      <c r="F24" s="20" t="s">
        <v>23</v>
      </c>
      <c r="G24" s="20" t="s">
        <v>23</v>
      </c>
      <c r="H24" s="20" t="s">
        <v>23</v>
      </c>
      <c r="I24" s="20" t="s">
        <v>23</v>
      </c>
      <c r="J24" s="20" t="s">
        <v>23</v>
      </c>
      <c r="K24" s="6"/>
    </row>
    <row r="25" spans="1:11" s="5" customFormat="1" ht="37.5" customHeight="1">
      <c r="A25" s="84" t="s">
        <v>44</v>
      </c>
      <c r="B25" s="33" t="s">
        <v>23</v>
      </c>
      <c r="C25" s="20" t="s">
        <v>23</v>
      </c>
      <c r="D25" s="20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0" t="s">
        <v>23</v>
      </c>
      <c r="J25" s="20" t="s">
        <v>23</v>
      </c>
      <c r="K25" s="6"/>
    </row>
    <row r="26" spans="1:11" s="5" customFormat="1" ht="37.5" customHeight="1">
      <c r="A26" s="84" t="s">
        <v>45</v>
      </c>
      <c r="B26" s="33">
        <v>2</v>
      </c>
      <c r="C26" s="20" t="s">
        <v>9</v>
      </c>
      <c r="D26" s="20">
        <v>2</v>
      </c>
      <c r="E26" s="20" t="s">
        <v>9</v>
      </c>
      <c r="F26" s="20" t="s">
        <v>9</v>
      </c>
      <c r="G26" s="20" t="s">
        <v>9</v>
      </c>
      <c r="H26" s="20">
        <v>2</v>
      </c>
      <c r="I26" s="20" t="s">
        <v>9</v>
      </c>
      <c r="J26" s="20">
        <v>2</v>
      </c>
      <c r="K26" s="6"/>
    </row>
    <row r="27" spans="1:11" s="5" customFormat="1" ht="37.5" customHeight="1">
      <c r="A27" s="84" t="s">
        <v>46</v>
      </c>
      <c r="B27" s="33">
        <v>1</v>
      </c>
      <c r="C27" s="20" t="s">
        <v>9</v>
      </c>
      <c r="D27" s="20">
        <v>1</v>
      </c>
      <c r="E27" s="20" t="s">
        <v>9</v>
      </c>
      <c r="F27" s="20" t="s">
        <v>9</v>
      </c>
      <c r="G27" s="20" t="s">
        <v>9</v>
      </c>
      <c r="H27" s="20">
        <v>1</v>
      </c>
      <c r="I27" s="20" t="s">
        <v>9</v>
      </c>
      <c r="J27" s="20">
        <v>1</v>
      </c>
      <c r="K27" s="6"/>
    </row>
    <row r="28" spans="1:11" s="5" customFormat="1" ht="37.5" customHeight="1">
      <c r="A28" s="85" t="s">
        <v>130</v>
      </c>
      <c r="B28" s="33" t="s">
        <v>9</v>
      </c>
      <c r="C28" s="20" t="s">
        <v>9</v>
      </c>
      <c r="D28" s="20" t="s">
        <v>9</v>
      </c>
      <c r="E28" s="20" t="s">
        <v>9</v>
      </c>
      <c r="F28" s="20" t="s">
        <v>9</v>
      </c>
      <c r="G28" s="20" t="s">
        <v>9</v>
      </c>
      <c r="H28" s="20" t="s">
        <v>9</v>
      </c>
      <c r="I28" s="20" t="s">
        <v>9</v>
      </c>
      <c r="J28" s="20" t="s">
        <v>9</v>
      </c>
      <c r="K28" s="6"/>
    </row>
    <row r="29" spans="1:11" s="5" customFormat="1" ht="37.5" customHeight="1" thickBot="1">
      <c r="A29" s="86" t="s">
        <v>47</v>
      </c>
      <c r="B29" s="13">
        <v>4</v>
      </c>
      <c r="C29" s="57" t="s">
        <v>9</v>
      </c>
      <c r="D29" s="57">
        <v>4</v>
      </c>
      <c r="E29" s="57">
        <v>4</v>
      </c>
      <c r="F29" s="57" t="s">
        <v>9</v>
      </c>
      <c r="G29" s="57">
        <v>4</v>
      </c>
      <c r="H29" s="57" t="s">
        <v>9</v>
      </c>
      <c r="I29" s="57" t="s">
        <v>65</v>
      </c>
      <c r="J29" s="57" t="s">
        <v>9</v>
      </c>
      <c r="K29" s="6"/>
    </row>
  </sheetData>
  <mergeCells count="5">
    <mergeCell ref="A4:A6"/>
    <mergeCell ref="B4:J4"/>
    <mergeCell ref="B5:D5"/>
    <mergeCell ref="E5:G5"/>
    <mergeCell ref="H5:J5"/>
  </mergeCells>
  <printOptions/>
  <pageMargins left="0.7874015748031497" right="0.5511811023622047" top="0.7874015748031497" bottom="0.5905511811023623" header="0.5118110236220472" footer="0.5118110236220472"/>
  <pageSetup horizontalDpi="600" verticalDpi="600" orientation="portrait" paperSize="9" scale="90" r:id="rId1"/>
  <headerFooter alignWithMargins="0">
    <oddHeader>&amp;R&amp;11卒業後・中学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0"/>
  <sheetViews>
    <sheetView showGridLines="0" workbookViewId="0" topLeftCell="A1">
      <pane xSplit="1" ySplit="7" topLeftCell="B8" activePane="bottomRight" state="frozen"/>
      <selection pane="topLeft" activeCell="I48" sqref="I48"/>
      <selection pane="topRight" activeCell="I48" sqref="I48"/>
      <selection pane="bottomLeft" activeCell="I48" sqref="I48"/>
      <selection pane="bottomRight" activeCell="A14" sqref="A14:IV30"/>
    </sheetView>
  </sheetViews>
  <sheetFormatPr defaultColWidth="8.625" defaultRowHeight="19.5" customHeight="1"/>
  <cols>
    <col min="1" max="1" width="14.125" style="1" customWidth="1"/>
    <col min="2" max="16" width="6.125" style="1" customWidth="1"/>
    <col min="17" max="17" width="1.00390625" style="1" customWidth="1"/>
    <col min="18" max="16384" width="8.625" style="1" customWidth="1"/>
  </cols>
  <sheetData>
    <row r="3" spans="1:16" s="5" customFormat="1" ht="19.5" customHeight="1" thickBot="1">
      <c r="A3" s="78" t="s">
        <v>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7" s="5" customFormat="1" ht="19.5" customHeight="1">
      <c r="A4" s="252" t="s">
        <v>114</v>
      </c>
      <c r="B4" s="248" t="s">
        <v>26</v>
      </c>
      <c r="C4" s="270"/>
      <c r="D4" s="270"/>
      <c r="E4" s="270"/>
      <c r="F4" s="270"/>
      <c r="G4" s="275" t="s">
        <v>27</v>
      </c>
      <c r="H4" s="270"/>
      <c r="I4" s="270"/>
      <c r="J4" s="270"/>
      <c r="K4" s="276"/>
      <c r="L4" s="275" t="s">
        <v>28</v>
      </c>
      <c r="M4" s="270"/>
      <c r="N4" s="270"/>
      <c r="O4" s="270"/>
      <c r="P4" s="270"/>
      <c r="Q4" s="6"/>
    </row>
    <row r="5" spans="1:17" s="5" customFormat="1" ht="19.5" customHeight="1">
      <c r="A5" s="253"/>
      <c r="B5" s="278" t="s">
        <v>12</v>
      </c>
      <c r="C5" s="286" t="s">
        <v>29</v>
      </c>
      <c r="D5" s="273"/>
      <c r="E5" s="286" t="s">
        <v>30</v>
      </c>
      <c r="F5" s="272"/>
      <c r="G5" s="280" t="s">
        <v>12</v>
      </c>
      <c r="H5" s="286" t="s">
        <v>29</v>
      </c>
      <c r="I5" s="273"/>
      <c r="J5" s="286" t="s">
        <v>30</v>
      </c>
      <c r="K5" s="287"/>
      <c r="L5" s="280" t="s">
        <v>12</v>
      </c>
      <c r="M5" s="286" t="s">
        <v>29</v>
      </c>
      <c r="N5" s="273"/>
      <c r="O5" s="286" t="s">
        <v>30</v>
      </c>
      <c r="P5" s="272"/>
      <c r="Q5" s="6"/>
    </row>
    <row r="6" spans="1:17" s="5" customFormat="1" ht="17.25" customHeight="1">
      <c r="A6" s="253"/>
      <c r="B6" s="278"/>
      <c r="C6" s="285" t="s">
        <v>115</v>
      </c>
      <c r="D6" s="285" t="s">
        <v>116</v>
      </c>
      <c r="E6" s="282" t="s">
        <v>13</v>
      </c>
      <c r="F6" s="245" t="s">
        <v>14</v>
      </c>
      <c r="G6" s="280"/>
      <c r="H6" s="285" t="s">
        <v>115</v>
      </c>
      <c r="I6" s="285" t="s">
        <v>116</v>
      </c>
      <c r="J6" s="282" t="s">
        <v>13</v>
      </c>
      <c r="K6" s="288" t="s">
        <v>14</v>
      </c>
      <c r="L6" s="280"/>
      <c r="M6" s="285" t="s">
        <v>115</v>
      </c>
      <c r="N6" s="285" t="s">
        <v>116</v>
      </c>
      <c r="O6" s="282" t="s">
        <v>13</v>
      </c>
      <c r="P6" s="245" t="s">
        <v>14</v>
      </c>
      <c r="Q6" s="6"/>
    </row>
    <row r="7" spans="1:17" s="5" customFormat="1" ht="17.25" customHeight="1" thickBot="1">
      <c r="A7" s="277"/>
      <c r="B7" s="279"/>
      <c r="C7" s="283"/>
      <c r="D7" s="283"/>
      <c r="E7" s="283"/>
      <c r="F7" s="284"/>
      <c r="G7" s="281"/>
      <c r="H7" s="283"/>
      <c r="I7" s="283"/>
      <c r="J7" s="283"/>
      <c r="K7" s="289"/>
      <c r="L7" s="281"/>
      <c r="M7" s="283"/>
      <c r="N7" s="283"/>
      <c r="O7" s="283"/>
      <c r="P7" s="284"/>
      <c r="Q7" s="6"/>
    </row>
    <row r="8" spans="1:17" s="5" customFormat="1" ht="22.5" customHeight="1">
      <c r="A8" s="216" t="s">
        <v>122</v>
      </c>
      <c r="B8" s="45">
        <v>71</v>
      </c>
      <c r="C8" s="46">
        <v>66</v>
      </c>
      <c r="D8" s="46">
        <v>5</v>
      </c>
      <c r="E8" s="46">
        <v>56</v>
      </c>
      <c r="F8" s="46">
        <v>15</v>
      </c>
      <c r="G8" s="130" t="s">
        <v>3</v>
      </c>
      <c r="H8" s="46" t="s">
        <v>3</v>
      </c>
      <c r="I8" s="46" t="s">
        <v>3</v>
      </c>
      <c r="J8" s="46" t="s">
        <v>3</v>
      </c>
      <c r="K8" s="125" t="s">
        <v>3</v>
      </c>
      <c r="L8" s="130">
        <v>40</v>
      </c>
      <c r="M8" s="46">
        <v>39</v>
      </c>
      <c r="N8" s="46">
        <v>1</v>
      </c>
      <c r="O8" s="46">
        <v>39</v>
      </c>
      <c r="P8" s="46">
        <v>1</v>
      </c>
      <c r="Q8" s="6"/>
    </row>
    <row r="9" spans="1:17" s="5" customFormat="1" ht="22.5" customHeight="1">
      <c r="A9" s="217" t="s">
        <v>131</v>
      </c>
      <c r="B9" s="205">
        <f>SUM(B10:B12)</f>
        <v>51</v>
      </c>
      <c r="C9" s="189">
        <f aca="true" t="shared" si="0" ref="C9:P9">SUM(C10:C12)</f>
        <v>48</v>
      </c>
      <c r="D9" s="189">
        <f t="shared" si="0"/>
        <v>3</v>
      </c>
      <c r="E9" s="189">
        <f t="shared" si="0"/>
        <v>31</v>
      </c>
      <c r="F9" s="189">
        <f t="shared" si="0"/>
        <v>20</v>
      </c>
      <c r="G9" s="223">
        <f>SUM(G10:G12)</f>
        <v>1</v>
      </c>
      <c r="H9" s="189">
        <f t="shared" si="0"/>
        <v>1</v>
      </c>
      <c r="I9" s="189" t="s">
        <v>65</v>
      </c>
      <c r="J9" s="189" t="s">
        <v>65</v>
      </c>
      <c r="K9" s="189">
        <f t="shared" si="0"/>
        <v>1</v>
      </c>
      <c r="L9" s="208">
        <f t="shared" si="0"/>
        <v>13</v>
      </c>
      <c r="M9" s="189">
        <f t="shared" si="0"/>
        <v>13</v>
      </c>
      <c r="N9" s="189" t="s">
        <v>65</v>
      </c>
      <c r="O9" s="189">
        <f t="shared" si="0"/>
        <v>11</v>
      </c>
      <c r="P9" s="189">
        <f t="shared" si="0"/>
        <v>2</v>
      </c>
      <c r="Q9" s="6"/>
    </row>
    <row r="10" spans="1:17" s="5" customFormat="1" ht="22.5" customHeight="1">
      <c r="A10" s="81" t="s">
        <v>100</v>
      </c>
      <c r="B10" s="30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14" t="s">
        <v>9</v>
      </c>
      <c r="H10" s="18" t="s">
        <v>9</v>
      </c>
      <c r="I10" s="18" t="s">
        <v>9</v>
      </c>
      <c r="J10" s="18" t="s">
        <v>9</v>
      </c>
      <c r="K10" s="124" t="s">
        <v>9</v>
      </c>
      <c r="L10" s="114" t="s">
        <v>9</v>
      </c>
      <c r="M10" s="18" t="s">
        <v>9</v>
      </c>
      <c r="N10" s="18" t="s">
        <v>9</v>
      </c>
      <c r="O10" s="18" t="s">
        <v>9</v>
      </c>
      <c r="P10" s="18" t="s">
        <v>9</v>
      </c>
      <c r="Q10" s="6"/>
    </row>
    <row r="11" spans="1:17" s="5" customFormat="1" ht="22.5" customHeight="1">
      <c r="A11" s="81" t="s">
        <v>101</v>
      </c>
      <c r="B11" s="30">
        <f aca="true" t="shared" si="1" ref="B11:H11">SUM(B14:B30)</f>
        <v>51</v>
      </c>
      <c r="C11" s="18">
        <f t="shared" si="1"/>
        <v>48</v>
      </c>
      <c r="D11" s="18">
        <f t="shared" si="1"/>
        <v>3</v>
      </c>
      <c r="E11" s="18">
        <f t="shared" si="1"/>
        <v>31</v>
      </c>
      <c r="F11" s="18">
        <f t="shared" si="1"/>
        <v>20</v>
      </c>
      <c r="G11" s="222">
        <f t="shared" si="1"/>
        <v>1</v>
      </c>
      <c r="H11" s="18">
        <f t="shared" si="1"/>
        <v>1</v>
      </c>
      <c r="I11" s="18" t="s">
        <v>65</v>
      </c>
      <c r="J11" s="18" t="s">
        <v>65</v>
      </c>
      <c r="K11" s="18">
        <f>SUM(K14:K30)</f>
        <v>1</v>
      </c>
      <c r="L11" s="114">
        <f>SUM(L14:L30)</f>
        <v>13</v>
      </c>
      <c r="M11" s="18">
        <f>SUM(M14:M30)</f>
        <v>13</v>
      </c>
      <c r="N11" s="18" t="s">
        <v>96</v>
      </c>
      <c r="O11" s="18">
        <f>SUM(O14:O30)</f>
        <v>11</v>
      </c>
      <c r="P11" s="18">
        <f>SUM(P14:P30)</f>
        <v>2</v>
      </c>
      <c r="Q11" s="6"/>
    </row>
    <row r="12" spans="1:17" s="5" customFormat="1" ht="22.5" customHeight="1" thickBot="1">
      <c r="A12" s="81" t="s">
        <v>102</v>
      </c>
      <c r="B12" s="22" t="s">
        <v>9</v>
      </c>
      <c r="C12" s="15" t="s">
        <v>9</v>
      </c>
      <c r="D12" s="15" t="s">
        <v>9</v>
      </c>
      <c r="E12" s="15" t="s">
        <v>9</v>
      </c>
      <c r="F12" s="15" t="s">
        <v>9</v>
      </c>
      <c r="G12" s="168" t="s">
        <v>9</v>
      </c>
      <c r="H12" s="15" t="s">
        <v>9</v>
      </c>
      <c r="I12" s="15" t="s">
        <v>9</v>
      </c>
      <c r="J12" s="15" t="s">
        <v>9</v>
      </c>
      <c r="K12" s="141" t="s">
        <v>9</v>
      </c>
      <c r="L12" s="168" t="s">
        <v>9</v>
      </c>
      <c r="M12" s="15" t="s">
        <v>9</v>
      </c>
      <c r="N12" s="15" t="s">
        <v>9</v>
      </c>
      <c r="O12" s="15" t="s">
        <v>9</v>
      </c>
      <c r="P12" s="15" t="s">
        <v>9</v>
      </c>
      <c r="Q12" s="6"/>
    </row>
    <row r="13" spans="1:17" s="5" customFormat="1" ht="16.5" customHeight="1">
      <c r="A13" s="82" t="s">
        <v>103</v>
      </c>
      <c r="B13" s="45"/>
      <c r="C13" s="46"/>
      <c r="D13" s="46"/>
      <c r="E13" s="46"/>
      <c r="F13" s="46"/>
      <c r="G13" s="130"/>
      <c r="H13" s="46"/>
      <c r="I13" s="46"/>
      <c r="J13" s="46"/>
      <c r="K13" s="125"/>
      <c r="L13" s="130"/>
      <c r="M13" s="46"/>
      <c r="N13" s="46"/>
      <c r="O13" s="46"/>
      <c r="P13" s="46"/>
      <c r="Q13" s="6"/>
    </row>
    <row r="14" spans="1:17" s="5" customFormat="1" ht="37.5" customHeight="1">
      <c r="A14" s="83" t="s">
        <v>104</v>
      </c>
      <c r="B14" s="30">
        <f>SUM(C14:D14)</f>
        <v>14</v>
      </c>
      <c r="C14" s="18">
        <f>SUM(H14,M14,'112-2'!B14,'112-2'!G14)</f>
        <v>14</v>
      </c>
      <c r="D14" s="18" t="s">
        <v>65</v>
      </c>
      <c r="E14" s="18">
        <f>SUM(J14,O14,'112-2'!D14,'112-2'!I14)</f>
        <v>9</v>
      </c>
      <c r="F14" s="18">
        <f>SUM(K14,P14,'112-2'!E14,'112-2'!J14)</f>
        <v>5</v>
      </c>
      <c r="G14" s="131">
        <f>SUM(H14:I14)</f>
        <v>1</v>
      </c>
      <c r="H14" s="18">
        <v>1</v>
      </c>
      <c r="I14" s="18" t="s">
        <v>9</v>
      </c>
      <c r="J14" s="18" t="s">
        <v>9</v>
      </c>
      <c r="K14" s="124">
        <v>1</v>
      </c>
      <c r="L14" s="114">
        <f>SUM(M14:N14)</f>
        <v>4</v>
      </c>
      <c r="M14" s="18">
        <v>4</v>
      </c>
      <c r="N14" s="18" t="s">
        <v>9</v>
      </c>
      <c r="O14" s="18">
        <v>4</v>
      </c>
      <c r="P14" s="18" t="s">
        <v>65</v>
      </c>
      <c r="Q14" s="6"/>
    </row>
    <row r="15" spans="1:17" s="5" customFormat="1" ht="37.5" customHeight="1">
      <c r="A15" s="84" t="s">
        <v>105</v>
      </c>
      <c r="B15" s="33">
        <f>SUM(C15:D15)</f>
        <v>8</v>
      </c>
      <c r="C15" s="12">
        <f>SUM(H15,M15,'112-2'!B15,'112-2'!G15)</f>
        <v>8</v>
      </c>
      <c r="D15" s="12" t="s">
        <v>65</v>
      </c>
      <c r="E15" s="12">
        <f>SUM(J15,O15,'112-2'!D15,'112-2'!I15)</f>
        <v>3</v>
      </c>
      <c r="F15" s="127">
        <f>SUM(K15,P15,'112-2'!E15,'112-2'!J15)</f>
        <v>5</v>
      </c>
      <c r="G15" s="169" t="s">
        <v>9</v>
      </c>
      <c r="H15" s="20" t="s">
        <v>9</v>
      </c>
      <c r="I15" s="20" t="s">
        <v>9</v>
      </c>
      <c r="J15" s="20" t="s">
        <v>9</v>
      </c>
      <c r="K15" s="127" t="s">
        <v>9</v>
      </c>
      <c r="L15" s="169">
        <f>SUM(M15:N15)</f>
        <v>3</v>
      </c>
      <c r="M15" s="20">
        <v>3</v>
      </c>
      <c r="N15" s="20" t="s">
        <v>9</v>
      </c>
      <c r="O15" s="20">
        <v>2</v>
      </c>
      <c r="P15" s="20">
        <v>1</v>
      </c>
      <c r="Q15" s="6"/>
    </row>
    <row r="16" spans="1:17" s="5" customFormat="1" ht="37.5" customHeight="1">
      <c r="A16" s="84" t="s">
        <v>106</v>
      </c>
      <c r="B16" s="33" t="s">
        <v>65</v>
      </c>
      <c r="C16" s="12" t="s">
        <v>65</v>
      </c>
      <c r="D16" s="12" t="s">
        <v>65</v>
      </c>
      <c r="E16" s="12" t="s">
        <v>65</v>
      </c>
      <c r="F16" s="127" t="s">
        <v>65</v>
      </c>
      <c r="G16" s="169" t="s">
        <v>9</v>
      </c>
      <c r="H16" s="20" t="s">
        <v>9</v>
      </c>
      <c r="I16" s="20" t="s">
        <v>9</v>
      </c>
      <c r="J16" s="20" t="s">
        <v>9</v>
      </c>
      <c r="K16" s="127" t="s">
        <v>9</v>
      </c>
      <c r="L16" s="169" t="s">
        <v>65</v>
      </c>
      <c r="M16" s="20" t="s">
        <v>65</v>
      </c>
      <c r="N16" s="20" t="s">
        <v>9</v>
      </c>
      <c r="O16" s="20" t="s">
        <v>65</v>
      </c>
      <c r="P16" s="20" t="s">
        <v>65</v>
      </c>
      <c r="Q16" s="6"/>
    </row>
    <row r="17" spans="1:17" s="5" customFormat="1" ht="37.5" customHeight="1">
      <c r="A17" s="84" t="s">
        <v>107</v>
      </c>
      <c r="B17" s="33">
        <f aca="true" t="shared" si="2" ref="B17:B23">SUM(C17:D17)</f>
        <v>4</v>
      </c>
      <c r="C17" s="12">
        <f>SUM(H17,M17,'112-2'!B17,'112-2'!G17)</f>
        <v>4</v>
      </c>
      <c r="D17" s="12" t="s">
        <v>65</v>
      </c>
      <c r="E17" s="12">
        <f>SUM(J17,O17,'112-2'!D17,'112-2'!I17)</f>
        <v>1</v>
      </c>
      <c r="F17" s="127">
        <f>SUM(K17,P17,'112-2'!E17,'112-2'!J17)</f>
        <v>3</v>
      </c>
      <c r="G17" s="169" t="s">
        <v>65</v>
      </c>
      <c r="H17" s="20" t="s">
        <v>65</v>
      </c>
      <c r="I17" s="20" t="s">
        <v>9</v>
      </c>
      <c r="J17" s="20" t="s">
        <v>65</v>
      </c>
      <c r="K17" s="127" t="s">
        <v>9</v>
      </c>
      <c r="L17" s="169">
        <f>SUM(M17:N17)</f>
        <v>1</v>
      </c>
      <c r="M17" s="20">
        <v>1</v>
      </c>
      <c r="N17" s="20" t="s">
        <v>9</v>
      </c>
      <c r="O17" s="20" t="s">
        <v>65</v>
      </c>
      <c r="P17" s="20">
        <v>1</v>
      </c>
      <c r="Q17" s="6"/>
    </row>
    <row r="18" spans="1:17" s="5" customFormat="1" ht="37.5" customHeight="1">
      <c r="A18" s="84" t="s">
        <v>108</v>
      </c>
      <c r="B18" s="33">
        <f t="shared" si="2"/>
        <v>3</v>
      </c>
      <c r="C18" s="12">
        <f>SUM(H18,M18,'112-2'!B18,'112-2'!G18)</f>
        <v>2</v>
      </c>
      <c r="D18" s="12">
        <f>SUM(I18,N18,'112-2'!C18,'112-2'!H18)</f>
        <v>1</v>
      </c>
      <c r="E18" s="12">
        <f>SUM(J18,O18,'112-2'!D18,'112-2'!I18)</f>
        <v>3</v>
      </c>
      <c r="F18" s="127" t="s">
        <v>65</v>
      </c>
      <c r="G18" s="169" t="s">
        <v>9</v>
      </c>
      <c r="H18" s="20" t="s">
        <v>9</v>
      </c>
      <c r="I18" s="20" t="s">
        <v>9</v>
      </c>
      <c r="J18" s="20" t="s">
        <v>9</v>
      </c>
      <c r="K18" s="127" t="s">
        <v>9</v>
      </c>
      <c r="L18" s="169" t="s">
        <v>65</v>
      </c>
      <c r="M18" s="20" t="s">
        <v>65</v>
      </c>
      <c r="N18" s="20" t="s">
        <v>9</v>
      </c>
      <c r="O18" s="20" t="s">
        <v>65</v>
      </c>
      <c r="P18" s="20" t="s">
        <v>9</v>
      </c>
      <c r="Q18" s="6"/>
    </row>
    <row r="19" spans="1:17" s="5" customFormat="1" ht="37.5" customHeight="1">
      <c r="A19" s="84" t="s">
        <v>109</v>
      </c>
      <c r="B19" s="33">
        <f t="shared" si="2"/>
        <v>1</v>
      </c>
      <c r="C19" s="12">
        <f>SUM(H19,M19,'112-2'!B19,'112-2'!G19)</f>
        <v>1</v>
      </c>
      <c r="D19" s="12" t="s">
        <v>65</v>
      </c>
      <c r="E19" s="12" t="s">
        <v>65</v>
      </c>
      <c r="F19" s="127">
        <f>SUM(K19,P19,'112-2'!E19,'112-2'!J19)</f>
        <v>1</v>
      </c>
      <c r="G19" s="169" t="s">
        <v>9</v>
      </c>
      <c r="H19" s="20" t="s">
        <v>9</v>
      </c>
      <c r="I19" s="20" t="s">
        <v>9</v>
      </c>
      <c r="J19" s="20" t="s">
        <v>9</v>
      </c>
      <c r="K19" s="127" t="s">
        <v>9</v>
      </c>
      <c r="L19" s="169" t="s">
        <v>65</v>
      </c>
      <c r="M19" s="20" t="s">
        <v>65</v>
      </c>
      <c r="N19" s="20" t="s">
        <v>9</v>
      </c>
      <c r="O19" s="20" t="s">
        <v>65</v>
      </c>
      <c r="P19" s="20" t="s">
        <v>65</v>
      </c>
      <c r="Q19" s="6"/>
    </row>
    <row r="20" spans="1:17" s="5" customFormat="1" ht="37.5" customHeight="1">
      <c r="A20" s="84" t="s">
        <v>4</v>
      </c>
      <c r="B20" s="33">
        <f t="shared" si="2"/>
        <v>2</v>
      </c>
      <c r="C20" s="12">
        <f>SUM(H20,M20,'112-2'!B20,'112-2'!G20)</f>
        <v>1</v>
      </c>
      <c r="D20" s="12">
        <f>SUM(I20,N20,'112-2'!C20,'112-2'!H20)</f>
        <v>1</v>
      </c>
      <c r="E20" s="12">
        <f>SUM(J20,O20,'112-2'!D20,'112-2'!I20)</f>
        <v>2</v>
      </c>
      <c r="F20" s="127" t="s">
        <v>65</v>
      </c>
      <c r="G20" s="169" t="s">
        <v>34</v>
      </c>
      <c r="H20" s="20" t="s">
        <v>34</v>
      </c>
      <c r="I20" s="20" t="s">
        <v>34</v>
      </c>
      <c r="J20" s="20" t="s">
        <v>34</v>
      </c>
      <c r="K20" s="127" t="s">
        <v>34</v>
      </c>
      <c r="L20" s="169" t="s">
        <v>65</v>
      </c>
      <c r="M20" s="20" t="s">
        <v>65</v>
      </c>
      <c r="N20" s="20" t="s">
        <v>34</v>
      </c>
      <c r="O20" s="20" t="s">
        <v>65</v>
      </c>
      <c r="P20" s="20" t="s">
        <v>65</v>
      </c>
      <c r="Q20" s="6"/>
    </row>
    <row r="21" spans="1:17" s="5" customFormat="1" ht="37.5" customHeight="1">
      <c r="A21" s="84" t="s">
        <v>128</v>
      </c>
      <c r="B21" s="33">
        <f t="shared" si="2"/>
        <v>6</v>
      </c>
      <c r="C21" s="12">
        <f>SUM(H21,M21,'112-2'!B21,'112-2'!G21)</f>
        <v>6</v>
      </c>
      <c r="D21" s="12" t="s">
        <v>65</v>
      </c>
      <c r="E21" s="12">
        <f>SUM(J21,O21,'112-2'!D21,'112-2'!I21)</f>
        <v>4</v>
      </c>
      <c r="F21" s="127">
        <f>SUM(K21,P21,'112-2'!E21,'112-2'!J21)</f>
        <v>2</v>
      </c>
      <c r="G21" s="169" t="s">
        <v>9</v>
      </c>
      <c r="H21" s="20" t="s">
        <v>9</v>
      </c>
      <c r="I21" s="20" t="s">
        <v>9</v>
      </c>
      <c r="J21" s="20" t="s">
        <v>9</v>
      </c>
      <c r="K21" s="127" t="s">
        <v>9</v>
      </c>
      <c r="L21" s="169">
        <f>SUM(M21:N21)</f>
        <v>2</v>
      </c>
      <c r="M21" s="20">
        <v>2</v>
      </c>
      <c r="N21" s="20" t="s">
        <v>9</v>
      </c>
      <c r="O21" s="20">
        <v>2</v>
      </c>
      <c r="P21" s="20" t="s">
        <v>9</v>
      </c>
      <c r="Q21" s="6"/>
    </row>
    <row r="22" spans="1:17" s="5" customFormat="1" ht="37.5" customHeight="1">
      <c r="A22" s="84" t="s">
        <v>129</v>
      </c>
      <c r="B22" s="33">
        <f t="shared" si="2"/>
        <v>2</v>
      </c>
      <c r="C22" s="12">
        <f>SUM(H22,M22,'112-2'!B22,'112-2'!G22)</f>
        <v>2</v>
      </c>
      <c r="D22" s="12" t="s">
        <v>65</v>
      </c>
      <c r="E22" s="12">
        <f>SUM(J22,O22,'112-2'!D22,'112-2'!I22)</f>
        <v>2</v>
      </c>
      <c r="F22" s="127" t="s">
        <v>65</v>
      </c>
      <c r="G22" s="169" t="s">
        <v>34</v>
      </c>
      <c r="H22" s="20" t="s">
        <v>34</v>
      </c>
      <c r="I22" s="20" t="s">
        <v>34</v>
      </c>
      <c r="J22" s="20" t="s">
        <v>34</v>
      </c>
      <c r="K22" s="127" t="s">
        <v>34</v>
      </c>
      <c r="L22" s="169" t="s">
        <v>34</v>
      </c>
      <c r="M22" s="20" t="s">
        <v>65</v>
      </c>
      <c r="N22" s="20" t="s">
        <v>34</v>
      </c>
      <c r="O22" s="20" t="s">
        <v>34</v>
      </c>
      <c r="P22" s="20" t="s">
        <v>34</v>
      </c>
      <c r="Q22" s="6"/>
    </row>
    <row r="23" spans="1:17" s="5" customFormat="1" ht="37.5" customHeight="1">
      <c r="A23" s="84" t="s">
        <v>110</v>
      </c>
      <c r="B23" s="33">
        <f t="shared" si="2"/>
        <v>1</v>
      </c>
      <c r="C23" s="12">
        <f>SUM(H23,M23,'112-2'!B23,'112-2'!G23)</f>
        <v>1</v>
      </c>
      <c r="D23" s="12" t="s">
        <v>65</v>
      </c>
      <c r="E23" s="12">
        <f>SUM(J23,O23,'112-2'!D23,'112-2'!I23)</f>
        <v>1</v>
      </c>
      <c r="F23" s="127" t="s">
        <v>65</v>
      </c>
      <c r="G23" s="169" t="s">
        <v>34</v>
      </c>
      <c r="H23" s="20" t="s">
        <v>34</v>
      </c>
      <c r="I23" s="20" t="s">
        <v>34</v>
      </c>
      <c r="J23" s="20" t="s">
        <v>34</v>
      </c>
      <c r="K23" s="127" t="s">
        <v>34</v>
      </c>
      <c r="L23" s="169">
        <f>SUM(M23:N23)</f>
        <v>1</v>
      </c>
      <c r="M23" s="20">
        <v>1</v>
      </c>
      <c r="N23" s="20" t="s">
        <v>34</v>
      </c>
      <c r="O23" s="20">
        <v>1</v>
      </c>
      <c r="P23" s="20" t="s">
        <v>34</v>
      </c>
      <c r="Q23" s="6"/>
    </row>
    <row r="24" spans="1:17" s="5" customFormat="1" ht="37.5" customHeight="1">
      <c r="A24" s="84" t="s">
        <v>111</v>
      </c>
      <c r="B24" s="33" t="s">
        <v>65</v>
      </c>
      <c r="C24" s="12" t="s">
        <v>65</v>
      </c>
      <c r="D24" s="12" t="s">
        <v>65</v>
      </c>
      <c r="E24" s="12" t="s">
        <v>65</v>
      </c>
      <c r="F24" s="127" t="s">
        <v>65</v>
      </c>
      <c r="G24" s="169" t="s">
        <v>34</v>
      </c>
      <c r="H24" s="20" t="s">
        <v>34</v>
      </c>
      <c r="I24" s="20" t="s">
        <v>34</v>
      </c>
      <c r="J24" s="20" t="s">
        <v>34</v>
      </c>
      <c r="K24" s="127" t="s">
        <v>34</v>
      </c>
      <c r="L24" s="169" t="s">
        <v>65</v>
      </c>
      <c r="M24" s="20" t="s">
        <v>65</v>
      </c>
      <c r="N24" s="20" t="s">
        <v>34</v>
      </c>
      <c r="O24" s="20" t="s">
        <v>34</v>
      </c>
      <c r="P24" s="20" t="s">
        <v>65</v>
      </c>
      <c r="Q24" s="6"/>
    </row>
    <row r="25" spans="1:17" s="5" customFormat="1" ht="37.5" customHeight="1">
      <c r="A25" s="84" t="s">
        <v>43</v>
      </c>
      <c r="B25" s="33" t="s">
        <v>65</v>
      </c>
      <c r="C25" s="12" t="s">
        <v>65</v>
      </c>
      <c r="D25" s="12" t="s">
        <v>65</v>
      </c>
      <c r="E25" s="12" t="s">
        <v>65</v>
      </c>
      <c r="F25" s="127" t="s">
        <v>65</v>
      </c>
      <c r="G25" s="169" t="s">
        <v>34</v>
      </c>
      <c r="H25" s="20" t="s">
        <v>34</v>
      </c>
      <c r="I25" s="20" t="s">
        <v>34</v>
      </c>
      <c r="J25" s="20" t="s">
        <v>34</v>
      </c>
      <c r="K25" s="127" t="s">
        <v>34</v>
      </c>
      <c r="L25" s="169" t="s">
        <v>34</v>
      </c>
      <c r="M25" s="20" t="s">
        <v>65</v>
      </c>
      <c r="N25" s="20" t="s">
        <v>34</v>
      </c>
      <c r="O25" s="20" t="s">
        <v>34</v>
      </c>
      <c r="P25" s="20" t="s">
        <v>34</v>
      </c>
      <c r="Q25" s="6"/>
    </row>
    <row r="26" spans="1:17" s="5" customFormat="1" ht="37.5" customHeight="1">
      <c r="A26" s="84" t="s">
        <v>44</v>
      </c>
      <c r="B26" s="33" t="s">
        <v>65</v>
      </c>
      <c r="C26" s="12" t="s">
        <v>65</v>
      </c>
      <c r="D26" s="12" t="s">
        <v>65</v>
      </c>
      <c r="E26" s="12" t="s">
        <v>65</v>
      </c>
      <c r="F26" s="127" t="s">
        <v>65</v>
      </c>
      <c r="G26" s="169" t="s">
        <v>34</v>
      </c>
      <c r="H26" s="20" t="s">
        <v>34</v>
      </c>
      <c r="I26" s="20" t="s">
        <v>34</v>
      </c>
      <c r="J26" s="20" t="s">
        <v>34</v>
      </c>
      <c r="K26" s="127" t="s">
        <v>34</v>
      </c>
      <c r="L26" s="169" t="s">
        <v>34</v>
      </c>
      <c r="M26" s="20" t="s">
        <v>65</v>
      </c>
      <c r="N26" s="20" t="s">
        <v>34</v>
      </c>
      <c r="O26" s="20" t="s">
        <v>34</v>
      </c>
      <c r="P26" s="20" t="s">
        <v>34</v>
      </c>
      <c r="Q26" s="6"/>
    </row>
    <row r="27" spans="1:17" s="5" customFormat="1" ht="37.5" customHeight="1">
      <c r="A27" s="84" t="s">
        <v>45</v>
      </c>
      <c r="B27" s="33">
        <f>SUM(C27:D27)</f>
        <v>2</v>
      </c>
      <c r="C27" s="12">
        <f>SUM(H27,M27,'112-2'!B27,'112-2'!G27)</f>
        <v>2</v>
      </c>
      <c r="D27" s="12" t="s">
        <v>65</v>
      </c>
      <c r="E27" s="12">
        <f>SUM(J27,O27,'112-2'!D27,'112-2'!I27)</f>
        <v>1</v>
      </c>
      <c r="F27" s="127">
        <f>SUM(K27,P27,'112-2'!E27,'112-2'!J27)</f>
        <v>1</v>
      </c>
      <c r="G27" s="169" t="s">
        <v>9</v>
      </c>
      <c r="H27" s="20" t="s">
        <v>9</v>
      </c>
      <c r="I27" s="20" t="s">
        <v>9</v>
      </c>
      <c r="J27" s="20" t="s">
        <v>9</v>
      </c>
      <c r="K27" s="127" t="s">
        <v>9</v>
      </c>
      <c r="L27" s="169">
        <f>SUM(M27:N27)</f>
        <v>1</v>
      </c>
      <c r="M27" s="20">
        <v>1</v>
      </c>
      <c r="N27" s="20" t="s">
        <v>9</v>
      </c>
      <c r="O27" s="20">
        <v>1</v>
      </c>
      <c r="P27" s="20" t="s">
        <v>9</v>
      </c>
      <c r="Q27" s="6"/>
    </row>
    <row r="28" spans="1:17" s="5" customFormat="1" ht="37.5" customHeight="1">
      <c r="A28" s="84" t="s">
        <v>46</v>
      </c>
      <c r="B28" s="33">
        <f>SUM(C28:D28)</f>
        <v>6</v>
      </c>
      <c r="C28" s="12">
        <f>SUM(H28,M28,'112-2'!B28,'112-2'!G28)</f>
        <v>5</v>
      </c>
      <c r="D28" s="12">
        <f>SUM(I28,N28,'112-2'!C28,'112-2'!H28)</f>
        <v>1</v>
      </c>
      <c r="E28" s="12">
        <f>SUM(J28,O28,'112-2'!D28,'112-2'!I28)</f>
        <v>3</v>
      </c>
      <c r="F28" s="127">
        <f>SUM(K28,P28,'112-2'!E28,'112-2'!J28)</f>
        <v>3</v>
      </c>
      <c r="G28" s="169" t="s">
        <v>9</v>
      </c>
      <c r="H28" s="20" t="s">
        <v>9</v>
      </c>
      <c r="I28" s="20" t="s">
        <v>9</v>
      </c>
      <c r="J28" s="20" t="s">
        <v>9</v>
      </c>
      <c r="K28" s="127" t="s">
        <v>9</v>
      </c>
      <c r="L28" s="169" t="s">
        <v>65</v>
      </c>
      <c r="M28" s="20" t="s">
        <v>65</v>
      </c>
      <c r="N28" s="20" t="s">
        <v>9</v>
      </c>
      <c r="O28" s="20" t="s">
        <v>65</v>
      </c>
      <c r="P28" s="20" t="s">
        <v>9</v>
      </c>
      <c r="Q28" s="6"/>
    </row>
    <row r="29" spans="1:17" s="5" customFormat="1" ht="37.5" customHeight="1">
      <c r="A29" s="85" t="s">
        <v>130</v>
      </c>
      <c r="B29" s="33" t="s">
        <v>65</v>
      </c>
      <c r="C29" s="12" t="s">
        <v>65</v>
      </c>
      <c r="D29" s="12" t="s">
        <v>65</v>
      </c>
      <c r="E29" s="12" t="s">
        <v>65</v>
      </c>
      <c r="F29" s="127" t="s">
        <v>65</v>
      </c>
      <c r="G29" s="169" t="s">
        <v>9</v>
      </c>
      <c r="H29" s="20" t="s">
        <v>9</v>
      </c>
      <c r="I29" s="20" t="s">
        <v>9</v>
      </c>
      <c r="J29" s="20" t="s">
        <v>9</v>
      </c>
      <c r="K29" s="127" t="s">
        <v>9</v>
      </c>
      <c r="L29" s="169" t="s">
        <v>65</v>
      </c>
      <c r="M29" s="20" t="s">
        <v>65</v>
      </c>
      <c r="N29" s="20" t="s">
        <v>9</v>
      </c>
      <c r="O29" s="20" t="s">
        <v>65</v>
      </c>
      <c r="P29" s="20" t="s">
        <v>9</v>
      </c>
      <c r="Q29" s="6"/>
    </row>
    <row r="30" spans="1:17" s="5" customFormat="1" ht="37.5" customHeight="1" thickBot="1">
      <c r="A30" s="86" t="s">
        <v>47</v>
      </c>
      <c r="B30" s="13">
        <f>SUM(C30:D30)</f>
        <v>2</v>
      </c>
      <c r="C30" s="14">
        <f>SUM(H30,M30,'112-2'!B30,'112-2'!G30)</f>
        <v>2</v>
      </c>
      <c r="D30" s="14" t="s">
        <v>65</v>
      </c>
      <c r="E30" s="14">
        <f>SUM(J30,O30,'112-2'!D30,'112-2'!I30)</f>
        <v>2</v>
      </c>
      <c r="F30" s="128" t="s">
        <v>65</v>
      </c>
      <c r="G30" s="170" t="s">
        <v>9</v>
      </c>
      <c r="H30" s="57" t="s">
        <v>9</v>
      </c>
      <c r="I30" s="57" t="s">
        <v>9</v>
      </c>
      <c r="J30" s="57" t="s">
        <v>9</v>
      </c>
      <c r="K30" s="128" t="s">
        <v>9</v>
      </c>
      <c r="L30" s="118">
        <f>SUM(M30:N30)</f>
        <v>1</v>
      </c>
      <c r="M30" s="57">
        <v>1</v>
      </c>
      <c r="N30" s="57" t="s">
        <v>9</v>
      </c>
      <c r="O30" s="57">
        <v>1</v>
      </c>
      <c r="P30" s="57" t="s">
        <v>9</v>
      </c>
      <c r="Q30" s="6"/>
    </row>
  </sheetData>
  <mergeCells count="25">
    <mergeCell ref="O6:O7"/>
    <mergeCell ref="P6:P7"/>
    <mergeCell ref="J6:J7"/>
    <mergeCell ref="K6:K7"/>
    <mergeCell ref="M6:M7"/>
    <mergeCell ref="N6:N7"/>
    <mergeCell ref="L4:P4"/>
    <mergeCell ref="C5:D5"/>
    <mergeCell ref="E5:F5"/>
    <mergeCell ref="H5:I5"/>
    <mergeCell ref="J5:K5"/>
    <mergeCell ref="M5:N5"/>
    <mergeCell ref="O5:P5"/>
    <mergeCell ref="L5:L7"/>
    <mergeCell ref="C6:C7"/>
    <mergeCell ref="D6:D7"/>
    <mergeCell ref="B4:F4"/>
    <mergeCell ref="G4:K4"/>
    <mergeCell ref="A4:A7"/>
    <mergeCell ref="B5:B7"/>
    <mergeCell ref="G5:G7"/>
    <mergeCell ref="E6:E7"/>
    <mergeCell ref="F6:F7"/>
    <mergeCell ref="H6:H7"/>
    <mergeCell ref="I6:I7"/>
  </mergeCells>
  <printOptions/>
  <pageMargins left="0.5118110236220472" right="0.7086614173228347" top="0.7874015748031497" bottom="0.3937007874015748" header="0.5118110236220472" footer="0.2755905511811024"/>
  <pageSetup horizontalDpi="600" verticalDpi="600" orientation="portrait" paperSize="9" scale="90" r:id="rId1"/>
  <headerFooter alignWithMargins="0">
    <oddHeader>&amp;L&amp;11卒業後・中学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R30"/>
  <sheetViews>
    <sheetView showGridLines="0" zoomScaleSheetLayoutView="100" workbookViewId="0" topLeftCell="A1">
      <selection activeCell="A14" sqref="A14:IV30"/>
    </sheetView>
  </sheetViews>
  <sheetFormatPr defaultColWidth="8.625" defaultRowHeight="19.5" customHeight="1"/>
  <cols>
    <col min="1" max="10" width="5.625" style="1" customWidth="1"/>
    <col min="11" max="11" width="1.37890625" style="1" customWidth="1"/>
    <col min="12" max="15" width="5.625" style="1" customWidth="1"/>
    <col min="16" max="16" width="1.37890625" style="1" customWidth="1"/>
    <col min="17" max="17" width="9.00390625" style="47" customWidth="1"/>
    <col min="18" max="18" width="15.25390625" style="1" customWidth="1"/>
    <col min="19" max="16384" width="9.75390625" style="1" customWidth="1"/>
  </cols>
  <sheetData>
    <row r="1" ht="17.25" customHeight="1"/>
    <row r="2" ht="17.25" customHeight="1"/>
    <row r="3" spans="1:18" ht="17.25" customHeight="1" thickBot="1">
      <c r="A3" s="219" t="s">
        <v>124</v>
      </c>
      <c r="B3" s="48"/>
      <c r="C3" s="48"/>
      <c r="D3" s="48"/>
      <c r="E3" s="48"/>
      <c r="F3" s="48"/>
      <c r="G3" s="48"/>
      <c r="H3" s="48"/>
      <c r="I3" s="48"/>
      <c r="J3" s="48"/>
      <c r="K3" s="25"/>
      <c r="L3" s="48"/>
      <c r="M3" s="48"/>
      <c r="N3" s="48"/>
      <c r="O3" s="48"/>
      <c r="P3" s="25"/>
      <c r="Q3" s="49"/>
      <c r="R3" s="25"/>
    </row>
    <row r="4" spans="1:18" s="5" customFormat="1" ht="19.5" customHeight="1">
      <c r="A4" s="242" t="s">
        <v>35</v>
      </c>
      <c r="B4" s="270"/>
      <c r="C4" s="270"/>
      <c r="D4" s="270"/>
      <c r="E4" s="276"/>
      <c r="F4" s="242" t="s">
        <v>36</v>
      </c>
      <c r="G4" s="270"/>
      <c r="H4" s="270"/>
      <c r="I4" s="270"/>
      <c r="J4" s="295"/>
      <c r="K4" s="6"/>
      <c r="L4" s="296" t="s">
        <v>37</v>
      </c>
      <c r="M4" s="270"/>
      <c r="N4" s="270"/>
      <c r="O4" s="295"/>
      <c r="P4" s="6"/>
      <c r="Q4" s="50"/>
      <c r="R4" s="290" t="s">
        <v>117</v>
      </c>
    </row>
    <row r="5" spans="1:18" s="5" customFormat="1" ht="19.5" customHeight="1">
      <c r="A5" s="300" t="s">
        <v>12</v>
      </c>
      <c r="B5" s="286" t="s">
        <v>38</v>
      </c>
      <c r="C5" s="273"/>
      <c r="D5" s="286" t="s">
        <v>39</v>
      </c>
      <c r="E5" s="287"/>
      <c r="F5" s="280" t="s">
        <v>12</v>
      </c>
      <c r="G5" s="286" t="s">
        <v>38</v>
      </c>
      <c r="H5" s="273"/>
      <c r="I5" s="286" t="s">
        <v>39</v>
      </c>
      <c r="J5" s="294"/>
      <c r="K5" s="6"/>
      <c r="L5" s="293" t="s">
        <v>13</v>
      </c>
      <c r="M5" s="273"/>
      <c r="N5" s="286" t="s">
        <v>14</v>
      </c>
      <c r="O5" s="294"/>
      <c r="P5" s="6"/>
      <c r="Q5" s="51" t="s">
        <v>40</v>
      </c>
      <c r="R5" s="291"/>
    </row>
    <row r="6" spans="1:18" s="5" customFormat="1" ht="19.5" customHeight="1">
      <c r="A6" s="300"/>
      <c r="B6" s="285" t="s">
        <v>115</v>
      </c>
      <c r="C6" s="285" t="s">
        <v>116</v>
      </c>
      <c r="D6" s="282" t="s">
        <v>13</v>
      </c>
      <c r="E6" s="288" t="s">
        <v>14</v>
      </c>
      <c r="F6" s="280"/>
      <c r="G6" s="285" t="s">
        <v>115</v>
      </c>
      <c r="H6" s="285" t="s">
        <v>116</v>
      </c>
      <c r="I6" s="282" t="s">
        <v>13</v>
      </c>
      <c r="J6" s="299" t="s">
        <v>14</v>
      </c>
      <c r="K6" s="6"/>
      <c r="L6" s="302" t="s">
        <v>115</v>
      </c>
      <c r="M6" s="285" t="s">
        <v>116</v>
      </c>
      <c r="N6" s="285" t="s">
        <v>115</v>
      </c>
      <c r="O6" s="297" t="s">
        <v>116</v>
      </c>
      <c r="P6" s="6"/>
      <c r="Q6" s="51" t="s">
        <v>24</v>
      </c>
      <c r="R6" s="291"/>
    </row>
    <row r="7" spans="1:18" s="5" customFormat="1" ht="19.5" customHeight="1" thickBot="1">
      <c r="A7" s="301"/>
      <c r="B7" s="283"/>
      <c r="C7" s="283"/>
      <c r="D7" s="283"/>
      <c r="E7" s="289"/>
      <c r="F7" s="281"/>
      <c r="G7" s="283"/>
      <c r="H7" s="283"/>
      <c r="I7" s="283"/>
      <c r="J7" s="298"/>
      <c r="K7" s="6"/>
      <c r="L7" s="279"/>
      <c r="M7" s="283"/>
      <c r="N7" s="283"/>
      <c r="O7" s="298"/>
      <c r="P7" s="6"/>
      <c r="Q7" s="52" t="s">
        <v>25</v>
      </c>
      <c r="R7" s="292"/>
    </row>
    <row r="8" spans="1:18" s="5" customFormat="1" ht="22.5" customHeight="1">
      <c r="A8" s="6">
        <v>27</v>
      </c>
      <c r="B8" s="173">
        <v>24</v>
      </c>
      <c r="C8" s="173">
        <v>3</v>
      </c>
      <c r="D8" s="173">
        <v>15</v>
      </c>
      <c r="E8" s="174">
        <v>12</v>
      </c>
      <c r="F8" s="6">
        <v>4</v>
      </c>
      <c r="G8" s="173">
        <v>3</v>
      </c>
      <c r="H8" s="18">
        <v>1</v>
      </c>
      <c r="I8" s="173">
        <v>2</v>
      </c>
      <c r="J8" s="19">
        <v>2</v>
      </c>
      <c r="K8" s="6"/>
      <c r="L8" s="4">
        <v>53</v>
      </c>
      <c r="M8" s="173">
        <v>3</v>
      </c>
      <c r="N8" s="173">
        <v>13</v>
      </c>
      <c r="O8" s="19">
        <v>2</v>
      </c>
      <c r="P8" s="6"/>
      <c r="Q8" s="55">
        <v>7.042253521126761</v>
      </c>
      <c r="R8" s="171" t="s">
        <v>42</v>
      </c>
    </row>
    <row r="9" spans="1:18" s="5" customFormat="1" ht="22.5" customHeight="1">
      <c r="A9" s="188">
        <f>SUM(A10:A12)</f>
        <v>35</v>
      </c>
      <c r="B9" s="189">
        <f aca="true" t="shared" si="0" ref="B9:O9">SUM(B10:B12)</f>
        <v>33</v>
      </c>
      <c r="C9" s="189">
        <f t="shared" si="0"/>
        <v>2</v>
      </c>
      <c r="D9" s="189">
        <f t="shared" si="0"/>
        <v>19</v>
      </c>
      <c r="E9" s="190">
        <f t="shared" si="0"/>
        <v>16</v>
      </c>
      <c r="F9" s="188">
        <f t="shared" si="0"/>
        <v>2</v>
      </c>
      <c r="G9" s="189">
        <f t="shared" si="0"/>
        <v>1</v>
      </c>
      <c r="H9" s="189">
        <f t="shared" si="0"/>
        <v>1</v>
      </c>
      <c r="I9" s="189">
        <f t="shared" si="0"/>
        <v>1</v>
      </c>
      <c r="J9" s="206">
        <f>SUM(J10:J12)</f>
        <v>1</v>
      </c>
      <c r="K9" s="209"/>
      <c r="L9" s="205">
        <f t="shared" si="0"/>
        <v>29</v>
      </c>
      <c r="M9" s="189">
        <f t="shared" si="0"/>
        <v>2</v>
      </c>
      <c r="N9" s="189">
        <f t="shared" si="0"/>
        <v>19</v>
      </c>
      <c r="O9" s="206">
        <f t="shared" si="0"/>
        <v>1</v>
      </c>
      <c r="P9" s="209"/>
      <c r="Q9" s="210">
        <f>'112-1'!D9/'112-1'!B9*100</f>
        <v>5.88235294117647</v>
      </c>
      <c r="R9" s="211" t="s">
        <v>132</v>
      </c>
    </row>
    <row r="10" spans="1:18" s="5" customFormat="1" ht="22.5" customHeight="1">
      <c r="A10" s="26" t="s">
        <v>9</v>
      </c>
      <c r="B10" s="18" t="s">
        <v>9</v>
      </c>
      <c r="C10" s="18" t="s">
        <v>9</v>
      </c>
      <c r="D10" s="18" t="s">
        <v>9</v>
      </c>
      <c r="E10" s="124" t="s">
        <v>9</v>
      </c>
      <c r="F10" s="26" t="s">
        <v>9</v>
      </c>
      <c r="G10" s="18" t="s">
        <v>9</v>
      </c>
      <c r="H10" s="18" t="s">
        <v>9</v>
      </c>
      <c r="I10" s="18" t="s">
        <v>9</v>
      </c>
      <c r="J10" s="19" t="s">
        <v>9</v>
      </c>
      <c r="K10" s="26" t="s">
        <v>41</v>
      </c>
      <c r="L10" s="30" t="s">
        <v>9</v>
      </c>
      <c r="M10" s="18" t="s">
        <v>9</v>
      </c>
      <c r="N10" s="18" t="s">
        <v>9</v>
      </c>
      <c r="O10" s="19" t="s">
        <v>9</v>
      </c>
      <c r="P10" s="26"/>
      <c r="Q10" s="172" t="s">
        <v>9</v>
      </c>
      <c r="R10" s="90" t="s">
        <v>31</v>
      </c>
    </row>
    <row r="11" spans="1:18" s="5" customFormat="1" ht="22.5" customHeight="1">
      <c r="A11" s="26">
        <f aca="true" t="shared" si="1" ref="A11:J11">SUM(A14:A30)</f>
        <v>35</v>
      </c>
      <c r="B11" s="18">
        <f t="shared" si="1"/>
        <v>33</v>
      </c>
      <c r="C11" s="18">
        <f t="shared" si="1"/>
        <v>2</v>
      </c>
      <c r="D11" s="18">
        <f t="shared" si="1"/>
        <v>19</v>
      </c>
      <c r="E11" s="124">
        <f t="shared" si="1"/>
        <v>16</v>
      </c>
      <c r="F11" s="26">
        <f t="shared" si="1"/>
        <v>2</v>
      </c>
      <c r="G11" s="18">
        <f t="shared" si="1"/>
        <v>1</v>
      </c>
      <c r="H11" s="18">
        <f t="shared" si="1"/>
        <v>1</v>
      </c>
      <c r="I11" s="18">
        <f t="shared" si="1"/>
        <v>1</v>
      </c>
      <c r="J11" s="19">
        <f t="shared" si="1"/>
        <v>1</v>
      </c>
      <c r="K11" s="26"/>
      <c r="L11" s="30">
        <f>SUM(L14:L30)</f>
        <v>29</v>
      </c>
      <c r="M11" s="18">
        <f>SUM(M14:M30)</f>
        <v>2</v>
      </c>
      <c r="N11" s="18">
        <f>SUM(N14:N30)</f>
        <v>19</v>
      </c>
      <c r="O11" s="19">
        <f>SUM(O14:O30)</f>
        <v>1</v>
      </c>
      <c r="P11" s="26"/>
      <c r="Q11" s="172">
        <f>'112-1'!D11/'112-1'!B11*100</f>
        <v>5.88235294117647</v>
      </c>
      <c r="R11" s="90" t="s">
        <v>32</v>
      </c>
    </row>
    <row r="12" spans="1:18" s="5" customFormat="1" ht="22.5" customHeight="1" thickBot="1">
      <c r="A12" s="135" t="s">
        <v>9</v>
      </c>
      <c r="B12" s="15" t="s">
        <v>9</v>
      </c>
      <c r="C12" s="15" t="s">
        <v>9</v>
      </c>
      <c r="D12" s="15" t="s">
        <v>9</v>
      </c>
      <c r="E12" s="141" t="s">
        <v>9</v>
      </c>
      <c r="F12" s="135" t="s">
        <v>9</v>
      </c>
      <c r="G12" s="15" t="s">
        <v>9</v>
      </c>
      <c r="H12" s="15" t="s">
        <v>9</v>
      </c>
      <c r="I12" s="15" t="s">
        <v>9</v>
      </c>
      <c r="J12" s="11" t="s">
        <v>9</v>
      </c>
      <c r="K12" s="26"/>
      <c r="L12" s="22" t="s">
        <v>9</v>
      </c>
      <c r="M12" s="15" t="s">
        <v>9</v>
      </c>
      <c r="N12" s="15" t="s">
        <v>9</v>
      </c>
      <c r="O12" s="11" t="s">
        <v>9</v>
      </c>
      <c r="P12" s="26"/>
      <c r="Q12" s="53" t="s">
        <v>9</v>
      </c>
      <c r="R12" s="91" t="s">
        <v>33</v>
      </c>
    </row>
    <row r="13" spans="1:18" s="5" customFormat="1" ht="15" customHeight="1">
      <c r="A13" s="26"/>
      <c r="B13" s="18"/>
      <c r="C13" s="18"/>
      <c r="D13" s="18"/>
      <c r="E13" s="124"/>
      <c r="F13" s="26"/>
      <c r="G13" s="18"/>
      <c r="H13" s="18"/>
      <c r="I13" s="18"/>
      <c r="J13" s="19"/>
      <c r="K13" s="26"/>
      <c r="L13" s="30"/>
      <c r="M13" s="18"/>
      <c r="N13" s="18"/>
      <c r="O13" s="19"/>
      <c r="P13" s="26"/>
      <c r="Q13" s="55"/>
      <c r="R13" s="92" t="s">
        <v>103</v>
      </c>
    </row>
    <row r="14" spans="1:18" s="5" customFormat="1" ht="37.5" customHeight="1">
      <c r="A14" s="26">
        <f>SUM(B14:C14)</f>
        <v>9</v>
      </c>
      <c r="B14" s="18">
        <v>9</v>
      </c>
      <c r="C14" s="18" t="s">
        <v>65</v>
      </c>
      <c r="D14" s="18">
        <v>5</v>
      </c>
      <c r="E14" s="124">
        <v>4</v>
      </c>
      <c r="F14" s="26" t="s">
        <v>96</v>
      </c>
      <c r="G14" s="18" t="s">
        <v>65</v>
      </c>
      <c r="H14" s="18" t="s">
        <v>9</v>
      </c>
      <c r="I14" s="18" t="s">
        <v>65</v>
      </c>
      <c r="J14" s="19" t="s">
        <v>65</v>
      </c>
      <c r="K14" s="54"/>
      <c r="L14" s="30">
        <v>9</v>
      </c>
      <c r="M14" s="18" t="s">
        <v>9</v>
      </c>
      <c r="N14" s="18">
        <v>5</v>
      </c>
      <c r="O14" s="19" t="s">
        <v>65</v>
      </c>
      <c r="P14" s="54"/>
      <c r="Q14" s="172">
        <v>0</v>
      </c>
      <c r="R14" s="93" t="s">
        <v>48</v>
      </c>
    </row>
    <row r="15" spans="1:18" s="5" customFormat="1" ht="37.5" customHeight="1">
      <c r="A15" s="137">
        <f>SUM(B15:C15)</f>
        <v>5</v>
      </c>
      <c r="B15" s="20">
        <v>5</v>
      </c>
      <c r="C15" s="20" t="s">
        <v>9</v>
      </c>
      <c r="D15" s="20">
        <v>1</v>
      </c>
      <c r="E15" s="127">
        <v>4</v>
      </c>
      <c r="F15" s="137" t="s">
        <v>65</v>
      </c>
      <c r="G15" s="20" t="s">
        <v>65</v>
      </c>
      <c r="H15" s="20" t="s">
        <v>65</v>
      </c>
      <c r="I15" s="20" t="s">
        <v>65</v>
      </c>
      <c r="J15" s="21" t="s">
        <v>65</v>
      </c>
      <c r="K15" s="54"/>
      <c r="L15" s="33">
        <v>3</v>
      </c>
      <c r="M15" s="20" t="s">
        <v>65</v>
      </c>
      <c r="N15" s="20">
        <v>5</v>
      </c>
      <c r="O15" s="21" t="s">
        <v>9</v>
      </c>
      <c r="P15" s="54"/>
      <c r="Q15" s="56">
        <v>0</v>
      </c>
      <c r="R15" s="94" t="s">
        <v>49</v>
      </c>
    </row>
    <row r="16" spans="1:18" s="5" customFormat="1" ht="37.5" customHeight="1">
      <c r="A16" s="137" t="s">
        <v>65</v>
      </c>
      <c r="B16" s="20" t="s">
        <v>65</v>
      </c>
      <c r="C16" s="20" t="s">
        <v>9</v>
      </c>
      <c r="D16" s="20" t="s">
        <v>65</v>
      </c>
      <c r="E16" s="127" t="s">
        <v>65</v>
      </c>
      <c r="F16" s="137" t="s">
        <v>9</v>
      </c>
      <c r="G16" s="20" t="s">
        <v>9</v>
      </c>
      <c r="H16" s="20" t="s">
        <v>9</v>
      </c>
      <c r="I16" s="20" t="s">
        <v>9</v>
      </c>
      <c r="J16" s="21" t="s">
        <v>9</v>
      </c>
      <c r="K16" s="54"/>
      <c r="L16" s="33" t="s">
        <v>65</v>
      </c>
      <c r="M16" s="20" t="s">
        <v>9</v>
      </c>
      <c r="N16" s="20" t="s">
        <v>65</v>
      </c>
      <c r="O16" s="21" t="s">
        <v>9</v>
      </c>
      <c r="P16" s="54"/>
      <c r="Q16" s="56" t="s">
        <v>65</v>
      </c>
      <c r="R16" s="94" t="s">
        <v>50</v>
      </c>
    </row>
    <row r="17" spans="1:18" s="5" customFormat="1" ht="37.5" customHeight="1">
      <c r="A17" s="137">
        <f aca="true" t="shared" si="2" ref="A17:A22">SUM(B17:C17)</f>
        <v>2</v>
      </c>
      <c r="B17" s="20">
        <v>2</v>
      </c>
      <c r="C17" s="20" t="s">
        <v>9</v>
      </c>
      <c r="D17" s="20">
        <v>1</v>
      </c>
      <c r="E17" s="127">
        <v>1</v>
      </c>
      <c r="F17" s="137">
        <f>SUM(G17:H17)</f>
        <v>1</v>
      </c>
      <c r="G17" s="20">
        <v>1</v>
      </c>
      <c r="H17" s="20" t="s">
        <v>9</v>
      </c>
      <c r="I17" s="20" t="s">
        <v>9</v>
      </c>
      <c r="J17" s="21">
        <v>1</v>
      </c>
      <c r="K17" s="54"/>
      <c r="L17" s="33">
        <v>1</v>
      </c>
      <c r="M17" s="20" t="s">
        <v>9</v>
      </c>
      <c r="N17" s="20">
        <v>3</v>
      </c>
      <c r="O17" s="21" t="s">
        <v>9</v>
      </c>
      <c r="P17" s="54"/>
      <c r="Q17" s="56">
        <v>0</v>
      </c>
      <c r="R17" s="94" t="s">
        <v>51</v>
      </c>
    </row>
    <row r="18" spans="1:18" s="5" customFormat="1" ht="37.5" customHeight="1">
      <c r="A18" s="137">
        <f t="shared" si="2"/>
        <v>2</v>
      </c>
      <c r="B18" s="20">
        <v>2</v>
      </c>
      <c r="C18" s="20" t="s">
        <v>9</v>
      </c>
      <c r="D18" s="20">
        <v>2</v>
      </c>
      <c r="E18" s="127" t="s">
        <v>65</v>
      </c>
      <c r="F18" s="137">
        <f>SUM(G18:H18)</f>
        <v>1</v>
      </c>
      <c r="G18" s="20" t="s">
        <v>9</v>
      </c>
      <c r="H18" s="20">
        <v>1</v>
      </c>
      <c r="I18" s="20">
        <v>1</v>
      </c>
      <c r="J18" s="21" t="s">
        <v>9</v>
      </c>
      <c r="K18" s="54"/>
      <c r="L18" s="33">
        <v>2</v>
      </c>
      <c r="M18" s="20">
        <v>1</v>
      </c>
      <c r="N18" s="20" t="s">
        <v>65</v>
      </c>
      <c r="O18" s="21" t="s">
        <v>9</v>
      </c>
      <c r="P18" s="54"/>
      <c r="Q18" s="56">
        <v>33.3</v>
      </c>
      <c r="R18" s="94" t="s">
        <v>52</v>
      </c>
    </row>
    <row r="19" spans="1:18" s="5" customFormat="1" ht="37.5" customHeight="1">
      <c r="A19" s="137">
        <f t="shared" si="2"/>
        <v>1</v>
      </c>
      <c r="B19" s="20">
        <v>1</v>
      </c>
      <c r="C19" s="20" t="s">
        <v>9</v>
      </c>
      <c r="D19" s="20" t="s">
        <v>65</v>
      </c>
      <c r="E19" s="127">
        <v>1</v>
      </c>
      <c r="F19" s="137" t="s">
        <v>137</v>
      </c>
      <c r="G19" s="20" t="s">
        <v>65</v>
      </c>
      <c r="H19" s="20" t="s">
        <v>65</v>
      </c>
      <c r="I19" s="20" t="s">
        <v>9</v>
      </c>
      <c r="J19" s="21" t="s">
        <v>9</v>
      </c>
      <c r="K19" s="54"/>
      <c r="L19" s="33" t="s">
        <v>65</v>
      </c>
      <c r="M19" s="20" t="s">
        <v>65</v>
      </c>
      <c r="N19" s="20">
        <v>1</v>
      </c>
      <c r="O19" s="21" t="s">
        <v>65</v>
      </c>
      <c r="P19" s="54"/>
      <c r="Q19" s="56">
        <v>0</v>
      </c>
      <c r="R19" s="94" t="s">
        <v>53</v>
      </c>
    </row>
    <row r="20" spans="1:18" s="5" customFormat="1" ht="37.5" customHeight="1">
      <c r="A20" s="137">
        <f t="shared" si="2"/>
        <v>2</v>
      </c>
      <c r="B20" s="20">
        <v>1</v>
      </c>
      <c r="C20" s="20">
        <v>1</v>
      </c>
      <c r="D20" s="20">
        <v>2</v>
      </c>
      <c r="E20" s="127" t="s">
        <v>65</v>
      </c>
      <c r="F20" s="137" t="s">
        <v>9</v>
      </c>
      <c r="G20" s="20" t="s">
        <v>9</v>
      </c>
      <c r="H20" s="20" t="s">
        <v>9</v>
      </c>
      <c r="I20" s="20" t="s">
        <v>9</v>
      </c>
      <c r="J20" s="21" t="s">
        <v>9</v>
      </c>
      <c r="K20" s="54"/>
      <c r="L20" s="33">
        <v>1</v>
      </c>
      <c r="M20" s="20">
        <v>1</v>
      </c>
      <c r="N20" s="20" t="s">
        <v>65</v>
      </c>
      <c r="O20" s="21" t="s">
        <v>65</v>
      </c>
      <c r="P20" s="54"/>
      <c r="Q20" s="56">
        <v>50</v>
      </c>
      <c r="R20" s="94" t="s">
        <v>54</v>
      </c>
    </row>
    <row r="21" spans="1:18" s="5" customFormat="1" ht="37.5" customHeight="1">
      <c r="A21" s="137">
        <f t="shared" si="2"/>
        <v>4</v>
      </c>
      <c r="B21" s="20">
        <v>4</v>
      </c>
      <c r="C21" s="20" t="s">
        <v>9</v>
      </c>
      <c r="D21" s="20">
        <v>2</v>
      </c>
      <c r="E21" s="127">
        <v>2</v>
      </c>
      <c r="F21" s="137" t="s">
        <v>65</v>
      </c>
      <c r="G21" s="20" t="s">
        <v>9</v>
      </c>
      <c r="H21" s="20" t="s">
        <v>65</v>
      </c>
      <c r="I21" s="20" t="s">
        <v>9</v>
      </c>
      <c r="J21" s="21" t="s">
        <v>65</v>
      </c>
      <c r="K21" s="54"/>
      <c r="L21" s="33">
        <v>4</v>
      </c>
      <c r="M21" s="20" t="s">
        <v>9</v>
      </c>
      <c r="N21" s="20">
        <v>2</v>
      </c>
      <c r="O21" s="21" t="s">
        <v>65</v>
      </c>
      <c r="P21" s="54"/>
      <c r="Q21" s="56">
        <v>0</v>
      </c>
      <c r="R21" s="94" t="s">
        <v>128</v>
      </c>
    </row>
    <row r="22" spans="1:18" s="5" customFormat="1" ht="37.5" customHeight="1">
      <c r="A22" s="137">
        <f t="shared" si="2"/>
        <v>2</v>
      </c>
      <c r="B22" s="20">
        <v>2</v>
      </c>
      <c r="C22" s="20" t="s">
        <v>34</v>
      </c>
      <c r="D22" s="20">
        <v>2</v>
      </c>
      <c r="E22" s="127" t="s">
        <v>65</v>
      </c>
      <c r="F22" s="137" t="s">
        <v>34</v>
      </c>
      <c r="G22" s="20" t="s">
        <v>34</v>
      </c>
      <c r="H22" s="20" t="s">
        <v>34</v>
      </c>
      <c r="I22" s="20" t="s">
        <v>34</v>
      </c>
      <c r="J22" s="21" t="s">
        <v>34</v>
      </c>
      <c r="K22" s="54"/>
      <c r="L22" s="33">
        <v>2</v>
      </c>
      <c r="M22" s="20" t="s">
        <v>34</v>
      </c>
      <c r="N22" s="20" t="s">
        <v>65</v>
      </c>
      <c r="O22" s="21" t="s">
        <v>34</v>
      </c>
      <c r="P22" s="54"/>
      <c r="Q22" s="56">
        <v>0</v>
      </c>
      <c r="R22" s="94" t="s">
        <v>129</v>
      </c>
    </row>
    <row r="23" spans="1:18" s="5" customFormat="1" ht="37.5" customHeight="1">
      <c r="A23" s="137" t="s">
        <v>65</v>
      </c>
      <c r="B23" s="20" t="s">
        <v>65</v>
      </c>
      <c r="C23" s="20" t="s">
        <v>34</v>
      </c>
      <c r="D23" s="20" t="s">
        <v>65</v>
      </c>
      <c r="E23" s="127" t="s">
        <v>65</v>
      </c>
      <c r="F23" s="137" t="s">
        <v>34</v>
      </c>
      <c r="G23" s="20" t="s">
        <v>34</v>
      </c>
      <c r="H23" s="20" t="s">
        <v>34</v>
      </c>
      <c r="I23" s="20" t="s">
        <v>34</v>
      </c>
      <c r="J23" s="21" t="s">
        <v>34</v>
      </c>
      <c r="K23" s="54"/>
      <c r="L23" s="33">
        <v>1</v>
      </c>
      <c r="M23" s="20" t="s">
        <v>34</v>
      </c>
      <c r="N23" s="20" t="s">
        <v>65</v>
      </c>
      <c r="O23" s="21" t="s">
        <v>34</v>
      </c>
      <c r="P23" s="54"/>
      <c r="Q23" s="56">
        <v>0</v>
      </c>
      <c r="R23" s="94" t="s">
        <v>55</v>
      </c>
    </row>
    <row r="24" spans="1:18" s="5" customFormat="1" ht="37.5" customHeight="1">
      <c r="A24" s="137" t="s">
        <v>34</v>
      </c>
      <c r="B24" s="20" t="s">
        <v>65</v>
      </c>
      <c r="C24" s="20" t="s">
        <v>34</v>
      </c>
      <c r="D24" s="20" t="s">
        <v>65</v>
      </c>
      <c r="E24" s="127" t="s">
        <v>65</v>
      </c>
      <c r="F24" s="137" t="s">
        <v>34</v>
      </c>
      <c r="G24" s="20" t="s">
        <v>34</v>
      </c>
      <c r="H24" s="20" t="s">
        <v>34</v>
      </c>
      <c r="I24" s="20" t="s">
        <v>34</v>
      </c>
      <c r="J24" s="21" t="s">
        <v>34</v>
      </c>
      <c r="K24" s="54"/>
      <c r="L24" s="33" t="s">
        <v>65</v>
      </c>
      <c r="M24" s="20" t="s">
        <v>34</v>
      </c>
      <c r="N24" s="20" t="s">
        <v>65</v>
      </c>
      <c r="O24" s="21" t="s">
        <v>34</v>
      </c>
      <c r="P24" s="54"/>
      <c r="Q24" s="56" t="s">
        <v>65</v>
      </c>
      <c r="R24" s="94" t="s">
        <v>56</v>
      </c>
    </row>
    <row r="25" spans="1:18" s="5" customFormat="1" ht="37.5" customHeight="1">
      <c r="A25" s="137" t="s">
        <v>34</v>
      </c>
      <c r="B25" s="20" t="s">
        <v>65</v>
      </c>
      <c r="C25" s="20" t="s">
        <v>34</v>
      </c>
      <c r="D25" s="20" t="s">
        <v>65</v>
      </c>
      <c r="E25" s="127" t="s">
        <v>65</v>
      </c>
      <c r="F25" s="137" t="s">
        <v>34</v>
      </c>
      <c r="G25" s="20" t="s">
        <v>34</v>
      </c>
      <c r="H25" s="20" t="s">
        <v>34</v>
      </c>
      <c r="I25" s="20" t="s">
        <v>34</v>
      </c>
      <c r="J25" s="21" t="s">
        <v>34</v>
      </c>
      <c r="K25" s="54"/>
      <c r="L25" s="33" t="s">
        <v>65</v>
      </c>
      <c r="M25" s="20" t="s">
        <v>34</v>
      </c>
      <c r="N25" s="20" t="s">
        <v>65</v>
      </c>
      <c r="O25" s="21" t="s">
        <v>34</v>
      </c>
      <c r="P25" s="54"/>
      <c r="Q25" s="56" t="s">
        <v>65</v>
      </c>
      <c r="R25" s="94" t="s">
        <v>57</v>
      </c>
    </row>
    <row r="26" spans="1:18" s="5" customFormat="1" ht="37.5" customHeight="1">
      <c r="A26" s="137" t="s">
        <v>34</v>
      </c>
      <c r="B26" s="20" t="s">
        <v>65</v>
      </c>
      <c r="C26" s="20" t="s">
        <v>34</v>
      </c>
      <c r="D26" s="20" t="s">
        <v>65</v>
      </c>
      <c r="E26" s="127" t="s">
        <v>65</v>
      </c>
      <c r="F26" s="137" t="s">
        <v>34</v>
      </c>
      <c r="G26" s="20" t="s">
        <v>34</v>
      </c>
      <c r="H26" s="20" t="s">
        <v>34</v>
      </c>
      <c r="I26" s="20" t="s">
        <v>34</v>
      </c>
      <c r="J26" s="21" t="s">
        <v>34</v>
      </c>
      <c r="K26" s="54"/>
      <c r="L26" s="33" t="s">
        <v>65</v>
      </c>
      <c r="M26" s="20" t="s">
        <v>34</v>
      </c>
      <c r="N26" s="20" t="s">
        <v>65</v>
      </c>
      <c r="O26" s="21" t="s">
        <v>34</v>
      </c>
      <c r="P26" s="54"/>
      <c r="Q26" s="56" t="s">
        <v>65</v>
      </c>
      <c r="R26" s="94" t="s">
        <v>58</v>
      </c>
    </row>
    <row r="27" spans="1:18" s="5" customFormat="1" ht="37.5" customHeight="1">
      <c r="A27" s="137">
        <f>SUM(B27:C27)</f>
        <v>1</v>
      </c>
      <c r="B27" s="20">
        <v>1</v>
      </c>
      <c r="C27" s="20" t="s">
        <v>34</v>
      </c>
      <c r="D27" s="20" t="s">
        <v>65</v>
      </c>
      <c r="E27" s="127">
        <v>1</v>
      </c>
      <c r="F27" s="137" t="s">
        <v>34</v>
      </c>
      <c r="G27" s="20" t="s">
        <v>34</v>
      </c>
      <c r="H27" s="20" t="s">
        <v>34</v>
      </c>
      <c r="I27" s="20" t="s">
        <v>34</v>
      </c>
      <c r="J27" s="21" t="s">
        <v>34</v>
      </c>
      <c r="K27" s="54"/>
      <c r="L27" s="33">
        <v>1</v>
      </c>
      <c r="M27" s="20" t="s">
        <v>34</v>
      </c>
      <c r="N27" s="20">
        <v>1</v>
      </c>
      <c r="O27" s="21" t="s">
        <v>34</v>
      </c>
      <c r="P27" s="54"/>
      <c r="Q27" s="56">
        <v>0</v>
      </c>
      <c r="R27" s="94" t="s">
        <v>59</v>
      </c>
    </row>
    <row r="28" spans="1:18" s="5" customFormat="1" ht="37.5" customHeight="1">
      <c r="A28" s="137">
        <f>SUM(B28:C28)</f>
        <v>6</v>
      </c>
      <c r="B28" s="20">
        <v>5</v>
      </c>
      <c r="C28" s="20">
        <v>1</v>
      </c>
      <c r="D28" s="20">
        <v>3</v>
      </c>
      <c r="E28" s="127">
        <v>3</v>
      </c>
      <c r="F28" s="137" t="s">
        <v>9</v>
      </c>
      <c r="G28" s="20" t="s">
        <v>9</v>
      </c>
      <c r="H28" s="20" t="s">
        <v>9</v>
      </c>
      <c r="I28" s="20" t="s">
        <v>9</v>
      </c>
      <c r="J28" s="21" t="s">
        <v>9</v>
      </c>
      <c r="K28" s="54"/>
      <c r="L28" s="33">
        <v>3</v>
      </c>
      <c r="M28" s="20" t="s">
        <v>65</v>
      </c>
      <c r="N28" s="20">
        <v>2</v>
      </c>
      <c r="O28" s="21">
        <v>1</v>
      </c>
      <c r="P28" s="54"/>
      <c r="Q28" s="56">
        <v>16.7</v>
      </c>
      <c r="R28" s="94" t="s">
        <v>60</v>
      </c>
    </row>
    <row r="29" spans="1:18" s="5" customFormat="1" ht="37.5" customHeight="1">
      <c r="A29" s="137" t="s">
        <v>65</v>
      </c>
      <c r="B29" s="20" t="s">
        <v>65</v>
      </c>
      <c r="C29" s="20" t="s">
        <v>9</v>
      </c>
      <c r="D29" s="20" t="s">
        <v>65</v>
      </c>
      <c r="E29" s="127" t="s">
        <v>65</v>
      </c>
      <c r="F29" s="137" t="s">
        <v>9</v>
      </c>
      <c r="G29" s="20" t="s">
        <v>9</v>
      </c>
      <c r="H29" s="20" t="s">
        <v>9</v>
      </c>
      <c r="I29" s="20" t="s">
        <v>9</v>
      </c>
      <c r="J29" s="21" t="s">
        <v>9</v>
      </c>
      <c r="K29" s="54"/>
      <c r="L29" s="33" t="s">
        <v>65</v>
      </c>
      <c r="M29" s="20" t="s">
        <v>9</v>
      </c>
      <c r="N29" s="20" t="s">
        <v>65</v>
      </c>
      <c r="O29" s="21" t="s">
        <v>9</v>
      </c>
      <c r="P29" s="54"/>
      <c r="Q29" s="56" t="s">
        <v>65</v>
      </c>
      <c r="R29" s="94" t="s">
        <v>130</v>
      </c>
    </row>
    <row r="30" spans="1:18" s="5" customFormat="1" ht="37.5" customHeight="1" thickBot="1">
      <c r="A30" s="121">
        <f>SUM(B30:C30)</f>
        <v>1</v>
      </c>
      <c r="B30" s="57">
        <v>1</v>
      </c>
      <c r="C30" s="57" t="s">
        <v>9</v>
      </c>
      <c r="D30" s="57">
        <v>1</v>
      </c>
      <c r="E30" s="128" t="s">
        <v>9</v>
      </c>
      <c r="F30" s="138" t="s">
        <v>9</v>
      </c>
      <c r="G30" s="57" t="s">
        <v>9</v>
      </c>
      <c r="H30" s="57" t="s">
        <v>9</v>
      </c>
      <c r="I30" s="57" t="s">
        <v>9</v>
      </c>
      <c r="J30" s="58" t="s">
        <v>9</v>
      </c>
      <c r="K30" s="54"/>
      <c r="L30" s="13">
        <v>2</v>
      </c>
      <c r="M30" s="57" t="s">
        <v>9</v>
      </c>
      <c r="N30" s="57" t="s">
        <v>9</v>
      </c>
      <c r="O30" s="58" t="s">
        <v>9</v>
      </c>
      <c r="P30" s="54"/>
      <c r="Q30" s="75">
        <v>0</v>
      </c>
      <c r="R30" s="96" t="s">
        <v>61</v>
      </c>
    </row>
  </sheetData>
  <mergeCells count="24">
    <mergeCell ref="A5:A7"/>
    <mergeCell ref="F5:F7"/>
    <mergeCell ref="L6:L7"/>
    <mergeCell ref="M6:M7"/>
    <mergeCell ref="B6:B7"/>
    <mergeCell ref="C6:C7"/>
    <mergeCell ref="D6:D7"/>
    <mergeCell ref="E6:E7"/>
    <mergeCell ref="N6:N7"/>
    <mergeCell ref="O6:O7"/>
    <mergeCell ref="G6:G7"/>
    <mergeCell ref="H6:H7"/>
    <mergeCell ref="I6:I7"/>
    <mergeCell ref="J6:J7"/>
    <mergeCell ref="R4:R7"/>
    <mergeCell ref="L5:M5"/>
    <mergeCell ref="N5:O5"/>
    <mergeCell ref="A4:E4"/>
    <mergeCell ref="F4:J4"/>
    <mergeCell ref="L4:O4"/>
    <mergeCell ref="B5:C5"/>
    <mergeCell ref="D5:E5"/>
    <mergeCell ref="G5:H5"/>
    <mergeCell ref="I5:J5"/>
  </mergeCells>
  <printOptions/>
  <pageMargins left="0.6692913385826772" right="0.5118110236220472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&amp;R&amp;11卒業後・中学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2006-11-02T04:28:34Z</cp:lastPrinted>
  <dcterms:created xsi:type="dcterms:W3CDTF">2005-08-30T07:25:36Z</dcterms:created>
  <dcterms:modified xsi:type="dcterms:W3CDTF">2006-11-06T01:07:10Z</dcterms:modified>
  <cp:category/>
  <cp:version/>
  <cp:contentType/>
  <cp:contentStatus/>
</cp:coreProperties>
</file>