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410" activeTab="14"/>
  </bookViews>
  <sheets>
    <sheet name="21" sheetId="1" r:id="rId1"/>
    <sheet name="22.23" sheetId="2" r:id="rId2"/>
    <sheet name="24" sheetId="3" r:id="rId3"/>
    <sheet name="25" sheetId="4" r:id="rId4"/>
    <sheet name="26" sheetId="5" r:id="rId5"/>
    <sheet name="27" sheetId="6" r:id="rId6"/>
    <sheet name="28" sheetId="7" r:id="rId7"/>
    <sheet name="29" sheetId="8" r:id="rId8"/>
    <sheet name="30-1" sheetId="9" r:id="rId9"/>
    <sheet name="30-2" sheetId="10" r:id="rId10"/>
    <sheet name="30-3" sheetId="11" r:id="rId11"/>
    <sheet name="30-4" sheetId="12" r:id="rId12"/>
    <sheet name="31-1" sheetId="13" r:id="rId13"/>
    <sheet name="31-2" sheetId="14" r:id="rId14"/>
    <sheet name="32～39" sheetId="15" r:id="rId15"/>
  </sheets>
  <definedNames>
    <definedName name="_xlnm.Print_Area" localSheetId="0">'21'!$A$1:$T$29</definedName>
    <definedName name="_xlnm.Print_Area" localSheetId="1">'22.23'!$A$1:$N$36</definedName>
    <definedName name="_xlnm.Print_Area" localSheetId="2">'24'!$A$1:$T$32</definedName>
    <definedName name="_xlnm.Print_Area" localSheetId="3">'25'!$A$1:$I$29</definedName>
    <definedName name="_xlnm.Print_Area" localSheetId="4">'26'!$A$1:$J$29</definedName>
    <definedName name="_xlnm.Print_Area" localSheetId="5">'27'!$A$1:$M$28</definedName>
    <definedName name="_xlnm.Print_Area" localSheetId="6">'28'!$A$1:$I$28</definedName>
    <definedName name="_xlnm.Print_Area" localSheetId="7">'29'!$A$4:$G$29</definedName>
    <definedName name="_xlnm.Print_Area" localSheetId="8">'30-1'!$A$1:$V$29</definedName>
    <definedName name="_xlnm.Print_Area" localSheetId="9">'30-2'!$A$1:$S$28</definedName>
    <definedName name="_xlnm.Print_Area" localSheetId="10">'30-3'!$A$1:$V$28</definedName>
    <definedName name="_xlnm.Print_Area" localSheetId="11">'30-4'!$A$2:$S$28</definedName>
    <definedName name="_xlnm.Print_Area" localSheetId="12">'31-1'!$A$1:$S$29</definedName>
    <definedName name="_xlnm.Print_Area" localSheetId="13">'31-2'!$A$1:$P$29</definedName>
    <definedName name="_xlnm.Print_Area" localSheetId="14">'32～39'!$A$1:$AU$62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<sst xmlns="http://schemas.openxmlformats.org/spreadsheetml/2006/main" count="874" uniqueCount="326">
  <si>
    <t>区  分</t>
  </si>
  <si>
    <t>計</t>
  </si>
  <si>
    <t>男</t>
  </si>
  <si>
    <t>女</t>
  </si>
  <si>
    <t>-</t>
  </si>
  <si>
    <t>-</t>
  </si>
  <si>
    <t>あわら市</t>
  </si>
  <si>
    <t>-</t>
  </si>
  <si>
    <t>第 23 表  類型別学校数</t>
  </si>
  <si>
    <t>国立</t>
  </si>
  <si>
    <t>公立</t>
  </si>
  <si>
    <t>私立</t>
  </si>
  <si>
    <t>公   立</t>
  </si>
  <si>
    <t>４   〃</t>
  </si>
  <si>
    <t>５   〃</t>
  </si>
  <si>
    <t>８   〃</t>
  </si>
  <si>
    <t>９   〃</t>
  </si>
  <si>
    <t>１０  〃</t>
  </si>
  <si>
    <t>１１  〃</t>
  </si>
  <si>
    <t>１２  〃</t>
  </si>
  <si>
    <t>１３  〃</t>
  </si>
  <si>
    <t>１４  〃</t>
  </si>
  <si>
    <t>１５  〃</t>
  </si>
  <si>
    <t>複式学級のある学校</t>
  </si>
  <si>
    <t>複式学級のみの学校</t>
  </si>
  <si>
    <t>２０  〃</t>
  </si>
  <si>
    <t>２１  〃</t>
  </si>
  <si>
    <t>２２  〃</t>
  </si>
  <si>
    <t>２３  〃</t>
  </si>
  <si>
    <t>２４  〃</t>
  </si>
  <si>
    <t>学校医のいる学校</t>
  </si>
  <si>
    <t>学校歯科医のいる学校</t>
  </si>
  <si>
    <t>学校薬剤師のいる学校</t>
  </si>
  <si>
    <t>区   分</t>
  </si>
  <si>
    <t>区          分</t>
  </si>
  <si>
    <t xml:space="preserve"> ０　学級</t>
  </si>
  <si>
    <t>本校</t>
  </si>
  <si>
    <t>分校</t>
  </si>
  <si>
    <t>１   〃</t>
  </si>
  <si>
    <t>２   〃</t>
  </si>
  <si>
    <t>学  校  全  数</t>
  </si>
  <si>
    <t>３   〃</t>
  </si>
  <si>
    <t>保健主事のいる学校</t>
  </si>
  <si>
    <t>６   〃</t>
  </si>
  <si>
    <t>７   〃</t>
  </si>
  <si>
    <t>本務養護教員のいる学校</t>
  </si>
  <si>
    <t>本務事務職員のいる学校</t>
  </si>
  <si>
    <t>負担法による事務職員の</t>
  </si>
  <si>
    <t>１６  〃</t>
  </si>
  <si>
    <t>１７  〃</t>
  </si>
  <si>
    <t>１８  〃</t>
  </si>
  <si>
    <t>１９  〃</t>
  </si>
  <si>
    <t>２５～３０</t>
  </si>
  <si>
    <t>第 24 表　市町村別・生徒数別学校数</t>
  </si>
  <si>
    <t xml:space="preserve">  ～</t>
  </si>
  <si>
    <t xml:space="preserve"> ～</t>
  </si>
  <si>
    <t xml:space="preserve">  人</t>
  </si>
  <si>
    <t>　 人</t>
  </si>
  <si>
    <t>以上</t>
  </si>
  <si>
    <t>知的障害</t>
  </si>
  <si>
    <t>第 26 表　収容人員別学級数</t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</si>
  <si>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</si>
  <si>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</si>
  <si>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</si>
  <si>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</si>
  <si>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</si>
  <si>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</si>
  <si>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</si>
  <si>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 以下</t>
  </si>
  <si>
    <t xml:space="preserve">   12人</t>
  </si>
  <si>
    <t xml:space="preserve">   20人</t>
  </si>
  <si>
    <t xml:space="preserve">   25人</t>
  </si>
  <si>
    <t xml:space="preserve">   30人</t>
  </si>
  <si>
    <t xml:space="preserve">   35人</t>
  </si>
  <si>
    <t xml:space="preserve">   40人</t>
  </si>
  <si>
    <t xml:space="preserve">  41人</t>
  </si>
  <si>
    <t>　 以上</t>
  </si>
  <si>
    <t>-</t>
  </si>
  <si>
    <t>理  由  別  長  期  欠  席  生  徒  数</t>
  </si>
  <si>
    <t>計</t>
  </si>
  <si>
    <t>病気</t>
  </si>
  <si>
    <t>経済的理由</t>
  </si>
  <si>
    <t>不登校</t>
  </si>
  <si>
    <t>その他</t>
  </si>
  <si>
    <t>第 30 表　職名別教員数（本務者）</t>
  </si>
  <si>
    <t>男</t>
  </si>
  <si>
    <t>女</t>
  </si>
  <si>
    <t>-</t>
  </si>
  <si>
    <t>-</t>
  </si>
  <si>
    <t>助教諭</t>
  </si>
  <si>
    <t>養護教諭</t>
  </si>
  <si>
    <t xml:space="preserve"> 養護助教諭</t>
  </si>
  <si>
    <t>講     師</t>
  </si>
  <si>
    <t>（兼務者）</t>
  </si>
  <si>
    <t xml:space="preserve">     負担法によるもの（公立）</t>
  </si>
  <si>
    <t xml:space="preserve"> 学校栄養職員</t>
  </si>
  <si>
    <t>学校給食調理従事員</t>
  </si>
  <si>
    <t xml:space="preserve"> 用  務  員</t>
  </si>
  <si>
    <t>警備員・その他</t>
  </si>
  <si>
    <t>計</t>
  </si>
  <si>
    <t xml:space="preserve">                   その他の者</t>
  </si>
  <si>
    <t xml:space="preserve">                                   その他の者</t>
  </si>
  <si>
    <t xml:space="preserve"> 養護職員(看護師等）</t>
  </si>
  <si>
    <t>事務職員</t>
  </si>
  <si>
    <t>本  校</t>
  </si>
  <si>
    <t>学校数</t>
  </si>
  <si>
    <t>学級数</t>
  </si>
  <si>
    <t>生徒数</t>
  </si>
  <si>
    <t>教員数</t>
  </si>
  <si>
    <t>職員数</t>
  </si>
  <si>
    <t>本務者</t>
  </si>
  <si>
    <t>兼務者</t>
  </si>
  <si>
    <t>（本務者）</t>
  </si>
  <si>
    <t>南越前町</t>
  </si>
  <si>
    <t>越前町</t>
  </si>
  <si>
    <t>若狭町</t>
  </si>
  <si>
    <t>本務栄養教諭のいる学校</t>
  </si>
  <si>
    <t>栄養教諭</t>
  </si>
  <si>
    <t>学校栄養職員</t>
  </si>
  <si>
    <t>分　校</t>
  </si>
  <si>
    <t>校長・教頭・教諭・助教諭・講師</t>
  </si>
  <si>
    <t>休　　職</t>
  </si>
  <si>
    <t>育児休業</t>
  </si>
  <si>
    <t>教職員組合専従者
（公立）</t>
  </si>
  <si>
    <t>職務上の
負傷
疾病</t>
  </si>
  <si>
    <t>結核</t>
  </si>
  <si>
    <t>その他</t>
  </si>
  <si>
    <t>区分</t>
  </si>
  <si>
    <t>国立</t>
  </si>
  <si>
    <t>公立</t>
  </si>
  <si>
    <t>私立</t>
  </si>
  <si>
    <t>養護教諭・養護助教諭・栄養教諭</t>
  </si>
  <si>
    <t>留学者・
海外日本人学校派遣者</t>
  </si>
  <si>
    <t>教務
主任</t>
  </si>
  <si>
    <t>学年
主任</t>
  </si>
  <si>
    <t>保健
主事</t>
  </si>
  <si>
    <t>司書
教諭</t>
  </si>
  <si>
    <t>舎監</t>
  </si>
  <si>
    <t>産休代替教職員</t>
  </si>
  <si>
    <t>育休代替教員</t>
  </si>
  <si>
    <t>養護教諭・
養護助教諭
・栄養教諭</t>
  </si>
  <si>
    <t>事務職員</t>
  </si>
  <si>
    <t>学校栄養
職員</t>
  </si>
  <si>
    <t>学校図書
館事務員</t>
  </si>
  <si>
    <t>給食職員</t>
  </si>
  <si>
    <t>区  分</t>
  </si>
  <si>
    <t>学校医</t>
  </si>
  <si>
    <t>学校歯科医</t>
  </si>
  <si>
    <t>学校薬剤師</t>
  </si>
  <si>
    <t>-</t>
  </si>
  <si>
    <t>国　立</t>
  </si>
  <si>
    <t>公　立</t>
  </si>
  <si>
    <t>-</t>
  </si>
  <si>
    <t>私　立</t>
  </si>
  <si>
    <t>計</t>
  </si>
  <si>
    <t>国立</t>
  </si>
  <si>
    <t>-</t>
  </si>
  <si>
    <t>公立</t>
  </si>
  <si>
    <t>私立</t>
  </si>
  <si>
    <t>計</t>
  </si>
  <si>
    <t>国立</t>
  </si>
  <si>
    <t>-</t>
  </si>
  <si>
    <t>公立</t>
  </si>
  <si>
    <t>私立</t>
  </si>
  <si>
    <t>公立</t>
  </si>
  <si>
    <t>生徒指導
主事</t>
  </si>
  <si>
    <t>進路指導
主事</t>
  </si>
  <si>
    <t xml:space="preserve">  第 21 表   中学校総括表</t>
  </si>
  <si>
    <t>区　   分</t>
  </si>
  <si>
    <t>国　立　計</t>
  </si>
  <si>
    <t>公　立　計</t>
  </si>
  <si>
    <t>私　立　計</t>
  </si>
  <si>
    <t>（公立の内訳）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</si>
  <si>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</si>
  <si>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</si>
  <si>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</si>
  <si>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</si>
  <si>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</si>
  <si>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</si>
  <si>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</si>
  <si>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</si>
  <si>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</si>
  <si>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</si>
  <si>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本校</t>
  </si>
  <si>
    <t>分校</t>
  </si>
  <si>
    <t>単式</t>
  </si>
  <si>
    <t>国　立　計</t>
  </si>
  <si>
    <t>公　立　計</t>
  </si>
  <si>
    <t>私　立　計</t>
  </si>
  <si>
    <t>(公立の内訳)</t>
  </si>
  <si>
    <t>越前町</t>
  </si>
  <si>
    <t>美浜町</t>
  </si>
  <si>
    <t>高浜町</t>
  </si>
  <si>
    <t>0人</t>
  </si>
  <si>
    <t>生　徒　数　別　学　校　数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</si>
  <si>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</si>
  <si>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</si>
  <si>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</si>
  <si>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</si>
  <si>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</si>
  <si>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</si>
  <si>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</si>
  <si>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</si>
  <si>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収　容　人　員　別　学　級　数</t>
  </si>
  <si>
    <t>永平寺町</t>
  </si>
  <si>
    <t>池田町</t>
  </si>
  <si>
    <t>区  分</t>
  </si>
  <si>
    <t>永平寺町</t>
  </si>
  <si>
    <t>池田町</t>
  </si>
  <si>
    <t>永平寺町</t>
  </si>
  <si>
    <t>池田町</t>
  </si>
  <si>
    <t>計</t>
  </si>
  <si>
    <t>区    分</t>
  </si>
  <si>
    <t>外国人生徒数</t>
  </si>
  <si>
    <t>区   分</t>
  </si>
  <si>
    <t>学  校  数</t>
  </si>
  <si>
    <t>生  徒  数</t>
  </si>
  <si>
    <t>教  員  数</t>
  </si>
  <si>
    <t>特別地</t>
  </si>
  <si>
    <t>-</t>
  </si>
  <si>
    <t>準へき地</t>
  </si>
  <si>
    <t>１級地</t>
  </si>
  <si>
    <t>２級地</t>
  </si>
  <si>
    <t>３級地</t>
  </si>
  <si>
    <t>計</t>
  </si>
  <si>
    <t>区分</t>
  </si>
  <si>
    <t>指導主事</t>
  </si>
  <si>
    <r>
      <t xml:space="preserve"> </t>
    </r>
    <r>
      <rPr>
        <sz val="10.5"/>
        <rFont val="ＭＳ 明朝"/>
        <family val="1"/>
      </rPr>
      <t>教育委員会事務局等
勤務者・その他</t>
    </r>
  </si>
  <si>
    <t>計</t>
  </si>
  <si>
    <t>区分</t>
  </si>
  <si>
    <t>第 39 表  学校医等の数</t>
  </si>
  <si>
    <t>国立計</t>
  </si>
  <si>
    <t>公立計</t>
  </si>
  <si>
    <t>私立計</t>
  </si>
  <si>
    <t>学校図書館事務員</t>
  </si>
  <si>
    <t>　　　　　　いる学校</t>
  </si>
  <si>
    <t>（つづき）</t>
  </si>
  <si>
    <t>（つづき）</t>
  </si>
  <si>
    <t>中       学       校</t>
  </si>
  <si>
    <t>越前市</t>
  </si>
  <si>
    <t>坂井市</t>
  </si>
  <si>
    <t>おおい町</t>
  </si>
  <si>
    <t>おおい町</t>
  </si>
  <si>
    <t>坂井市</t>
  </si>
  <si>
    <t>越前市</t>
  </si>
  <si>
    <t>越前市</t>
  </si>
  <si>
    <t>おおい町</t>
  </si>
  <si>
    <t>坂井市</t>
  </si>
  <si>
    <t>おおい町</t>
  </si>
  <si>
    <t>おおい町</t>
  </si>
  <si>
    <t>３１以上</t>
  </si>
  <si>
    <t>-</t>
  </si>
  <si>
    <t>市町村費負担の者
（再掲）</t>
  </si>
  <si>
    <t>計</t>
  </si>
  <si>
    <t>男</t>
  </si>
  <si>
    <t>女</t>
  </si>
  <si>
    <t xml:space="preserve">第 22 表  学級数別学校数                </t>
  </si>
  <si>
    <t>特別支援学級のある学校</t>
  </si>
  <si>
    <t>特別支援学級のみの学校</t>
  </si>
  <si>
    <t>特別支援学級</t>
  </si>
  <si>
    <t>第 27 表  学年別生徒数</t>
  </si>
  <si>
    <t>第 28 表  学級編制方式別生徒数</t>
  </si>
  <si>
    <t>特別支援学級</t>
  </si>
  <si>
    <t>第 32 表  外国人生徒数</t>
  </si>
  <si>
    <t>第 33 表  へき地等指定学校（学校数・生徒数・教員数（本務者）等）  （公立）</t>
  </si>
  <si>
    <t>第 34 表  本務教員のうち理由別休職等教員数</t>
  </si>
  <si>
    <t>第 35 表  本務教員のうち指導主事等の数（公立）</t>
  </si>
  <si>
    <t>第 36 表  本務教員のうち教務主任等の数</t>
  </si>
  <si>
    <t>第 37 表  本務教職員のうち産休代替等教職員数</t>
  </si>
  <si>
    <t xml:space="preserve">第 38 表  私費負担の職員数（国立、公立）             　　　            </t>
  </si>
  <si>
    <t>特別支援学級の担当教員</t>
  </si>
  <si>
    <t>特別支援学校教諭免許状所有者</t>
  </si>
  <si>
    <t>特別支援学校教諭免許状非所有者</t>
  </si>
  <si>
    <t>負担法による事務職員</t>
  </si>
  <si>
    <t>第 31 表  職員数（本務者）</t>
  </si>
  <si>
    <t>平成20年度</t>
  </si>
  <si>
    <t>区  分</t>
  </si>
  <si>
    <t>計</t>
  </si>
  <si>
    <t>平成20年度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</si>
  <si>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</si>
  <si>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</si>
  <si>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</si>
  <si>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</si>
  <si>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</si>
  <si>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</si>
  <si>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</si>
  <si>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</si>
  <si>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</si>
  <si>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</si>
  <si>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</si>
  <si>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単式学級</t>
  </si>
  <si>
    <t>１学年</t>
  </si>
  <si>
    <t>２学年</t>
  </si>
  <si>
    <t>３学年</t>
  </si>
  <si>
    <t>情緒障害</t>
  </si>
  <si>
    <r>
      <t xml:space="preserve">  第 </t>
    </r>
    <r>
      <rPr>
        <sz val="10.5"/>
        <rFont val="ＭＳ ゴシック"/>
        <family val="3"/>
      </rPr>
      <t>25</t>
    </r>
    <r>
      <rPr>
        <sz val="10.5"/>
        <rFont val="ＭＳ ゴシック"/>
        <family val="3"/>
      </rPr>
      <t xml:space="preserve"> 表  編制方式別学級数</t>
    </r>
  </si>
  <si>
    <t xml:space="preserve"> 計</t>
  </si>
  <si>
    <t>男</t>
  </si>
  <si>
    <t>女</t>
  </si>
  <si>
    <t>平成20年度</t>
  </si>
  <si>
    <t>帰国生徒数</t>
  </si>
  <si>
    <t>平成19年度間</t>
  </si>
  <si>
    <t>第 29 表  理由別長期欠席生徒数 (前年度間30日以上)・帰国生徒数</t>
  </si>
  <si>
    <t>（注）「副校長」「主幹教諭」「指導教諭」は、本年度より調査項目に追加された。</t>
  </si>
  <si>
    <t>特別
支援</t>
  </si>
  <si>
    <t>計</t>
  </si>
  <si>
    <t>校    長</t>
  </si>
  <si>
    <t>副校長</t>
  </si>
  <si>
    <t>教    頭</t>
  </si>
  <si>
    <t>主幹教諭</t>
  </si>
  <si>
    <t>指導教諭</t>
  </si>
  <si>
    <t>教    諭</t>
  </si>
  <si>
    <t>男</t>
  </si>
  <si>
    <t>女</t>
  </si>
  <si>
    <t>養護助教諭</t>
  </si>
  <si>
    <t>副校長・教頭・主幹教諭・指導教諭・教諭・助教諭・講師</t>
  </si>
  <si>
    <t>（注）分校も1校として計上している。</t>
  </si>
  <si>
    <t>（注）「0学級」とは、休校中の学校。</t>
  </si>
  <si>
    <t>（注）「0人」とは、休校中の学校。</t>
  </si>
  <si>
    <t>平成21年度</t>
  </si>
  <si>
    <t>平成21年度</t>
  </si>
  <si>
    <t>平成21年度</t>
  </si>
  <si>
    <t>平成20年度間</t>
  </si>
  <si>
    <t>平成20年度</t>
  </si>
  <si>
    <t>平成20年度</t>
  </si>
  <si>
    <t>１６表以外の教員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</si>
</sst>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0;&quot;-&quot;"/>
  </numFmts>
  <fonts count="47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u val="single"/>
      <sz val="10.5"/>
      <color indexed="12"/>
      <name val="ＭＳ ゴシック"/>
      <family val="3"/>
    </font>
    <font>
      <sz val="9"/>
      <name val="ＭＳ 明朝"/>
      <family val="1"/>
    </font>
    <font>
      <b/>
      <u val="single"/>
      <sz val="22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center"/>
    </xf>
    <xf numFmtId="38" fontId="5" fillId="0" borderId="11" xfId="49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64" applyFont="1">
      <alignment/>
      <protection/>
    </xf>
    <xf numFmtId="0" fontId="7" fillId="0" borderId="10" xfId="64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4" xfId="64" applyFont="1" applyBorder="1" applyAlignment="1">
      <alignment vertical="center"/>
      <protection/>
    </xf>
    <xf numFmtId="3" fontId="7" fillId="0" borderId="14" xfId="64" applyNumberFormat="1" applyFont="1" applyBorder="1" applyAlignment="1">
      <alignment vertical="center"/>
      <protection/>
    </xf>
    <xf numFmtId="3" fontId="7" fillId="0" borderId="14" xfId="64" applyNumberFormat="1" applyFont="1" applyBorder="1" applyAlignment="1">
      <alignment horizontal="right"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5" xfId="64" applyFont="1" applyBorder="1" applyAlignment="1">
      <alignment vertical="center"/>
      <protection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0" borderId="25" xfId="49" applyFont="1" applyBorder="1" applyAlignment="1">
      <alignment vertical="center"/>
    </xf>
    <xf numFmtId="38" fontId="5" fillId="0" borderId="26" xfId="49" applyFont="1" applyBorder="1" applyAlignment="1">
      <alignment horizontal="distributed" vertical="center"/>
    </xf>
    <xf numFmtId="38" fontId="5" fillId="0" borderId="27" xfId="49" applyFont="1" applyBorder="1" applyAlignment="1">
      <alignment vertical="center"/>
    </xf>
    <xf numFmtId="38" fontId="5" fillId="0" borderId="25" xfId="49" applyFont="1" applyBorder="1" applyAlignment="1">
      <alignment horizontal="distributed" vertical="center"/>
    </xf>
    <xf numFmtId="38" fontId="5" fillId="0" borderId="27" xfId="49" applyFont="1" applyBorder="1" applyAlignment="1">
      <alignment horizontal="distributed" vertical="center"/>
    </xf>
    <xf numFmtId="38" fontId="9" fillId="0" borderId="25" xfId="49" applyFont="1" applyBorder="1" applyAlignment="1">
      <alignment horizontal="left" vertical="center"/>
    </xf>
    <xf numFmtId="38" fontId="5" fillId="0" borderId="28" xfId="49" applyFont="1" applyBorder="1" applyAlignment="1">
      <alignment horizontal="distributed" vertical="center"/>
    </xf>
    <xf numFmtId="38" fontId="5" fillId="0" borderId="29" xfId="49" applyFont="1" applyBorder="1" applyAlignment="1">
      <alignment horizontal="distributed" vertical="center"/>
    </xf>
    <xf numFmtId="38" fontId="5" fillId="0" borderId="30" xfId="49" applyFont="1" applyBorder="1" applyAlignment="1">
      <alignment horizontal="distributed" vertical="center"/>
    </xf>
    <xf numFmtId="38" fontId="5" fillId="0" borderId="31" xfId="49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8" fontId="5" fillId="0" borderId="37" xfId="49" applyFont="1" applyBorder="1" applyAlignment="1">
      <alignment horizontal="distributed" vertical="center"/>
    </xf>
    <xf numFmtId="0" fontId="9" fillId="0" borderId="15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14" xfId="64" applyFont="1" applyBorder="1" applyAlignment="1">
      <alignment horizontal="left" vertical="center"/>
      <protection/>
    </xf>
    <xf numFmtId="3" fontId="7" fillId="0" borderId="14" xfId="64" applyNumberFormat="1" applyFont="1" applyBorder="1" applyAlignment="1">
      <alignment horizontal="left" vertical="center"/>
      <protection/>
    </xf>
    <xf numFmtId="38" fontId="5" fillId="0" borderId="38" xfId="49" applyFont="1" applyBorder="1" applyAlignment="1">
      <alignment horizontal="distributed" vertical="center"/>
    </xf>
    <xf numFmtId="38" fontId="5" fillId="0" borderId="0" xfId="49" applyFont="1" applyAlignment="1">
      <alignment horizontal="distributed" vertical="center"/>
    </xf>
    <xf numFmtId="38" fontId="5" fillId="0" borderId="39" xfId="49" applyFont="1" applyBorder="1" applyAlignment="1">
      <alignment horizontal="distributed" vertical="center"/>
    </xf>
    <xf numFmtId="38" fontId="5" fillId="0" borderId="40" xfId="49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8" fontId="5" fillId="0" borderId="20" xfId="49" applyFont="1" applyBorder="1" applyAlignment="1">
      <alignment horizontal="distributed" vertical="center"/>
    </xf>
    <xf numFmtId="38" fontId="5" fillId="0" borderId="16" xfId="49" applyFont="1" applyBorder="1" applyAlignment="1">
      <alignment horizontal="distributed" vertical="center"/>
    </xf>
    <xf numFmtId="38" fontId="5" fillId="0" borderId="13" xfId="49" applyFont="1" applyBorder="1" applyAlignment="1">
      <alignment horizontal="distributed" vertical="center"/>
    </xf>
    <xf numFmtId="38" fontId="9" fillId="0" borderId="20" xfId="49" applyFont="1" applyBorder="1" applyAlignment="1">
      <alignment horizontal="right" vertical="center"/>
    </xf>
    <xf numFmtId="38" fontId="5" fillId="0" borderId="43" xfId="49" applyFont="1" applyBorder="1" applyAlignment="1">
      <alignment horizontal="distributed" vertical="center"/>
    </xf>
    <xf numFmtId="38" fontId="5" fillId="0" borderId="44" xfId="49" applyFont="1" applyBorder="1" applyAlignment="1">
      <alignment horizontal="distributed" vertical="center"/>
    </xf>
    <xf numFmtId="38" fontId="5" fillId="0" borderId="45" xfId="49" applyFont="1" applyBorder="1" applyAlignment="1">
      <alignment horizontal="distributed" vertical="center"/>
    </xf>
    <xf numFmtId="38" fontId="5" fillId="0" borderId="46" xfId="49" applyFont="1" applyBorder="1" applyAlignment="1">
      <alignment horizontal="distributed" vertical="center"/>
    </xf>
    <xf numFmtId="0" fontId="5" fillId="0" borderId="47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5" fillId="0" borderId="0" xfId="63" applyFont="1" applyAlignment="1">
      <alignment vertical="center"/>
      <protection/>
    </xf>
    <xf numFmtId="38" fontId="1" fillId="0" borderId="48" xfId="49" applyFont="1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8" fontId="1" fillId="0" borderId="52" xfId="49" applyFont="1" applyBorder="1" applyAlignment="1">
      <alignment horizontal="distributed" vertical="center"/>
    </xf>
    <xf numFmtId="38" fontId="1" fillId="0" borderId="53" xfId="49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0" xfId="49" applyFont="1" applyAlignment="1">
      <alignment/>
    </xf>
    <xf numFmtId="0" fontId="10" fillId="0" borderId="0" xfId="0" applyFont="1" applyAlignment="1">
      <alignment horizontal="center"/>
    </xf>
    <xf numFmtId="38" fontId="10" fillId="0" borderId="0" xfId="49" applyFont="1" applyAlignment="1">
      <alignment horizontal="center"/>
    </xf>
    <xf numFmtId="0" fontId="6" fillId="0" borderId="10" xfId="0" applyFont="1" applyBorder="1" applyAlignment="1">
      <alignment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5" fillId="0" borderId="11" xfId="6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62" applyFont="1" applyFill="1" applyBorder="1" applyAlignment="1">
      <alignment horizontal="left" vertical="center"/>
      <protection/>
    </xf>
    <xf numFmtId="41" fontId="5" fillId="0" borderId="20" xfId="0" applyNumberFormat="1" applyFont="1" applyBorder="1" applyAlignment="1">
      <alignment horizontal="center" vertical="center"/>
    </xf>
    <xf numFmtId="41" fontId="5" fillId="0" borderId="56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57" xfId="0" applyNumberFormat="1" applyFont="1" applyBorder="1" applyAlignment="1">
      <alignment horizontal="center" vertical="center"/>
    </xf>
    <xf numFmtId="41" fontId="5" fillId="0" borderId="47" xfId="0" applyNumberFormat="1" applyFont="1" applyBorder="1" applyAlignment="1">
      <alignment horizontal="center" vertical="center"/>
    </xf>
    <xf numFmtId="41" fontId="5" fillId="0" borderId="58" xfId="0" applyNumberFormat="1" applyFont="1" applyBorder="1" applyAlignment="1">
      <alignment horizontal="center" vertical="center"/>
    </xf>
    <xf numFmtId="38" fontId="5" fillId="0" borderId="0" xfId="49" applyFont="1" applyBorder="1" applyAlignment="1">
      <alignment horizontal="distributed" vertical="center"/>
    </xf>
    <xf numFmtId="177" fontId="5" fillId="0" borderId="14" xfId="51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vertical="center"/>
    </xf>
    <xf numFmtId="177" fontId="5" fillId="0" borderId="59" xfId="0" applyNumberFormat="1" applyFont="1" applyBorder="1" applyAlignment="1">
      <alignment vertical="center"/>
    </xf>
    <xf numFmtId="177" fontId="5" fillId="0" borderId="20" xfId="49" applyNumberFormat="1" applyFont="1" applyBorder="1" applyAlignment="1">
      <alignment vertical="center"/>
    </xf>
    <xf numFmtId="177" fontId="5" fillId="0" borderId="59" xfId="49" applyNumberFormat="1" applyFont="1" applyBorder="1" applyAlignment="1">
      <alignment vertical="center"/>
    </xf>
    <xf numFmtId="177" fontId="1" fillId="0" borderId="53" xfId="0" applyNumberFormat="1" applyFont="1" applyBorder="1" applyAlignment="1">
      <alignment horizontal="right" vertical="center"/>
    </xf>
    <xf numFmtId="177" fontId="1" fillId="0" borderId="60" xfId="0" applyNumberFormat="1" applyFont="1" applyBorder="1" applyAlignment="1">
      <alignment horizontal="right" vertical="center"/>
    </xf>
    <xf numFmtId="177" fontId="1" fillId="0" borderId="53" xfId="49" applyNumberFormat="1" applyFont="1" applyBorder="1" applyAlignment="1">
      <alignment horizontal="right" vertical="center"/>
    </xf>
    <xf numFmtId="177" fontId="1" fillId="0" borderId="61" xfId="49" applyNumberFormat="1" applyFont="1" applyBorder="1" applyAlignment="1">
      <alignment horizontal="right" vertical="center"/>
    </xf>
    <xf numFmtId="177" fontId="1" fillId="0" borderId="60" xfId="49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62" xfId="49" applyNumberFormat="1" applyFont="1" applyBorder="1" applyAlignment="1">
      <alignment horizontal="right" vertical="center"/>
    </xf>
    <xf numFmtId="177" fontId="5" fillId="0" borderId="14" xfId="49" applyNumberFormat="1" applyFont="1" applyBorder="1" applyAlignment="1">
      <alignment horizontal="right" vertical="center"/>
    </xf>
    <xf numFmtId="177" fontId="5" fillId="0" borderId="63" xfId="0" applyNumberFormat="1" applyFont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177" fontId="5" fillId="0" borderId="65" xfId="0" applyNumberFormat="1" applyFont="1" applyBorder="1" applyAlignment="1">
      <alignment horizontal="right" vertical="center"/>
    </xf>
    <xf numFmtId="177" fontId="5" fillId="0" borderId="66" xfId="49" applyNumberFormat="1" applyFont="1" applyBorder="1" applyAlignment="1">
      <alignment horizontal="right" vertical="center"/>
    </xf>
    <xf numFmtId="177" fontId="5" fillId="0" borderId="63" xfId="49" applyNumberFormat="1" applyFont="1" applyBorder="1" applyAlignment="1">
      <alignment horizontal="right" vertical="center"/>
    </xf>
    <xf numFmtId="177" fontId="5" fillId="0" borderId="65" xfId="49" applyNumberFormat="1" applyFont="1" applyBorder="1" applyAlignment="1">
      <alignment horizontal="right" vertical="center"/>
    </xf>
    <xf numFmtId="177" fontId="5" fillId="0" borderId="64" xfId="49" applyNumberFormat="1" applyFont="1" applyBorder="1" applyAlignment="1">
      <alignment horizontal="right" vertical="center"/>
    </xf>
    <xf numFmtId="177" fontId="5" fillId="0" borderId="66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16" xfId="49" applyNumberFormat="1" applyFont="1" applyBorder="1" applyAlignment="1">
      <alignment horizontal="right" vertical="center"/>
    </xf>
    <xf numFmtId="177" fontId="5" fillId="0" borderId="15" xfId="49" applyNumberFormat="1" applyFont="1" applyBorder="1" applyAlignment="1">
      <alignment horizontal="right" vertical="center"/>
    </xf>
    <xf numFmtId="177" fontId="5" fillId="0" borderId="13" xfId="49" applyNumberFormat="1" applyFont="1" applyBorder="1" applyAlignment="1">
      <alignment horizontal="right" vertical="center"/>
    </xf>
    <xf numFmtId="177" fontId="5" fillId="0" borderId="56" xfId="0" applyNumberFormat="1" applyFont="1" applyBorder="1" applyAlignment="1">
      <alignment horizontal="right" vertical="center"/>
    </xf>
    <xf numFmtId="177" fontId="5" fillId="0" borderId="67" xfId="0" applyNumberFormat="1" applyFont="1" applyBorder="1" applyAlignment="1">
      <alignment horizontal="right" vertical="center"/>
    </xf>
    <xf numFmtId="177" fontId="5" fillId="0" borderId="68" xfId="0" applyNumberFormat="1" applyFont="1" applyBorder="1" applyAlignment="1">
      <alignment horizontal="right" vertical="center"/>
    </xf>
    <xf numFmtId="177" fontId="5" fillId="0" borderId="69" xfId="0" applyNumberFormat="1" applyFont="1" applyBorder="1" applyAlignment="1">
      <alignment horizontal="right" vertical="center"/>
    </xf>
    <xf numFmtId="177" fontId="5" fillId="0" borderId="67" xfId="49" applyNumberFormat="1" applyFont="1" applyBorder="1" applyAlignment="1">
      <alignment horizontal="right" vertical="center"/>
    </xf>
    <xf numFmtId="177" fontId="5" fillId="0" borderId="68" xfId="49" applyNumberFormat="1" applyFont="1" applyBorder="1" applyAlignment="1">
      <alignment horizontal="right" vertical="center"/>
    </xf>
    <xf numFmtId="177" fontId="5" fillId="0" borderId="70" xfId="0" applyNumberFormat="1" applyFont="1" applyBorder="1" applyAlignment="1">
      <alignment horizontal="right" vertical="center"/>
    </xf>
    <xf numFmtId="177" fontId="5" fillId="0" borderId="70" xfId="49" applyNumberFormat="1" applyFont="1" applyBorder="1" applyAlignment="1">
      <alignment horizontal="right" vertical="center"/>
    </xf>
    <xf numFmtId="177" fontId="5" fillId="0" borderId="71" xfId="0" applyNumberFormat="1" applyFont="1" applyBorder="1" applyAlignment="1">
      <alignment horizontal="right" vertical="center"/>
    </xf>
    <xf numFmtId="177" fontId="5" fillId="0" borderId="72" xfId="0" applyNumberFormat="1" applyFont="1" applyBorder="1" applyAlignment="1">
      <alignment horizontal="right" vertical="center"/>
    </xf>
    <xf numFmtId="177" fontId="5" fillId="0" borderId="73" xfId="0" applyNumberFormat="1" applyFont="1" applyBorder="1" applyAlignment="1">
      <alignment horizontal="right" vertical="center"/>
    </xf>
    <xf numFmtId="177" fontId="5" fillId="0" borderId="54" xfId="0" applyNumberFormat="1" applyFont="1" applyBorder="1" applyAlignment="1">
      <alignment horizontal="right" vertical="center"/>
    </xf>
    <xf numFmtId="177" fontId="5" fillId="0" borderId="55" xfId="0" applyNumberFormat="1" applyFont="1" applyBorder="1" applyAlignment="1">
      <alignment horizontal="right" vertical="center"/>
    </xf>
    <xf numFmtId="177" fontId="5" fillId="0" borderId="73" xfId="49" applyNumberFormat="1" applyFont="1" applyBorder="1" applyAlignment="1">
      <alignment horizontal="right" vertical="center"/>
    </xf>
    <xf numFmtId="177" fontId="5" fillId="0" borderId="54" xfId="49" applyNumberFormat="1" applyFont="1" applyBorder="1" applyAlignment="1">
      <alignment horizontal="right" vertical="center"/>
    </xf>
    <xf numFmtId="177" fontId="5" fillId="0" borderId="74" xfId="0" applyNumberFormat="1" applyFont="1" applyBorder="1" applyAlignment="1">
      <alignment horizontal="right" vertical="center"/>
    </xf>
    <xf numFmtId="177" fontId="5" fillId="0" borderId="49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0" borderId="75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50" xfId="0" applyNumberFormat="1" applyFont="1" applyBorder="1" applyAlignment="1">
      <alignment horizontal="right" vertical="center"/>
    </xf>
    <xf numFmtId="177" fontId="5" fillId="0" borderId="76" xfId="0" applyNumberFormat="1" applyFont="1" applyBorder="1" applyAlignment="1">
      <alignment horizontal="right" vertical="center"/>
    </xf>
    <xf numFmtId="177" fontId="5" fillId="0" borderId="51" xfId="0" applyNumberFormat="1" applyFont="1" applyBorder="1" applyAlignment="1">
      <alignment horizontal="right" vertical="center"/>
    </xf>
    <xf numFmtId="177" fontId="5" fillId="0" borderId="77" xfId="0" applyNumberFormat="1" applyFont="1" applyBorder="1" applyAlignment="1">
      <alignment horizontal="right" vertical="center"/>
    </xf>
    <xf numFmtId="177" fontId="5" fillId="0" borderId="78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79" xfId="0" applyNumberFormat="1" applyFont="1" applyBorder="1" applyAlignment="1">
      <alignment horizontal="right" vertical="center"/>
    </xf>
    <xf numFmtId="177" fontId="5" fillId="0" borderId="80" xfId="0" applyNumberFormat="1" applyFont="1" applyBorder="1" applyAlignment="1">
      <alignment horizontal="right" vertical="center"/>
    </xf>
    <xf numFmtId="177" fontId="5" fillId="0" borderId="81" xfId="0" applyNumberFormat="1" applyFont="1" applyBorder="1" applyAlignment="1">
      <alignment horizontal="right" vertical="center"/>
    </xf>
    <xf numFmtId="177" fontId="5" fillId="0" borderId="53" xfId="0" applyNumberFormat="1" applyFont="1" applyBorder="1" applyAlignment="1">
      <alignment horizontal="right" vertical="center"/>
    </xf>
    <xf numFmtId="177" fontId="5" fillId="0" borderId="61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82" xfId="0" applyNumberFormat="1" applyFont="1" applyBorder="1" applyAlignment="1">
      <alignment horizontal="right" vertical="center"/>
    </xf>
    <xf numFmtId="177" fontId="5" fillId="0" borderId="83" xfId="0" applyNumberFormat="1" applyFont="1" applyBorder="1" applyAlignment="1">
      <alignment horizontal="right" vertical="center"/>
    </xf>
    <xf numFmtId="177" fontId="5" fillId="0" borderId="84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/>
    </xf>
    <xf numFmtId="177" fontId="5" fillId="0" borderId="32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85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177" fontId="5" fillId="0" borderId="86" xfId="0" applyNumberFormat="1" applyFont="1" applyBorder="1" applyAlignment="1">
      <alignment/>
    </xf>
    <xf numFmtId="177" fontId="5" fillId="0" borderId="13" xfId="64" applyNumberFormat="1" applyFont="1" applyBorder="1" applyAlignment="1">
      <alignment horizontal="right" vertical="center"/>
      <protection/>
    </xf>
    <xf numFmtId="177" fontId="5" fillId="0" borderId="14" xfId="64" applyNumberFormat="1" applyFont="1" applyBorder="1" applyAlignment="1">
      <alignment horizontal="right" vertical="center"/>
      <protection/>
    </xf>
    <xf numFmtId="177" fontId="1" fillId="0" borderId="53" xfId="64" applyNumberFormat="1" applyFont="1" applyBorder="1" applyAlignment="1">
      <alignment horizontal="right" vertical="center"/>
      <protection/>
    </xf>
    <xf numFmtId="177" fontId="1" fillId="0" borderId="60" xfId="64" applyNumberFormat="1" applyFont="1" applyBorder="1" applyAlignment="1">
      <alignment horizontal="right" vertical="center"/>
      <protection/>
    </xf>
    <xf numFmtId="177" fontId="5" fillId="0" borderId="16" xfId="64" applyNumberFormat="1" applyFont="1" applyBorder="1" applyAlignment="1">
      <alignment horizontal="right" vertical="center"/>
      <protection/>
    </xf>
    <xf numFmtId="177" fontId="5" fillId="0" borderId="15" xfId="64" applyNumberFormat="1" applyFont="1" applyBorder="1" applyAlignment="1">
      <alignment horizontal="right" vertical="center"/>
      <protection/>
    </xf>
    <xf numFmtId="177" fontId="5" fillId="0" borderId="44" xfId="64" applyNumberFormat="1" applyFont="1" applyBorder="1" applyAlignment="1">
      <alignment horizontal="right" vertical="center"/>
      <protection/>
    </xf>
    <xf numFmtId="177" fontId="5" fillId="0" borderId="70" xfId="64" applyNumberFormat="1" applyFont="1" applyBorder="1" applyAlignment="1">
      <alignment horizontal="right" vertical="center"/>
      <protection/>
    </xf>
    <xf numFmtId="177" fontId="5" fillId="0" borderId="46" xfId="64" applyNumberFormat="1" applyFont="1" applyBorder="1" applyAlignment="1">
      <alignment horizontal="right" vertical="center"/>
      <protection/>
    </xf>
    <xf numFmtId="177" fontId="5" fillId="0" borderId="54" xfId="64" applyNumberFormat="1" applyFont="1" applyBorder="1" applyAlignment="1">
      <alignment horizontal="right" vertical="center"/>
      <protection/>
    </xf>
    <xf numFmtId="177" fontId="1" fillId="0" borderId="83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87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177" fontId="5" fillId="0" borderId="88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59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8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177" fontId="1" fillId="0" borderId="53" xfId="0" applyNumberFormat="1" applyFont="1" applyBorder="1" applyAlignment="1">
      <alignment vertical="center"/>
    </xf>
    <xf numFmtId="177" fontId="1" fillId="0" borderId="60" xfId="0" applyNumberFormat="1" applyFont="1" applyBorder="1" applyAlignment="1">
      <alignment vertical="center"/>
    </xf>
    <xf numFmtId="177" fontId="1" fillId="0" borderId="90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7" fontId="1" fillId="0" borderId="83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70" xfId="0" applyNumberFormat="1" applyFont="1" applyBorder="1" applyAlignment="1">
      <alignment vertical="center"/>
    </xf>
    <xf numFmtId="177" fontId="5" fillId="0" borderId="91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87" xfId="0" applyNumberFormat="1" applyFont="1" applyBorder="1" applyAlignment="1">
      <alignment vertical="center"/>
    </xf>
    <xf numFmtId="177" fontId="5" fillId="0" borderId="44" xfId="49" applyNumberFormat="1" applyFont="1" applyBorder="1" applyAlignment="1">
      <alignment vertical="center"/>
    </xf>
    <xf numFmtId="177" fontId="5" fillId="0" borderId="70" xfId="49" applyNumberFormat="1" applyFont="1" applyBorder="1" applyAlignment="1">
      <alignment vertical="center"/>
    </xf>
    <xf numFmtId="177" fontId="5" fillId="0" borderId="23" xfId="49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7" fontId="5" fillId="0" borderId="92" xfId="0" applyNumberFormat="1" applyFont="1" applyBorder="1" applyAlignment="1">
      <alignment vertical="center"/>
    </xf>
    <xf numFmtId="177" fontId="5" fillId="0" borderId="93" xfId="0" applyNumberFormat="1" applyFont="1" applyBorder="1" applyAlignment="1">
      <alignment vertical="center"/>
    </xf>
    <xf numFmtId="177" fontId="5" fillId="0" borderId="88" xfId="0" applyNumberFormat="1" applyFont="1" applyBorder="1" applyAlignment="1">
      <alignment vertical="center"/>
    </xf>
    <xf numFmtId="177" fontId="5" fillId="0" borderId="44" xfId="49" applyNumberFormat="1" applyFont="1" applyBorder="1" applyAlignment="1">
      <alignment horizontal="right" vertical="center"/>
    </xf>
    <xf numFmtId="177" fontId="1" fillId="0" borderId="61" xfId="0" applyNumberFormat="1" applyFont="1" applyBorder="1" applyAlignment="1">
      <alignment horizontal="right" vertical="center"/>
    </xf>
    <xf numFmtId="177" fontId="1" fillId="0" borderId="94" xfId="0" applyNumberFormat="1" applyFont="1" applyBorder="1" applyAlignment="1">
      <alignment horizontal="right" vertical="center"/>
    </xf>
    <xf numFmtId="177" fontId="5" fillId="0" borderId="62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95" xfId="0" applyNumberFormat="1" applyFont="1" applyBorder="1" applyAlignment="1">
      <alignment horizontal="right" vertical="center"/>
    </xf>
    <xf numFmtId="177" fontId="5" fillId="0" borderId="96" xfId="0" applyNumberFormat="1" applyFont="1" applyBorder="1" applyAlignment="1">
      <alignment horizontal="right" vertical="center"/>
    </xf>
    <xf numFmtId="177" fontId="5" fillId="0" borderId="97" xfId="0" applyNumberFormat="1" applyFont="1" applyBorder="1" applyAlignment="1">
      <alignment horizontal="right" vertical="center"/>
    </xf>
    <xf numFmtId="177" fontId="5" fillId="0" borderId="89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90" xfId="0" applyNumberFormat="1" applyFont="1" applyBorder="1" applyAlignment="1">
      <alignment horizontal="right" vertical="center"/>
    </xf>
    <xf numFmtId="177" fontId="1" fillId="0" borderId="36" xfId="0" applyNumberFormat="1" applyFont="1" applyBorder="1" applyAlignment="1">
      <alignment horizontal="right" vertical="center"/>
    </xf>
    <xf numFmtId="177" fontId="5" fillId="0" borderId="77" xfId="49" applyNumberFormat="1" applyFont="1" applyBorder="1" applyAlignment="1">
      <alignment horizontal="right" vertical="center"/>
    </xf>
    <xf numFmtId="177" fontId="5" fillId="0" borderId="98" xfId="0" applyNumberFormat="1" applyFont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177" fontId="5" fillId="0" borderId="89" xfId="49" applyNumberFormat="1" applyFont="1" applyBorder="1" applyAlignment="1">
      <alignment horizontal="right" vertical="center"/>
    </xf>
    <xf numFmtId="177" fontId="5" fillId="0" borderId="17" xfId="49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99" xfId="0" applyNumberFormat="1" applyFont="1" applyBorder="1" applyAlignment="1">
      <alignment horizontal="right" vertical="center"/>
    </xf>
    <xf numFmtId="177" fontId="5" fillId="0" borderId="91" xfId="0" applyNumberFormat="1" applyFont="1" applyBorder="1" applyAlignment="1">
      <alignment horizontal="right" vertical="center"/>
    </xf>
    <xf numFmtId="177" fontId="5" fillId="0" borderId="92" xfId="0" applyNumberFormat="1" applyFont="1" applyBorder="1" applyAlignment="1">
      <alignment horizontal="right" vertical="center"/>
    </xf>
    <xf numFmtId="177" fontId="5" fillId="0" borderId="93" xfId="0" applyNumberFormat="1" applyFont="1" applyBorder="1" applyAlignment="1">
      <alignment horizontal="right" vertical="center"/>
    </xf>
    <xf numFmtId="177" fontId="9" fillId="0" borderId="0" xfId="62" applyNumberFormat="1" applyFont="1" applyFill="1" applyBorder="1" applyAlignment="1">
      <alignment horizontal="left" vertical="center"/>
      <protection/>
    </xf>
    <xf numFmtId="177" fontId="5" fillId="0" borderId="0" xfId="0" applyNumberFormat="1" applyFont="1" applyAlignment="1">
      <alignment/>
    </xf>
    <xf numFmtId="0" fontId="9" fillId="0" borderId="24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177" fontId="5" fillId="0" borderId="20" xfId="49" applyNumberFormat="1" applyFont="1" applyBorder="1" applyAlignment="1">
      <alignment horizontal="distributed" vertical="center"/>
    </xf>
    <xf numFmtId="177" fontId="5" fillId="0" borderId="90" xfId="0" applyNumberFormat="1" applyFont="1" applyBorder="1" applyAlignment="1">
      <alignment horizontal="right" vertical="center"/>
    </xf>
    <xf numFmtId="177" fontId="1" fillId="0" borderId="84" xfId="0" applyNumberFormat="1" applyFont="1" applyBorder="1" applyAlignment="1">
      <alignment horizontal="right" vertical="center"/>
    </xf>
    <xf numFmtId="177" fontId="1" fillId="0" borderId="53" xfId="49" applyNumberFormat="1" applyFont="1" applyBorder="1" applyAlignment="1">
      <alignment horizontal="distributed" vertical="center"/>
    </xf>
    <xf numFmtId="177" fontId="5" fillId="0" borderId="13" xfId="49" applyNumberFormat="1" applyFont="1" applyBorder="1" applyAlignment="1">
      <alignment horizontal="distributed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6" xfId="49" applyNumberFormat="1" applyFont="1" applyBorder="1" applyAlignment="1">
      <alignment horizontal="distributed" vertical="center"/>
    </xf>
    <xf numFmtId="177" fontId="9" fillId="0" borderId="20" xfId="49" applyNumberFormat="1" applyFont="1" applyBorder="1" applyAlignment="1">
      <alignment horizontal="right" vertical="center"/>
    </xf>
    <xf numFmtId="177" fontId="5" fillId="0" borderId="43" xfId="49" applyNumberFormat="1" applyFont="1" applyBorder="1" applyAlignment="1">
      <alignment horizontal="distributed" vertical="center"/>
    </xf>
    <xf numFmtId="177" fontId="5" fillId="0" borderId="44" xfId="49" applyNumberFormat="1" applyFont="1" applyBorder="1" applyAlignment="1">
      <alignment horizontal="distributed" vertical="center"/>
    </xf>
    <xf numFmtId="177" fontId="5" fillId="0" borderId="45" xfId="49" applyNumberFormat="1" applyFont="1" applyBorder="1" applyAlignment="1">
      <alignment horizontal="distributed" vertical="center"/>
    </xf>
    <xf numFmtId="177" fontId="5" fillId="0" borderId="46" xfId="49" applyNumberFormat="1" applyFont="1" applyBorder="1" applyAlignment="1">
      <alignment horizontal="distributed" vertical="center"/>
    </xf>
    <xf numFmtId="177" fontId="5" fillId="0" borderId="69" xfId="49" applyNumberFormat="1" applyFont="1" applyBorder="1" applyAlignment="1">
      <alignment horizontal="right" vertical="center"/>
    </xf>
    <xf numFmtId="177" fontId="5" fillId="0" borderId="71" xfId="49" applyNumberFormat="1" applyFont="1" applyBorder="1" applyAlignment="1">
      <alignment horizontal="right" vertical="center"/>
    </xf>
    <xf numFmtId="177" fontId="5" fillId="0" borderId="55" xfId="49" applyNumberFormat="1" applyFont="1" applyBorder="1" applyAlignment="1">
      <alignment horizontal="right" vertical="center"/>
    </xf>
    <xf numFmtId="177" fontId="5" fillId="0" borderId="10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101" xfId="0" applyNumberFormat="1" applyFont="1" applyBorder="1" applyAlignment="1">
      <alignment horizontal="right" vertical="center"/>
    </xf>
    <xf numFmtId="177" fontId="5" fillId="0" borderId="102" xfId="0" applyNumberFormat="1" applyFont="1" applyBorder="1" applyAlignment="1">
      <alignment horizontal="right" vertical="center"/>
    </xf>
    <xf numFmtId="177" fontId="5" fillId="0" borderId="103" xfId="0" applyNumberFormat="1" applyFont="1" applyBorder="1" applyAlignment="1">
      <alignment horizontal="right" vertical="center"/>
    </xf>
    <xf numFmtId="177" fontId="5" fillId="0" borderId="104" xfId="0" applyNumberFormat="1" applyFont="1" applyBorder="1" applyAlignment="1">
      <alignment horizontal="right" vertical="center"/>
    </xf>
    <xf numFmtId="177" fontId="5" fillId="0" borderId="105" xfId="0" applyNumberFormat="1" applyFont="1" applyBorder="1" applyAlignment="1">
      <alignment horizontal="right" vertical="center"/>
    </xf>
    <xf numFmtId="177" fontId="5" fillId="0" borderId="106" xfId="0" applyNumberFormat="1" applyFont="1" applyBorder="1" applyAlignment="1">
      <alignment horizontal="right" vertical="center"/>
    </xf>
    <xf numFmtId="177" fontId="5" fillId="0" borderId="107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108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177" fontId="5" fillId="0" borderId="109" xfId="0" applyNumberFormat="1" applyFont="1" applyBorder="1" applyAlignment="1">
      <alignment horizontal="right" vertical="center"/>
    </xf>
    <xf numFmtId="0" fontId="0" fillId="0" borderId="10" xfId="64" applyFont="1" applyBorder="1" applyAlignment="1">
      <alignment vertical="center"/>
      <protection/>
    </xf>
    <xf numFmtId="0" fontId="9" fillId="33" borderId="0" xfId="62" applyFont="1" applyFill="1">
      <alignment/>
      <protection/>
    </xf>
    <xf numFmtId="0" fontId="9" fillId="33" borderId="0" xfId="62" applyFont="1" applyFill="1" applyAlignment="1">
      <alignment vertical="top"/>
      <protection/>
    </xf>
    <xf numFmtId="0" fontId="5" fillId="33" borderId="0" xfId="62" applyFont="1" applyFill="1" applyAlignment="1">
      <alignment vertical="top"/>
      <protection/>
    </xf>
    <xf numFmtId="38" fontId="5" fillId="0" borderId="23" xfId="49" applyFont="1" applyBorder="1" applyAlignment="1">
      <alignment horizontal="distributed" vertical="center"/>
    </xf>
    <xf numFmtId="38" fontId="5" fillId="0" borderId="29" xfId="49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38" fontId="5" fillId="0" borderId="93" xfId="49" applyFont="1" applyBorder="1" applyAlignment="1">
      <alignment horizontal="distributed" vertical="center"/>
    </xf>
    <xf numFmtId="38" fontId="5" fillId="0" borderId="37" xfId="49" applyFont="1" applyBorder="1" applyAlignment="1">
      <alignment horizontal="distributed" vertical="center"/>
    </xf>
    <xf numFmtId="38" fontId="9" fillId="0" borderId="11" xfId="49" applyFont="1" applyBorder="1" applyAlignment="1">
      <alignment horizontal="left" vertical="center"/>
    </xf>
    <xf numFmtId="38" fontId="9" fillId="0" borderId="25" xfId="49" applyFont="1" applyBorder="1" applyAlignment="1">
      <alignment horizontal="left" vertical="center"/>
    </xf>
    <xf numFmtId="38" fontId="5" fillId="0" borderId="108" xfId="49" applyFont="1" applyBorder="1" applyAlignment="1">
      <alignment horizontal="distributed" vertical="center"/>
    </xf>
    <xf numFmtId="38" fontId="5" fillId="0" borderId="28" xfId="49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38" fontId="5" fillId="0" borderId="11" xfId="49" applyFont="1" applyBorder="1" applyAlignment="1">
      <alignment horizontal="distributed" vertical="center"/>
    </xf>
    <xf numFmtId="38" fontId="5" fillId="0" borderId="25" xfId="49" applyFont="1" applyBorder="1" applyAlignment="1">
      <alignment horizontal="distributed" vertical="center"/>
    </xf>
    <xf numFmtId="38" fontId="1" fillId="0" borderId="36" xfId="49" applyFont="1" applyBorder="1" applyAlignment="1">
      <alignment horizontal="distributed" vertical="center"/>
    </xf>
    <xf numFmtId="38" fontId="1" fillId="0" borderId="48" xfId="49" applyFont="1" applyBorder="1" applyAlignment="1">
      <alignment horizontal="distributed" vertical="center"/>
    </xf>
    <xf numFmtId="38" fontId="5" fillId="0" borderId="0" xfId="49" applyFont="1" applyBorder="1" applyAlignment="1">
      <alignment horizontal="distributed" vertical="center"/>
    </xf>
    <xf numFmtId="38" fontId="5" fillId="0" borderId="26" xfId="49" applyFont="1" applyBorder="1" applyAlignment="1">
      <alignment horizontal="distributed" vertical="center"/>
    </xf>
    <xf numFmtId="38" fontId="5" fillId="0" borderId="10" xfId="49" applyFont="1" applyBorder="1" applyAlignment="1">
      <alignment horizontal="distributed" vertical="center"/>
    </xf>
    <xf numFmtId="38" fontId="5" fillId="0" borderId="27" xfId="49" applyFont="1" applyBorder="1" applyAlignment="1">
      <alignment horizontal="distributed" vertical="center"/>
    </xf>
    <xf numFmtId="0" fontId="5" fillId="0" borderId="110" xfId="0" applyFont="1" applyBorder="1" applyAlignment="1">
      <alignment horizontal="center" vertical="center" wrapText="1"/>
    </xf>
    <xf numFmtId="0" fontId="5" fillId="0" borderId="17" xfId="0" applyFont="1" applyBorder="1" applyAlignment="1" quotePrefix="1">
      <alignment horizontal="center" vertical="center" wrapText="1"/>
    </xf>
    <xf numFmtId="38" fontId="5" fillId="0" borderId="64" xfId="49" applyFont="1" applyBorder="1" applyAlignment="1">
      <alignment horizontal="center" vertical="center"/>
    </xf>
    <xf numFmtId="38" fontId="5" fillId="0" borderId="24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5" fillId="0" borderId="32" xfId="49" applyFont="1" applyBorder="1" applyAlignment="1">
      <alignment horizontal="center" vertical="center"/>
    </xf>
    <xf numFmtId="38" fontId="5" fillId="0" borderId="110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7" fillId="0" borderId="12" xfId="64" applyFont="1" applyBorder="1" applyAlignment="1">
      <alignment horizontal="center" vertical="center"/>
      <protection/>
    </xf>
    <xf numFmtId="0" fontId="7" fillId="0" borderId="19" xfId="64" applyFont="1" applyBorder="1" applyAlignment="1">
      <alignment horizontal="center" vertical="center"/>
      <protection/>
    </xf>
    <xf numFmtId="0" fontId="7" fillId="0" borderId="63" xfId="64" applyFont="1" applyBorder="1" applyAlignment="1">
      <alignment horizontal="center" vertical="center"/>
      <protection/>
    </xf>
    <xf numFmtId="0" fontId="7" fillId="0" borderId="32" xfId="64" applyFont="1" applyBorder="1" applyAlignment="1">
      <alignment horizontal="center" vertical="center"/>
      <protection/>
    </xf>
    <xf numFmtId="0" fontId="7" fillId="0" borderId="64" xfId="64" applyFont="1" applyBorder="1" applyAlignment="1">
      <alignment horizontal="center" vertical="center"/>
      <protection/>
    </xf>
    <xf numFmtId="0" fontId="9" fillId="0" borderId="6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47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111" xfId="62" applyFont="1" applyBorder="1" applyAlignment="1">
      <alignment horizontal="center" vertical="center"/>
      <protection/>
    </xf>
    <xf numFmtId="0" fontId="5" fillId="0" borderId="112" xfId="62" applyFont="1" applyBorder="1" applyAlignment="1">
      <alignment horizontal="center" vertical="center"/>
      <protection/>
    </xf>
    <xf numFmtId="38" fontId="5" fillId="0" borderId="20" xfId="49" applyFont="1" applyBorder="1" applyAlignment="1">
      <alignment horizontal="distributed" vertical="center"/>
    </xf>
    <xf numFmtId="38" fontId="5" fillId="0" borderId="16" xfId="49" applyFont="1" applyBorder="1" applyAlignment="1">
      <alignment horizontal="distributed" vertical="center"/>
    </xf>
    <xf numFmtId="0" fontId="5" fillId="0" borderId="11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9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59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38" xfId="63" applyFont="1" applyBorder="1" applyAlignment="1">
      <alignment horizontal="center" vertical="center"/>
      <protection/>
    </xf>
    <xf numFmtId="0" fontId="5" fillId="0" borderId="60" xfId="63" applyFont="1" applyBorder="1" applyAlignment="1">
      <alignment horizontal="center" vertical="center"/>
      <protection/>
    </xf>
    <xf numFmtId="0" fontId="5" fillId="0" borderId="36" xfId="63" applyFont="1" applyBorder="1" applyAlignment="1">
      <alignment horizontal="center" vertical="center"/>
      <protection/>
    </xf>
    <xf numFmtId="0" fontId="5" fillId="0" borderId="52" xfId="63" applyFont="1" applyBorder="1" applyAlignment="1">
      <alignment horizontal="center" vertical="center"/>
      <protection/>
    </xf>
    <xf numFmtId="177" fontId="5" fillId="0" borderId="100" xfId="63" applyNumberFormat="1" applyFont="1" applyBorder="1" applyAlignment="1">
      <alignment horizontal="right" vertical="center"/>
      <protection/>
    </xf>
    <xf numFmtId="177" fontId="5" fillId="0" borderId="35" xfId="63" applyNumberFormat="1" applyFont="1" applyBorder="1" applyAlignment="1">
      <alignment horizontal="right" vertical="center"/>
      <protection/>
    </xf>
    <xf numFmtId="177" fontId="5" fillId="0" borderId="102" xfId="63" applyNumberFormat="1" applyFont="1" applyBorder="1" applyAlignment="1">
      <alignment horizontal="right" vertical="center"/>
      <protection/>
    </xf>
    <xf numFmtId="0" fontId="5" fillId="0" borderId="72" xfId="63" applyFont="1" applyBorder="1" applyAlignment="1">
      <alignment horizontal="center" vertical="center" wrapText="1"/>
      <protection/>
    </xf>
    <xf numFmtId="0" fontId="5" fillId="0" borderId="120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60" xfId="63" applyFont="1" applyBorder="1" applyAlignment="1">
      <alignment horizontal="center" vertical="center" wrapText="1"/>
      <protection/>
    </xf>
    <xf numFmtId="0" fontId="5" fillId="0" borderId="36" xfId="63" applyFont="1" applyBorder="1" applyAlignment="1">
      <alignment horizontal="center" vertical="center" wrapText="1"/>
      <protection/>
    </xf>
    <xf numFmtId="177" fontId="5" fillId="0" borderId="60" xfId="63" applyNumberFormat="1" applyFont="1" applyBorder="1" applyAlignment="1">
      <alignment horizontal="right" vertical="center"/>
      <protection/>
    </xf>
    <xf numFmtId="177" fontId="5" fillId="0" borderId="36" xfId="63" applyNumberFormat="1" applyFont="1" applyBorder="1" applyAlignment="1">
      <alignment horizontal="right" vertical="center"/>
      <protection/>
    </xf>
    <xf numFmtId="177" fontId="5" fillId="0" borderId="121" xfId="63" applyNumberFormat="1" applyFont="1" applyBorder="1" applyAlignment="1">
      <alignment horizontal="right" vertical="center"/>
      <protection/>
    </xf>
    <xf numFmtId="177" fontId="5" fillId="0" borderId="122" xfId="63" applyNumberFormat="1" applyFont="1" applyBorder="1" applyAlignment="1">
      <alignment horizontal="right" vertical="center"/>
      <protection/>
    </xf>
    <xf numFmtId="177" fontId="5" fillId="0" borderId="14" xfId="63" applyNumberFormat="1" applyFont="1" applyBorder="1" applyAlignment="1">
      <alignment horizontal="right" vertical="center"/>
      <protection/>
    </xf>
    <xf numFmtId="177" fontId="5" fillId="0" borderId="0" xfId="63" applyNumberFormat="1" applyFont="1" applyBorder="1" applyAlignment="1">
      <alignment horizontal="right" vertical="center"/>
      <protection/>
    </xf>
    <xf numFmtId="0" fontId="0" fillId="0" borderId="3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22" xfId="0" applyBorder="1" applyAlignment="1">
      <alignment horizontal="right" vertical="center"/>
    </xf>
    <xf numFmtId="177" fontId="5" fillId="0" borderId="15" xfId="63" applyNumberFormat="1" applyFont="1" applyBorder="1" applyAlignment="1">
      <alignment horizontal="right" vertical="center"/>
      <protection/>
    </xf>
    <xf numFmtId="177" fontId="5" fillId="0" borderId="10" xfId="63" applyNumberFormat="1" applyFont="1" applyBorder="1" applyAlignment="1">
      <alignment horizontal="right" vertical="center"/>
      <protection/>
    </xf>
    <xf numFmtId="177" fontId="5" fillId="0" borderId="42" xfId="63" applyNumberFormat="1" applyFont="1" applyBorder="1" applyAlignment="1">
      <alignment horizontal="right" vertical="center"/>
      <protection/>
    </xf>
    <xf numFmtId="177" fontId="5" fillId="0" borderId="63" xfId="63" applyNumberFormat="1" applyFont="1" applyBorder="1" applyAlignment="1">
      <alignment horizontal="right" vertical="center"/>
      <protection/>
    </xf>
    <xf numFmtId="177" fontId="5" fillId="0" borderId="52" xfId="63" applyNumberFormat="1" applyFont="1" applyBorder="1" applyAlignment="1">
      <alignment horizontal="right" vertical="center"/>
      <protection/>
    </xf>
    <xf numFmtId="0" fontId="5" fillId="0" borderId="30" xfId="63" applyFont="1" applyBorder="1" applyAlignment="1">
      <alignment horizontal="center" vertical="center" wrapText="1"/>
      <protection/>
    </xf>
    <xf numFmtId="0" fontId="5" fillId="0" borderId="66" xfId="63" applyFont="1" applyBorder="1" applyAlignment="1">
      <alignment horizontal="center" vertical="center" wrapText="1"/>
      <protection/>
    </xf>
    <xf numFmtId="0" fontId="5" fillId="0" borderId="5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58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0" borderId="84" xfId="63" applyFont="1" applyBorder="1" applyAlignment="1">
      <alignment horizontal="distributed" vertical="center"/>
      <protection/>
    </xf>
    <xf numFmtId="0" fontId="5" fillId="0" borderId="47" xfId="63" applyFont="1" applyBorder="1" applyAlignment="1">
      <alignment horizontal="center" vertical="center"/>
      <protection/>
    </xf>
    <xf numFmtId="0" fontId="5" fillId="0" borderId="83" xfId="63" applyFont="1" applyBorder="1" applyAlignment="1">
      <alignment horizontal="center" vertical="center"/>
      <protection/>
    </xf>
    <xf numFmtId="0" fontId="5" fillId="0" borderId="49" xfId="63" applyFont="1" applyBorder="1" applyAlignment="1">
      <alignment horizontal="center" vertical="center"/>
      <protection/>
    </xf>
    <xf numFmtId="0" fontId="5" fillId="0" borderId="122" xfId="63" applyFont="1" applyBorder="1" applyAlignment="1">
      <alignment horizontal="distributed" vertical="center"/>
      <protection/>
    </xf>
    <xf numFmtId="0" fontId="5" fillId="0" borderId="123" xfId="63" applyFont="1" applyBorder="1" applyAlignment="1">
      <alignment horizontal="distributed" vertical="center"/>
      <protection/>
    </xf>
    <xf numFmtId="177" fontId="5" fillId="0" borderId="124" xfId="63" applyNumberFormat="1" applyFont="1" applyBorder="1" applyAlignment="1">
      <alignment horizontal="right" vertical="center"/>
      <protection/>
    </xf>
    <xf numFmtId="177" fontId="5" fillId="0" borderId="125" xfId="63" applyNumberFormat="1" applyFont="1" applyBorder="1" applyAlignment="1">
      <alignment horizontal="right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61" xfId="63" applyFont="1" applyBorder="1" applyAlignment="1">
      <alignment horizontal="center" vertical="center"/>
      <protection/>
    </xf>
    <xf numFmtId="0" fontId="5" fillId="0" borderId="120" xfId="63" applyFont="1" applyBorder="1" applyAlignment="1">
      <alignment horizontal="center" vertical="center"/>
      <protection/>
    </xf>
    <xf numFmtId="177" fontId="5" fillId="0" borderId="123" xfId="63" applyNumberFormat="1" applyFont="1" applyBorder="1" applyAlignment="1">
      <alignment horizontal="right" vertical="center"/>
      <protection/>
    </xf>
    <xf numFmtId="177" fontId="5" fillId="0" borderId="61" xfId="63" applyNumberFormat="1" applyFont="1" applyBorder="1" applyAlignment="1">
      <alignment horizontal="right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51" xfId="63" applyFont="1" applyBorder="1" applyAlignment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5" fillId="0" borderId="72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177" fontId="5" fillId="0" borderId="0" xfId="0" applyNumberFormat="1" applyFont="1" applyBorder="1" applyAlignment="1">
      <alignment horizontal="right" vertical="center"/>
    </xf>
    <xf numFmtId="177" fontId="5" fillId="0" borderId="76" xfId="0" applyNumberFormat="1" applyFont="1" applyBorder="1" applyAlignment="1">
      <alignment horizontal="right" vertical="center"/>
    </xf>
    <xf numFmtId="177" fontId="5" fillId="0" borderId="78" xfId="63" applyNumberFormat="1" applyFont="1" applyBorder="1" applyAlignment="1">
      <alignment horizontal="right" vertical="center"/>
      <protection/>
    </xf>
    <xf numFmtId="177" fontId="5" fillId="0" borderId="51" xfId="63" applyNumberFormat="1" applyFont="1" applyBorder="1" applyAlignment="1">
      <alignment horizontal="right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84" xfId="0" applyFont="1" applyBorder="1" applyAlignment="1">
      <alignment horizontal="distributed" vertical="center"/>
    </xf>
    <xf numFmtId="0" fontId="5" fillId="0" borderId="84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22" xfId="0" applyFont="1" applyBorder="1" applyAlignment="1">
      <alignment horizontal="distributed" vertical="center"/>
    </xf>
    <xf numFmtId="0" fontId="5" fillId="0" borderId="123" xfId="0" applyFont="1" applyBorder="1" applyAlignment="1">
      <alignment horizontal="distributed" vertical="center"/>
    </xf>
    <xf numFmtId="177" fontId="5" fillId="0" borderId="123" xfId="0" applyNumberFormat="1" applyFont="1" applyBorder="1" applyAlignment="1">
      <alignment horizontal="right" vertical="center"/>
    </xf>
    <xf numFmtId="177" fontId="5" fillId="0" borderId="126" xfId="0" applyNumberFormat="1" applyFont="1" applyBorder="1" applyAlignment="1">
      <alignment horizontal="right" vertical="center"/>
    </xf>
    <xf numFmtId="177" fontId="5" fillId="0" borderId="127" xfId="0" applyNumberFormat="1" applyFont="1" applyBorder="1" applyAlignment="1">
      <alignment horizontal="right" vertical="center"/>
    </xf>
    <xf numFmtId="177" fontId="5" fillId="0" borderId="128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129" xfId="0" applyNumberFormat="1" applyFont="1" applyBorder="1" applyAlignment="1">
      <alignment horizontal="right" vertical="center"/>
    </xf>
    <xf numFmtId="177" fontId="5" fillId="0" borderId="125" xfId="0" applyNumberFormat="1" applyFont="1" applyBorder="1" applyAlignment="1">
      <alignment horizontal="right" vertical="center"/>
    </xf>
    <xf numFmtId="177" fontId="5" fillId="0" borderId="130" xfId="0" applyNumberFormat="1" applyFont="1" applyBorder="1" applyAlignment="1">
      <alignment horizontal="right" vertical="center"/>
    </xf>
    <xf numFmtId="177" fontId="5" fillId="0" borderId="121" xfId="0" applyNumberFormat="1" applyFont="1" applyBorder="1" applyAlignment="1">
      <alignment horizontal="right" vertical="center"/>
    </xf>
    <xf numFmtId="177" fontId="5" fillId="0" borderId="131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66" xfId="0" applyNumberFormat="1" applyFont="1" applyBorder="1" applyAlignment="1">
      <alignment horizontal="right" vertical="center"/>
    </xf>
    <xf numFmtId="177" fontId="5" fillId="0" borderId="122" xfId="0" applyNumberFormat="1" applyFont="1" applyBorder="1" applyAlignment="1">
      <alignment horizontal="right" vertical="center"/>
    </xf>
    <xf numFmtId="0" fontId="5" fillId="0" borderId="1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8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86" xfId="0" applyFont="1" applyBorder="1" applyAlignment="1">
      <alignment horizontal="distributed" vertical="center"/>
    </xf>
    <xf numFmtId="177" fontId="5" fillId="0" borderId="124" xfId="0" applyNumberFormat="1" applyFont="1" applyBorder="1" applyAlignment="1">
      <alignment horizontal="right" vertical="center"/>
    </xf>
    <xf numFmtId="0" fontId="5" fillId="0" borderId="95" xfId="63" applyFont="1" applyBorder="1" applyAlignment="1">
      <alignment horizontal="center" vertical="center" textRotation="255"/>
      <protection/>
    </xf>
    <xf numFmtId="0" fontId="5" fillId="0" borderId="91" xfId="63" applyFont="1" applyBorder="1" applyAlignment="1">
      <alignment horizontal="center" vertical="center" textRotation="255"/>
      <protection/>
    </xf>
    <xf numFmtId="0" fontId="5" fillId="0" borderId="132" xfId="63" applyFont="1" applyBorder="1" applyAlignment="1">
      <alignment horizontal="center" vertical="center" textRotation="255"/>
      <protection/>
    </xf>
    <xf numFmtId="0" fontId="5" fillId="0" borderId="133" xfId="63" applyFont="1" applyBorder="1" applyAlignment="1">
      <alignment horizontal="center" vertical="center" textRotation="255"/>
      <protection/>
    </xf>
    <xf numFmtId="0" fontId="5" fillId="0" borderId="76" xfId="63" applyFont="1" applyBorder="1" applyAlignment="1">
      <alignment horizontal="center" vertical="center"/>
      <protection/>
    </xf>
    <xf numFmtId="0" fontId="5" fillId="0" borderId="95" xfId="63" applyFont="1" applyBorder="1" applyAlignment="1">
      <alignment horizontal="center" vertical="center"/>
      <protection/>
    </xf>
    <xf numFmtId="0" fontId="5" fillId="0" borderId="95" xfId="63" applyFont="1" applyBorder="1" applyAlignment="1">
      <alignment horizontal="center" vertical="center" wrapText="1"/>
      <protection/>
    </xf>
    <xf numFmtId="0" fontId="5" fillId="0" borderId="132" xfId="63" applyFont="1" applyBorder="1" applyAlignment="1">
      <alignment horizontal="center" vertical="center"/>
      <protection/>
    </xf>
    <xf numFmtId="0" fontId="5" fillId="0" borderId="70" xfId="63" applyFont="1" applyBorder="1" applyAlignment="1">
      <alignment horizontal="center" vertical="center" textRotation="255"/>
      <protection/>
    </xf>
    <xf numFmtId="0" fontId="5" fillId="0" borderId="134" xfId="63" applyFont="1" applyBorder="1" applyAlignment="1">
      <alignment horizontal="center" vertical="center" textRotation="255"/>
      <protection/>
    </xf>
    <xf numFmtId="177" fontId="5" fillId="0" borderId="32" xfId="63" applyNumberFormat="1" applyFont="1" applyBorder="1" applyAlignment="1">
      <alignment horizontal="right" vertical="center"/>
      <protection/>
    </xf>
    <xf numFmtId="177" fontId="5" fillId="0" borderId="76" xfId="63" applyNumberFormat="1" applyFont="1" applyBorder="1" applyAlignment="1">
      <alignment horizontal="right" vertical="center"/>
      <protection/>
    </xf>
    <xf numFmtId="0" fontId="5" fillId="0" borderId="135" xfId="63" applyFont="1" applyBorder="1" applyAlignment="1">
      <alignment horizontal="center" vertical="center" wrapText="1"/>
      <protection/>
    </xf>
    <xf numFmtId="0" fontId="5" fillId="0" borderId="135" xfId="63" applyFont="1" applyBorder="1" applyAlignment="1">
      <alignment horizontal="center" vertical="center"/>
      <protection/>
    </xf>
    <xf numFmtId="0" fontId="5" fillId="0" borderId="136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37" xfId="63" applyFont="1" applyBorder="1" applyAlignment="1">
      <alignment horizontal="center" vertical="center"/>
      <protection/>
    </xf>
    <xf numFmtId="177" fontId="5" fillId="0" borderId="66" xfId="63" applyNumberFormat="1" applyFont="1" applyBorder="1" applyAlignment="1">
      <alignment horizontal="right" vertical="center"/>
      <protection/>
    </xf>
    <xf numFmtId="0" fontId="5" fillId="0" borderId="10" xfId="63" applyFont="1" applyBorder="1" applyAlignment="1">
      <alignment horizontal="distributed" vertical="center"/>
      <protection/>
    </xf>
    <xf numFmtId="0" fontId="5" fillId="0" borderId="86" xfId="63" applyFont="1" applyBorder="1" applyAlignment="1">
      <alignment horizontal="distributed" vertical="center"/>
      <protection/>
    </xf>
    <xf numFmtId="177" fontId="5" fillId="0" borderId="138" xfId="63" applyNumberFormat="1" applyFont="1" applyBorder="1" applyAlignment="1">
      <alignment horizontal="right" vertical="center"/>
      <protection/>
    </xf>
    <xf numFmtId="177" fontId="5" fillId="0" borderId="126" xfId="63" applyNumberFormat="1" applyFont="1" applyBorder="1" applyAlignment="1">
      <alignment horizontal="right" vertical="center"/>
      <protection/>
    </xf>
    <xf numFmtId="177" fontId="5" fillId="0" borderId="139" xfId="63" applyNumberFormat="1" applyFont="1" applyBorder="1" applyAlignment="1">
      <alignment horizontal="right" vertical="center"/>
      <protection/>
    </xf>
    <xf numFmtId="177" fontId="5" fillId="0" borderId="83" xfId="63" applyNumberFormat="1" applyFont="1" applyBorder="1" applyAlignment="1">
      <alignment horizontal="right" vertical="center"/>
      <protection/>
    </xf>
    <xf numFmtId="0" fontId="5" fillId="0" borderId="59" xfId="63" applyFont="1" applyBorder="1" applyAlignment="1">
      <alignment horizontal="center" vertical="center" wrapText="1"/>
      <protection/>
    </xf>
    <xf numFmtId="0" fontId="5" fillId="0" borderId="140" xfId="63" applyFont="1" applyBorder="1" applyAlignment="1">
      <alignment horizontal="distributed" vertical="center"/>
      <protection/>
    </xf>
    <xf numFmtId="0" fontId="5" fillId="0" borderId="141" xfId="63" applyFont="1" applyBorder="1" applyAlignment="1">
      <alignment horizontal="distributed" vertical="center"/>
      <protection/>
    </xf>
    <xf numFmtId="0" fontId="5" fillId="0" borderId="142" xfId="63" applyFont="1" applyBorder="1" applyAlignment="1">
      <alignment horizontal="distributed" vertical="center"/>
      <protection/>
    </xf>
    <xf numFmtId="0" fontId="5" fillId="0" borderId="143" xfId="63" applyFont="1" applyBorder="1" applyAlignment="1">
      <alignment horizontal="distributed" vertical="center"/>
      <protection/>
    </xf>
    <xf numFmtId="0" fontId="5" fillId="0" borderId="140" xfId="63" applyFont="1" applyBorder="1" applyAlignment="1">
      <alignment horizontal="center" vertical="center" wrapText="1"/>
      <protection/>
    </xf>
    <xf numFmtId="0" fontId="5" fillId="0" borderId="140" xfId="63" applyFont="1" applyBorder="1" applyAlignment="1">
      <alignment horizontal="center" vertical="center"/>
      <protection/>
    </xf>
    <xf numFmtId="0" fontId="5" fillId="0" borderId="142" xfId="63" applyFont="1" applyBorder="1" applyAlignment="1">
      <alignment horizontal="center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81" xfId="63" applyFont="1" applyBorder="1" applyAlignment="1">
      <alignment horizontal="distributed" vertical="center"/>
      <protection/>
    </xf>
    <xf numFmtId="0" fontId="7" fillId="0" borderId="144" xfId="63" applyFont="1" applyBorder="1" applyAlignment="1">
      <alignment vertical="center" wrapText="1"/>
      <protection/>
    </xf>
    <xf numFmtId="0" fontId="7" fillId="0" borderId="120" xfId="63" applyFont="1" applyBorder="1" applyAlignment="1">
      <alignment vertical="center" wrapText="1"/>
      <protection/>
    </xf>
    <xf numFmtId="0" fontId="0" fillId="0" borderId="30" xfId="0" applyBorder="1" applyAlignment="1">
      <alignment vertical="center" wrapText="1"/>
    </xf>
    <xf numFmtId="0" fontId="7" fillId="0" borderId="76" xfId="63" applyFont="1" applyBorder="1" applyAlignment="1">
      <alignment vertical="center" wrapText="1"/>
      <protection/>
    </xf>
    <xf numFmtId="0" fontId="7" fillId="0" borderId="0" xfId="63" applyFont="1" applyBorder="1" applyAlignment="1">
      <alignment vertical="center" wrapText="1"/>
      <protection/>
    </xf>
    <xf numFmtId="0" fontId="0" fillId="0" borderId="66" xfId="0" applyBorder="1" applyAlignment="1">
      <alignment vertical="center" wrapText="1"/>
    </xf>
    <xf numFmtId="0" fontId="7" fillId="0" borderId="83" xfId="63" applyFont="1" applyBorder="1" applyAlignment="1">
      <alignment vertical="center" wrapText="1"/>
      <protection/>
    </xf>
    <xf numFmtId="0" fontId="7" fillId="0" borderId="36" xfId="63" applyFont="1" applyBorder="1" applyAlignment="1">
      <alignment vertical="center" wrapText="1"/>
      <protection/>
    </xf>
    <xf numFmtId="0" fontId="0" fillId="0" borderId="52" xfId="0" applyBorder="1" applyAlignment="1">
      <alignment vertical="center" wrapText="1"/>
    </xf>
    <xf numFmtId="0" fontId="7" fillId="0" borderId="120" xfId="63" applyFont="1" applyBorder="1" applyAlignment="1">
      <alignment horizontal="center" vertical="center" wrapText="1"/>
      <protection/>
    </xf>
    <xf numFmtId="0" fontId="7" fillId="0" borderId="30" xfId="63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66" xfId="63" applyFont="1" applyBorder="1" applyAlignment="1">
      <alignment horizontal="center" vertical="center" wrapText="1"/>
      <protection/>
    </xf>
    <xf numFmtId="0" fontId="7" fillId="0" borderId="36" xfId="63" applyFont="1" applyBorder="1" applyAlignment="1">
      <alignment horizontal="center" vertical="center" wrapText="1"/>
      <protection/>
    </xf>
    <xf numFmtId="0" fontId="7" fillId="0" borderId="52" xfId="63" applyFont="1" applyBorder="1" applyAlignment="1">
      <alignment horizontal="center" vertical="center" wrapText="1"/>
      <protection/>
    </xf>
    <xf numFmtId="177" fontId="5" fillId="0" borderId="84" xfId="63" applyNumberFormat="1" applyFont="1" applyBorder="1" applyAlignment="1">
      <alignment horizontal="right" vertical="center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61" xfId="63" applyFont="1" applyBorder="1" applyAlignment="1">
      <alignment horizontal="center" vertical="center" wrapText="1"/>
      <protection/>
    </xf>
    <xf numFmtId="0" fontId="5" fillId="0" borderId="145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 wrapText="1"/>
    </xf>
    <xf numFmtId="0" fontId="5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177" fontId="5" fillId="0" borderId="22" xfId="63" applyNumberFormat="1" applyFont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177" fontId="5" fillId="0" borderId="80" xfId="63" applyNumberFormat="1" applyFont="1" applyBorder="1" applyAlignment="1">
      <alignment horizontal="right" vertical="center"/>
      <protection/>
    </xf>
    <xf numFmtId="0" fontId="0" fillId="0" borderId="124" xfId="0" applyBorder="1" applyAlignment="1">
      <alignment horizontal="right" vertical="center"/>
    </xf>
    <xf numFmtId="0" fontId="7" fillId="0" borderId="72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60" xfId="63" applyFont="1" applyBorder="1" applyAlignment="1">
      <alignment horizontal="center" vertical="center" wrapText="1"/>
      <protection/>
    </xf>
    <xf numFmtId="0" fontId="5" fillId="0" borderId="84" xfId="63" applyFont="1" applyBorder="1" applyAlignment="1">
      <alignment horizontal="center" vertical="center" wrapText="1"/>
      <protection/>
    </xf>
    <xf numFmtId="0" fontId="5" fillId="0" borderId="82" xfId="63" applyFont="1" applyBorder="1" applyAlignment="1">
      <alignment horizontal="center" vertical="center"/>
      <protection/>
    </xf>
    <xf numFmtId="0" fontId="5" fillId="0" borderId="143" xfId="63" applyFont="1" applyBorder="1" applyAlignment="1">
      <alignment horizontal="center" vertical="center"/>
      <protection/>
    </xf>
    <xf numFmtId="0" fontId="5" fillId="0" borderId="149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29　13～20表" xfId="63"/>
    <cellStyle name="標準_P32　24表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zoomScaleSheetLayoutView="100" zoomScalePageLayoutView="0" workbookViewId="0" topLeftCell="A1">
      <selection activeCell="W36" sqref="W36"/>
    </sheetView>
  </sheetViews>
  <sheetFormatPr defaultColWidth="7.625" defaultRowHeight="20.25" customHeight="1"/>
  <cols>
    <col min="1" max="1" width="2.375" style="1" customWidth="1"/>
    <col min="2" max="2" width="11.375" style="1" customWidth="1"/>
    <col min="3" max="3" width="5.75390625" style="1" customWidth="1"/>
    <col min="4" max="5" width="5.75390625" style="1" bestFit="1" customWidth="1"/>
    <col min="6" max="6" width="5.125" style="1" bestFit="1" customWidth="1"/>
    <col min="7" max="8" width="5.75390625" style="1" bestFit="1" customWidth="1"/>
    <col min="9" max="11" width="8.625" style="97" bestFit="1" customWidth="1"/>
    <col min="12" max="13" width="7.375" style="1" bestFit="1" customWidth="1"/>
    <col min="14" max="18" width="5.125" style="1" bestFit="1" customWidth="1"/>
    <col min="19" max="19" width="4.00390625" style="1" bestFit="1" customWidth="1"/>
    <col min="20" max="20" width="5.125" style="1" bestFit="1" customWidth="1"/>
    <col min="21" max="16384" width="7.625" style="1" customWidth="1"/>
  </cols>
  <sheetData>
    <row r="1" spans="1:20" ht="30" customHeight="1">
      <c r="A1" s="335" t="s">
        <v>238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pans="1:20" ht="20.25" customHeight="1">
      <c r="A2" s="98"/>
      <c r="B2" s="98"/>
      <c r="C2" s="98"/>
      <c r="D2" s="98"/>
      <c r="E2" s="98"/>
      <c r="F2" s="98"/>
      <c r="G2" s="98"/>
      <c r="H2" s="98"/>
      <c r="I2" s="99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24" customHeight="1" thickBot="1">
      <c r="A3" s="37" t="s">
        <v>167</v>
      </c>
      <c r="B3" s="2"/>
      <c r="C3" s="2"/>
      <c r="D3" s="2"/>
      <c r="E3" s="2"/>
      <c r="F3" s="2"/>
      <c r="G3" s="2"/>
      <c r="H3" s="2"/>
      <c r="I3" s="96"/>
      <c r="J3" s="96"/>
      <c r="K3" s="96"/>
      <c r="L3" s="2"/>
      <c r="M3" s="2"/>
      <c r="N3" s="2"/>
      <c r="O3" s="2"/>
      <c r="P3" s="2"/>
      <c r="Q3" s="2"/>
      <c r="R3" s="2"/>
      <c r="S3" s="2"/>
      <c r="T3" s="2"/>
    </row>
    <row r="4" spans="1:20" s="3" customFormat="1" ht="22.5" customHeight="1">
      <c r="A4" s="4"/>
      <c r="B4" s="41"/>
      <c r="C4" s="336" t="s">
        <v>105</v>
      </c>
      <c r="D4" s="337"/>
      <c r="E4" s="338"/>
      <c r="F4" s="336" t="s">
        <v>106</v>
      </c>
      <c r="G4" s="337"/>
      <c r="H4" s="338"/>
      <c r="I4" s="336" t="s">
        <v>107</v>
      </c>
      <c r="J4" s="337"/>
      <c r="K4" s="338"/>
      <c r="L4" s="339" t="s">
        <v>108</v>
      </c>
      <c r="M4" s="337"/>
      <c r="N4" s="337"/>
      <c r="O4" s="337"/>
      <c r="P4" s="337"/>
      <c r="Q4" s="338"/>
      <c r="R4" s="336" t="s">
        <v>109</v>
      </c>
      <c r="S4" s="340"/>
      <c r="T4" s="340"/>
    </row>
    <row r="5" spans="1:20" s="3" customFormat="1" ht="22.5" customHeight="1">
      <c r="A5" s="312" t="s">
        <v>168</v>
      </c>
      <c r="B5" s="313"/>
      <c r="C5" s="329" t="s">
        <v>1</v>
      </c>
      <c r="D5" s="331" t="s">
        <v>183</v>
      </c>
      <c r="E5" s="333" t="s">
        <v>184</v>
      </c>
      <c r="F5" s="329" t="s">
        <v>79</v>
      </c>
      <c r="G5" s="331" t="s">
        <v>185</v>
      </c>
      <c r="H5" s="316" t="s">
        <v>304</v>
      </c>
      <c r="I5" s="318" t="s">
        <v>79</v>
      </c>
      <c r="J5" s="320" t="s">
        <v>85</v>
      </c>
      <c r="K5" s="322" t="s">
        <v>86</v>
      </c>
      <c r="L5" s="324" t="s">
        <v>110</v>
      </c>
      <c r="M5" s="325"/>
      <c r="N5" s="326"/>
      <c r="O5" s="327" t="s">
        <v>111</v>
      </c>
      <c r="P5" s="325"/>
      <c r="Q5" s="328"/>
      <c r="R5" s="306" t="s">
        <v>112</v>
      </c>
      <c r="S5" s="307"/>
      <c r="T5" s="307"/>
    </row>
    <row r="6" spans="1:20" s="3" customFormat="1" ht="22.5" customHeight="1" thickBot="1">
      <c r="A6" s="9"/>
      <c r="B6" s="43"/>
      <c r="C6" s="330"/>
      <c r="D6" s="332"/>
      <c r="E6" s="334"/>
      <c r="F6" s="330"/>
      <c r="G6" s="332"/>
      <c r="H6" s="317"/>
      <c r="I6" s="319"/>
      <c r="J6" s="321"/>
      <c r="K6" s="323"/>
      <c r="L6" s="40" t="s">
        <v>1</v>
      </c>
      <c r="M6" s="10" t="s">
        <v>2</v>
      </c>
      <c r="N6" s="10" t="s">
        <v>3</v>
      </c>
      <c r="O6" s="51" t="s">
        <v>1</v>
      </c>
      <c r="P6" s="10" t="s">
        <v>2</v>
      </c>
      <c r="Q6" s="10" t="s">
        <v>3</v>
      </c>
      <c r="R6" s="40" t="s">
        <v>1</v>
      </c>
      <c r="S6" s="10" t="s">
        <v>2</v>
      </c>
      <c r="T6" s="10" t="s">
        <v>3</v>
      </c>
    </row>
    <row r="7" spans="1:20" s="3" customFormat="1" ht="37.5" customHeight="1">
      <c r="A7" s="308" t="s">
        <v>275</v>
      </c>
      <c r="B7" s="309"/>
      <c r="C7" s="114">
        <v>87</v>
      </c>
      <c r="D7" s="115">
        <v>82</v>
      </c>
      <c r="E7" s="115">
        <v>5</v>
      </c>
      <c r="F7" s="114">
        <v>948</v>
      </c>
      <c r="G7" s="115">
        <v>880</v>
      </c>
      <c r="H7" s="115">
        <v>68</v>
      </c>
      <c r="I7" s="116">
        <v>25059</v>
      </c>
      <c r="J7" s="117">
        <v>12941</v>
      </c>
      <c r="K7" s="117">
        <v>12118</v>
      </c>
      <c r="L7" s="114">
        <v>1937</v>
      </c>
      <c r="M7" s="115">
        <v>1116</v>
      </c>
      <c r="N7" s="115">
        <v>821</v>
      </c>
      <c r="O7" s="115">
        <v>211</v>
      </c>
      <c r="P7" s="115">
        <v>102</v>
      </c>
      <c r="Q7" s="115">
        <v>109</v>
      </c>
      <c r="R7" s="114">
        <v>214</v>
      </c>
      <c r="S7" s="115">
        <v>48</v>
      </c>
      <c r="T7" s="115">
        <v>166</v>
      </c>
    </row>
    <row r="8" spans="1:20" s="3" customFormat="1" ht="37.5" customHeight="1">
      <c r="A8" s="310" t="s">
        <v>319</v>
      </c>
      <c r="B8" s="311"/>
      <c r="C8" s="118">
        <f aca="true" t="shared" si="0" ref="C8:T8">SUM(C9:C11)</f>
        <v>85</v>
      </c>
      <c r="D8" s="119">
        <f t="shared" si="0"/>
        <v>80</v>
      </c>
      <c r="E8" s="119">
        <f t="shared" si="0"/>
        <v>5</v>
      </c>
      <c r="F8" s="118">
        <f t="shared" si="0"/>
        <v>962</v>
      </c>
      <c r="G8" s="119">
        <f t="shared" si="0"/>
        <v>892</v>
      </c>
      <c r="H8" s="119">
        <f t="shared" si="0"/>
        <v>70</v>
      </c>
      <c r="I8" s="120">
        <f t="shared" si="0"/>
        <v>25040</v>
      </c>
      <c r="J8" s="121">
        <f t="shared" si="0"/>
        <v>12976</v>
      </c>
      <c r="K8" s="122">
        <f t="shared" si="0"/>
        <v>12064</v>
      </c>
      <c r="L8" s="118">
        <f t="shared" si="0"/>
        <v>1928</v>
      </c>
      <c r="M8" s="119">
        <f t="shared" si="0"/>
        <v>1108</v>
      </c>
      <c r="N8" s="119">
        <f t="shared" si="0"/>
        <v>820</v>
      </c>
      <c r="O8" s="119">
        <f t="shared" si="0"/>
        <v>204</v>
      </c>
      <c r="P8" s="119">
        <f t="shared" si="0"/>
        <v>92</v>
      </c>
      <c r="Q8" s="119">
        <f t="shared" si="0"/>
        <v>112</v>
      </c>
      <c r="R8" s="118">
        <f t="shared" si="0"/>
        <v>211</v>
      </c>
      <c r="S8" s="119">
        <f t="shared" si="0"/>
        <v>46</v>
      </c>
      <c r="T8" s="119">
        <f t="shared" si="0"/>
        <v>165</v>
      </c>
    </row>
    <row r="9" spans="1:20" s="3" customFormat="1" ht="37.5" customHeight="1">
      <c r="A9" s="312" t="s">
        <v>169</v>
      </c>
      <c r="B9" s="313"/>
      <c r="C9" s="123">
        <f aca="true" t="shared" si="1" ref="C9:C29">SUM(D9:E9)</f>
        <v>1</v>
      </c>
      <c r="D9" s="124">
        <v>1</v>
      </c>
      <c r="E9" s="113">
        <v>0</v>
      </c>
      <c r="F9" s="123">
        <f>SUM(G9:H9)</f>
        <v>9</v>
      </c>
      <c r="G9" s="124">
        <v>9</v>
      </c>
      <c r="H9" s="124">
        <v>0</v>
      </c>
      <c r="I9" s="125">
        <f>SUM(J9:K9)</f>
        <v>353</v>
      </c>
      <c r="J9" s="126">
        <v>172</v>
      </c>
      <c r="K9" s="126">
        <v>181</v>
      </c>
      <c r="L9" s="123">
        <f>SUM(M9:N9)</f>
        <v>19</v>
      </c>
      <c r="M9" s="124">
        <v>11</v>
      </c>
      <c r="N9" s="124">
        <v>8</v>
      </c>
      <c r="O9" s="124">
        <f>SUM(P9:Q9)</f>
        <v>9</v>
      </c>
      <c r="P9" s="124">
        <v>5</v>
      </c>
      <c r="Q9" s="124">
        <v>4</v>
      </c>
      <c r="R9" s="123">
        <f>SUM(S9:T9)</f>
        <v>0</v>
      </c>
      <c r="S9" s="124">
        <v>0</v>
      </c>
      <c r="T9" s="124">
        <v>0</v>
      </c>
    </row>
    <row r="10" spans="1:21" s="3" customFormat="1" ht="37.5" customHeight="1">
      <c r="A10" s="312" t="s">
        <v>170</v>
      </c>
      <c r="B10" s="313"/>
      <c r="C10" s="123">
        <f aca="true" t="shared" si="2" ref="C10:T10">SUM(C13,C14:C16,C17:C19,C20,C21,C22,C23:C24,C25,C26:C28,C29)</f>
        <v>80</v>
      </c>
      <c r="D10" s="127">
        <f t="shared" si="2"/>
        <v>75</v>
      </c>
      <c r="E10" s="124">
        <f t="shared" si="2"/>
        <v>5</v>
      </c>
      <c r="F10" s="128">
        <f t="shared" si="2"/>
        <v>932</v>
      </c>
      <c r="G10" s="127">
        <f t="shared" si="2"/>
        <v>862</v>
      </c>
      <c r="H10" s="129">
        <f t="shared" si="2"/>
        <v>70</v>
      </c>
      <c r="I10" s="130">
        <f t="shared" si="2"/>
        <v>24308</v>
      </c>
      <c r="J10" s="131">
        <f t="shared" si="2"/>
        <v>12579</v>
      </c>
      <c r="K10" s="132">
        <f t="shared" si="2"/>
        <v>11729</v>
      </c>
      <c r="L10" s="133">
        <f t="shared" si="2"/>
        <v>1869</v>
      </c>
      <c r="M10" s="131">
        <f t="shared" si="2"/>
        <v>1074</v>
      </c>
      <c r="N10" s="127">
        <f t="shared" si="2"/>
        <v>795</v>
      </c>
      <c r="O10" s="127">
        <f t="shared" si="2"/>
        <v>139</v>
      </c>
      <c r="P10" s="127">
        <f t="shared" si="2"/>
        <v>53</v>
      </c>
      <c r="Q10" s="129">
        <f t="shared" si="2"/>
        <v>86</v>
      </c>
      <c r="R10" s="134">
        <f t="shared" si="2"/>
        <v>205</v>
      </c>
      <c r="S10" s="127">
        <f t="shared" si="2"/>
        <v>44</v>
      </c>
      <c r="T10" s="124">
        <f t="shared" si="2"/>
        <v>161</v>
      </c>
      <c r="U10" s="17"/>
    </row>
    <row r="11" spans="1:20" s="3" customFormat="1" ht="37.5" customHeight="1" thickBot="1">
      <c r="A11" s="314" t="s">
        <v>171</v>
      </c>
      <c r="B11" s="315"/>
      <c r="C11" s="135">
        <f t="shared" si="1"/>
        <v>4</v>
      </c>
      <c r="D11" s="136">
        <v>4</v>
      </c>
      <c r="E11" s="136">
        <v>0</v>
      </c>
      <c r="F11" s="137">
        <f>SUM(G11:H11)</f>
        <v>21</v>
      </c>
      <c r="G11" s="136">
        <v>21</v>
      </c>
      <c r="H11" s="136">
        <v>0</v>
      </c>
      <c r="I11" s="138">
        <f>SUM(J11:K11)</f>
        <v>379</v>
      </c>
      <c r="J11" s="139">
        <v>225</v>
      </c>
      <c r="K11" s="139">
        <v>154</v>
      </c>
      <c r="L11" s="135">
        <f>SUM(M11:N11)</f>
        <v>40</v>
      </c>
      <c r="M11" s="136">
        <v>23</v>
      </c>
      <c r="N11" s="136">
        <v>17</v>
      </c>
      <c r="O11" s="136">
        <f>SUM(P11:Q11)</f>
        <v>56</v>
      </c>
      <c r="P11" s="136">
        <v>34</v>
      </c>
      <c r="Q11" s="136">
        <v>22</v>
      </c>
      <c r="R11" s="135">
        <f>SUM(S11:T11)</f>
        <v>6</v>
      </c>
      <c r="S11" s="136">
        <v>2</v>
      </c>
      <c r="T11" s="136">
        <v>4</v>
      </c>
    </row>
    <row r="12" spans="1:20" s="3" customFormat="1" ht="12.75">
      <c r="A12" s="302" t="s">
        <v>172</v>
      </c>
      <c r="B12" s="303"/>
      <c r="C12" s="123"/>
      <c r="D12" s="124"/>
      <c r="E12" s="124"/>
      <c r="F12" s="123"/>
      <c r="G12" s="124"/>
      <c r="H12" s="124"/>
      <c r="I12" s="140"/>
      <c r="J12" s="126"/>
      <c r="K12" s="126"/>
      <c r="L12" s="123"/>
      <c r="M12" s="124"/>
      <c r="N12" s="124"/>
      <c r="O12" s="141"/>
      <c r="P12" s="124"/>
      <c r="Q12" s="124"/>
      <c r="R12" s="123"/>
      <c r="S12" s="124"/>
      <c r="T12" s="124"/>
    </row>
    <row r="13" spans="1:20" s="3" customFormat="1" ht="37.5" customHeight="1">
      <c r="A13" s="304" t="s">
        <v>173</v>
      </c>
      <c r="B13" s="305"/>
      <c r="C13" s="142">
        <f t="shared" si="1"/>
        <v>25</v>
      </c>
      <c r="D13" s="143">
        <v>24</v>
      </c>
      <c r="E13" s="143">
        <v>1</v>
      </c>
      <c r="F13" s="142">
        <f>SUM(G13:H13)</f>
        <v>274</v>
      </c>
      <c r="G13" s="143">
        <v>257</v>
      </c>
      <c r="H13" s="144">
        <v>17</v>
      </c>
      <c r="I13" s="145">
        <f>SUM(J13:K13)</f>
        <v>7256</v>
      </c>
      <c r="J13" s="146">
        <v>3760</v>
      </c>
      <c r="K13" s="146">
        <v>3496</v>
      </c>
      <c r="L13" s="142">
        <f>SUM(M13:N13)</f>
        <v>547</v>
      </c>
      <c r="M13" s="143">
        <v>300</v>
      </c>
      <c r="N13" s="143">
        <v>247</v>
      </c>
      <c r="O13" s="143">
        <f aca="true" t="shared" si="3" ref="O13:O29">SUM(P13:Q13)</f>
        <v>42</v>
      </c>
      <c r="P13" s="143">
        <v>17</v>
      </c>
      <c r="Q13" s="144">
        <v>25</v>
      </c>
      <c r="R13" s="142">
        <f>SUM(S13:T13)</f>
        <v>46</v>
      </c>
      <c r="S13" s="143">
        <v>16</v>
      </c>
      <c r="T13" s="143">
        <v>30</v>
      </c>
    </row>
    <row r="14" spans="1:20" s="3" customFormat="1" ht="37.5" customHeight="1">
      <c r="A14" s="297" t="s">
        <v>174</v>
      </c>
      <c r="B14" s="298"/>
      <c r="C14" s="142">
        <f t="shared" si="1"/>
        <v>6</v>
      </c>
      <c r="D14" s="147">
        <v>6</v>
      </c>
      <c r="E14" s="147">
        <v>0</v>
      </c>
      <c r="F14" s="142">
        <f aca="true" t="shared" si="4" ref="F14:F29">SUM(G14:H14)</f>
        <v>74</v>
      </c>
      <c r="G14" s="147">
        <v>69</v>
      </c>
      <c r="H14" s="147">
        <v>5</v>
      </c>
      <c r="I14" s="145">
        <f aca="true" t="shared" si="5" ref="I14:I29">SUM(J14:K14)</f>
        <v>1906</v>
      </c>
      <c r="J14" s="148">
        <v>997</v>
      </c>
      <c r="K14" s="148">
        <v>909</v>
      </c>
      <c r="L14" s="142">
        <f aca="true" t="shared" si="6" ref="L14:L29">SUM(M14:N14)</f>
        <v>141</v>
      </c>
      <c r="M14" s="147">
        <v>95</v>
      </c>
      <c r="N14" s="147">
        <v>46</v>
      </c>
      <c r="O14" s="147">
        <f>SUM(P14:Q14)</f>
        <v>16</v>
      </c>
      <c r="P14" s="147">
        <v>8</v>
      </c>
      <c r="Q14" s="147">
        <v>8</v>
      </c>
      <c r="R14" s="142">
        <f aca="true" t="shared" si="7" ref="R14:R29">SUM(S14:T14)</f>
        <v>19</v>
      </c>
      <c r="S14" s="147">
        <v>5</v>
      </c>
      <c r="T14" s="147">
        <v>14</v>
      </c>
    </row>
    <row r="15" spans="1:20" s="3" customFormat="1" ht="37.5" customHeight="1">
      <c r="A15" s="297" t="s">
        <v>175</v>
      </c>
      <c r="B15" s="298"/>
      <c r="C15" s="142">
        <f t="shared" si="1"/>
        <v>2</v>
      </c>
      <c r="D15" s="147">
        <v>2</v>
      </c>
      <c r="E15" s="147">
        <v>0</v>
      </c>
      <c r="F15" s="142">
        <f t="shared" si="4"/>
        <v>35</v>
      </c>
      <c r="G15" s="147">
        <v>33</v>
      </c>
      <c r="H15" s="147">
        <v>2</v>
      </c>
      <c r="I15" s="145">
        <f t="shared" si="5"/>
        <v>1047</v>
      </c>
      <c r="J15" s="148">
        <v>557</v>
      </c>
      <c r="K15" s="148">
        <v>490</v>
      </c>
      <c r="L15" s="142">
        <f t="shared" si="6"/>
        <v>72</v>
      </c>
      <c r="M15" s="147">
        <v>47</v>
      </c>
      <c r="N15" s="147">
        <v>25</v>
      </c>
      <c r="O15" s="147">
        <f>SUM(P15:Q15)</f>
        <v>1</v>
      </c>
      <c r="P15" s="147">
        <v>0</v>
      </c>
      <c r="Q15" s="147">
        <v>1</v>
      </c>
      <c r="R15" s="142">
        <f t="shared" si="7"/>
        <v>7</v>
      </c>
      <c r="S15" s="147">
        <v>0</v>
      </c>
      <c r="T15" s="147">
        <v>7</v>
      </c>
    </row>
    <row r="16" spans="1:20" s="3" customFormat="1" ht="37.5" customHeight="1">
      <c r="A16" s="297" t="s">
        <v>176</v>
      </c>
      <c r="B16" s="298"/>
      <c r="C16" s="142">
        <f t="shared" si="1"/>
        <v>5</v>
      </c>
      <c r="D16" s="147">
        <v>5</v>
      </c>
      <c r="E16" s="147">
        <v>0</v>
      </c>
      <c r="F16" s="142">
        <f t="shared" si="4"/>
        <v>44</v>
      </c>
      <c r="G16" s="147">
        <v>40</v>
      </c>
      <c r="H16" s="149">
        <v>4</v>
      </c>
      <c r="I16" s="145">
        <f t="shared" si="5"/>
        <v>1086</v>
      </c>
      <c r="J16" s="148">
        <v>567</v>
      </c>
      <c r="K16" s="148">
        <v>519</v>
      </c>
      <c r="L16" s="142">
        <f t="shared" si="6"/>
        <v>97</v>
      </c>
      <c r="M16" s="147">
        <v>62</v>
      </c>
      <c r="N16" s="147">
        <v>35</v>
      </c>
      <c r="O16" s="147">
        <f t="shared" si="3"/>
        <v>8</v>
      </c>
      <c r="P16" s="147">
        <v>3</v>
      </c>
      <c r="Q16" s="149">
        <v>5</v>
      </c>
      <c r="R16" s="142">
        <f t="shared" si="7"/>
        <v>16</v>
      </c>
      <c r="S16" s="147">
        <v>5</v>
      </c>
      <c r="T16" s="147">
        <v>11</v>
      </c>
    </row>
    <row r="17" spans="1:20" s="3" customFormat="1" ht="37.5" customHeight="1">
      <c r="A17" s="297" t="s">
        <v>177</v>
      </c>
      <c r="B17" s="298"/>
      <c r="C17" s="142">
        <f t="shared" si="1"/>
        <v>3</v>
      </c>
      <c r="D17" s="147">
        <v>3</v>
      </c>
      <c r="E17" s="147">
        <v>0</v>
      </c>
      <c r="F17" s="142">
        <f t="shared" si="4"/>
        <v>29</v>
      </c>
      <c r="G17" s="147">
        <v>26</v>
      </c>
      <c r="H17" s="147">
        <v>3</v>
      </c>
      <c r="I17" s="145">
        <f t="shared" si="5"/>
        <v>727</v>
      </c>
      <c r="J17" s="148">
        <v>371</v>
      </c>
      <c r="K17" s="148">
        <v>356</v>
      </c>
      <c r="L17" s="142">
        <f t="shared" si="6"/>
        <v>63</v>
      </c>
      <c r="M17" s="147">
        <v>34</v>
      </c>
      <c r="N17" s="147">
        <v>29</v>
      </c>
      <c r="O17" s="147">
        <f t="shared" si="3"/>
        <v>1</v>
      </c>
      <c r="P17" s="147">
        <v>0</v>
      </c>
      <c r="Q17" s="147">
        <v>1</v>
      </c>
      <c r="R17" s="142">
        <f t="shared" si="7"/>
        <v>9</v>
      </c>
      <c r="S17" s="147">
        <v>2</v>
      </c>
      <c r="T17" s="147">
        <v>7</v>
      </c>
    </row>
    <row r="18" spans="1:20" s="3" customFormat="1" ht="37.5" customHeight="1">
      <c r="A18" s="297" t="s">
        <v>178</v>
      </c>
      <c r="B18" s="298"/>
      <c r="C18" s="142">
        <f t="shared" si="1"/>
        <v>3</v>
      </c>
      <c r="D18" s="147">
        <v>3</v>
      </c>
      <c r="E18" s="147">
        <v>0</v>
      </c>
      <c r="F18" s="142">
        <f t="shared" si="4"/>
        <v>72</v>
      </c>
      <c r="G18" s="147">
        <v>66</v>
      </c>
      <c r="H18" s="147">
        <v>6</v>
      </c>
      <c r="I18" s="145">
        <f t="shared" si="5"/>
        <v>2054</v>
      </c>
      <c r="J18" s="148">
        <v>1014</v>
      </c>
      <c r="K18" s="148">
        <v>1040</v>
      </c>
      <c r="L18" s="142">
        <f t="shared" si="6"/>
        <v>131</v>
      </c>
      <c r="M18" s="147">
        <v>76</v>
      </c>
      <c r="N18" s="147">
        <v>55</v>
      </c>
      <c r="O18" s="147">
        <f t="shared" si="3"/>
        <v>4</v>
      </c>
      <c r="P18" s="147">
        <v>0</v>
      </c>
      <c r="Q18" s="147">
        <v>4</v>
      </c>
      <c r="R18" s="142">
        <f t="shared" si="7"/>
        <v>5</v>
      </c>
      <c r="S18" s="147">
        <v>0</v>
      </c>
      <c r="T18" s="147">
        <v>5</v>
      </c>
    </row>
    <row r="19" spans="1:20" s="3" customFormat="1" ht="37.5" customHeight="1">
      <c r="A19" s="297" t="s">
        <v>6</v>
      </c>
      <c r="B19" s="298"/>
      <c r="C19" s="142">
        <f t="shared" si="1"/>
        <v>2</v>
      </c>
      <c r="D19" s="147">
        <v>2</v>
      </c>
      <c r="E19" s="147">
        <v>0</v>
      </c>
      <c r="F19" s="142">
        <f t="shared" si="4"/>
        <v>35</v>
      </c>
      <c r="G19" s="147">
        <v>33</v>
      </c>
      <c r="H19" s="149">
        <v>2</v>
      </c>
      <c r="I19" s="145">
        <f t="shared" si="5"/>
        <v>912</v>
      </c>
      <c r="J19" s="148">
        <v>486</v>
      </c>
      <c r="K19" s="148">
        <v>426</v>
      </c>
      <c r="L19" s="142">
        <f t="shared" si="6"/>
        <v>69</v>
      </c>
      <c r="M19" s="147">
        <v>34</v>
      </c>
      <c r="N19" s="147">
        <v>35</v>
      </c>
      <c r="O19" s="147">
        <f t="shared" si="3"/>
        <v>3</v>
      </c>
      <c r="P19" s="147">
        <v>2</v>
      </c>
      <c r="Q19" s="149">
        <v>1</v>
      </c>
      <c r="R19" s="142">
        <f t="shared" si="7"/>
        <v>13</v>
      </c>
      <c r="S19" s="147">
        <v>2</v>
      </c>
      <c r="T19" s="147">
        <v>11</v>
      </c>
    </row>
    <row r="20" spans="1:20" s="3" customFormat="1" ht="37.5" customHeight="1">
      <c r="A20" s="297" t="s">
        <v>239</v>
      </c>
      <c r="B20" s="298"/>
      <c r="C20" s="142">
        <f t="shared" si="1"/>
        <v>8</v>
      </c>
      <c r="D20" s="147">
        <v>7</v>
      </c>
      <c r="E20" s="147">
        <v>1</v>
      </c>
      <c r="F20" s="142">
        <f t="shared" si="4"/>
        <v>106</v>
      </c>
      <c r="G20" s="147">
        <v>98</v>
      </c>
      <c r="H20" s="149">
        <v>8</v>
      </c>
      <c r="I20" s="145">
        <f t="shared" si="5"/>
        <v>2774</v>
      </c>
      <c r="J20" s="148">
        <v>1410</v>
      </c>
      <c r="K20" s="148">
        <v>1364</v>
      </c>
      <c r="L20" s="142">
        <f t="shared" si="6"/>
        <v>210</v>
      </c>
      <c r="M20" s="147">
        <v>116</v>
      </c>
      <c r="N20" s="147">
        <v>94</v>
      </c>
      <c r="O20" s="147">
        <f t="shared" si="3"/>
        <v>22</v>
      </c>
      <c r="P20" s="147">
        <v>6</v>
      </c>
      <c r="Q20" s="149">
        <v>16</v>
      </c>
      <c r="R20" s="142">
        <f t="shared" si="7"/>
        <v>14</v>
      </c>
      <c r="S20" s="147">
        <v>3</v>
      </c>
      <c r="T20" s="147">
        <v>11</v>
      </c>
    </row>
    <row r="21" spans="1:20" s="3" customFormat="1" ht="37.5" customHeight="1">
      <c r="A21" s="297" t="s">
        <v>240</v>
      </c>
      <c r="B21" s="299"/>
      <c r="C21" s="142">
        <f t="shared" si="1"/>
        <v>6</v>
      </c>
      <c r="D21" s="147">
        <v>5</v>
      </c>
      <c r="E21" s="147">
        <v>1</v>
      </c>
      <c r="F21" s="142">
        <f t="shared" si="4"/>
        <v>113</v>
      </c>
      <c r="G21" s="147">
        <v>106</v>
      </c>
      <c r="H21" s="149">
        <v>7</v>
      </c>
      <c r="I21" s="145">
        <f t="shared" si="5"/>
        <v>3166</v>
      </c>
      <c r="J21" s="148">
        <v>1648</v>
      </c>
      <c r="K21" s="148">
        <v>1518</v>
      </c>
      <c r="L21" s="142">
        <f t="shared" si="6"/>
        <v>205</v>
      </c>
      <c r="M21" s="147">
        <v>115</v>
      </c>
      <c r="N21" s="147">
        <v>90</v>
      </c>
      <c r="O21" s="147">
        <f t="shared" si="3"/>
        <v>7</v>
      </c>
      <c r="P21" s="147">
        <v>2</v>
      </c>
      <c r="Q21" s="149">
        <v>5</v>
      </c>
      <c r="R21" s="142">
        <f t="shared" si="7"/>
        <v>16</v>
      </c>
      <c r="S21" s="147">
        <v>0</v>
      </c>
      <c r="T21" s="147">
        <v>16</v>
      </c>
    </row>
    <row r="22" spans="1:20" s="3" customFormat="1" ht="37.5" customHeight="1">
      <c r="A22" s="297" t="s">
        <v>179</v>
      </c>
      <c r="B22" s="298"/>
      <c r="C22" s="142">
        <f t="shared" si="1"/>
        <v>3</v>
      </c>
      <c r="D22" s="147">
        <v>3</v>
      </c>
      <c r="E22" s="147">
        <v>0</v>
      </c>
      <c r="F22" s="142">
        <f t="shared" si="4"/>
        <v>26</v>
      </c>
      <c r="G22" s="147">
        <v>23</v>
      </c>
      <c r="H22" s="149">
        <v>3</v>
      </c>
      <c r="I22" s="145">
        <f t="shared" si="5"/>
        <v>606</v>
      </c>
      <c r="J22" s="148">
        <v>336</v>
      </c>
      <c r="K22" s="148">
        <v>270</v>
      </c>
      <c r="L22" s="142">
        <f t="shared" si="6"/>
        <v>51</v>
      </c>
      <c r="M22" s="147">
        <v>29</v>
      </c>
      <c r="N22" s="147">
        <v>22</v>
      </c>
      <c r="O22" s="147">
        <f t="shared" si="3"/>
        <v>1</v>
      </c>
      <c r="P22" s="147">
        <v>0</v>
      </c>
      <c r="Q22" s="149">
        <v>1</v>
      </c>
      <c r="R22" s="142">
        <f t="shared" si="7"/>
        <v>12</v>
      </c>
      <c r="S22" s="147">
        <v>4</v>
      </c>
      <c r="T22" s="147">
        <v>8</v>
      </c>
    </row>
    <row r="23" spans="1:20" s="3" customFormat="1" ht="37.5" customHeight="1">
      <c r="A23" s="297" t="s">
        <v>180</v>
      </c>
      <c r="B23" s="298"/>
      <c r="C23" s="142">
        <f t="shared" si="1"/>
        <v>1</v>
      </c>
      <c r="D23" s="147">
        <v>1</v>
      </c>
      <c r="E23" s="147">
        <v>0</v>
      </c>
      <c r="F23" s="142">
        <f t="shared" si="4"/>
        <v>4</v>
      </c>
      <c r="G23" s="147">
        <v>4</v>
      </c>
      <c r="H23" s="147">
        <v>0</v>
      </c>
      <c r="I23" s="145">
        <f t="shared" si="5"/>
        <v>90</v>
      </c>
      <c r="J23" s="148">
        <v>42</v>
      </c>
      <c r="K23" s="148">
        <v>48</v>
      </c>
      <c r="L23" s="142">
        <f t="shared" si="6"/>
        <v>12</v>
      </c>
      <c r="M23" s="147">
        <v>6</v>
      </c>
      <c r="N23" s="147">
        <v>6</v>
      </c>
      <c r="O23" s="147">
        <f t="shared" si="3"/>
        <v>2</v>
      </c>
      <c r="P23" s="147">
        <v>1</v>
      </c>
      <c r="Q23" s="147">
        <v>1</v>
      </c>
      <c r="R23" s="142">
        <f t="shared" si="7"/>
        <v>2</v>
      </c>
      <c r="S23" s="147">
        <v>1</v>
      </c>
      <c r="T23" s="147">
        <v>1</v>
      </c>
    </row>
    <row r="24" spans="1:20" s="3" customFormat="1" ht="37.5" customHeight="1">
      <c r="A24" s="297" t="s">
        <v>113</v>
      </c>
      <c r="B24" s="298"/>
      <c r="C24" s="142">
        <f t="shared" si="1"/>
        <v>3</v>
      </c>
      <c r="D24" s="147">
        <v>3</v>
      </c>
      <c r="E24" s="147">
        <v>0</v>
      </c>
      <c r="F24" s="142">
        <f t="shared" si="4"/>
        <v>17</v>
      </c>
      <c r="G24" s="147">
        <v>15</v>
      </c>
      <c r="H24" s="149">
        <v>2</v>
      </c>
      <c r="I24" s="145">
        <f t="shared" si="5"/>
        <v>372</v>
      </c>
      <c r="J24" s="148">
        <v>207</v>
      </c>
      <c r="K24" s="148">
        <v>165</v>
      </c>
      <c r="L24" s="142">
        <f t="shared" si="6"/>
        <v>37</v>
      </c>
      <c r="M24" s="147">
        <v>23</v>
      </c>
      <c r="N24" s="147">
        <v>14</v>
      </c>
      <c r="O24" s="147">
        <f t="shared" si="3"/>
        <v>4</v>
      </c>
      <c r="P24" s="147">
        <v>2</v>
      </c>
      <c r="Q24" s="149">
        <v>2</v>
      </c>
      <c r="R24" s="142">
        <f t="shared" si="7"/>
        <v>9</v>
      </c>
      <c r="S24" s="147">
        <v>0</v>
      </c>
      <c r="T24" s="147">
        <v>9</v>
      </c>
    </row>
    <row r="25" spans="1:20" s="3" customFormat="1" ht="37.5" customHeight="1">
      <c r="A25" s="297" t="s">
        <v>114</v>
      </c>
      <c r="B25" s="298"/>
      <c r="C25" s="142">
        <f t="shared" si="1"/>
        <v>4</v>
      </c>
      <c r="D25" s="147">
        <v>4</v>
      </c>
      <c r="E25" s="147">
        <v>0</v>
      </c>
      <c r="F25" s="142">
        <f t="shared" si="4"/>
        <v>35</v>
      </c>
      <c r="G25" s="147">
        <v>30</v>
      </c>
      <c r="H25" s="149">
        <v>5</v>
      </c>
      <c r="I25" s="145">
        <f t="shared" si="5"/>
        <v>761</v>
      </c>
      <c r="J25" s="148">
        <v>395</v>
      </c>
      <c r="K25" s="148">
        <v>366</v>
      </c>
      <c r="L25" s="142">
        <f t="shared" si="6"/>
        <v>74</v>
      </c>
      <c r="M25" s="147">
        <v>39</v>
      </c>
      <c r="N25" s="147">
        <v>35</v>
      </c>
      <c r="O25" s="147">
        <f t="shared" si="3"/>
        <v>0</v>
      </c>
      <c r="P25" s="147">
        <v>0</v>
      </c>
      <c r="Q25" s="149">
        <v>0</v>
      </c>
      <c r="R25" s="142">
        <f t="shared" si="7"/>
        <v>10</v>
      </c>
      <c r="S25" s="147">
        <v>1</v>
      </c>
      <c r="T25" s="147">
        <v>9</v>
      </c>
    </row>
    <row r="26" spans="1:20" s="3" customFormat="1" ht="37.5" customHeight="1">
      <c r="A26" s="297" t="s">
        <v>181</v>
      </c>
      <c r="B26" s="298"/>
      <c r="C26" s="142">
        <f t="shared" si="1"/>
        <v>2</v>
      </c>
      <c r="D26" s="147">
        <v>1</v>
      </c>
      <c r="E26" s="147">
        <v>1</v>
      </c>
      <c r="F26" s="142">
        <f t="shared" si="4"/>
        <v>14</v>
      </c>
      <c r="G26" s="147">
        <v>12</v>
      </c>
      <c r="H26" s="147">
        <v>2</v>
      </c>
      <c r="I26" s="145">
        <f t="shared" si="5"/>
        <v>309</v>
      </c>
      <c r="J26" s="148">
        <v>162</v>
      </c>
      <c r="K26" s="148">
        <v>147</v>
      </c>
      <c r="L26" s="142">
        <f t="shared" si="6"/>
        <v>34</v>
      </c>
      <c r="M26" s="147">
        <v>17</v>
      </c>
      <c r="N26" s="147">
        <v>17</v>
      </c>
      <c r="O26" s="147">
        <f t="shared" si="3"/>
        <v>9</v>
      </c>
      <c r="P26" s="147">
        <v>5</v>
      </c>
      <c r="Q26" s="147">
        <v>4</v>
      </c>
      <c r="R26" s="142">
        <f t="shared" si="7"/>
        <v>3</v>
      </c>
      <c r="S26" s="147">
        <v>0</v>
      </c>
      <c r="T26" s="147">
        <v>3</v>
      </c>
    </row>
    <row r="27" spans="1:20" s="3" customFormat="1" ht="37.5" customHeight="1">
      <c r="A27" s="297" t="s">
        <v>182</v>
      </c>
      <c r="B27" s="298"/>
      <c r="C27" s="142">
        <f t="shared" si="1"/>
        <v>2</v>
      </c>
      <c r="D27" s="147">
        <v>2</v>
      </c>
      <c r="E27" s="147">
        <v>0</v>
      </c>
      <c r="F27" s="142">
        <f t="shared" si="4"/>
        <v>18</v>
      </c>
      <c r="G27" s="147">
        <v>17</v>
      </c>
      <c r="H27" s="147">
        <v>1</v>
      </c>
      <c r="I27" s="145">
        <f t="shared" si="5"/>
        <v>407</v>
      </c>
      <c r="J27" s="148">
        <v>202</v>
      </c>
      <c r="K27" s="148">
        <v>205</v>
      </c>
      <c r="L27" s="142">
        <f t="shared" si="6"/>
        <v>44</v>
      </c>
      <c r="M27" s="147">
        <v>24</v>
      </c>
      <c r="N27" s="147">
        <v>20</v>
      </c>
      <c r="O27" s="147">
        <f t="shared" si="3"/>
        <v>8</v>
      </c>
      <c r="P27" s="147">
        <v>4</v>
      </c>
      <c r="Q27" s="147">
        <v>4</v>
      </c>
      <c r="R27" s="142">
        <f t="shared" si="7"/>
        <v>5</v>
      </c>
      <c r="S27" s="147">
        <v>1</v>
      </c>
      <c r="T27" s="147">
        <v>4</v>
      </c>
    </row>
    <row r="28" spans="1:20" s="3" customFormat="1" ht="37.5" customHeight="1">
      <c r="A28" s="297" t="s">
        <v>241</v>
      </c>
      <c r="B28" s="299"/>
      <c r="C28" s="142">
        <f t="shared" si="1"/>
        <v>2</v>
      </c>
      <c r="D28" s="147">
        <v>2</v>
      </c>
      <c r="E28" s="150">
        <v>0</v>
      </c>
      <c r="F28" s="142">
        <f t="shared" si="4"/>
        <v>13</v>
      </c>
      <c r="G28" s="147">
        <v>12</v>
      </c>
      <c r="H28" s="149">
        <v>1</v>
      </c>
      <c r="I28" s="145">
        <f t="shared" si="5"/>
        <v>294</v>
      </c>
      <c r="J28" s="148">
        <v>146</v>
      </c>
      <c r="K28" s="148">
        <v>148</v>
      </c>
      <c r="L28" s="142">
        <f t="shared" si="6"/>
        <v>31</v>
      </c>
      <c r="M28" s="147">
        <v>21</v>
      </c>
      <c r="N28" s="147">
        <v>10</v>
      </c>
      <c r="O28" s="147">
        <f t="shared" si="3"/>
        <v>3</v>
      </c>
      <c r="P28" s="147">
        <v>1</v>
      </c>
      <c r="Q28" s="149">
        <v>2</v>
      </c>
      <c r="R28" s="142">
        <f t="shared" si="7"/>
        <v>10</v>
      </c>
      <c r="S28" s="147">
        <v>2</v>
      </c>
      <c r="T28" s="147">
        <v>8</v>
      </c>
    </row>
    <row r="29" spans="1:20" s="3" customFormat="1" ht="37.5" customHeight="1" thickBot="1">
      <c r="A29" s="300" t="s">
        <v>115</v>
      </c>
      <c r="B29" s="301"/>
      <c r="C29" s="151">
        <f t="shared" si="1"/>
        <v>3</v>
      </c>
      <c r="D29" s="152">
        <v>2</v>
      </c>
      <c r="E29" s="152">
        <v>1</v>
      </c>
      <c r="F29" s="151">
        <f t="shared" si="4"/>
        <v>23</v>
      </c>
      <c r="G29" s="152">
        <v>21</v>
      </c>
      <c r="H29" s="153">
        <v>2</v>
      </c>
      <c r="I29" s="154">
        <f t="shared" si="5"/>
        <v>541</v>
      </c>
      <c r="J29" s="155">
        <v>279</v>
      </c>
      <c r="K29" s="155">
        <v>262</v>
      </c>
      <c r="L29" s="151">
        <f t="shared" si="6"/>
        <v>51</v>
      </c>
      <c r="M29" s="152">
        <v>36</v>
      </c>
      <c r="N29" s="152">
        <v>15</v>
      </c>
      <c r="O29" s="152">
        <f t="shared" si="3"/>
        <v>8</v>
      </c>
      <c r="P29" s="152">
        <v>2</v>
      </c>
      <c r="Q29" s="153">
        <v>6</v>
      </c>
      <c r="R29" s="151">
        <f t="shared" si="7"/>
        <v>9</v>
      </c>
      <c r="S29" s="152">
        <v>2</v>
      </c>
      <c r="T29" s="152">
        <v>7</v>
      </c>
    </row>
  </sheetData>
  <sheetProtection/>
  <mergeCells count="42">
    <mergeCell ref="A1:T1"/>
    <mergeCell ref="C4:E4"/>
    <mergeCell ref="F4:H4"/>
    <mergeCell ref="I4:K4"/>
    <mergeCell ref="L4:Q4"/>
    <mergeCell ref="R4:T4"/>
    <mergeCell ref="L5:N5"/>
    <mergeCell ref="O5:Q5"/>
    <mergeCell ref="A5:B5"/>
    <mergeCell ref="C5:C6"/>
    <mergeCell ref="D5:D6"/>
    <mergeCell ref="E5:E6"/>
    <mergeCell ref="F5:F6"/>
    <mergeCell ref="G5:G6"/>
    <mergeCell ref="R5:T5"/>
    <mergeCell ref="A7:B7"/>
    <mergeCell ref="A8:B8"/>
    <mergeCell ref="A9:B9"/>
    <mergeCell ref="A10:B10"/>
    <mergeCell ref="A11:B11"/>
    <mergeCell ref="H5:H6"/>
    <mergeCell ref="I5:I6"/>
    <mergeCell ref="J5:J6"/>
    <mergeCell ref="K5:K6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80" r:id="rId1"/>
  <headerFooter scaleWithDoc="0" alignWithMargins="0">
    <oddHeader>&amp;L&amp;11中学校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S29"/>
  <sheetViews>
    <sheetView showGridLines="0" tabSelected="1" zoomScaleSheetLayoutView="100" zoomScalePageLayoutView="0" workbookViewId="0" topLeftCell="A1">
      <selection activeCell="W36" sqref="W36"/>
    </sheetView>
  </sheetViews>
  <sheetFormatPr defaultColWidth="8.625" defaultRowHeight="20.25" customHeight="1"/>
  <cols>
    <col min="1" max="1" width="3.375" style="1" customWidth="1"/>
    <col min="2" max="3" width="3.375" style="1" bestFit="1" customWidth="1"/>
    <col min="4" max="4" width="4.00390625" style="1" bestFit="1" customWidth="1"/>
    <col min="5" max="5" width="3.375" style="1" bestFit="1" customWidth="1"/>
    <col min="6" max="7" width="4.00390625" style="1" bestFit="1" customWidth="1"/>
    <col min="8" max="8" width="3.375" style="1" bestFit="1" customWidth="1"/>
    <col min="9" max="9" width="4.00390625" style="1" bestFit="1" customWidth="1"/>
    <col min="10" max="10" width="4.00390625" style="1" customWidth="1"/>
    <col min="11" max="11" width="3.375" style="1" bestFit="1" customWidth="1"/>
    <col min="12" max="12" width="4.00390625" style="1" customWidth="1"/>
    <col min="13" max="13" width="5.125" style="1" customWidth="1"/>
    <col min="14" max="15" width="4.00390625" style="1" bestFit="1" customWidth="1"/>
    <col min="16" max="18" width="4.875" style="1" customWidth="1"/>
    <col min="19" max="19" width="14.625" style="1" customWidth="1"/>
    <col min="20" max="16384" width="8.625" style="1" customWidth="1"/>
  </cols>
  <sheetData>
    <row r="3" spans="1:19" ht="20.25" customHeight="1" thickBot="1">
      <c r="A3" s="94" t="s">
        <v>236</v>
      </c>
      <c r="B3" s="2"/>
      <c r="C3" s="94"/>
      <c r="D3" s="9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0"/>
      <c r="Q3" s="2"/>
      <c r="R3" s="2"/>
      <c r="S3" s="2"/>
    </row>
    <row r="4" spans="1:19" s="3" customFormat="1" ht="22.5" customHeight="1">
      <c r="A4" s="337" t="s">
        <v>89</v>
      </c>
      <c r="B4" s="337"/>
      <c r="C4" s="343"/>
      <c r="D4" s="337" t="s">
        <v>90</v>
      </c>
      <c r="E4" s="337"/>
      <c r="F4" s="343"/>
      <c r="G4" s="337" t="s">
        <v>314</v>
      </c>
      <c r="H4" s="337"/>
      <c r="I4" s="337"/>
      <c r="J4" s="372" t="s">
        <v>117</v>
      </c>
      <c r="K4" s="337"/>
      <c r="L4" s="343"/>
      <c r="M4" s="337" t="s">
        <v>92</v>
      </c>
      <c r="N4" s="337"/>
      <c r="O4" s="337"/>
      <c r="P4" s="373" t="s">
        <v>252</v>
      </c>
      <c r="Q4" s="374"/>
      <c r="R4" s="375"/>
      <c r="S4" s="370" t="s">
        <v>206</v>
      </c>
    </row>
    <row r="5" spans="1:19" s="3" customFormat="1" ht="22.5" customHeight="1" thickBot="1">
      <c r="A5" s="32" t="s">
        <v>79</v>
      </c>
      <c r="B5" s="10" t="s">
        <v>85</v>
      </c>
      <c r="C5" s="35" t="s">
        <v>86</v>
      </c>
      <c r="D5" s="32" t="s">
        <v>79</v>
      </c>
      <c r="E5" s="10" t="s">
        <v>85</v>
      </c>
      <c r="F5" s="35" t="s">
        <v>86</v>
      </c>
      <c r="G5" s="32" t="s">
        <v>79</v>
      </c>
      <c r="H5" s="10" t="s">
        <v>85</v>
      </c>
      <c r="I5" s="10" t="s">
        <v>86</v>
      </c>
      <c r="J5" s="36" t="s">
        <v>79</v>
      </c>
      <c r="K5" s="10" t="s">
        <v>85</v>
      </c>
      <c r="L5" s="35" t="s">
        <v>86</v>
      </c>
      <c r="M5" s="32" t="s">
        <v>79</v>
      </c>
      <c r="N5" s="10" t="s">
        <v>85</v>
      </c>
      <c r="O5" s="10" t="s">
        <v>86</v>
      </c>
      <c r="P5" s="70" t="s">
        <v>253</v>
      </c>
      <c r="Q5" s="101" t="s">
        <v>254</v>
      </c>
      <c r="R5" s="102" t="s">
        <v>255</v>
      </c>
      <c r="S5" s="371"/>
    </row>
    <row r="6" spans="1:19" s="3" customFormat="1" ht="33.75" customHeight="1">
      <c r="A6" s="165">
        <v>1</v>
      </c>
      <c r="B6" s="124">
        <v>1</v>
      </c>
      <c r="C6" s="242">
        <v>0</v>
      </c>
      <c r="D6" s="165">
        <v>71</v>
      </c>
      <c r="E6" s="124">
        <v>0</v>
      </c>
      <c r="F6" s="242">
        <v>71</v>
      </c>
      <c r="G6" s="165">
        <v>6</v>
      </c>
      <c r="H6" s="124">
        <v>0</v>
      </c>
      <c r="I6" s="124">
        <v>6</v>
      </c>
      <c r="J6" s="167">
        <v>7</v>
      </c>
      <c r="K6" s="124">
        <v>0</v>
      </c>
      <c r="L6" s="242">
        <v>7</v>
      </c>
      <c r="M6" s="165">
        <v>118</v>
      </c>
      <c r="N6" s="124">
        <v>44</v>
      </c>
      <c r="O6" s="124">
        <v>74</v>
      </c>
      <c r="P6" s="167">
        <v>0</v>
      </c>
      <c r="Q6" s="124">
        <v>0</v>
      </c>
      <c r="R6" s="129">
        <v>0</v>
      </c>
      <c r="S6" s="263" t="s">
        <v>278</v>
      </c>
    </row>
    <row r="7" spans="1:19" s="3" customFormat="1" ht="33.75" customHeight="1">
      <c r="A7" s="245">
        <f>SUM(A8:A10)</f>
        <v>0</v>
      </c>
      <c r="B7" s="119">
        <f>SUM(B8:B10)</f>
        <v>0</v>
      </c>
      <c r="C7" s="264">
        <v>0</v>
      </c>
      <c r="D7" s="245">
        <f aca="true" t="shared" si="0" ref="D7:P7">SUM(D8:D10)</f>
        <v>67</v>
      </c>
      <c r="E7" s="119">
        <v>0</v>
      </c>
      <c r="F7" s="244">
        <f t="shared" si="0"/>
        <v>67</v>
      </c>
      <c r="G7" s="245">
        <f t="shared" si="0"/>
        <v>8</v>
      </c>
      <c r="H7" s="119">
        <v>0</v>
      </c>
      <c r="I7" s="119">
        <f t="shared" si="0"/>
        <v>8</v>
      </c>
      <c r="J7" s="197">
        <f>SUM(J8:J10)</f>
        <v>8</v>
      </c>
      <c r="K7" s="234">
        <v>0</v>
      </c>
      <c r="L7" s="265">
        <f>SUM(L8:L10)</f>
        <v>8</v>
      </c>
      <c r="M7" s="245">
        <f t="shared" si="0"/>
        <v>111</v>
      </c>
      <c r="N7" s="119">
        <f t="shared" si="0"/>
        <v>45</v>
      </c>
      <c r="O7" s="244">
        <f t="shared" si="0"/>
        <v>66</v>
      </c>
      <c r="P7" s="245">
        <f t="shared" si="0"/>
        <v>0</v>
      </c>
      <c r="Q7" s="119">
        <v>0</v>
      </c>
      <c r="R7" s="235">
        <v>0</v>
      </c>
      <c r="S7" s="266" t="s">
        <v>320</v>
      </c>
    </row>
    <row r="8" spans="1:19" s="3" customFormat="1" ht="33.75" customHeight="1">
      <c r="A8" s="165">
        <f>SUM(B8:C8)</f>
        <v>0</v>
      </c>
      <c r="B8" s="124">
        <v>0</v>
      </c>
      <c r="C8" s="242">
        <v>0</v>
      </c>
      <c r="D8" s="165">
        <f>SUM(E8:F8)</f>
        <v>1</v>
      </c>
      <c r="E8" s="124">
        <v>0</v>
      </c>
      <c r="F8" s="242">
        <v>1</v>
      </c>
      <c r="G8" s="165">
        <f>SUM(H8:I8)</f>
        <v>0</v>
      </c>
      <c r="H8" s="124">
        <v>0</v>
      </c>
      <c r="I8" s="247">
        <v>0</v>
      </c>
      <c r="J8" s="165">
        <f>SUM(K8:L8)</f>
        <v>0</v>
      </c>
      <c r="K8" s="124">
        <v>0</v>
      </c>
      <c r="L8" s="247">
        <v>0</v>
      </c>
      <c r="M8" s="165">
        <f>SUM(N8:O8)</f>
        <v>0</v>
      </c>
      <c r="N8" s="124">
        <v>0</v>
      </c>
      <c r="O8" s="247">
        <v>0</v>
      </c>
      <c r="P8" s="165">
        <f>SUM(Q8:R8)</f>
        <v>0</v>
      </c>
      <c r="Q8" s="124">
        <v>0</v>
      </c>
      <c r="R8" s="247">
        <v>0</v>
      </c>
      <c r="S8" s="267" t="s">
        <v>231</v>
      </c>
    </row>
    <row r="9" spans="1:19" s="3" customFormat="1" ht="33.75" customHeight="1">
      <c r="A9" s="165">
        <f aca="true" t="shared" si="1" ref="A9:R9">SUM(A12:A28)</f>
        <v>0</v>
      </c>
      <c r="B9" s="124">
        <f t="shared" si="1"/>
        <v>0</v>
      </c>
      <c r="C9" s="242">
        <f t="shared" si="1"/>
        <v>0</v>
      </c>
      <c r="D9" s="165">
        <f t="shared" si="1"/>
        <v>65</v>
      </c>
      <c r="E9" s="124">
        <f t="shared" si="1"/>
        <v>0</v>
      </c>
      <c r="F9" s="242">
        <f t="shared" si="1"/>
        <v>65</v>
      </c>
      <c r="G9" s="165">
        <f t="shared" si="1"/>
        <v>8</v>
      </c>
      <c r="H9" s="124">
        <f t="shared" si="1"/>
        <v>0</v>
      </c>
      <c r="I9" s="242">
        <f t="shared" si="1"/>
        <v>8</v>
      </c>
      <c r="J9" s="165">
        <f t="shared" si="1"/>
        <v>8</v>
      </c>
      <c r="K9" s="124">
        <f t="shared" si="1"/>
        <v>0</v>
      </c>
      <c r="L9" s="242">
        <f t="shared" si="1"/>
        <v>8</v>
      </c>
      <c r="M9" s="165">
        <f t="shared" si="1"/>
        <v>110</v>
      </c>
      <c r="N9" s="124">
        <f t="shared" si="1"/>
        <v>45</v>
      </c>
      <c r="O9" s="242">
        <f t="shared" si="1"/>
        <v>65</v>
      </c>
      <c r="P9" s="165">
        <f t="shared" si="1"/>
        <v>0</v>
      </c>
      <c r="Q9" s="124">
        <f t="shared" si="1"/>
        <v>0</v>
      </c>
      <c r="R9" s="129">
        <f t="shared" si="1"/>
        <v>0</v>
      </c>
      <c r="S9" s="267" t="s">
        <v>232</v>
      </c>
    </row>
    <row r="10" spans="1:19" s="3" customFormat="1" ht="33.75" customHeight="1" thickBot="1">
      <c r="A10" s="252">
        <f>SUM(B10:C10)</f>
        <v>0</v>
      </c>
      <c r="B10" s="136">
        <v>0</v>
      </c>
      <c r="C10" s="251">
        <v>0</v>
      </c>
      <c r="D10" s="252">
        <f>SUM(E10:F10)</f>
        <v>1</v>
      </c>
      <c r="E10" s="136">
        <v>0</v>
      </c>
      <c r="F10" s="251">
        <v>1</v>
      </c>
      <c r="G10" s="198">
        <f>SUM(H10:I10)</f>
        <v>0</v>
      </c>
      <c r="H10" s="136">
        <v>0</v>
      </c>
      <c r="I10" s="251">
        <v>0</v>
      </c>
      <c r="J10" s="198">
        <f>SUM(K10:L10)</f>
        <v>0</v>
      </c>
      <c r="K10" s="136">
        <v>0</v>
      </c>
      <c r="L10" s="251">
        <v>0</v>
      </c>
      <c r="M10" s="269">
        <f>SUM(N10:O10)</f>
        <v>1</v>
      </c>
      <c r="N10" s="136">
        <v>0</v>
      </c>
      <c r="O10" s="251">
        <v>1</v>
      </c>
      <c r="P10" s="269">
        <f>SUM(Q10:R10)</f>
        <v>0</v>
      </c>
      <c r="Q10" s="136">
        <v>0</v>
      </c>
      <c r="R10" s="238">
        <v>0</v>
      </c>
      <c r="S10" s="270" t="s">
        <v>233</v>
      </c>
    </row>
    <row r="11" spans="1:19" s="3" customFormat="1" ht="33.75" customHeight="1">
      <c r="A11" s="165"/>
      <c r="B11" s="124"/>
      <c r="C11" s="241"/>
      <c r="D11" s="165"/>
      <c r="E11" s="124"/>
      <c r="F11" s="242"/>
      <c r="G11" s="167"/>
      <c r="H11" s="124"/>
      <c r="I11" s="241"/>
      <c r="J11" s="167"/>
      <c r="K11" s="124"/>
      <c r="L11" s="241"/>
      <c r="M11" s="165"/>
      <c r="N11" s="124"/>
      <c r="O11" s="241"/>
      <c r="P11" s="165"/>
      <c r="Q11" s="124"/>
      <c r="R11" s="241"/>
      <c r="S11" s="271" t="s">
        <v>189</v>
      </c>
    </row>
    <row r="12" spans="1:19" s="3" customFormat="1" ht="33.75" customHeight="1">
      <c r="A12" s="165">
        <f aca="true" t="shared" si="2" ref="A12:A20">SUM(B12:C12)</f>
        <v>0</v>
      </c>
      <c r="B12" s="124">
        <v>0</v>
      </c>
      <c r="C12" s="242">
        <v>0</v>
      </c>
      <c r="D12" s="165">
        <f>SUM(E12:F12)</f>
        <v>18</v>
      </c>
      <c r="E12" s="124">
        <v>0</v>
      </c>
      <c r="F12" s="242">
        <v>18</v>
      </c>
      <c r="G12" s="165">
        <f aca="true" t="shared" si="3" ref="G12:G20">SUM(H12:I12)</f>
        <v>2</v>
      </c>
      <c r="H12" s="124">
        <v>0</v>
      </c>
      <c r="I12" s="242">
        <v>2</v>
      </c>
      <c r="J12" s="165">
        <f aca="true" t="shared" si="4" ref="J12:J20">SUM(K12:L12)</f>
        <v>1</v>
      </c>
      <c r="K12" s="124">
        <v>0</v>
      </c>
      <c r="L12" s="242">
        <v>1</v>
      </c>
      <c r="M12" s="165">
        <f aca="true" t="shared" si="5" ref="M12:M18">SUM(N12:O12)</f>
        <v>27</v>
      </c>
      <c r="N12" s="124">
        <v>11</v>
      </c>
      <c r="O12" s="242">
        <v>16</v>
      </c>
      <c r="P12" s="165">
        <f aca="true" t="shared" si="6" ref="P12:P20">SUM(Q12:R12)</f>
        <v>0</v>
      </c>
      <c r="Q12" s="124">
        <v>0</v>
      </c>
      <c r="R12" s="242">
        <v>0</v>
      </c>
      <c r="S12" s="272" t="s">
        <v>173</v>
      </c>
    </row>
    <row r="13" spans="1:19" s="3" customFormat="1" ht="33.75" customHeight="1">
      <c r="A13" s="161">
        <f t="shared" si="2"/>
        <v>0</v>
      </c>
      <c r="B13" s="147">
        <v>0</v>
      </c>
      <c r="C13" s="254">
        <v>0</v>
      </c>
      <c r="D13" s="161">
        <f aca="true" t="shared" si="7" ref="D13:D28">SUM(E13:F13)</f>
        <v>4</v>
      </c>
      <c r="E13" s="147">
        <v>0</v>
      </c>
      <c r="F13" s="254">
        <v>4</v>
      </c>
      <c r="G13" s="161">
        <f t="shared" si="3"/>
        <v>0</v>
      </c>
      <c r="H13" s="147">
        <v>0</v>
      </c>
      <c r="I13" s="254">
        <v>0</v>
      </c>
      <c r="J13" s="161">
        <f t="shared" si="4"/>
        <v>1</v>
      </c>
      <c r="K13" s="147">
        <v>0</v>
      </c>
      <c r="L13" s="254">
        <v>1</v>
      </c>
      <c r="M13" s="161">
        <f t="shared" si="5"/>
        <v>8</v>
      </c>
      <c r="N13" s="147">
        <v>4</v>
      </c>
      <c r="O13" s="254">
        <v>4</v>
      </c>
      <c r="P13" s="161">
        <f t="shared" si="6"/>
        <v>0</v>
      </c>
      <c r="Q13" s="147">
        <v>0</v>
      </c>
      <c r="R13" s="254">
        <v>0</v>
      </c>
      <c r="S13" s="273" t="s">
        <v>174</v>
      </c>
    </row>
    <row r="14" spans="1:19" s="3" customFormat="1" ht="33.75" customHeight="1">
      <c r="A14" s="161">
        <f t="shared" si="2"/>
        <v>0</v>
      </c>
      <c r="B14" s="147">
        <v>0</v>
      </c>
      <c r="C14" s="254">
        <v>0</v>
      </c>
      <c r="D14" s="161">
        <f t="shared" si="7"/>
        <v>2</v>
      </c>
      <c r="E14" s="147">
        <v>0</v>
      </c>
      <c r="F14" s="254">
        <v>2</v>
      </c>
      <c r="G14" s="161">
        <f t="shared" si="3"/>
        <v>0</v>
      </c>
      <c r="H14" s="147">
        <v>0</v>
      </c>
      <c r="I14" s="254">
        <v>0</v>
      </c>
      <c r="J14" s="161">
        <f t="shared" si="4"/>
        <v>0</v>
      </c>
      <c r="K14" s="147">
        <v>0</v>
      </c>
      <c r="L14" s="254">
        <v>0</v>
      </c>
      <c r="M14" s="161">
        <f t="shared" si="5"/>
        <v>4</v>
      </c>
      <c r="N14" s="147">
        <v>2</v>
      </c>
      <c r="O14" s="254">
        <v>2</v>
      </c>
      <c r="P14" s="161">
        <f t="shared" si="6"/>
        <v>0</v>
      </c>
      <c r="Q14" s="147">
        <v>0</v>
      </c>
      <c r="R14" s="254">
        <v>0</v>
      </c>
      <c r="S14" s="273" t="s">
        <v>175</v>
      </c>
    </row>
    <row r="15" spans="1:19" s="3" customFormat="1" ht="33.75" customHeight="1">
      <c r="A15" s="161">
        <f t="shared" si="2"/>
        <v>0</v>
      </c>
      <c r="B15" s="147">
        <v>0</v>
      </c>
      <c r="C15" s="254">
        <v>0</v>
      </c>
      <c r="D15" s="161">
        <f t="shared" si="7"/>
        <v>5</v>
      </c>
      <c r="E15" s="147">
        <v>0</v>
      </c>
      <c r="F15" s="254">
        <v>5</v>
      </c>
      <c r="G15" s="161">
        <f t="shared" si="3"/>
        <v>0</v>
      </c>
      <c r="H15" s="147">
        <v>0</v>
      </c>
      <c r="I15" s="254">
        <v>0</v>
      </c>
      <c r="J15" s="161">
        <f t="shared" si="4"/>
        <v>1</v>
      </c>
      <c r="K15" s="147">
        <v>0</v>
      </c>
      <c r="L15" s="254">
        <v>1</v>
      </c>
      <c r="M15" s="161">
        <f t="shared" si="5"/>
        <v>6</v>
      </c>
      <c r="N15" s="147">
        <v>2</v>
      </c>
      <c r="O15" s="254">
        <v>4</v>
      </c>
      <c r="P15" s="161">
        <f t="shared" si="6"/>
        <v>0</v>
      </c>
      <c r="Q15" s="147">
        <v>0</v>
      </c>
      <c r="R15" s="254">
        <v>0</v>
      </c>
      <c r="S15" s="273" t="s">
        <v>176</v>
      </c>
    </row>
    <row r="16" spans="1:19" s="3" customFormat="1" ht="33.75" customHeight="1">
      <c r="A16" s="161">
        <f t="shared" si="2"/>
        <v>0</v>
      </c>
      <c r="B16" s="147">
        <v>0</v>
      </c>
      <c r="C16" s="254">
        <v>0</v>
      </c>
      <c r="D16" s="161">
        <f t="shared" si="7"/>
        <v>3</v>
      </c>
      <c r="E16" s="147">
        <v>0</v>
      </c>
      <c r="F16" s="254">
        <v>3</v>
      </c>
      <c r="G16" s="161">
        <f t="shared" si="3"/>
        <v>0</v>
      </c>
      <c r="H16" s="147">
        <v>0</v>
      </c>
      <c r="I16" s="254">
        <v>0</v>
      </c>
      <c r="J16" s="161">
        <f t="shared" si="4"/>
        <v>0</v>
      </c>
      <c r="K16" s="147">
        <v>0</v>
      </c>
      <c r="L16" s="254">
        <v>0</v>
      </c>
      <c r="M16" s="161">
        <f t="shared" si="5"/>
        <v>5</v>
      </c>
      <c r="N16" s="147">
        <v>4</v>
      </c>
      <c r="O16" s="254">
        <v>1</v>
      </c>
      <c r="P16" s="161">
        <f t="shared" si="6"/>
        <v>0</v>
      </c>
      <c r="Q16" s="147">
        <v>0</v>
      </c>
      <c r="R16" s="254">
        <v>0</v>
      </c>
      <c r="S16" s="273" t="s">
        <v>177</v>
      </c>
    </row>
    <row r="17" spans="1:19" s="3" customFormat="1" ht="33.75" customHeight="1">
      <c r="A17" s="161">
        <f t="shared" si="2"/>
        <v>0</v>
      </c>
      <c r="B17" s="147">
        <v>0</v>
      </c>
      <c r="C17" s="254">
        <v>0</v>
      </c>
      <c r="D17" s="161">
        <f t="shared" si="7"/>
        <v>3</v>
      </c>
      <c r="E17" s="147">
        <v>0</v>
      </c>
      <c r="F17" s="254">
        <v>3</v>
      </c>
      <c r="G17" s="161">
        <f t="shared" si="3"/>
        <v>1</v>
      </c>
      <c r="H17" s="147">
        <v>0</v>
      </c>
      <c r="I17" s="254">
        <v>1</v>
      </c>
      <c r="J17" s="161">
        <f t="shared" si="4"/>
        <v>0</v>
      </c>
      <c r="K17" s="147">
        <v>0</v>
      </c>
      <c r="L17" s="254">
        <v>0</v>
      </c>
      <c r="M17" s="161">
        <f t="shared" si="5"/>
        <v>6</v>
      </c>
      <c r="N17" s="147">
        <v>4</v>
      </c>
      <c r="O17" s="254">
        <v>2</v>
      </c>
      <c r="P17" s="161">
        <f t="shared" si="6"/>
        <v>0</v>
      </c>
      <c r="Q17" s="147">
        <v>0</v>
      </c>
      <c r="R17" s="254">
        <v>0</v>
      </c>
      <c r="S17" s="273" t="s">
        <v>178</v>
      </c>
    </row>
    <row r="18" spans="1:19" s="3" customFormat="1" ht="33.75" customHeight="1">
      <c r="A18" s="161">
        <f t="shared" si="2"/>
        <v>0</v>
      </c>
      <c r="B18" s="147">
        <v>0</v>
      </c>
      <c r="C18" s="254">
        <v>0</v>
      </c>
      <c r="D18" s="161">
        <f t="shared" si="7"/>
        <v>2</v>
      </c>
      <c r="E18" s="147">
        <v>0</v>
      </c>
      <c r="F18" s="254">
        <v>2</v>
      </c>
      <c r="G18" s="161">
        <f t="shared" si="3"/>
        <v>0</v>
      </c>
      <c r="H18" s="147">
        <v>0</v>
      </c>
      <c r="I18" s="254">
        <v>0</v>
      </c>
      <c r="J18" s="161">
        <f t="shared" si="4"/>
        <v>0</v>
      </c>
      <c r="K18" s="147">
        <v>0</v>
      </c>
      <c r="L18" s="254">
        <v>0</v>
      </c>
      <c r="M18" s="161">
        <f t="shared" si="5"/>
        <v>5</v>
      </c>
      <c r="N18" s="147">
        <v>1</v>
      </c>
      <c r="O18" s="254">
        <v>4</v>
      </c>
      <c r="P18" s="161">
        <f t="shared" si="6"/>
        <v>0</v>
      </c>
      <c r="Q18" s="147">
        <v>0</v>
      </c>
      <c r="R18" s="254">
        <v>0</v>
      </c>
      <c r="S18" s="273" t="s">
        <v>6</v>
      </c>
    </row>
    <row r="19" spans="1:19" s="3" customFormat="1" ht="33.75" customHeight="1">
      <c r="A19" s="161">
        <f t="shared" si="2"/>
        <v>0</v>
      </c>
      <c r="B19" s="147">
        <v>0</v>
      </c>
      <c r="C19" s="254">
        <v>0</v>
      </c>
      <c r="D19" s="161">
        <f>SUM(E19:F19)</f>
        <v>7</v>
      </c>
      <c r="E19" s="147">
        <v>0</v>
      </c>
      <c r="F19" s="254">
        <v>7</v>
      </c>
      <c r="G19" s="161">
        <f t="shared" si="3"/>
        <v>0</v>
      </c>
      <c r="H19" s="147">
        <v>0</v>
      </c>
      <c r="I19" s="254">
        <v>0</v>
      </c>
      <c r="J19" s="161">
        <f t="shared" si="4"/>
        <v>0</v>
      </c>
      <c r="K19" s="147">
        <v>0</v>
      </c>
      <c r="L19" s="254">
        <v>0</v>
      </c>
      <c r="M19" s="161">
        <f aca="true" t="shared" si="8" ref="M19:M28">SUM(N19:O19)</f>
        <v>16</v>
      </c>
      <c r="N19" s="147">
        <v>5</v>
      </c>
      <c r="O19" s="254">
        <v>11</v>
      </c>
      <c r="P19" s="161">
        <f t="shared" si="6"/>
        <v>0</v>
      </c>
      <c r="Q19" s="147">
        <v>0</v>
      </c>
      <c r="R19" s="254">
        <v>0</v>
      </c>
      <c r="S19" s="273" t="s">
        <v>245</v>
      </c>
    </row>
    <row r="20" spans="1:19" s="3" customFormat="1" ht="33.75" customHeight="1">
      <c r="A20" s="161">
        <f t="shared" si="2"/>
        <v>0</v>
      </c>
      <c r="B20" s="147">
        <v>0</v>
      </c>
      <c r="C20" s="254">
        <v>0</v>
      </c>
      <c r="D20" s="161">
        <f>SUM(E20:F20)</f>
        <v>5</v>
      </c>
      <c r="E20" s="147">
        <v>0</v>
      </c>
      <c r="F20" s="254">
        <v>5</v>
      </c>
      <c r="G20" s="161">
        <f t="shared" si="3"/>
        <v>1</v>
      </c>
      <c r="H20" s="147">
        <v>0</v>
      </c>
      <c r="I20" s="254">
        <v>1</v>
      </c>
      <c r="J20" s="161">
        <f t="shared" si="4"/>
        <v>2</v>
      </c>
      <c r="K20" s="147">
        <v>0</v>
      </c>
      <c r="L20" s="254">
        <v>2</v>
      </c>
      <c r="M20" s="161">
        <f t="shared" si="8"/>
        <v>15</v>
      </c>
      <c r="N20" s="147">
        <v>5</v>
      </c>
      <c r="O20" s="254">
        <v>10</v>
      </c>
      <c r="P20" s="161">
        <f t="shared" si="6"/>
        <v>0</v>
      </c>
      <c r="Q20" s="147">
        <v>0</v>
      </c>
      <c r="R20" s="254">
        <v>0</v>
      </c>
      <c r="S20" s="273" t="s">
        <v>247</v>
      </c>
    </row>
    <row r="21" spans="1:19" s="3" customFormat="1" ht="33.75" customHeight="1">
      <c r="A21" s="161">
        <f aca="true" t="shared" si="9" ref="A21:A28">SUM(B21:C21)</f>
        <v>0</v>
      </c>
      <c r="B21" s="147">
        <v>0</v>
      </c>
      <c r="C21" s="254">
        <v>0</v>
      </c>
      <c r="D21" s="161">
        <f t="shared" si="7"/>
        <v>3</v>
      </c>
      <c r="E21" s="147">
        <v>0</v>
      </c>
      <c r="F21" s="254">
        <v>3</v>
      </c>
      <c r="G21" s="161">
        <f aca="true" t="shared" si="10" ref="G21:G28">SUM(H21:I21)</f>
        <v>0</v>
      </c>
      <c r="H21" s="147">
        <v>0</v>
      </c>
      <c r="I21" s="254">
        <v>0</v>
      </c>
      <c r="J21" s="161">
        <f aca="true" t="shared" si="11" ref="J21:J28">SUM(K21:L21)</f>
        <v>0</v>
      </c>
      <c r="K21" s="147">
        <v>0</v>
      </c>
      <c r="L21" s="254">
        <v>0</v>
      </c>
      <c r="M21" s="161">
        <f t="shared" si="8"/>
        <v>3</v>
      </c>
      <c r="N21" s="147">
        <v>1</v>
      </c>
      <c r="O21" s="254">
        <v>2</v>
      </c>
      <c r="P21" s="161">
        <f aca="true" t="shared" si="12" ref="P21:P28">SUM(Q21:R21)</f>
        <v>0</v>
      </c>
      <c r="Q21" s="147">
        <v>0</v>
      </c>
      <c r="R21" s="254">
        <v>0</v>
      </c>
      <c r="S21" s="273" t="s">
        <v>207</v>
      </c>
    </row>
    <row r="22" spans="1:19" s="3" customFormat="1" ht="33.75" customHeight="1">
      <c r="A22" s="161">
        <f t="shared" si="9"/>
        <v>0</v>
      </c>
      <c r="B22" s="147">
        <v>0</v>
      </c>
      <c r="C22" s="254">
        <v>0</v>
      </c>
      <c r="D22" s="161">
        <f t="shared" si="7"/>
        <v>1</v>
      </c>
      <c r="E22" s="147">
        <v>0</v>
      </c>
      <c r="F22" s="254">
        <v>1</v>
      </c>
      <c r="G22" s="161">
        <f t="shared" si="10"/>
        <v>0</v>
      </c>
      <c r="H22" s="147">
        <v>0</v>
      </c>
      <c r="I22" s="254">
        <v>0</v>
      </c>
      <c r="J22" s="161">
        <f t="shared" si="11"/>
        <v>1</v>
      </c>
      <c r="K22" s="147">
        <v>0</v>
      </c>
      <c r="L22" s="254">
        <v>1</v>
      </c>
      <c r="M22" s="161">
        <f t="shared" si="8"/>
        <v>0</v>
      </c>
      <c r="N22" s="147">
        <v>0</v>
      </c>
      <c r="O22" s="254">
        <v>0</v>
      </c>
      <c r="P22" s="161">
        <f t="shared" si="12"/>
        <v>0</v>
      </c>
      <c r="Q22" s="147">
        <v>0</v>
      </c>
      <c r="R22" s="254">
        <v>0</v>
      </c>
      <c r="S22" s="273" t="s">
        <v>208</v>
      </c>
    </row>
    <row r="23" spans="1:19" s="3" customFormat="1" ht="33.75" customHeight="1">
      <c r="A23" s="161">
        <f t="shared" si="9"/>
        <v>0</v>
      </c>
      <c r="B23" s="147">
        <v>0</v>
      </c>
      <c r="C23" s="254">
        <v>0</v>
      </c>
      <c r="D23" s="161">
        <f t="shared" si="7"/>
        <v>2</v>
      </c>
      <c r="E23" s="147">
        <v>0</v>
      </c>
      <c r="F23" s="254">
        <v>2</v>
      </c>
      <c r="G23" s="161">
        <f t="shared" si="10"/>
        <v>1</v>
      </c>
      <c r="H23" s="147">
        <v>0</v>
      </c>
      <c r="I23" s="254">
        <v>1</v>
      </c>
      <c r="J23" s="161">
        <f t="shared" si="11"/>
        <v>0</v>
      </c>
      <c r="K23" s="147">
        <v>0</v>
      </c>
      <c r="L23" s="254">
        <v>0</v>
      </c>
      <c r="M23" s="161">
        <f t="shared" si="8"/>
        <v>1</v>
      </c>
      <c r="N23" s="147">
        <v>0</v>
      </c>
      <c r="O23" s="254">
        <v>1</v>
      </c>
      <c r="P23" s="161">
        <f t="shared" si="12"/>
        <v>0</v>
      </c>
      <c r="Q23" s="147">
        <v>0</v>
      </c>
      <c r="R23" s="254">
        <v>0</v>
      </c>
      <c r="S23" s="273" t="s">
        <v>113</v>
      </c>
    </row>
    <row r="24" spans="1:19" s="3" customFormat="1" ht="33.75" customHeight="1">
      <c r="A24" s="161">
        <f t="shared" si="9"/>
        <v>0</v>
      </c>
      <c r="B24" s="147">
        <v>0</v>
      </c>
      <c r="C24" s="254">
        <v>0</v>
      </c>
      <c r="D24" s="161">
        <f t="shared" si="7"/>
        <v>4</v>
      </c>
      <c r="E24" s="147">
        <v>0</v>
      </c>
      <c r="F24" s="254">
        <v>4</v>
      </c>
      <c r="G24" s="161">
        <f t="shared" si="10"/>
        <v>1</v>
      </c>
      <c r="H24" s="147">
        <v>0</v>
      </c>
      <c r="I24" s="254">
        <v>1</v>
      </c>
      <c r="J24" s="161">
        <f t="shared" si="11"/>
        <v>1</v>
      </c>
      <c r="K24" s="147">
        <v>0</v>
      </c>
      <c r="L24" s="254">
        <v>1</v>
      </c>
      <c r="M24" s="161">
        <f t="shared" si="8"/>
        <v>4</v>
      </c>
      <c r="N24" s="147">
        <v>1</v>
      </c>
      <c r="O24" s="254">
        <v>3</v>
      </c>
      <c r="P24" s="161">
        <f t="shared" si="12"/>
        <v>0</v>
      </c>
      <c r="Q24" s="147">
        <v>0</v>
      </c>
      <c r="R24" s="254">
        <v>0</v>
      </c>
      <c r="S24" s="273" t="s">
        <v>190</v>
      </c>
    </row>
    <row r="25" spans="1:19" s="3" customFormat="1" ht="33.75" customHeight="1">
      <c r="A25" s="161">
        <f t="shared" si="9"/>
        <v>0</v>
      </c>
      <c r="B25" s="147">
        <v>0</v>
      </c>
      <c r="C25" s="254">
        <v>0</v>
      </c>
      <c r="D25" s="161">
        <f t="shared" si="7"/>
        <v>1</v>
      </c>
      <c r="E25" s="147">
        <v>0</v>
      </c>
      <c r="F25" s="254">
        <v>1</v>
      </c>
      <c r="G25" s="161">
        <f t="shared" si="10"/>
        <v>0</v>
      </c>
      <c r="H25" s="147">
        <v>0</v>
      </c>
      <c r="I25" s="254">
        <v>0</v>
      </c>
      <c r="J25" s="161">
        <f t="shared" si="11"/>
        <v>1</v>
      </c>
      <c r="K25" s="147">
        <v>0</v>
      </c>
      <c r="L25" s="254">
        <v>1</v>
      </c>
      <c r="M25" s="161">
        <f t="shared" si="8"/>
        <v>1</v>
      </c>
      <c r="N25" s="147">
        <v>0</v>
      </c>
      <c r="O25" s="254">
        <v>1</v>
      </c>
      <c r="P25" s="161">
        <f t="shared" si="12"/>
        <v>0</v>
      </c>
      <c r="Q25" s="147">
        <v>0</v>
      </c>
      <c r="R25" s="254">
        <v>0</v>
      </c>
      <c r="S25" s="273" t="s">
        <v>191</v>
      </c>
    </row>
    <row r="26" spans="1:19" s="3" customFormat="1" ht="33.75" customHeight="1">
      <c r="A26" s="161">
        <f t="shared" si="9"/>
        <v>0</v>
      </c>
      <c r="B26" s="147">
        <v>0</v>
      </c>
      <c r="C26" s="254">
        <v>0</v>
      </c>
      <c r="D26" s="161">
        <f t="shared" si="7"/>
        <v>2</v>
      </c>
      <c r="E26" s="147">
        <v>0</v>
      </c>
      <c r="F26" s="254">
        <v>2</v>
      </c>
      <c r="G26" s="161">
        <f t="shared" si="10"/>
        <v>1</v>
      </c>
      <c r="H26" s="147">
        <v>0</v>
      </c>
      <c r="I26" s="254">
        <v>1</v>
      </c>
      <c r="J26" s="161">
        <f t="shared" si="11"/>
        <v>0</v>
      </c>
      <c r="K26" s="147">
        <v>0</v>
      </c>
      <c r="L26" s="254">
        <v>0</v>
      </c>
      <c r="M26" s="161">
        <f t="shared" si="8"/>
        <v>5</v>
      </c>
      <c r="N26" s="147">
        <v>3</v>
      </c>
      <c r="O26" s="254">
        <v>2</v>
      </c>
      <c r="P26" s="161">
        <f t="shared" si="12"/>
        <v>0</v>
      </c>
      <c r="Q26" s="147">
        <v>0</v>
      </c>
      <c r="R26" s="254">
        <v>0</v>
      </c>
      <c r="S26" s="273" t="s">
        <v>192</v>
      </c>
    </row>
    <row r="27" spans="1:19" s="3" customFormat="1" ht="33.75" customHeight="1">
      <c r="A27" s="161">
        <f t="shared" si="9"/>
        <v>0</v>
      </c>
      <c r="B27" s="147">
        <v>0</v>
      </c>
      <c r="C27" s="254">
        <v>0</v>
      </c>
      <c r="D27" s="161">
        <f t="shared" si="7"/>
        <v>2</v>
      </c>
      <c r="E27" s="147">
        <v>0</v>
      </c>
      <c r="F27" s="254">
        <v>2</v>
      </c>
      <c r="G27" s="161">
        <f t="shared" si="10"/>
        <v>0</v>
      </c>
      <c r="H27" s="147">
        <v>0</v>
      </c>
      <c r="I27" s="254">
        <v>0</v>
      </c>
      <c r="J27" s="161">
        <f t="shared" si="11"/>
        <v>0</v>
      </c>
      <c r="K27" s="147">
        <v>0</v>
      </c>
      <c r="L27" s="254">
        <v>0</v>
      </c>
      <c r="M27" s="161">
        <f t="shared" si="8"/>
        <v>2</v>
      </c>
      <c r="N27" s="147">
        <v>1</v>
      </c>
      <c r="O27" s="254">
        <v>1</v>
      </c>
      <c r="P27" s="161">
        <f t="shared" si="12"/>
        <v>0</v>
      </c>
      <c r="Q27" s="147">
        <v>0</v>
      </c>
      <c r="R27" s="254">
        <v>0</v>
      </c>
      <c r="S27" s="274" t="s">
        <v>249</v>
      </c>
    </row>
    <row r="28" spans="1:19" s="3" customFormat="1" ht="33.75" customHeight="1" thickBot="1">
      <c r="A28" s="256">
        <f t="shared" si="9"/>
        <v>0</v>
      </c>
      <c r="B28" s="152">
        <v>0</v>
      </c>
      <c r="C28" s="255">
        <v>0</v>
      </c>
      <c r="D28" s="256">
        <f t="shared" si="7"/>
        <v>1</v>
      </c>
      <c r="E28" s="152">
        <v>0</v>
      </c>
      <c r="F28" s="255">
        <v>1</v>
      </c>
      <c r="G28" s="256">
        <f t="shared" si="10"/>
        <v>1</v>
      </c>
      <c r="H28" s="152">
        <v>0</v>
      </c>
      <c r="I28" s="255">
        <v>1</v>
      </c>
      <c r="J28" s="256">
        <f t="shared" si="11"/>
        <v>0</v>
      </c>
      <c r="K28" s="152">
        <v>0</v>
      </c>
      <c r="L28" s="255">
        <v>0</v>
      </c>
      <c r="M28" s="256">
        <f t="shared" si="8"/>
        <v>2</v>
      </c>
      <c r="N28" s="152">
        <v>1</v>
      </c>
      <c r="O28" s="255">
        <v>1</v>
      </c>
      <c r="P28" s="256">
        <f t="shared" si="12"/>
        <v>0</v>
      </c>
      <c r="Q28" s="152">
        <v>0</v>
      </c>
      <c r="R28" s="255">
        <v>0</v>
      </c>
      <c r="S28" s="275" t="s">
        <v>115</v>
      </c>
    </row>
    <row r="29" ht="20.25" customHeight="1">
      <c r="D29" s="105"/>
    </row>
  </sheetData>
  <sheetProtection/>
  <mergeCells count="7">
    <mergeCell ref="A4:C4"/>
    <mergeCell ref="S4:S5"/>
    <mergeCell ref="D4:F4"/>
    <mergeCell ref="G4:I4"/>
    <mergeCell ref="M4:O4"/>
    <mergeCell ref="J4:L4"/>
    <mergeCell ref="P4:R4"/>
  </mergeCells>
  <printOptions/>
  <pageMargins left="0.7086614173228347" right="0.5118110236220472" top="0.8267716535433072" bottom="0.4724409448818898" header="0.5118110236220472" footer="0.3937007874015748"/>
  <pageSetup horizontalDpi="600" verticalDpi="600" orientation="portrait" paperSize="9" scale="90" r:id="rId1"/>
  <headerFooter scaleWithDoc="0" alignWithMargins="0">
    <oddHeader>&amp;R中学校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9"/>
  <sheetViews>
    <sheetView showGridLines="0" tabSelected="1" zoomScaleSheetLayoutView="100" zoomScalePageLayoutView="0" workbookViewId="0" topLeftCell="A10">
      <selection activeCell="W36" sqref="W36"/>
    </sheetView>
  </sheetViews>
  <sheetFormatPr defaultColWidth="8.625" defaultRowHeight="20.25" customHeight="1"/>
  <cols>
    <col min="1" max="1" width="12.25390625" style="1" customWidth="1"/>
    <col min="2" max="3" width="7.375" style="1" customWidth="1"/>
    <col min="4" max="4" width="7.375" style="1" bestFit="1" customWidth="1"/>
    <col min="5" max="7" width="4.875" style="1" customWidth="1"/>
    <col min="8" max="10" width="3.375" style="1" bestFit="1" customWidth="1"/>
    <col min="11" max="13" width="4.25390625" style="1" customWidth="1"/>
    <col min="14" max="19" width="3.375" style="1" bestFit="1" customWidth="1"/>
    <col min="20" max="22" width="4.875" style="1" customWidth="1"/>
    <col min="23" max="23" width="1.00390625" style="1" customWidth="1"/>
    <col min="24" max="16384" width="8.625" style="1" customWidth="1"/>
  </cols>
  <sheetData>
    <row r="3" spans="1:22" s="3" customFormat="1" ht="20.25" customHeight="1" thickBot="1">
      <c r="A3" s="38" t="s">
        <v>93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3" s="3" customFormat="1" ht="22.5" customHeight="1">
      <c r="A4" s="344" t="s">
        <v>127</v>
      </c>
      <c r="B4" s="367" t="s">
        <v>305</v>
      </c>
      <c r="C4" s="366"/>
      <c r="D4" s="368"/>
      <c r="E4" s="367" t="s">
        <v>306</v>
      </c>
      <c r="F4" s="366"/>
      <c r="G4" s="366"/>
      <c r="H4" s="365" t="s">
        <v>307</v>
      </c>
      <c r="I4" s="366"/>
      <c r="J4" s="366"/>
      <c r="K4" s="365" t="s">
        <v>308</v>
      </c>
      <c r="L4" s="366"/>
      <c r="M4" s="369"/>
      <c r="N4" s="365" t="s">
        <v>309</v>
      </c>
      <c r="O4" s="366"/>
      <c r="P4" s="366"/>
      <c r="Q4" s="365" t="s">
        <v>310</v>
      </c>
      <c r="R4" s="366"/>
      <c r="S4" s="366"/>
      <c r="T4" s="365" t="s">
        <v>311</v>
      </c>
      <c r="U4" s="366"/>
      <c r="V4" s="366"/>
      <c r="W4" s="17"/>
    </row>
    <row r="5" spans="1:23" s="3" customFormat="1" ht="22.5" customHeight="1" thickBot="1">
      <c r="A5" s="346"/>
      <c r="B5" s="259" t="s">
        <v>305</v>
      </c>
      <c r="C5" s="260" t="s">
        <v>312</v>
      </c>
      <c r="D5" s="260" t="s">
        <v>313</v>
      </c>
      <c r="E5" s="259" t="s">
        <v>305</v>
      </c>
      <c r="F5" s="260" t="s">
        <v>312</v>
      </c>
      <c r="G5" s="260" t="s">
        <v>313</v>
      </c>
      <c r="H5" s="261" t="s">
        <v>305</v>
      </c>
      <c r="I5" s="260" t="s">
        <v>312</v>
      </c>
      <c r="J5" s="260" t="s">
        <v>313</v>
      </c>
      <c r="K5" s="261" t="s">
        <v>305</v>
      </c>
      <c r="L5" s="260" t="s">
        <v>312</v>
      </c>
      <c r="M5" s="262" t="s">
        <v>313</v>
      </c>
      <c r="N5" s="261" t="s">
        <v>305</v>
      </c>
      <c r="O5" s="260" t="s">
        <v>312</v>
      </c>
      <c r="P5" s="260" t="s">
        <v>313</v>
      </c>
      <c r="Q5" s="261" t="s">
        <v>79</v>
      </c>
      <c r="R5" s="260" t="s">
        <v>85</v>
      </c>
      <c r="S5" s="260" t="s">
        <v>86</v>
      </c>
      <c r="T5" s="261" t="s">
        <v>79</v>
      </c>
      <c r="U5" s="260" t="s">
        <v>85</v>
      </c>
      <c r="V5" s="260" t="s">
        <v>86</v>
      </c>
      <c r="W5" s="17"/>
    </row>
    <row r="6" spans="1:23" s="3" customFormat="1" ht="33.75" customHeight="1">
      <c r="A6" s="62" t="s">
        <v>324</v>
      </c>
      <c r="B6" s="123">
        <v>211</v>
      </c>
      <c r="C6" s="124">
        <v>102</v>
      </c>
      <c r="D6" s="124">
        <v>109</v>
      </c>
      <c r="E6" s="123">
        <v>14</v>
      </c>
      <c r="F6" s="124">
        <v>13</v>
      </c>
      <c r="G6" s="241">
        <v>1</v>
      </c>
      <c r="H6" s="165">
        <v>0</v>
      </c>
      <c r="I6" s="124">
        <v>0</v>
      </c>
      <c r="J6" s="242">
        <v>0</v>
      </c>
      <c r="K6" s="167">
        <v>1</v>
      </c>
      <c r="L6" s="124">
        <v>0</v>
      </c>
      <c r="M6" s="242">
        <v>1</v>
      </c>
      <c r="N6" s="167">
        <v>0</v>
      </c>
      <c r="O6" s="124">
        <v>0</v>
      </c>
      <c r="P6" s="242">
        <v>0</v>
      </c>
      <c r="Q6" s="167">
        <v>0</v>
      </c>
      <c r="R6" s="124">
        <v>0</v>
      </c>
      <c r="S6" s="242">
        <v>0</v>
      </c>
      <c r="T6" s="167">
        <v>87</v>
      </c>
      <c r="U6" s="124">
        <v>55</v>
      </c>
      <c r="V6" s="124">
        <v>32</v>
      </c>
      <c r="W6" s="17"/>
    </row>
    <row r="7" spans="1:23" s="3" customFormat="1" ht="33.75" customHeight="1">
      <c r="A7" s="91" t="s">
        <v>320</v>
      </c>
      <c r="B7" s="243">
        <f>SUM(B8:B10)</f>
        <v>204</v>
      </c>
      <c r="C7" s="119">
        <f aca="true" t="shared" si="0" ref="C7:V7">SUM(C8:C10)</f>
        <v>92</v>
      </c>
      <c r="D7" s="235">
        <f t="shared" si="0"/>
        <v>112</v>
      </c>
      <c r="E7" s="118">
        <f t="shared" si="0"/>
        <v>12</v>
      </c>
      <c r="F7" s="119">
        <f t="shared" si="0"/>
        <v>9</v>
      </c>
      <c r="G7" s="244">
        <f t="shared" si="0"/>
        <v>3</v>
      </c>
      <c r="H7" s="245">
        <f t="shared" si="0"/>
        <v>0</v>
      </c>
      <c r="I7" s="119">
        <f t="shared" si="0"/>
        <v>0</v>
      </c>
      <c r="J7" s="119">
        <f t="shared" si="0"/>
        <v>0</v>
      </c>
      <c r="K7" s="197">
        <f t="shared" si="0"/>
        <v>0</v>
      </c>
      <c r="L7" s="119">
        <f t="shared" si="0"/>
        <v>0</v>
      </c>
      <c r="M7" s="244">
        <f t="shared" si="0"/>
        <v>0</v>
      </c>
      <c r="N7" s="197">
        <f t="shared" si="0"/>
        <v>0</v>
      </c>
      <c r="O7" s="119">
        <f t="shared" si="0"/>
        <v>0</v>
      </c>
      <c r="P7" s="244">
        <f t="shared" si="0"/>
        <v>0</v>
      </c>
      <c r="Q7" s="197">
        <f t="shared" si="0"/>
        <v>0</v>
      </c>
      <c r="R7" s="119">
        <f t="shared" si="0"/>
        <v>0</v>
      </c>
      <c r="S7" s="244">
        <f t="shared" si="0"/>
        <v>0</v>
      </c>
      <c r="T7" s="197">
        <f t="shared" si="0"/>
        <v>85</v>
      </c>
      <c r="U7" s="119">
        <f t="shared" si="0"/>
        <v>49</v>
      </c>
      <c r="V7" s="119">
        <f t="shared" si="0"/>
        <v>36</v>
      </c>
      <c r="W7" s="17"/>
    </row>
    <row r="8" spans="1:23" s="3" customFormat="1" ht="33.75" customHeight="1">
      <c r="A8" s="42" t="s">
        <v>186</v>
      </c>
      <c r="B8" s="246">
        <f>SUM(C8:D8)</f>
        <v>9</v>
      </c>
      <c r="C8" s="126">
        <f>F8+I8+L8+O8+R8+U8+'30-4'!B8+'30-4'!E8+'30-4'!H8+'30-4'!K8+'30-4'!N8</f>
        <v>5</v>
      </c>
      <c r="D8" s="126">
        <f>G8+J8+M8+P8+S8+V8+'30-4'!C8+'30-4'!F8+'30-4'!I8+'30-4'!L8+'30-4'!O8</f>
        <v>4</v>
      </c>
      <c r="E8" s="123">
        <f>SUM(F8:G8)</f>
        <v>1</v>
      </c>
      <c r="F8" s="124">
        <v>0</v>
      </c>
      <c r="G8" s="242">
        <v>1</v>
      </c>
      <c r="H8" s="165">
        <f>SUM(I8:J8)</f>
        <v>0</v>
      </c>
      <c r="I8" s="124">
        <v>0</v>
      </c>
      <c r="J8" s="247">
        <v>0</v>
      </c>
      <c r="K8" s="165">
        <f>SUM(L8:M8)</f>
        <v>0</v>
      </c>
      <c r="L8" s="124">
        <v>0</v>
      </c>
      <c r="M8" s="247">
        <v>0</v>
      </c>
      <c r="N8" s="165">
        <f>SUM(O8:P8)</f>
        <v>0</v>
      </c>
      <c r="O8" s="124">
        <v>0</v>
      </c>
      <c r="P8" s="247">
        <v>0</v>
      </c>
      <c r="Q8" s="165">
        <f>SUM(R8:S8)</f>
        <v>0</v>
      </c>
      <c r="R8" s="124">
        <v>0</v>
      </c>
      <c r="S8" s="247">
        <v>0</v>
      </c>
      <c r="T8" s="165">
        <f>SUM(U8:V8)</f>
        <v>0</v>
      </c>
      <c r="U8" s="124">
        <v>0</v>
      </c>
      <c r="V8" s="279">
        <v>0</v>
      </c>
      <c r="W8" s="17"/>
    </row>
    <row r="9" spans="1:23" s="3" customFormat="1" ht="33.75" customHeight="1">
      <c r="A9" s="42" t="s">
        <v>187</v>
      </c>
      <c r="B9" s="140">
        <f aca="true" t="shared" si="1" ref="B9:V9">SUM(B12:B28)</f>
        <v>139</v>
      </c>
      <c r="C9" s="126">
        <f>F9+I9+L9+O9+R9+U9+'30-4'!B9+'30-4'!E9+'30-4'!H9+'30-4'!K9+'30-4'!N9</f>
        <v>53</v>
      </c>
      <c r="D9" s="126">
        <f>G9+J9+M9+P9+S9+V9+'30-4'!C9+'30-4'!F9+'30-4'!I9+'30-4'!L9+'30-4'!O9</f>
        <v>86</v>
      </c>
      <c r="E9" s="123">
        <f t="shared" si="1"/>
        <v>9</v>
      </c>
      <c r="F9" s="124">
        <f t="shared" si="1"/>
        <v>7</v>
      </c>
      <c r="G9" s="242">
        <f t="shared" si="1"/>
        <v>2</v>
      </c>
      <c r="H9" s="165">
        <f t="shared" si="1"/>
        <v>0</v>
      </c>
      <c r="I9" s="124">
        <f t="shared" si="1"/>
        <v>0</v>
      </c>
      <c r="J9" s="242">
        <f t="shared" si="1"/>
        <v>0</v>
      </c>
      <c r="K9" s="165">
        <f t="shared" si="1"/>
        <v>0</v>
      </c>
      <c r="L9" s="124">
        <f t="shared" si="1"/>
        <v>0</v>
      </c>
      <c r="M9" s="242">
        <f t="shared" si="1"/>
        <v>0</v>
      </c>
      <c r="N9" s="165">
        <f t="shared" si="1"/>
        <v>0</v>
      </c>
      <c r="O9" s="124">
        <f t="shared" si="1"/>
        <v>0</v>
      </c>
      <c r="P9" s="242">
        <f t="shared" si="1"/>
        <v>0</v>
      </c>
      <c r="Q9" s="165">
        <f t="shared" si="1"/>
        <v>0</v>
      </c>
      <c r="R9" s="124">
        <f t="shared" si="1"/>
        <v>0</v>
      </c>
      <c r="S9" s="242">
        <f t="shared" si="1"/>
        <v>0</v>
      </c>
      <c r="T9" s="248">
        <f t="shared" si="1"/>
        <v>60</v>
      </c>
      <c r="U9" s="126">
        <f t="shared" si="1"/>
        <v>30</v>
      </c>
      <c r="V9" s="126">
        <f t="shared" si="1"/>
        <v>30</v>
      </c>
      <c r="W9" s="17"/>
    </row>
    <row r="10" spans="1:23" s="3" customFormat="1" ht="33.75" customHeight="1" thickBot="1">
      <c r="A10" s="45" t="s">
        <v>188</v>
      </c>
      <c r="B10" s="138">
        <f>SUM(C10:D10)</f>
        <v>56</v>
      </c>
      <c r="C10" s="126">
        <f>F10+I10+L10+O10+R10+U10+'30-4'!B10+'30-4'!E10+'30-4'!H10+'30-4'!K10+'30-4'!N10</f>
        <v>34</v>
      </c>
      <c r="D10" s="126">
        <f>G10+J10+M10+P10+S10+V10+'30-4'!C10+'30-4'!F10+'30-4'!I10+'30-4'!L10+'30-4'!O10</f>
        <v>22</v>
      </c>
      <c r="E10" s="135">
        <f>SUM(F10:G10)</f>
        <v>2</v>
      </c>
      <c r="F10" s="136">
        <v>2</v>
      </c>
      <c r="G10" s="251">
        <v>0</v>
      </c>
      <c r="H10" s="252">
        <f>SUM(I10:J10)</f>
        <v>0</v>
      </c>
      <c r="I10" s="136">
        <v>0</v>
      </c>
      <c r="J10" s="251">
        <v>0</v>
      </c>
      <c r="K10" s="252">
        <f>SUM(L10:M10)</f>
        <v>0</v>
      </c>
      <c r="L10" s="136">
        <v>0</v>
      </c>
      <c r="M10" s="251">
        <v>0</v>
      </c>
      <c r="N10" s="252">
        <f>SUM(O10:P10)</f>
        <v>0</v>
      </c>
      <c r="O10" s="136">
        <v>0</v>
      </c>
      <c r="P10" s="251">
        <v>0</v>
      </c>
      <c r="Q10" s="252">
        <f>SUM(R10:S10)</f>
        <v>0</v>
      </c>
      <c r="R10" s="136">
        <v>0</v>
      </c>
      <c r="S10" s="251">
        <v>0</v>
      </c>
      <c r="T10" s="252">
        <f>SUM(U10:V10)</f>
        <v>25</v>
      </c>
      <c r="U10" s="136">
        <v>19</v>
      </c>
      <c r="V10" s="136">
        <v>6</v>
      </c>
      <c r="W10" s="17"/>
    </row>
    <row r="11" spans="1:23" s="3" customFormat="1" ht="12.75">
      <c r="A11" s="46" t="s">
        <v>189</v>
      </c>
      <c r="B11" s="123"/>
      <c r="C11" s="203"/>
      <c r="D11" s="253"/>
      <c r="E11" s="123"/>
      <c r="F11" s="124"/>
      <c r="G11" s="242"/>
      <c r="H11" s="165"/>
      <c r="I11" s="124"/>
      <c r="J11" s="124"/>
      <c r="K11" s="167"/>
      <c r="L11" s="124"/>
      <c r="M11" s="242"/>
      <c r="N11" s="167"/>
      <c r="O11" s="124"/>
      <c r="P11" s="241"/>
      <c r="Q11" s="165"/>
      <c r="R11" s="124"/>
      <c r="S11" s="242"/>
      <c r="T11" s="167"/>
      <c r="U11" s="124"/>
      <c r="V11" s="124"/>
      <c r="W11" s="17"/>
    </row>
    <row r="12" spans="1:23" s="3" customFormat="1" ht="33.75" customHeight="1">
      <c r="A12" s="47" t="s">
        <v>173</v>
      </c>
      <c r="B12" s="123">
        <f>SUM(C12:D12)</f>
        <v>42</v>
      </c>
      <c r="C12" s="146">
        <v>17</v>
      </c>
      <c r="D12" s="276">
        <v>25</v>
      </c>
      <c r="E12" s="123">
        <f>SUM(F12:G12)</f>
        <v>5</v>
      </c>
      <c r="F12" s="124">
        <v>4</v>
      </c>
      <c r="G12" s="242">
        <v>1</v>
      </c>
      <c r="H12" s="165">
        <f aca="true" t="shared" si="2" ref="H12:H20">SUM(I12:J12)</f>
        <v>0</v>
      </c>
      <c r="I12" s="124">
        <v>0</v>
      </c>
      <c r="J12" s="242">
        <v>0</v>
      </c>
      <c r="K12" s="165">
        <f aca="true" t="shared" si="3" ref="K12:K28">SUM(L12:M12)</f>
        <v>0</v>
      </c>
      <c r="L12" s="124">
        <v>0</v>
      </c>
      <c r="M12" s="242">
        <v>0</v>
      </c>
      <c r="N12" s="165">
        <f aca="true" t="shared" si="4" ref="N12:N20">SUM(O12:P12)</f>
        <v>0</v>
      </c>
      <c r="O12" s="124">
        <v>0</v>
      </c>
      <c r="P12" s="242">
        <v>0</v>
      </c>
      <c r="Q12" s="165">
        <f aca="true" t="shared" si="5" ref="Q12:Q20">SUM(R12:S12)</f>
        <v>0</v>
      </c>
      <c r="R12" s="124">
        <v>0</v>
      </c>
      <c r="S12" s="124">
        <v>0</v>
      </c>
      <c r="T12" s="167">
        <f aca="true" t="shared" si="6" ref="T12:T28">SUM(U12:V12)</f>
        <v>11</v>
      </c>
      <c r="U12" s="124">
        <v>5</v>
      </c>
      <c r="V12" s="124">
        <v>6</v>
      </c>
      <c r="W12" s="17"/>
    </row>
    <row r="13" spans="1:23" s="3" customFormat="1" ht="33.75" customHeight="1">
      <c r="A13" s="48" t="s">
        <v>174</v>
      </c>
      <c r="B13" s="159">
        <f aca="true" t="shared" si="7" ref="B13:B28">SUM(C13:D13)</f>
        <v>16</v>
      </c>
      <c r="C13" s="148">
        <v>8</v>
      </c>
      <c r="D13" s="277">
        <v>8</v>
      </c>
      <c r="E13" s="159">
        <f aca="true" t="shared" si="8" ref="E13:E28">SUM(F13:G13)</f>
        <v>2</v>
      </c>
      <c r="F13" s="147">
        <v>1</v>
      </c>
      <c r="G13" s="254">
        <v>1</v>
      </c>
      <c r="H13" s="161">
        <f t="shared" si="2"/>
        <v>0</v>
      </c>
      <c r="I13" s="147">
        <v>0</v>
      </c>
      <c r="J13" s="254">
        <v>0</v>
      </c>
      <c r="K13" s="161">
        <f t="shared" si="3"/>
        <v>0</v>
      </c>
      <c r="L13" s="147">
        <v>0</v>
      </c>
      <c r="M13" s="254">
        <v>0</v>
      </c>
      <c r="N13" s="161">
        <f t="shared" si="4"/>
        <v>0</v>
      </c>
      <c r="O13" s="147">
        <v>0</v>
      </c>
      <c r="P13" s="254">
        <v>0</v>
      </c>
      <c r="Q13" s="161">
        <f t="shared" si="5"/>
        <v>0</v>
      </c>
      <c r="R13" s="147">
        <v>0</v>
      </c>
      <c r="S13" s="147">
        <v>0</v>
      </c>
      <c r="T13" s="199">
        <f t="shared" si="6"/>
        <v>11</v>
      </c>
      <c r="U13" s="147">
        <v>6</v>
      </c>
      <c r="V13" s="147">
        <v>5</v>
      </c>
      <c r="W13" s="17"/>
    </row>
    <row r="14" spans="1:23" s="3" customFormat="1" ht="33.75" customHeight="1">
      <c r="A14" s="48" t="s">
        <v>175</v>
      </c>
      <c r="B14" s="159">
        <f t="shared" si="7"/>
        <v>1</v>
      </c>
      <c r="C14" s="148">
        <v>0</v>
      </c>
      <c r="D14" s="277">
        <v>1</v>
      </c>
      <c r="E14" s="159">
        <f t="shared" si="8"/>
        <v>0</v>
      </c>
      <c r="F14" s="147">
        <v>0</v>
      </c>
      <c r="G14" s="254">
        <v>0</v>
      </c>
      <c r="H14" s="161">
        <f t="shared" si="2"/>
        <v>0</v>
      </c>
      <c r="I14" s="147">
        <v>0</v>
      </c>
      <c r="J14" s="254">
        <v>0</v>
      </c>
      <c r="K14" s="161">
        <f t="shared" si="3"/>
        <v>0</v>
      </c>
      <c r="L14" s="147">
        <v>0</v>
      </c>
      <c r="M14" s="254">
        <v>0</v>
      </c>
      <c r="N14" s="161">
        <f t="shared" si="4"/>
        <v>0</v>
      </c>
      <c r="O14" s="147">
        <v>0</v>
      </c>
      <c r="P14" s="254">
        <v>0</v>
      </c>
      <c r="Q14" s="161">
        <f t="shared" si="5"/>
        <v>0</v>
      </c>
      <c r="R14" s="147">
        <v>0</v>
      </c>
      <c r="S14" s="147">
        <v>0</v>
      </c>
      <c r="T14" s="199">
        <f t="shared" si="6"/>
        <v>0</v>
      </c>
      <c r="U14" s="147">
        <v>0</v>
      </c>
      <c r="V14" s="147">
        <v>0</v>
      </c>
      <c r="W14" s="17"/>
    </row>
    <row r="15" spans="1:23" s="3" customFormat="1" ht="33.75" customHeight="1">
      <c r="A15" s="48" t="s">
        <v>176</v>
      </c>
      <c r="B15" s="159">
        <f t="shared" si="7"/>
        <v>8</v>
      </c>
      <c r="C15" s="148">
        <v>3</v>
      </c>
      <c r="D15" s="277">
        <v>5</v>
      </c>
      <c r="E15" s="159">
        <f t="shared" si="8"/>
        <v>1</v>
      </c>
      <c r="F15" s="147">
        <v>1</v>
      </c>
      <c r="G15" s="254">
        <v>0</v>
      </c>
      <c r="H15" s="161">
        <f t="shared" si="2"/>
        <v>0</v>
      </c>
      <c r="I15" s="147">
        <v>0</v>
      </c>
      <c r="J15" s="254">
        <v>0</v>
      </c>
      <c r="K15" s="161">
        <f t="shared" si="3"/>
        <v>0</v>
      </c>
      <c r="L15" s="147">
        <v>0</v>
      </c>
      <c r="M15" s="254">
        <v>0</v>
      </c>
      <c r="N15" s="161">
        <f t="shared" si="4"/>
        <v>0</v>
      </c>
      <c r="O15" s="147">
        <v>0</v>
      </c>
      <c r="P15" s="254">
        <v>0</v>
      </c>
      <c r="Q15" s="161">
        <f t="shared" si="5"/>
        <v>0</v>
      </c>
      <c r="R15" s="147">
        <v>0</v>
      </c>
      <c r="S15" s="147">
        <v>0</v>
      </c>
      <c r="T15" s="199">
        <f t="shared" si="6"/>
        <v>3</v>
      </c>
      <c r="U15" s="147">
        <v>2</v>
      </c>
      <c r="V15" s="147">
        <v>1</v>
      </c>
      <c r="W15" s="17"/>
    </row>
    <row r="16" spans="1:23" s="3" customFormat="1" ht="33.75" customHeight="1">
      <c r="A16" s="48" t="s">
        <v>177</v>
      </c>
      <c r="B16" s="159">
        <f t="shared" si="7"/>
        <v>1</v>
      </c>
      <c r="C16" s="148">
        <v>0</v>
      </c>
      <c r="D16" s="277">
        <v>1</v>
      </c>
      <c r="E16" s="159">
        <f t="shared" si="8"/>
        <v>0</v>
      </c>
      <c r="F16" s="147">
        <v>0</v>
      </c>
      <c r="G16" s="254">
        <v>0</v>
      </c>
      <c r="H16" s="161">
        <f t="shared" si="2"/>
        <v>0</v>
      </c>
      <c r="I16" s="147">
        <v>0</v>
      </c>
      <c r="J16" s="254">
        <v>0</v>
      </c>
      <c r="K16" s="161">
        <f t="shared" si="3"/>
        <v>0</v>
      </c>
      <c r="L16" s="147">
        <v>0</v>
      </c>
      <c r="M16" s="254">
        <v>0</v>
      </c>
      <c r="N16" s="161">
        <f t="shared" si="4"/>
        <v>0</v>
      </c>
      <c r="O16" s="147">
        <v>0</v>
      </c>
      <c r="P16" s="254">
        <v>0</v>
      </c>
      <c r="Q16" s="161">
        <f t="shared" si="5"/>
        <v>0</v>
      </c>
      <c r="R16" s="147">
        <v>0</v>
      </c>
      <c r="S16" s="147">
        <v>0</v>
      </c>
      <c r="T16" s="199">
        <f t="shared" si="6"/>
        <v>1</v>
      </c>
      <c r="U16" s="147">
        <v>0</v>
      </c>
      <c r="V16" s="147">
        <v>1</v>
      </c>
      <c r="W16" s="17"/>
    </row>
    <row r="17" spans="1:23" s="3" customFormat="1" ht="33.75" customHeight="1">
      <c r="A17" s="48" t="s">
        <v>178</v>
      </c>
      <c r="B17" s="159">
        <f t="shared" si="7"/>
        <v>4</v>
      </c>
      <c r="C17" s="148">
        <v>0</v>
      </c>
      <c r="D17" s="277">
        <v>4</v>
      </c>
      <c r="E17" s="159">
        <f t="shared" si="8"/>
        <v>0</v>
      </c>
      <c r="F17" s="147">
        <v>0</v>
      </c>
      <c r="G17" s="254">
        <v>0</v>
      </c>
      <c r="H17" s="161">
        <f t="shared" si="2"/>
        <v>0</v>
      </c>
      <c r="I17" s="147">
        <v>0</v>
      </c>
      <c r="J17" s="254">
        <v>0</v>
      </c>
      <c r="K17" s="161">
        <f t="shared" si="3"/>
        <v>0</v>
      </c>
      <c r="L17" s="147">
        <v>0</v>
      </c>
      <c r="M17" s="254">
        <v>0</v>
      </c>
      <c r="N17" s="161">
        <f t="shared" si="4"/>
        <v>0</v>
      </c>
      <c r="O17" s="147">
        <v>0</v>
      </c>
      <c r="P17" s="254">
        <v>0</v>
      </c>
      <c r="Q17" s="161">
        <f t="shared" si="5"/>
        <v>0</v>
      </c>
      <c r="R17" s="147">
        <v>0</v>
      </c>
      <c r="S17" s="147">
        <v>0</v>
      </c>
      <c r="T17" s="199">
        <f t="shared" si="6"/>
        <v>0</v>
      </c>
      <c r="U17" s="147">
        <v>0</v>
      </c>
      <c r="V17" s="147">
        <v>0</v>
      </c>
      <c r="W17" s="17"/>
    </row>
    <row r="18" spans="1:23" s="3" customFormat="1" ht="33.75" customHeight="1">
      <c r="A18" s="48" t="s">
        <v>6</v>
      </c>
      <c r="B18" s="159">
        <f>SUM(C18:D18)</f>
        <v>3</v>
      </c>
      <c r="C18" s="148">
        <v>2</v>
      </c>
      <c r="D18" s="277">
        <v>1</v>
      </c>
      <c r="E18" s="159">
        <f>SUM(F18:G18)</f>
        <v>0</v>
      </c>
      <c r="F18" s="147">
        <v>0</v>
      </c>
      <c r="G18" s="254">
        <v>0</v>
      </c>
      <c r="H18" s="161">
        <f t="shared" si="2"/>
        <v>0</v>
      </c>
      <c r="I18" s="147">
        <v>0</v>
      </c>
      <c r="J18" s="254">
        <v>0</v>
      </c>
      <c r="K18" s="161">
        <f t="shared" si="3"/>
        <v>0</v>
      </c>
      <c r="L18" s="147">
        <v>0</v>
      </c>
      <c r="M18" s="254">
        <v>0</v>
      </c>
      <c r="N18" s="161">
        <f t="shared" si="4"/>
        <v>0</v>
      </c>
      <c r="O18" s="147">
        <v>0</v>
      </c>
      <c r="P18" s="254">
        <v>0</v>
      </c>
      <c r="Q18" s="161">
        <f t="shared" si="5"/>
        <v>0</v>
      </c>
      <c r="R18" s="147">
        <v>0</v>
      </c>
      <c r="S18" s="147">
        <v>0</v>
      </c>
      <c r="T18" s="199">
        <f>SUM(U18:V18)</f>
        <v>1</v>
      </c>
      <c r="U18" s="147">
        <v>1</v>
      </c>
      <c r="V18" s="147">
        <v>0</v>
      </c>
      <c r="W18" s="17"/>
    </row>
    <row r="19" spans="1:23" s="3" customFormat="1" ht="33.75" customHeight="1">
      <c r="A19" s="48" t="s">
        <v>245</v>
      </c>
      <c r="B19" s="159">
        <f>SUM(C19:D19)</f>
        <v>22</v>
      </c>
      <c r="C19" s="148">
        <v>6</v>
      </c>
      <c r="D19" s="277">
        <v>16</v>
      </c>
      <c r="E19" s="159">
        <f>SUM(F19:G19)</f>
        <v>0</v>
      </c>
      <c r="F19" s="147">
        <v>0</v>
      </c>
      <c r="G19" s="254">
        <v>0</v>
      </c>
      <c r="H19" s="161">
        <f t="shared" si="2"/>
        <v>0</v>
      </c>
      <c r="I19" s="147">
        <v>0</v>
      </c>
      <c r="J19" s="254">
        <v>0</v>
      </c>
      <c r="K19" s="161">
        <f t="shared" si="3"/>
        <v>0</v>
      </c>
      <c r="L19" s="147">
        <v>0</v>
      </c>
      <c r="M19" s="254">
        <v>0</v>
      </c>
      <c r="N19" s="161">
        <f t="shared" si="4"/>
        <v>0</v>
      </c>
      <c r="O19" s="147">
        <v>0</v>
      </c>
      <c r="P19" s="254">
        <v>0</v>
      </c>
      <c r="Q19" s="161">
        <f t="shared" si="5"/>
        <v>0</v>
      </c>
      <c r="R19" s="147">
        <v>0</v>
      </c>
      <c r="S19" s="147">
        <v>0</v>
      </c>
      <c r="T19" s="199">
        <f>SUM(U19:V19)</f>
        <v>12</v>
      </c>
      <c r="U19" s="147">
        <v>4</v>
      </c>
      <c r="V19" s="147">
        <v>8</v>
      </c>
      <c r="W19" s="17"/>
    </row>
    <row r="20" spans="1:23" s="3" customFormat="1" ht="33.75" customHeight="1">
      <c r="A20" s="48" t="s">
        <v>247</v>
      </c>
      <c r="B20" s="159">
        <f>SUM(C20:D20)</f>
        <v>7</v>
      </c>
      <c r="C20" s="148">
        <v>2</v>
      </c>
      <c r="D20" s="277">
        <v>5</v>
      </c>
      <c r="E20" s="159">
        <f>SUM(F20:G20)</f>
        <v>0</v>
      </c>
      <c r="F20" s="147">
        <v>0</v>
      </c>
      <c r="G20" s="254">
        <v>0</v>
      </c>
      <c r="H20" s="161">
        <f t="shared" si="2"/>
        <v>0</v>
      </c>
      <c r="I20" s="147">
        <v>0</v>
      </c>
      <c r="J20" s="254">
        <v>0</v>
      </c>
      <c r="K20" s="161">
        <f t="shared" si="3"/>
        <v>0</v>
      </c>
      <c r="L20" s="147">
        <v>0</v>
      </c>
      <c r="M20" s="254">
        <v>0</v>
      </c>
      <c r="N20" s="161">
        <f t="shared" si="4"/>
        <v>0</v>
      </c>
      <c r="O20" s="147">
        <v>0</v>
      </c>
      <c r="P20" s="254">
        <v>0</v>
      </c>
      <c r="Q20" s="161">
        <f t="shared" si="5"/>
        <v>0</v>
      </c>
      <c r="R20" s="147">
        <v>0</v>
      </c>
      <c r="S20" s="147">
        <v>0</v>
      </c>
      <c r="T20" s="199">
        <f>SUM(U20:V20)</f>
        <v>4</v>
      </c>
      <c r="U20" s="147">
        <v>2</v>
      </c>
      <c r="V20" s="147">
        <v>2</v>
      </c>
      <c r="W20" s="17"/>
    </row>
    <row r="21" spans="1:23" s="3" customFormat="1" ht="33.75" customHeight="1">
      <c r="A21" s="48" t="s">
        <v>179</v>
      </c>
      <c r="B21" s="159">
        <f t="shared" si="7"/>
        <v>1</v>
      </c>
      <c r="C21" s="148">
        <v>0</v>
      </c>
      <c r="D21" s="277">
        <v>1</v>
      </c>
      <c r="E21" s="159">
        <f t="shared" si="8"/>
        <v>0</v>
      </c>
      <c r="F21" s="147">
        <v>0</v>
      </c>
      <c r="G21" s="254">
        <v>0</v>
      </c>
      <c r="H21" s="161">
        <f aca="true" t="shared" si="9" ref="H21:H28">SUM(I21:J21)</f>
        <v>0</v>
      </c>
      <c r="I21" s="147">
        <v>0</v>
      </c>
      <c r="J21" s="254">
        <v>0</v>
      </c>
      <c r="K21" s="161">
        <f t="shared" si="3"/>
        <v>0</v>
      </c>
      <c r="L21" s="147">
        <v>0</v>
      </c>
      <c r="M21" s="254">
        <v>0</v>
      </c>
      <c r="N21" s="161">
        <f aca="true" t="shared" si="10" ref="N21:N28">SUM(O21:P21)</f>
        <v>0</v>
      </c>
      <c r="O21" s="147">
        <v>0</v>
      </c>
      <c r="P21" s="254">
        <v>0</v>
      </c>
      <c r="Q21" s="161">
        <f aca="true" t="shared" si="11" ref="Q21:Q28">SUM(R21:S21)</f>
        <v>0</v>
      </c>
      <c r="R21" s="147">
        <v>0</v>
      </c>
      <c r="S21" s="147">
        <v>0</v>
      </c>
      <c r="T21" s="199">
        <f t="shared" si="6"/>
        <v>0</v>
      </c>
      <c r="U21" s="147">
        <v>0</v>
      </c>
      <c r="V21" s="147">
        <v>0</v>
      </c>
      <c r="W21" s="17"/>
    </row>
    <row r="22" spans="1:23" s="3" customFormat="1" ht="33.75" customHeight="1">
      <c r="A22" s="48" t="s">
        <v>180</v>
      </c>
      <c r="B22" s="159">
        <f t="shared" si="7"/>
        <v>2</v>
      </c>
      <c r="C22" s="148">
        <v>1</v>
      </c>
      <c r="D22" s="277">
        <v>1</v>
      </c>
      <c r="E22" s="159">
        <f t="shared" si="8"/>
        <v>0</v>
      </c>
      <c r="F22" s="147">
        <v>0</v>
      </c>
      <c r="G22" s="254">
        <v>0</v>
      </c>
      <c r="H22" s="161">
        <f t="shared" si="9"/>
        <v>0</v>
      </c>
      <c r="I22" s="147">
        <v>0</v>
      </c>
      <c r="J22" s="254">
        <v>0</v>
      </c>
      <c r="K22" s="161">
        <f t="shared" si="3"/>
        <v>0</v>
      </c>
      <c r="L22" s="147">
        <v>0</v>
      </c>
      <c r="M22" s="254">
        <v>0</v>
      </c>
      <c r="N22" s="161">
        <f t="shared" si="10"/>
        <v>0</v>
      </c>
      <c r="O22" s="147">
        <v>0</v>
      </c>
      <c r="P22" s="254">
        <v>0</v>
      </c>
      <c r="Q22" s="161">
        <f t="shared" si="11"/>
        <v>0</v>
      </c>
      <c r="R22" s="147">
        <v>0</v>
      </c>
      <c r="S22" s="147">
        <v>0</v>
      </c>
      <c r="T22" s="199">
        <f t="shared" si="6"/>
        <v>0</v>
      </c>
      <c r="U22" s="147">
        <v>0</v>
      </c>
      <c r="V22" s="147">
        <v>0</v>
      </c>
      <c r="W22" s="17"/>
    </row>
    <row r="23" spans="1:23" s="3" customFormat="1" ht="33.75" customHeight="1">
      <c r="A23" s="48" t="s">
        <v>113</v>
      </c>
      <c r="B23" s="159">
        <f t="shared" si="7"/>
        <v>4</v>
      </c>
      <c r="C23" s="148">
        <v>2</v>
      </c>
      <c r="D23" s="277">
        <v>2</v>
      </c>
      <c r="E23" s="159">
        <f t="shared" si="8"/>
        <v>0</v>
      </c>
      <c r="F23" s="147">
        <v>0</v>
      </c>
      <c r="G23" s="254">
        <v>0</v>
      </c>
      <c r="H23" s="161">
        <f t="shared" si="9"/>
        <v>0</v>
      </c>
      <c r="I23" s="147">
        <v>0</v>
      </c>
      <c r="J23" s="254">
        <v>0</v>
      </c>
      <c r="K23" s="161">
        <f t="shared" si="3"/>
        <v>0</v>
      </c>
      <c r="L23" s="147">
        <v>0</v>
      </c>
      <c r="M23" s="254">
        <v>0</v>
      </c>
      <c r="N23" s="161">
        <f t="shared" si="10"/>
        <v>0</v>
      </c>
      <c r="O23" s="147">
        <v>0</v>
      </c>
      <c r="P23" s="254">
        <v>0</v>
      </c>
      <c r="Q23" s="161">
        <f t="shared" si="11"/>
        <v>0</v>
      </c>
      <c r="R23" s="147">
        <v>0</v>
      </c>
      <c r="S23" s="147">
        <v>0</v>
      </c>
      <c r="T23" s="199">
        <f t="shared" si="6"/>
        <v>1</v>
      </c>
      <c r="U23" s="147">
        <v>1</v>
      </c>
      <c r="V23" s="147">
        <v>0</v>
      </c>
      <c r="W23" s="17"/>
    </row>
    <row r="24" spans="1:23" s="3" customFormat="1" ht="33.75" customHeight="1">
      <c r="A24" s="48" t="s">
        <v>190</v>
      </c>
      <c r="B24" s="159">
        <f t="shared" si="7"/>
        <v>0</v>
      </c>
      <c r="C24" s="148">
        <v>0</v>
      </c>
      <c r="D24" s="277">
        <v>0</v>
      </c>
      <c r="E24" s="159">
        <f t="shared" si="8"/>
        <v>0</v>
      </c>
      <c r="F24" s="147">
        <v>0</v>
      </c>
      <c r="G24" s="254">
        <v>0</v>
      </c>
      <c r="H24" s="161">
        <f t="shared" si="9"/>
        <v>0</v>
      </c>
      <c r="I24" s="147">
        <v>0</v>
      </c>
      <c r="J24" s="254">
        <v>0</v>
      </c>
      <c r="K24" s="161">
        <f t="shared" si="3"/>
        <v>0</v>
      </c>
      <c r="L24" s="147">
        <v>0</v>
      </c>
      <c r="M24" s="254">
        <v>0</v>
      </c>
      <c r="N24" s="161">
        <f t="shared" si="10"/>
        <v>0</v>
      </c>
      <c r="O24" s="147">
        <v>0</v>
      </c>
      <c r="P24" s="254">
        <v>0</v>
      </c>
      <c r="Q24" s="161">
        <f t="shared" si="11"/>
        <v>0</v>
      </c>
      <c r="R24" s="147">
        <v>0</v>
      </c>
      <c r="S24" s="147">
        <v>0</v>
      </c>
      <c r="T24" s="199">
        <f t="shared" si="6"/>
        <v>0</v>
      </c>
      <c r="U24" s="147">
        <v>0</v>
      </c>
      <c r="V24" s="147">
        <v>0</v>
      </c>
      <c r="W24" s="17"/>
    </row>
    <row r="25" spans="1:23" s="3" customFormat="1" ht="33.75" customHeight="1">
      <c r="A25" s="48" t="s">
        <v>181</v>
      </c>
      <c r="B25" s="159">
        <f t="shared" si="7"/>
        <v>9</v>
      </c>
      <c r="C25" s="148">
        <v>5</v>
      </c>
      <c r="D25" s="277">
        <v>4</v>
      </c>
      <c r="E25" s="159">
        <f t="shared" si="8"/>
        <v>0</v>
      </c>
      <c r="F25" s="147">
        <v>0</v>
      </c>
      <c r="G25" s="254">
        <v>0</v>
      </c>
      <c r="H25" s="161">
        <f t="shared" si="9"/>
        <v>0</v>
      </c>
      <c r="I25" s="147">
        <v>0</v>
      </c>
      <c r="J25" s="254">
        <v>0</v>
      </c>
      <c r="K25" s="161">
        <f t="shared" si="3"/>
        <v>0</v>
      </c>
      <c r="L25" s="147">
        <v>0</v>
      </c>
      <c r="M25" s="254">
        <v>0</v>
      </c>
      <c r="N25" s="161">
        <f t="shared" si="10"/>
        <v>0</v>
      </c>
      <c r="O25" s="147">
        <v>0</v>
      </c>
      <c r="P25" s="254">
        <v>0</v>
      </c>
      <c r="Q25" s="161">
        <f t="shared" si="11"/>
        <v>0</v>
      </c>
      <c r="R25" s="147">
        <v>0</v>
      </c>
      <c r="S25" s="147">
        <v>0</v>
      </c>
      <c r="T25" s="199">
        <f t="shared" si="6"/>
        <v>5</v>
      </c>
      <c r="U25" s="147">
        <v>3</v>
      </c>
      <c r="V25" s="147">
        <v>2</v>
      </c>
      <c r="W25" s="17"/>
    </row>
    <row r="26" spans="1:23" s="3" customFormat="1" ht="33.75" customHeight="1">
      <c r="A26" s="48" t="s">
        <v>182</v>
      </c>
      <c r="B26" s="159">
        <f t="shared" si="7"/>
        <v>8</v>
      </c>
      <c r="C26" s="148">
        <v>4</v>
      </c>
      <c r="D26" s="277">
        <v>4</v>
      </c>
      <c r="E26" s="159">
        <f t="shared" si="8"/>
        <v>1</v>
      </c>
      <c r="F26" s="147">
        <v>1</v>
      </c>
      <c r="G26" s="254">
        <v>0</v>
      </c>
      <c r="H26" s="161">
        <f t="shared" si="9"/>
        <v>0</v>
      </c>
      <c r="I26" s="147">
        <v>0</v>
      </c>
      <c r="J26" s="254">
        <v>0</v>
      </c>
      <c r="K26" s="161">
        <f t="shared" si="3"/>
        <v>0</v>
      </c>
      <c r="L26" s="147">
        <v>0</v>
      </c>
      <c r="M26" s="254">
        <v>0</v>
      </c>
      <c r="N26" s="161">
        <f t="shared" si="10"/>
        <v>0</v>
      </c>
      <c r="O26" s="147">
        <v>0</v>
      </c>
      <c r="P26" s="254">
        <v>0</v>
      </c>
      <c r="Q26" s="161">
        <f t="shared" si="11"/>
        <v>0</v>
      </c>
      <c r="R26" s="147">
        <v>0</v>
      </c>
      <c r="S26" s="147">
        <v>0</v>
      </c>
      <c r="T26" s="199">
        <f t="shared" si="6"/>
        <v>5</v>
      </c>
      <c r="U26" s="147">
        <v>3</v>
      </c>
      <c r="V26" s="147">
        <v>2</v>
      </c>
      <c r="W26" s="17"/>
    </row>
    <row r="27" spans="1:23" s="3" customFormat="1" ht="33.75" customHeight="1">
      <c r="A27" s="50" t="s">
        <v>246</v>
      </c>
      <c r="B27" s="159">
        <f t="shared" si="7"/>
        <v>3</v>
      </c>
      <c r="C27" s="148">
        <v>1</v>
      </c>
      <c r="D27" s="277">
        <v>2</v>
      </c>
      <c r="E27" s="159">
        <f t="shared" si="8"/>
        <v>0</v>
      </c>
      <c r="F27" s="147">
        <v>0</v>
      </c>
      <c r="G27" s="254">
        <v>0</v>
      </c>
      <c r="H27" s="161">
        <f t="shared" si="9"/>
        <v>0</v>
      </c>
      <c r="I27" s="147">
        <v>0</v>
      </c>
      <c r="J27" s="254">
        <v>0</v>
      </c>
      <c r="K27" s="161">
        <f t="shared" si="3"/>
        <v>0</v>
      </c>
      <c r="L27" s="147">
        <v>0</v>
      </c>
      <c r="M27" s="254">
        <v>0</v>
      </c>
      <c r="N27" s="161">
        <f t="shared" si="10"/>
        <v>0</v>
      </c>
      <c r="O27" s="147">
        <v>0</v>
      </c>
      <c r="P27" s="254">
        <v>0</v>
      </c>
      <c r="Q27" s="161">
        <f t="shared" si="11"/>
        <v>0</v>
      </c>
      <c r="R27" s="147">
        <v>0</v>
      </c>
      <c r="S27" s="147">
        <v>0</v>
      </c>
      <c r="T27" s="199">
        <f t="shared" si="6"/>
        <v>1</v>
      </c>
      <c r="U27" s="147">
        <v>1</v>
      </c>
      <c r="V27" s="147">
        <v>0</v>
      </c>
      <c r="W27" s="17"/>
    </row>
    <row r="28" spans="1:23" s="3" customFormat="1" ht="33.75" customHeight="1" thickBot="1">
      <c r="A28" s="57" t="s">
        <v>115</v>
      </c>
      <c r="B28" s="200">
        <f t="shared" si="7"/>
        <v>8</v>
      </c>
      <c r="C28" s="155">
        <v>2</v>
      </c>
      <c r="D28" s="278">
        <v>6</v>
      </c>
      <c r="E28" s="200">
        <f t="shared" si="8"/>
        <v>0</v>
      </c>
      <c r="F28" s="152">
        <v>0</v>
      </c>
      <c r="G28" s="255">
        <v>0</v>
      </c>
      <c r="H28" s="256">
        <f t="shared" si="9"/>
        <v>0</v>
      </c>
      <c r="I28" s="152">
        <v>0</v>
      </c>
      <c r="J28" s="255">
        <v>0</v>
      </c>
      <c r="K28" s="256">
        <f t="shared" si="3"/>
        <v>0</v>
      </c>
      <c r="L28" s="152">
        <v>0</v>
      </c>
      <c r="M28" s="255">
        <v>0</v>
      </c>
      <c r="N28" s="256">
        <f t="shared" si="10"/>
        <v>0</v>
      </c>
      <c r="O28" s="152">
        <v>0</v>
      </c>
      <c r="P28" s="255">
        <v>0</v>
      </c>
      <c r="Q28" s="256">
        <f t="shared" si="11"/>
        <v>0</v>
      </c>
      <c r="R28" s="152">
        <v>0</v>
      </c>
      <c r="S28" s="152">
        <v>0</v>
      </c>
      <c r="T28" s="201">
        <f t="shared" si="6"/>
        <v>5</v>
      </c>
      <c r="U28" s="152">
        <v>2</v>
      </c>
      <c r="V28" s="152">
        <v>3</v>
      </c>
      <c r="W28" s="17"/>
    </row>
    <row r="29" ht="20.25" customHeight="1">
      <c r="B29" s="105" t="s">
        <v>303</v>
      </c>
    </row>
  </sheetData>
  <sheetProtection/>
  <mergeCells count="8">
    <mergeCell ref="Q4:S4"/>
    <mergeCell ref="T4:V4"/>
    <mergeCell ref="A4:A5"/>
    <mergeCell ref="B4:D4"/>
    <mergeCell ref="E4:G4"/>
    <mergeCell ref="H4:J4"/>
    <mergeCell ref="K4:M4"/>
    <mergeCell ref="N4:P4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1" r:id="rId1"/>
  <headerFooter scaleWithDoc="0" alignWithMargins="0">
    <oddHeader>&amp;L&amp;11中学校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S28"/>
  <sheetViews>
    <sheetView showGridLines="0" tabSelected="1" zoomScaleSheetLayoutView="100" zoomScalePageLayoutView="0" workbookViewId="0" topLeftCell="A22">
      <selection activeCell="W36" sqref="W36"/>
    </sheetView>
  </sheetViews>
  <sheetFormatPr defaultColWidth="8.625" defaultRowHeight="20.25" customHeight="1"/>
  <cols>
    <col min="1" max="1" width="3.375" style="1" customWidth="1"/>
    <col min="2" max="3" width="3.375" style="1" bestFit="1" customWidth="1"/>
    <col min="4" max="9" width="4.25390625" style="1" customWidth="1"/>
    <col min="10" max="15" width="5.125" style="1" customWidth="1"/>
    <col min="16" max="18" width="4.875" style="1" customWidth="1"/>
    <col min="19" max="19" width="14.625" style="1" customWidth="1"/>
    <col min="20" max="16384" width="8.625" style="1" customWidth="1"/>
  </cols>
  <sheetData>
    <row r="3" spans="1:19" ht="20.25" customHeight="1" thickBot="1">
      <c r="A3" s="94" t="s">
        <v>236</v>
      </c>
      <c r="B3" s="2"/>
      <c r="C3" s="94"/>
      <c r="D3" s="9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0"/>
      <c r="Q3" s="2"/>
      <c r="R3" s="2"/>
      <c r="S3" s="2"/>
    </row>
    <row r="4" spans="1:19" s="3" customFormat="1" ht="22.5" customHeight="1">
      <c r="A4" s="337" t="s">
        <v>89</v>
      </c>
      <c r="B4" s="337"/>
      <c r="C4" s="343"/>
      <c r="D4" s="337" t="s">
        <v>90</v>
      </c>
      <c r="E4" s="337"/>
      <c r="F4" s="343"/>
      <c r="G4" s="337" t="s">
        <v>91</v>
      </c>
      <c r="H4" s="337"/>
      <c r="I4" s="337"/>
      <c r="J4" s="372" t="s">
        <v>117</v>
      </c>
      <c r="K4" s="337"/>
      <c r="L4" s="343"/>
      <c r="M4" s="337" t="s">
        <v>92</v>
      </c>
      <c r="N4" s="337"/>
      <c r="O4" s="337"/>
      <c r="P4" s="373" t="s">
        <v>252</v>
      </c>
      <c r="Q4" s="374"/>
      <c r="R4" s="375"/>
      <c r="S4" s="370" t="s">
        <v>0</v>
      </c>
    </row>
    <row r="5" spans="1:19" s="3" customFormat="1" ht="22.5" customHeight="1" thickBot="1">
      <c r="A5" s="32" t="s">
        <v>79</v>
      </c>
      <c r="B5" s="10" t="s">
        <v>85</v>
      </c>
      <c r="C5" s="35" t="s">
        <v>86</v>
      </c>
      <c r="D5" s="32" t="s">
        <v>79</v>
      </c>
      <c r="E5" s="10" t="s">
        <v>85</v>
      </c>
      <c r="F5" s="35" t="s">
        <v>86</v>
      </c>
      <c r="G5" s="32" t="s">
        <v>79</v>
      </c>
      <c r="H5" s="10" t="s">
        <v>85</v>
      </c>
      <c r="I5" s="10" t="s">
        <v>86</v>
      </c>
      <c r="J5" s="36" t="s">
        <v>79</v>
      </c>
      <c r="K5" s="10" t="s">
        <v>85</v>
      </c>
      <c r="L5" s="35" t="s">
        <v>86</v>
      </c>
      <c r="M5" s="32" t="s">
        <v>79</v>
      </c>
      <c r="N5" s="10" t="s">
        <v>85</v>
      </c>
      <c r="O5" s="10" t="s">
        <v>86</v>
      </c>
      <c r="P5" s="70" t="s">
        <v>1</v>
      </c>
      <c r="Q5" s="101" t="s">
        <v>2</v>
      </c>
      <c r="R5" s="102" t="s">
        <v>3</v>
      </c>
      <c r="S5" s="371"/>
    </row>
    <row r="6" spans="1:19" s="3" customFormat="1" ht="33.75" customHeight="1">
      <c r="A6" s="165">
        <v>0</v>
      </c>
      <c r="B6" s="124">
        <v>0</v>
      </c>
      <c r="C6" s="242">
        <v>0</v>
      </c>
      <c r="D6" s="165">
        <v>7</v>
      </c>
      <c r="E6" s="124">
        <v>0</v>
      </c>
      <c r="F6" s="242">
        <v>7</v>
      </c>
      <c r="G6" s="165">
        <v>2</v>
      </c>
      <c r="H6" s="124">
        <v>0</v>
      </c>
      <c r="I6" s="124">
        <v>2</v>
      </c>
      <c r="J6" s="167">
        <v>23</v>
      </c>
      <c r="K6" s="124">
        <v>0</v>
      </c>
      <c r="L6" s="242">
        <v>23</v>
      </c>
      <c r="M6" s="165">
        <v>77</v>
      </c>
      <c r="N6" s="124">
        <v>34</v>
      </c>
      <c r="O6" s="124">
        <v>43</v>
      </c>
      <c r="P6" s="167">
        <v>0</v>
      </c>
      <c r="Q6" s="124">
        <v>0</v>
      </c>
      <c r="R6" s="129">
        <v>0</v>
      </c>
      <c r="S6" s="72" t="s">
        <v>324</v>
      </c>
    </row>
    <row r="7" spans="1:19" s="3" customFormat="1" ht="33.75" customHeight="1">
      <c r="A7" s="245">
        <f aca="true" t="shared" si="0" ref="A7:O7">SUM(A8:A10)</f>
        <v>0</v>
      </c>
      <c r="B7" s="119">
        <f t="shared" si="0"/>
        <v>0</v>
      </c>
      <c r="C7" s="264">
        <f t="shared" si="0"/>
        <v>0</v>
      </c>
      <c r="D7" s="245">
        <f t="shared" si="0"/>
        <v>9</v>
      </c>
      <c r="E7" s="119">
        <f t="shared" si="0"/>
        <v>0</v>
      </c>
      <c r="F7" s="244">
        <f t="shared" si="0"/>
        <v>9</v>
      </c>
      <c r="G7" s="245">
        <f t="shared" si="0"/>
        <v>2</v>
      </c>
      <c r="H7" s="119">
        <f t="shared" si="0"/>
        <v>0</v>
      </c>
      <c r="I7" s="119">
        <f t="shared" si="0"/>
        <v>2</v>
      </c>
      <c r="J7" s="197">
        <f t="shared" si="0"/>
        <v>23</v>
      </c>
      <c r="K7" s="234">
        <f t="shared" si="0"/>
        <v>0</v>
      </c>
      <c r="L7" s="265">
        <f t="shared" si="0"/>
        <v>23</v>
      </c>
      <c r="M7" s="245">
        <f t="shared" si="0"/>
        <v>73</v>
      </c>
      <c r="N7" s="119">
        <f>SUM(N8:N10)</f>
        <v>34</v>
      </c>
      <c r="O7" s="244">
        <f t="shared" si="0"/>
        <v>39</v>
      </c>
      <c r="P7" s="245">
        <f>SUM(P8:P10)</f>
        <v>0</v>
      </c>
      <c r="Q7" s="119">
        <v>0</v>
      </c>
      <c r="R7" s="235">
        <v>0</v>
      </c>
      <c r="S7" s="92" t="s">
        <v>320</v>
      </c>
    </row>
    <row r="8" spans="1:19" s="3" customFormat="1" ht="33.75" customHeight="1">
      <c r="A8" s="165">
        <f>SUM(B8:C8)</f>
        <v>0</v>
      </c>
      <c r="B8" s="124">
        <v>0</v>
      </c>
      <c r="C8" s="242">
        <v>0</v>
      </c>
      <c r="D8" s="165">
        <f>SUM(E8:F8)</f>
        <v>0</v>
      </c>
      <c r="E8" s="124">
        <v>0</v>
      </c>
      <c r="F8" s="242">
        <v>0</v>
      </c>
      <c r="G8" s="165">
        <f>SUM(H8:I8)</f>
        <v>0</v>
      </c>
      <c r="H8" s="124">
        <v>0</v>
      </c>
      <c r="I8" s="247">
        <v>0</v>
      </c>
      <c r="J8" s="165">
        <f>SUM(K8:L8)</f>
        <v>0</v>
      </c>
      <c r="K8" s="124">
        <v>0</v>
      </c>
      <c r="L8" s="247">
        <v>0</v>
      </c>
      <c r="M8" s="165">
        <f>SUM(N8:O8)</f>
        <v>8</v>
      </c>
      <c r="N8" s="124">
        <v>5</v>
      </c>
      <c r="O8" s="247">
        <v>3</v>
      </c>
      <c r="P8" s="165">
        <f>SUM(Q8:R8)</f>
        <v>0</v>
      </c>
      <c r="Q8" s="124">
        <v>0</v>
      </c>
      <c r="R8" s="247">
        <v>0</v>
      </c>
      <c r="S8" s="74" t="s">
        <v>231</v>
      </c>
    </row>
    <row r="9" spans="1:19" s="3" customFormat="1" ht="33.75" customHeight="1">
      <c r="A9" s="165">
        <f aca="true" t="shared" si="1" ref="A9:R9">SUM(A12:A28)</f>
        <v>0</v>
      </c>
      <c r="B9" s="124">
        <f t="shared" si="1"/>
        <v>0</v>
      </c>
      <c r="C9" s="242">
        <f t="shared" si="1"/>
        <v>0</v>
      </c>
      <c r="D9" s="165">
        <f t="shared" si="1"/>
        <v>7</v>
      </c>
      <c r="E9" s="124">
        <f t="shared" si="1"/>
        <v>0</v>
      </c>
      <c r="F9" s="242">
        <f t="shared" si="1"/>
        <v>7</v>
      </c>
      <c r="G9" s="165">
        <f t="shared" si="1"/>
        <v>2</v>
      </c>
      <c r="H9" s="124">
        <f t="shared" si="1"/>
        <v>0</v>
      </c>
      <c r="I9" s="242">
        <f t="shared" si="1"/>
        <v>2</v>
      </c>
      <c r="J9" s="165">
        <f t="shared" si="1"/>
        <v>23</v>
      </c>
      <c r="K9" s="124">
        <f t="shared" si="1"/>
        <v>0</v>
      </c>
      <c r="L9" s="242">
        <f t="shared" si="1"/>
        <v>23</v>
      </c>
      <c r="M9" s="165">
        <f t="shared" si="1"/>
        <v>38</v>
      </c>
      <c r="N9" s="124">
        <f t="shared" si="1"/>
        <v>16</v>
      </c>
      <c r="O9" s="242">
        <f t="shared" si="1"/>
        <v>22</v>
      </c>
      <c r="P9" s="165">
        <f t="shared" si="1"/>
        <v>0</v>
      </c>
      <c r="Q9" s="124">
        <f t="shared" si="1"/>
        <v>0</v>
      </c>
      <c r="R9" s="129">
        <f t="shared" si="1"/>
        <v>0</v>
      </c>
      <c r="S9" s="74" t="s">
        <v>232</v>
      </c>
    </row>
    <row r="10" spans="1:19" s="3" customFormat="1" ht="33.75" customHeight="1" thickBot="1">
      <c r="A10" s="252">
        <f>SUM(B10:C10)</f>
        <v>0</v>
      </c>
      <c r="B10" s="136">
        <v>0</v>
      </c>
      <c r="C10" s="251">
        <v>0</v>
      </c>
      <c r="D10" s="252">
        <f>SUM(E10:F10)</f>
        <v>2</v>
      </c>
      <c r="E10" s="136">
        <v>0</v>
      </c>
      <c r="F10" s="251">
        <v>2</v>
      </c>
      <c r="G10" s="198">
        <f>SUM(H10:I10)</f>
        <v>0</v>
      </c>
      <c r="H10" s="136">
        <v>0</v>
      </c>
      <c r="I10" s="251">
        <v>0</v>
      </c>
      <c r="J10" s="198">
        <f>SUM(K10:L10)</f>
        <v>0</v>
      </c>
      <c r="K10" s="136">
        <v>0</v>
      </c>
      <c r="L10" s="251">
        <v>0</v>
      </c>
      <c r="M10" s="269">
        <f>SUM(N10:O10)</f>
        <v>27</v>
      </c>
      <c r="N10" s="136">
        <v>13</v>
      </c>
      <c r="O10" s="251">
        <v>14</v>
      </c>
      <c r="P10" s="269">
        <f>SUM(Q10:R10)</f>
        <v>0</v>
      </c>
      <c r="Q10" s="136">
        <v>0</v>
      </c>
      <c r="R10" s="238">
        <v>0</v>
      </c>
      <c r="S10" s="73" t="s">
        <v>233</v>
      </c>
    </row>
    <row r="11" spans="1:19" s="3" customFormat="1" ht="12.75">
      <c r="A11" s="165"/>
      <c r="B11" s="124"/>
      <c r="C11" s="241"/>
      <c r="D11" s="165"/>
      <c r="E11" s="124"/>
      <c r="F11" s="242"/>
      <c r="G11" s="167"/>
      <c r="H11" s="124"/>
      <c r="I11" s="241"/>
      <c r="J11" s="167"/>
      <c r="K11" s="124"/>
      <c r="L11" s="241"/>
      <c r="M11" s="165"/>
      <c r="N11" s="124"/>
      <c r="O11" s="241"/>
      <c r="P11" s="165"/>
      <c r="Q11" s="124"/>
      <c r="R11" s="241"/>
      <c r="S11" s="75" t="s">
        <v>189</v>
      </c>
    </row>
    <row r="12" spans="1:19" s="3" customFormat="1" ht="33.75" customHeight="1">
      <c r="A12" s="165">
        <f aca="true" t="shared" si="2" ref="A12:A20">SUM(B12:C12)</f>
        <v>0</v>
      </c>
      <c r="B12" s="124">
        <v>0</v>
      </c>
      <c r="C12" s="242">
        <v>0</v>
      </c>
      <c r="D12" s="165">
        <f>SUM(E12:F12)</f>
        <v>4</v>
      </c>
      <c r="E12" s="124">
        <v>0</v>
      </c>
      <c r="F12" s="242">
        <v>4</v>
      </c>
      <c r="G12" s="165">
        <f aca="true" t="shared" si="3" ref="G12:G20">SUM(H12:I12)</f>
        <v>0</v>
      </c>
      <c r="H12" s="124">
        <v>0</v>
      </c>
      <c r="I12" s="242">
        <v>0</v>
      </c>
      <c r="J12" s="165">
        <f aca="true" t="shared" si="4" ref="J12:J20">SUM(K12:L12)</f>
        <v>2</v>
      </c>
      <c r="K12" s="124">
        <v>0</v>
      </c>
      <c r="L12" s="242">
        <v>2</v>
      </c>
      <c r="M12" s="165">
        <f aca="true" t="shared" si="5" ref="M12:M28">SUM(N12:O12)</f>
        <v>20</v>
      </c>
      <c r="N12" s="124">
        <v>8</v>
      </c>
      <c r="O12" s="242">
        <v>12</v>
      </c>
      <c r="P12" s="165">
        <f aca="true" t="shared" si="6" ref="P12:P20">SUM(Q12:R12)</f>
        <v>0</v>
      </c>
      <c r="Q12" s="124">
        <v>0</v>
      </c>
      <c r="R12" s="242">
        <v>0</v>
      </c>
      <c r="S12" s="76" t="s">
        <v>173</v>
      </c>
    </row>
    <row r="13" spans="1:19" s="3" customFormat="1" ht="33.75" customHeight="1">
      <c r="A13" s="161">
        <f t="shared" si="2"/>
        <v>0</v>
      </c>
      <c r="B13" s="147">
        <v>0</v>
      </c>
      <c r="C13" s="254">
        <v>0</v>
      </c>
      <c r="D13" s="161">
        <f aca="true" t="shared" si="7" ref="D13:D28">SUM(E13:F13)</f>
        <v>0</v>
      </c>
      <c r="E13" s="147">
        <v>0</v>
      </c>
      <c r="F13" s="254">
        <v>0</v>
      </c>
      <c r="G13" s="161">
        <f t="shared" si="3"/>
        <v>1</v>
      </c>
      <c r="H13" s="147">
        <v>0</v>
      </c>
      <c r="I13" s="254">
        <v>1</v>
      </c>
      <c r="J13" s="161">
        <f t="shared" si="4"/>
        <v>1</v>
      </c>
      <c r="K13" s="147">
        <v>0</v>
      </c>
      <c r="L13" s="254">
        <v>1</v>
      </c>
      <c r="M13" s="161">
        <f t="shared" si="5"/>
        <v>1</v>
      </c>
      <c r="N13" s="147">
        <v>1</v>
      </c>
      <c r="O13" s="254">
        <v>0</v>
      </c>
      <c r="P13" s="161">
        <f t="shared" si="6"/>
        <v>0</v>
      </c>
      <c r="Q13" s="147">
        <v>0</v>
      </c>
      <c r="R13" s="254">
        <v>0</v>
      </c>
      <c r="S13" s="77" t="s">
        <v>174</v>
      </c>
    </row>
    <row r="14" spans="1:19" s="3" customFormat="1" ht="33.75" customHeight="1">
      <c r="A14" s="161">
        <f t="shared" si="2"/>
        <v>0</v>
      </c>
      <c r="B14" s="147">
        <v>0</v>
      </c>
      <c r="C14" s="254">
        <v>0</v>
      </c>
      <c r="D14" s="161">
        <f t="shared" si="7"/>
        <v>0</v>
      </c>
      <c r="E14" s="147">
        <v>0</v>
      </c>
      <c r="F14" s="254">
        <v>0</v>
      </c>
      <c r="G14" s="161">
        <f t="shared" si="3"/>
        <v>0</v>
      </c>
      <c r="H14" s="147">
        <v>0</v>
      </c>
      <c r="I14" s="254">
        <v>0</v>
      </c>
      <c r="J14" s="161">
        <f t="shared" si="4"/>
        <v>1</v>
      </c>
      <c r="K14" s="147">
        <v>0</v>
      </c>
      <c r="L14" s="254">
        <v>1</v>
      </c>
      <c r="M14" s="161">
        <f t="shared" si="5"/>
        <v>0</v>
      </c>
      <c r="N14" s="147">
        <v>0</v>
      </c>
      <c r="O14" s="254">
        <v>0</v>
      </c>
      <c r="P14" s="161">
        <f t="shared" si="6"/>
        <v>0</v>
      </c>
      <c r="Q14" s="147">
        <v>0</v>
      </c>
      <c r="R14" s="254">
        <v>0</v>
      </c>
      <c r="S14" s="77" t="s">
        <v>175</v>
      </c>
    </row>
    <row r="15" spans="1:19" s="3" customFormat="1" ht="33.75" customHeight="1">
      <c r="A15" s="161">
        <f t="shared" si="2"/>
        <v>0</v>
      </c>
      <c r="B15" s="147">
        <v>0</v>
      </c>
      <c r="C15" s="254">
        <v>0</v>
      </c>
      <c r="D15" s="161">
        <f t="shared" si="7"/>
        <v>0</v>
      </c>
      <c r="E15" s="147">
        <v>0</v>
      </c>
      <c r="F15" s="254">
        <v>0</v>
      </c>
      <c r="G15" s="161">
        <f t="shared" si="3"/>
        <v>0</v>
      </c>
      <c r="H15" s="147">
        <v>0</v>
      </c>
      <c r="I15" s="254">
        <v>0</v>
      </c>
      <c r="J15" s="161">
        <f t="shared" si="4"/>
        <v>3</v>
      </c>
      <c r="K15" s="147">
        <v>0</v>
      </c>
      <c r="L15" s="254">
        <v>3</v>
      </c>
      <c r="M15" s="161">
        <f t="shared" si="5"/>
        <v>1</v>
      </c>
      <c r="N15" s="147">
        <v>0</v>
      </c>
      <c r="O15" s="254">
        <v>1</v>
      </c>
      <c r="P15" s="161">
        <f t="shared" si="6"/>
        <v>0</v>
      </c>
      <c r="Q15" s="147">
        <v>0</v>
      </c>
      <c r="R15" s="254">
        <v>0</v>
      </c>
      <c r="S15" s="77" t="s">
        <v>176</v>
      </c>
    </row>
    <row r="16" spans="1:19" s="3" customFormat="1" ht="33.75" customHeight="1">
      <c r="A16" s="161">
        <f t="shared" si="2"/>
        <v>0</v>
      </c>
      <c r="B16" s="147">
        <v>0</v>
      </c>
      <c r="C16" s="254">
        <v>0</v>
      </c>
      <c r="D16" s="161">
        <f t="shared" si="7"/>
        <v>0</v>
      </c>
      <c r="E16" s="147">
        <v>0</v>
      </c>
      <c r="F16" s="254">
        <v>0</v>
      </c>
      <c r="G16" s="161">
        <f t="shared" si="3"/>
        <v>0</v>
      </c>
      <c r="H16" s="147">
        <v>0</v>
      </c>
      <c r="I16" s="254">
        <v>0</v>
      </c>
      <c r="J16" s="161">
        <f t="shared" si="4"/>
        <v>0</v>
      </c>
      <c r="K16" s="147">
        <v>0</v>
      </c>
      <c r="L16" s="254">
        <v>0</v>
      </c>
      <c r="M16" s="161">
        <f t="shared" si="5"/>
        <v>0</v>
      </c>
      <c r="N16" s="147">
        <v>0</v>
      </c>
      <c r="O16" s="254">
        <v>0</v>
      </c>
      <c r="P16" s="161">
        <f t="shared" si="6"/>
        <v>0</v>
      </c>
      <c r="Q16" s="147">
        <v>0</v>
      </c>
      <c r="R16" s="254">
        <v>0</v>
      </c>
      <c r="S16" s="77" t="s">
        <v>177</v>
      </c>
    </row>
    <row r="17" spans="1:19" s="3" customFormat="1" ht="33.75" customHeight="1">
      <c r="A17" s="161">
        <f t="shared" si="2"/>
        <v>0</v>
      </c>
      <c r="B17" s="147">
        <v>0</v>
      </c>
      <c r="C17" s="254">
        <v>0</v>
      </c>
      <c r="D17" s="161">
        <f t="shared" si="7"/>
        <v>0</v>
      </c>
      <c r="E17" s="147">
        <v>0</v>
      </c>
      <c r="F17" s="254">
        <v>0</v>
      </c>
      <c r="G17" s="161">
        <f t="shared" si="3"/>
        <v>0</v>
      </c>
      <c r="H17" s="147">
        <v>0</v>
      </c>
      <c r="I17" s="254">
        <v>0</v>
      </c>
      <c r="J17" s="161">
        <f t="shared" si="4"/>
        <v>3</v>
      </c>
      <c r="K17" s="147">
        <v>0</v>
      </c>
      <c r="L17" s="254">
        <v>3</v>
      </c>
      <c r="M17" s="161">
        <f t="shared" si="5"/>
        <v>1</v>
      </c>
      <c r="N17" s="147">
        <v>0</v>
      </c>
      <c r="O17" s="254">
        <v>1</v>
      </c>
      <c r="P17" s="161">
        <f t="shared" si="6"/>
        <v>0</v>
      </c>
      <c r="Q17" s="147">
        <v>0</v>
      </c>
      <c r="R17" s="254">
        <v>0</v>
      </c>
      <c r="S17" s="77" t="s">
        <v>178</v>
      </c>
    </row>
    <row r="18" spans="1:19" s="3" customFormat="1" ht="33.75" customHeight="1">
      <c r="A18" s="161">
        <f t="shared" si="2"/>
        <v>0</v>
      </c>
      <c r="B18" s="147">
        <v>0</v>
      </c>
      <c r="C18" s="254">
        <v>0</v>
      </c>
      <c r="D18" s="161">
        <f t="shared" si="7"/>
        <v>0</v>
      </c>
      <c r="E18" s="147">
        <v>0</v>
      </c>
      <c r="F18" s="254">
        <v>0</v>
      </c>
      <c r="G18" s="161">
        <f t="shared" si="3"/>
        <v>0</v>
      </c>
      <c r="H18" s="147">
        <v>0</v>
      </c>
      <c r="I18" s="254">
        <v>0</v>
      </c>
      <c r="J18" s="161">
        <f t="shared" si="4"/>
        <v>1</v>
      </c>
      <c r="K18" s="147">
        <v>0</v>
      </c>
      <c r="L18" s="254">
        <v>1</v>
      </c>
      <c r="M18" s="161">
        <f t="shared" si="5"/>
        <v>1</v>
      </c>
      <c r="N18" s="147">
        <v>1</v>
      </c>
      <c r="O18" s="254">
        <v>0</v>
      </c>
      <c r="P18" s="161">
        <f t="shared" si="6"/>
        <v>0</v>
      </c>
      <c r="Q18" s="147">
        <v>0</v>
      </c>
      <c r="R18" s="254">
        <v>0</v>
      </c>
      <c r="S18" s="77" t="s">
        <v>6</v>
      </c>
    </row>
    <row r="19" spans="1:19" s="3" customFormat="1" ht="33.75" customHeight="1">
      <c r="A19" s="161">
        <f t="shared" si="2"/>
        <v>0</v>
      </c>
      <c r="B19" s="147">
        <v>0</v>
      </c>
      <c r="C19" s="254">
        <v>0</v>
      </c>
      <c r="D19" s="161">
        <f>SUM(E19:F19)</f>
        <v>1</v>
      </c>
      <c r="E19" s="147">
        <v>0</v>
      </c>
      <c r="F19" s="254">
        <v>1</v>
      </c>
      <c r="G19" s="161">
        <f t="shared" si="3"/>
        <v>0</v>
      </c>
      <c r="H19" s="147">
        <v>0</v>
      </c>
      <c r="I19" s="254">
        <v>0</v>
      </c>
      <c r="J19" s="161">
        <f t="shared" si="4"/>
        <v>3</v>
      </c>
      <c r="K19" s="147">
        <v>0</v>
      </c>
      <c r="L19" s="254">
        <v>3</v>
      </c>
      <c r="M19" s="161">
        <f t="shared" si="5"/>
        <v>6</v>
      </c>
      <c r="N19" s="147">
        <v>2</v>
      </c>
      <c r="O19" s="254">
        <v>4</v>
      </c>
      <c r="P19" s="161">
        <f t="shared" si="6"/>
        <v>0</v>
      </c>
      <c r="Q19" s="147">
        <v>0</v>
      </c>
      <c r="R19" s="254">
        <v>0</v>
      </c>
      <c r="S19" s="77" t="s">
        <v>245</v>
      </c>
    </row>
    <row r="20" spans="1:19" s="3" customFormat="1" ht="33.75" customHeight="1">
      <c r="A20" s="161">
        <f t="shared" si="2"/>
        <v>0</v>
      </c>
      <c r="B20" s="147">
        <v>0</v>
      </c>
      <c r="C20" s="254">
        <v>0</v>
      </c>
      <c r="D20" s="161">
        <f>SUM(E20:F20)</f>
        <v>1</v>
      </c>
      <c r="E20" s="147">
        <v>0</v>
      </c>
      <c r="F20" s="254">
        <v>1</v>
      </c>
      <c r="G20" s="161">
        <f t="shared" si="3"/>
        <v>0</v>
      </c>
      <c r="H20" s="147">
        <v>0</v>
      </c>
      <c r="I20" s="254">
        <v>0</v>
      </c>
      <c r="J20" s="161">
        <f t="shared" si="4"/>
        <v>1</v>
      </c>
      <c r="K20" s="147">
        <v>0</v>
      </c>
      <c r="L20" s="254">
        <v>1</v>
      </c>
      <c r="M20" s="161">
        <f t="shared" si="5"/>
        <v>1</v>
      </c>
      <c r="N20" s="147">
        <v>0</v>
      </c>
      <c r="O20" s="254">
        <v>1</v>
      </c>
      <c r="P20" s="161">
        <f t="shared" si="6"/>
        <v>0</v>
      </c>
      <c r="Q20" s="147">
        <v>0</v>
      </c>
      <c r="R20" s="254">
        <v>0</v>
      </c>
      <c r="S20" s="77" t="s">
        <v>247</v>
      </c>
    </row>
    <row r="21" spans="1:19" s="3" customFormat="1" ht="33.75" customHeight="1">
      <c r="A21" s="161">
        <f aca="true" t="shared" si="8" ref="A21:A28">SUM(B21:C21)</f>
        <v>0</v>
      </c>
      <c r="B21" s="147">
        <v>0</v>
      </c>
      <c r="C21" s="254">
        <v>0</v>
      </c>
      <c r="D21" s="161">
        <f t="shared" si="7"/>
        <v>0</v>
      </c>
      <c r="E21" s="147">
        <v>0</v>
      </c>
      <c r="F21" s="254">
        <v>0</v>
      </c>
      <c r="G21" s="161">
        <f aca="true" t="shared" si="9" ref="G21:G28">SUM(H21:I21)</f>
        <v>0</v>
      </c>
      <c r="H21" s="147">
        <v>0</v>
      </c>
      <c r="I21" s="254">
        <v>0</v>
      </c>
      <c r="J21" s="161">
        <f aca="true" t="shared" si="10" ref="J21:J28">SUM(K21:L21)</f>
        <v>1</v>
      </c>
      <c r="K21" s="147">
        <v>0</v>
      </c>
      <c r="L21" s="254">
        <v>1</v>
      </c>
      <c r="M21" s="161">
        <f t="shared" si="5"/>
        <v>0</v>
      </c>
      <c r="N21" s="147">
        <v>0</v>
      </c>
      <c r="O21" s="254">
        <v>0</v>
      </c>
      <c r="P21" s="161">
        <f aca="true" t="shared" si="11" ref="P21:P28">SUM(Q21:R21)</f>
        <v>0</v>
      </c>
      <c r="Q21" s="147">
        <v>0</v>
      </c>
      <c r="R21" s="254">
        <v>0</v>
      </c>
      <c r="S21" s="77" t="s">
        <v>179</v>
      </c>
    </row>
    <row r="22" spans="1:19" s="3" customFormat="1" ht="33.75" customHeight="1">
      <c r="A22" s="161">
        <f t="shared" si="8"/>
        <v>0</v>
      </c>
      <c r="B22" s="147">
        <v>0</v>
      </c>
      <c r="C22" s="254">
        <v>0</v>
      </c>
      <c r="D22" s="161">
        <f t="shared" si="7"/>
        <v>0</v>
      </c>
      <c r="E22" s="147">
        <v>0</v>
      </c>
      <c r="F22" s="254">
        <v>0</v>
      </c>
      <c r="G22" s="161">
        <f t="shared" si="9"/>
        <v>0</v>
      </c>
      <c r="H22" s="147">
        <v>0</v>
      </c>
      <c r="I22" s="254">
        <v>0</v>
      </c>
      <c r="J22" s="161">
        <f t="shared" si="10"/>
        <v>0</v>
      </c>
      <c r="K22" s="147">
        <v>0</v>
      </c>
      <c r="L22" s="254">
        <v>0</v>
      </c>
      <c r="M22" s="161">
        <f t="shared" si="5"/>
        <v>2</v>
      </c>
      <c r="N22" s="147">
        <v>1</v>
      </c>
      <c r="O22" s="254">
        <v>1</v>
      </c>
      <c r="P22" s="161">
        <f t="shared" si="11"/>
        <v>0</v>
      </c>
      <c r="Q22" s="147">
        <v>0</v>
      </c>
      <c r="R22" s="254">
        <v>0</v>
      </c>
      <c r="S22" s="77" t="s">
        <v>180</v>
      </c>
    </row>
    <row r="23" spans="1:19" s="3" customFormat="1" ht="33.75" customHeight="1">
      <c r="A23" s="161">
        <f t="shared" si="8"/>
        <v>0</v>
      </c>
      <c r="B23" s="147">
        <v>0</v>
      </c>
      <c r="C23" s="254">
        <v>0</v>
      </c>
      <c r="D23" s="161">
        <f t="shared" si="7"/>
        <v>0</v>
      </c>
      <c r="E23" s="147">
        <v>0</v>
      </c>
      <c r="F23" s="254">
        <v>0</v>
      </c>
      <c r="G23" s="161">
        <f t="shared" si="9"/>
        <v>0</v>
      </c>
      <c r="H23" s="147">
        <v>0</v>
      </c>
      <c r="I23" s="254">
        <v>0</v>
      </c>
      <c r="J23" s="161">
        <f t="shared" si="10"/>
        <v>1</v>
      </c>
      <c r="K23" s="147">
        <v>0</v>
      </c>
      <c r="L23" s="254">
        <v>1</v>
      </c>
      <c r="M23" s="161">
        <f t="shared" si="5"/>
        <v>2</v>
      </c>
      <c r="N23" s="147">
        <v>1</v>
      </c>
      <c r="O23" s="254">
        <v>1</v>
      </c>
      <c r="P23" s="161">
        <f t="shared" si="11"/>
        <v>0</v>
      </c>
      <c r="Q23" s="147">
        <v>0</v>
      </c>
      <c r="R23" s="254">
        <v>0</v>
      </c>
      <c r="S23" s="77" t="s">
        <v>113</v>
      </c>
    </row>
    <row r="24" spans="1:19" s="3" customFormat="1" ht="33.75" customHeight="1">
      <c r="A24" s="161">
        <f t="shared" si="8"/>
        <v>0</v>
      </c>
      <c r="B24" s="147">
        <v>0</v>
      </c>
      <c r="C24" s="254">
        <v>0</v>
      </c>
      <c r="D24" s="161">
        <f t="shared" si="7"/>
        <v>0</v>
      </c>
      <c r="E24" s="147">
        <v>0</v>
      </c>
      <c r="F24" s="254">
        <v>0</v>
      </c>
      <c r="G24" s="161">
        <f t="shared" si="9"/>
        <v>0</v>
      </c>
      <c r="H24" s="147">
        <v>0</v>
      </c>
      <c r="I24" s="254">
        <v>0</v>
      </c>
      <c r="J24" s="161">
        <f t="shared" si="10"/>
        <v>0</v>
      </c>
      <c r="K24" s="147">
        <v>0</v>
      </c>
      <c r="L24" s="254">
        <v>0</v>
      </c>
      <c r="M24" s="161">
        <f t="shared" si="5"/>
        <v>0</v>
      </c>
      <c r="N24" s="147">
        <v>0</v>
      </c>
      <c r="O24" s="254">
        <v>0</v>
      </c>
      <c r="P24" s="161">
        <f t="shared" si="11"/>
        <v>0</v>
      </c>
      <c r="Q24" s="147">
        <v>0</v>
      </c>
      <c r="R24" s="254">
        <v>0</v>
      </c>
      <c r="S24" s="77" t="s">
        <v>190</v>
      </c>
    </row>
    <row r="25" spans="1:19" s="3" customFormat="1" ht="33.75" customHeight="1">
      <c r="A25" s="161">
        <f t="shared" si="8"/>
        <v>0</v>
      </c>
      <c r="B25" s="147">
        <v>0</v>
      </c>
      <c r="C25" s="254">
        <v>0</v>
      </c>
      <c r="D25" s="161">
        <f t="shared" si="7"/>
        <v>1</v>
      </c>
      <c r="E25" s="147">
        <v>0</v>
      </c>
      <c r="F25" s="254">
        <v>1</v>
      </c>
      <c r="G25" s="161">
        <f t="shared" si="9"/>
        <v>0</v>
      </c>
      <c r="H25" s="147">
        <v>0</v>
      </c>
      <c r="I25" s="254">
        <v>0</v>
      </c>
      <c r="J25" s="161">
        <f t="shared" si="10"/>
        <v>1</v>
      </c>
      <c r="K25" s="147">
        <v>0</v>
      </c>
      <c r="L25" s="254">
        <v>1</v>
      </c>
      <c r="M25" s="161">
        <f t="shared" si="5"/>
        <v>2</v>
      </c>
      <c r="N25" s="147">
        <v>2</v>
      </c>
      <c r="O25" s="254">
        <v>0</v>
      </c>
      <c r="P25" s="161">
        <f t="shared" si="11"/>
        <v>0</v>
      </c>
      <c r="Q25" s="147">
        <v>0</v>
      </c>
      <c r="R25" s="254">
        <v>0</v>
      </c>
      <c r="S25" s="77" t="s">
        <v>181</v>
      </c>
    </row>
    <row r="26" spans="1:19" s="3" customFormat="1" ht="33.75" customHeight="1">
      <c r="A26" s="161">
        <f t="shared" si="8"/>
        <v>0</v>
      </c>
      <c r="B26" s="147">
        <v>0</v>
      </c>
      <c r="C26" s="254">
        <v>0</v>
      </c>
      <c r="D26" s="161">
        <f t="shared" si="7"/>
        <v>0</v>
      </c>
      <c r="E26" s="147">
        <v>0</v>
      </c>
      <c r="F26" s="254">
        <v>0</v>
      </c>
      <c r="G26" s="161">
        <f t="shared" si="9"/>
        <v>0</v>
      </c>
      <c r="H26" s="147">
        <v>0</v>
      </c>
      <c r="I26" s="254">
        <v>0</v>
      </c>
      <c r="J26" s="161">
        <f t="shared" si="10"/>
        <v>2</v>
      </c>
      <c r="K26" s="147">
        <v>0</v>
      </c>
      <c r="L26" s="254">
        <v>2</v>
      </c>
      <c r="M26" s="161">
        <f t="shared" si="5"/>
        <v>0</v>
      </c>
      <c r="N26" s="147">
        <v>0</v>
      </c>
      <c r="O26" s="254">
        <v>0</v>
      </c>
      <c r="P26" s="161">
        <f t="shared" si="11"/>
        <v>0</v>
      </c>
      <c r="Q26" s="147">
        <v>0</v>
      </c>
      <c r="R26" s="254">
        <v>0</v>
      </c>
      <c r="S26" s="77" t="s">
        <v>182</v>
      </c>
    </row>
    <row r="27" spans="1:19" s="3" customFormat="1" ht="33.75" customHeight="1">
      <c r="A27" s="161">
        <f t="shared" si="8"/>
        <v>0</v>
      </c>
      <c r="B27" s="147">
        <v>0</v>
      </c>
      <c r="C27" s="254">
        <v>0</v>
      </c>
      <c r="D27" s="161">
        <f t="shared" si="7"/>
        <v>0</v>
      </c>
      <c r="E27" s="147">
        <v>0</v>
      </c>
      <c r="F27" s="254">
        <v>0</v>
      </c>
      <c r="G27" s="161">
        <f t="shared" si="9"/>
        <v>0</v>
      </c>
      <c r="H27" s="147">
        <v>0</v>
      </c>
      <c r="I27" s="254">
        <v>0</v>
      </c>
      <c r="J27" s="161">
        <f t="shared" si="10"/>
        <v>2</v>
      </c>
      <c r="K27" s="147">
        <v>0</v>
      </c>
      <c r="L27" s="254">
        <v>2</v>
      </c>
      <c r="M27" s="161">
        <f t="shared" si="5"/>
        <v>0</v>
      </c>
      <c r="N27" s="147">
        <v>0</v>
      </c>
      <c r="O27" s="254">
        <v>0</v>
      </c>
      <c r="P27" s="161">
        <f t="shared" si="11"/>
        <v>0</v>
      </c>
      <c r="Q27" s="147">
        <v>0</v>
      </c>
      <c r="R27" s="254">
        <v>0</v>
      </c>
      <c r="S27" s="78" t="s">
        <v>246</v>
      </c>
    </row>
    <row r="28" spans="1:19" s="3" customFormat="1" ht="33.75" customHeight="1" thickBot="1">
      <c r="A28" s="256">
        <f t="shared" si="8"/>
        <v>0</v>
      </c>
      <c r="B28" s="152">
        <v>0</v>
      </c>
      <c r="C28" s="255">
        <v>0</v>
      </c>
      <c r="D28" s="256">
        <f t="shared" si="7"/>
        <v>0</v>
      </c>
      <c r="E28" s="152">
        <v>0</v>
      </c>
      <c r="F28" s="255">
        <v>0</v>
      </c>
      <c r="G28" s="256">
        <f t="shared" si="9"/>
        <v>1</v>
      </c>
      <c r="H28" s="152">
        <v>0</v>
      </c>
      <c r="I28" s="255">
        <v>1</v>
      </c>
      <c r="J28" s="256">
        <f t="shared" si="10"/>
        <v>1</v>
      </c>
      <c r="K28" s="152">
        <v>0</v>
      </c>
      <c r="L28" s="255">
        <v>1</v>
      </c>
      <c r="M28" s="256">
        <f t="shared" si="5"/>
        <v>1</v>
      </c>
      <c r="N28" s="152">
        <v>0</v>
      </c>
      <c r="O28" s="255">
        <v>1</v>
      </c>
      <c r="P28" s="256">
        <f t="shared" si="11"/>
        <v>0</v>
      </c>
      <c r="Q28" s="152">
        <v>0</v>
      </c>
      <c r="R28" s="255">
        <v>0</v>
      </c>
      <c r="S28" s="79" t="s">
        <v>115</v>
      </c>
    </row>
  </sheetData>
  <sheetProtection/>
  <mergeCells count="7">
    <mergeCell ref="S4:S5"/>
    <mergeCell ref="A4:C4"/>
    <mergeCell ref="D4:F4"/>
    <mergeCell ref="G4:I4"/>
    <mergeCell ref="J4:L4"/>
    <mergeCell ref="M4:O4"/>
    <mergeCell ref="P4:R4"/>
  </mergeCells>
  <printOptions/>
  <pageMargins left="0.7086614173228347" right="0.5118110236220472" top="0.8267716535433072" bottom="0.4724409448818898" header="0.5118110236220472" footer="0.3937007874015748"/>
  <pageSetup horizontalDpi="600" verticalDpi="600" orientation="portrait" paperSize="9" scale="91" r:id="rId1"/>
  <headerFooter scaleWithDoc="0" alignWithMargins="0">
    <oddHeader>&amp;R中学校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9"/>
  <sheetViews>
    <sheetView showGridLines="0" tabSelected="1" zoomScaleSheetLayoutView="100" zoomScalePageLayoutView="0" workbookViewId="0" topLeftCell="A13">
      <selection activeCell="W36" sqref="W36"/>
    </sheetView>
  </sheetViews>
  <sheetFormatPr defaultColWidth="8.625" defaultRowHeight="20.25" customHeight="1"/>
  <cols>
    <col min="1" max="1" width="13.375" style="1" customWidth="1"/>
    <col min="2" max="2" width="7.375" style="1" bestFit="1" customWidth="1"/>
    <col min="3" max="3" width="7.375" style="1" customWidth="1"/>
    <col min="4" max="4" width="7.375" style="1" bestFit="1" customWidth="1"/>
    <col min="5" max="19" width="4.875" style="1" customWidth="1"/>
    <col min="20" max="16384" width="8.625" style="1" customWidth="1"/>
  </cols>
  <sheetData>
    <row r="3" spans="1:19" s="3" customFormat="1" ht="20.25" customHeight="1" thickBot="1">
      <c r="A3" s="37" t="s">
        <v>274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3" customFormat="1" ht="22.5" customHeight="1">
      <c r="A4" s="344" t="s">
        <v>127</v>
      </c>
      <c r="B4" s="336" t="s">
        <v>99</v>
      </c>
      <c r="C4" s="340"/>
      <c r="D4" s="361"/>
      <c r="E4" s="33" t="s">
        <v>94</v>
      </c>
      <c r="F4" s="34"/>
      <c r="G4" s="34"/>
      <c r="H4" s="34"/>
      <c r="I4" s="34"/>
      <c r="J4" s="34"/>
      <c r="K4" s="80" t="s">
        <v>100</v>
      </c>
      <c r="L4" s="34"/>
      <c r="M4" s="34"/>
      <c r="N4" s="34"/>
      <c r="O4" s="34"/>
      <c r="P4" s="34"/>
      <c r="Q4" s="34"/>
      <c r="R4" s="34"/>
      <c r="S4" s="34"/>
    </row>
    <row r="5" spans="1:19" s="3" customFormat="1" ht="22.5" customHeight="1">
      <c r="A5" s="345"/>
      <c r="B5" s="306"/>
      <c r="C5" s="307"/>
      <c r="D5" s="376"/>
      <c r="E5" s="379" t="s">
        <v>103</v>
      </c>
      <c r="F5" s="380"/>
      <c r="G5" s="381"/>
      <c r="H5" s="379" t="s">
        <v>118</v>
      </c>
      <c r="I5" s="380"/>
      <c r="J5" s="380"/>
      <c r="K5" s="377" t="s">
        <v>325</v>
      </c>
      <c r="L5" s="378"/>
      <c r="M5" s="378"/>
      <c r="N5" s="379" t="s">
        <v>103</v>
      </c>
      <c r="O5" s="380"/>
      <c r="P5" s="381"/>
      <c r="Q5" s="377" t="s">
        <v>234</v>
      </c>
      <c r="R5" s="378"/>
      <c r="S5" s="378"/>
    </row>
    <row r="6" spans="1:19" s="3" customFormat="1" ht="22.5" customHeight="1" thickBot="1">
      <c r="A6" s="346"/>
      <c r="B6" s="68" t="s">
        <v>79</v>
      </c>
      <c r="C6" s="69" t="s">
        <v>85</v>
      </c>
      <c r="D6" s="69" t="s">
        <v>86</v>
      </c>
      <c r="E6" s="68" t="s">
        <v>79</v>
      </c>
      <c r="F6" s="69" t="s">
        <v>85</v>
      </c>
      <c r="G6" s="71" t="s">
        <v>86</v>
      </c>
      <c r="H6" s="81" t="s">
        <v>79</v>
      </c>
      <c r="I6" s="69" t="s">
        <v>85</v>
      </c>
      <c r="J6" s="69" t="s">
        <v>86</v>
      </c>
      <c r="K6" s="70" t="s">
        <v>79</v>
      </c>
      <c r="L6" s="69" t="s">
        <v>85</v>
      </c>
      <c r="M6" s="69" t="s">
        <v>86</v>
      </c>
      <c r="N6" s="70" t="s">
        <v>79</v>
      </c>
      <c r="O6" s="69" t="s">
        <v>85</v>
      </c>
      <c r="P6" s="71" t="s">
        <v>86</v>
      </c>
      <c r="Q6" s="81" t="s">
        <v>79</v>
      </c>
      <c r="R6" s="69" t="s">
        <v>85</v>
      </c>
      <c r="S6" s="69" t="s">
        <v>86</v>
      </c>
    </row>
    <row r="7" spans="1:19" s="3" customFormat="1" ht="33.75" customHeight="1">
      <c r="A7" s="62" t="s">
        <v>278</v>
      </c>
      <c r="B7" s="202">
        <v>214</v>
      </c>
      <c r="C7" s="203">
        <v>48</v>
      </c>
      <c r="D7" s="203">
        <v>166</v>
      </c>
      <c r="E7" s="202">
        <v>72</v>
      </c>
      <c r="F7" s="203">
        <v>5</v>
      </c>
      <c r="G7" s="241">
        <v>67</v>
      </c>
      <c r="H7" s="280">
        <v>10</v>
      </c>
      <c r="I7" s="203">
        <v>0</v>
      </c>
      <c r="J7" s="203">
        <v>10</v>
      </c>
      <c r="K7" s="281">
        <v>14</v>
      </c>
      <c r="L7" s="203">
        <v>5</v>
      </c>
      <c r="M7" s="203">
        <v>9</v>
      </c>
      <c r="N7" s="281">
        <v>6</v>
      </c>
      <c r="O7" s="203">
        <v>1</v>
      </c>
      <c r="P7" s="241">
        <v>5</v>
      </c>
      <c r="Q7" s="280">
        <v>6</v>
      </c>
      <c r="R7" s="203">
        <v>0</v>
      </c>
      <c r="S7" s="203">
        <v>6</v>
      </c>
    </row>
    <row r="8" spans="1:19" s="3" customFormat="1" ht="33.75" customHeight="1">
      <c r="A8" s="91" t="s">
        <v>320</v>
      </c>
      <c r="B8" s="118">
        <f>SUM(B9:B11)</f>
        <v>211</v>
      </c>
      <c r="C8" s="119">
        <f aca="true" t="shared" si="0" ref="C8:S8">SUM(C9:C11)</f>
        <v>46</v>
      </c>
      <c r="D8" s="119">
        <f t="shared" si="0"/>
        <v>165</v>
      </c>
      <c r="E8" s="118">
        <f t="shared" si="0"/>
        <v>72</v>
      </c>
      <c r="F8" s="119">
        <f t="shared" si="0"/>
        <v>6</v>
      </c>
      <c r="G8" s="244">
        <f t="shared" si="0"/>
        <v>66</v>
      </c>
      <c r="H8" s="245">
        <f t="shared" si="0"/>
        <v>10</v>
      </c>
      <c r="I8" s="119">
        <f t="shared" si="0"/>
        <v>0</v>
      </c>
      <c r="J8" s="119">
        <f t="shared" si="0"/>
        <v>10</v>
      </c>
      <c r="K8" s="197">
        <f t="shared" si="0"/>
        <v>16</v>
      </c>
      <c r="L8" s="119">
        <f t="shared" si="0"/>
        <v>4</v>
      </c>
      <c r="M8" s="119">
        <f t="shared" si="0"/>
        <v>12</v>
      </c>
      <c r="N8" s="197">
        <f t="shared" si="0"/>
        <v>6</v>
      </c>
      <c r="O8" s="119">
        <f t="shared" si="0"/>
        <v>2</v>
      </c>
      <c r="P8" s="244">
        <f t="shared" si="0"/>
        <v>4</v>
      </c>
      <c r="Q8" s="245">
        <f t="shared" si="0"/>
        <v>6</v>
      </c>
      <c r="R8" s="119">
        <f t="shared" si="0"/>
        <v>0</v>
      </c>
      <c r="S8" s="119">
        <f t="shared" si="0"/>
        <v>6</v>
      </c>
    </row>
    <row r="9" spans="1:19" s="3" customFormat="1" ht="33.75" customHeight="1">
      <c r="A9" s="42" t="s">
        <v>186</v>
      </c>
      <c r="B9" s="169">
        <f>SUM(C9:D9)</f>
        <v>0</v>
      </c>
      <c r="C9" s="279">
        <f>SUM(F9,I9,L9,O9,R9,'31-2'!B9,'31-2'!E9,'31-2'!H9,'31-2'!K9,'31-2'!N9)</f>
        <v>0</v>
      </c>
      <c r="D9" s="282">
        <f>SUM(G9,J9,M9,P9,S9,'31-2'!C9,'31-2'!F9,'31-2'!I9,'31-2'!L9,'31-2'!O9)</f>
        <v>0</v>
      </c>
      <c r="E9" s="283">
        <f>SUM(F9:G9)</f>
        <v>0</v>
      </c>
      <c r="F9" s="279">
        <v>0</v>
      </c>
      <c r="G9" s="247">
        <v>0</v>
      </c>
      <c r="H9" s="284">
        <f>SUM(I9:J9)</f>
        <v>0</v>
      </c>
      <c r="I9" s="279">
        <v>0</v>
      </c>
      <c r="J9" s="247">
        <v>0</v>
      </c>
      <c r="K9" s="284">
        <f>SUM(L9:M9)</f>
        <v>0</v>
      </c>
      <c r="L9" s="279">
        <v>0</v>
      </c>
      <c r="M9" s="247">
        <v>0</v>
      </c>
      <c r="N9" s="284">
        <f>SUM(O9:P9)</f>
        <v>0</v>
      </c>
      <c r="O9" s="279">
        <v>0</v>
      </c>
      <c r="P9" s="247">
        <v>0</v>
      </c>
      <c r="Q9" s="284">
        <f>SUM(R9:S9)</f>
        <v>0</v>
      </c>
      <c r="R9" s="279">
        <v>0</v>
      </c>
      <c r="S9" s="279">
        <v>0</v>
      </c>
    </row>
    <row r="10" spans="1:19" s="3" customFormat="1" ht="33.75" customHeight="1">
      <c r="A10" s="42" t="s">
        <v>187</v>
      </c>
      <c r="B10" s="123">
        <f aca="true" t="shared" si="1" ref="B10:G10">SUM(B13:B29)</f>
        <v>205</v>
      </c>
      <c r="C10" s="124">
        <f t="shared" si="1"/>
        <v>44</v>
      </c>
      <c r="D10" s="124">
        <f t="shared" si="1"/>
        <v>161</v>
      </c>
      <c r="E10" s="123">
        <f t="shared" si="1"/>
        <v>72</v>
      </c>
      <c r="F10" s="124">
        <f t="shared" si="1"/>
        <v>6</v>
      </c>
      <c r="G10" s="242">
        <f t="shared" si="1"/>
        <v>66</v>
      </c>
      <c r="H10" s="167">
        <f aca="true" t="shared" si="2" ref="H10:S10">SUM(H13:H29)</f>
        <v>10</v>
      </c>
      <c r="I10" s="124">
        <f t="shared" si="2"/>
        <v>0</v>
      </c>
      <c r="J10" s="124">
        <f t="shared" si="2"/>
        <v>10</v>
      </c>
      <c r="K10" s="167">
        <f t="shared" si="2"/>
        <v>16</v>
      </c>
      <c r="L10" s="124">
        <f t="shared" si="2"/>
        <v>4</v>
      </c>
      <c r="M10" s="124">
        <f t="shared" si="2"/>
        <v>12</v>
      </c>
      <c r="N10" s="167">
        <f>SUM(N13:N29)</f>
        <v>2</v>
      </c>
      <c r="O10" s="124">
        <f t="shared" si="2"/>
        <v>0</v>
      </c>
      <c r="P10" s="242">
        <f t="shared" si="2"/>
        <v>2</v>
      </c>
      <c r="Q10" s="167">
        <f t="shared" si="2"/>
        <v>6</v>
      </c>
      <c r="R10" s="124">
        <f t="shared" si="2"/>
        <v>0</v>
      </c>
      <c r="S10" s="124">
        <f t="shared" si="2"/>
        <v>6</v>
      </c>
    </row>
    <row r="11" spans="1:19" s="3" customFormat="1" ht="33.75" customHeight="1" thickBot="1">
      <c r="A11" s="45" t="s">
        <v>188</v>
      </c>
      <c r="B11" s="135">
        <f>SUM(C11:D11)</f>
        <v>6</v>
      </c>
      <c r="C11" s="136">
        <f>SUM(F11,I11,L11,O11,R11,'31-2'!B11,'31-2'!E11,'31-2'!H11,'31-2'!K11,'31-2'!N11)</f>
        <v>2</v>
      </c>
      <c r="D11" s="238">
        <f>SUM(G11,J11,M11,P11,S11,'31-2'!C11,'31-2'!F11,'31-2'!I11,'31-2'!L11,'31-2'!O11)</f>
        <v>4</v>
      </c>
      <c r="E11" s="252">
        <f>SUM(F11:G11)</f>
        <v>0</v>
      </c>
      <c r="F11" s="136">
        <v>0</v>
      </c>
      <c r="G11" s="251">
        <v>0</v>
      </c>
      <c r="H11" s="252">
        <f>SUM(I11:J11)</f>
        <v>0</v>
      </c>
      <c r="I11" s="136">
        <v>0</v>
      </c>
      <c r="J11" s="251">
        <v>0</v>
      </c>
      <c r="K11" s="252">
        <f>SUM(L11:M11)</f>
        <v>0</v>
      </c>
      <c r="L11" s="136">
        <v>0</v>
      </c>
      <c r="M11" s="251">
        <v>0</v>
      </c>
      <c r="N11" s="268">
        <f>SUM(O11:P11)</f>
        <v>4</v>
      </c>
      <c r="O11" s="136">
        <v>2</v>
      </c>
      <c r="P11" s="251">
        <v>2</v>
      </c>
      <c r="Q11" s="252">
        <f>SUM(R11:S11)</f>
        <v>0</v>
      </c>
      <c r="R11" s="136">
        <v>0</v>
      </c>
      <c r="S11" s="136">
        <v>0</v>
      </c>
    </row>
    <row r="12" spans="1:19" s="3" customFormat="1" ht="12.75">
      <c r="A12" s="46" t="s">
        <v>189</v>
      </c>
      <c r="B12" s="202"/>
      <c r="C12" s="203"/>
      <c r="D12" s="253"/>
      <c r="E12" s="123"/>
      <c r="F12" s="124"/>
      <c r="G12" s="242"/>
      <c r="H12" s="165"/>
      <c r="I12" s="124"/>
      <c r="J12" s="124"/>
      <c r="K12" s="285"/>
      <c r="L12" s="124"/>
      <c r="M12" s="241"/>
      <c r="N12" s="285"/>
      <c r="O12" s="124"/>
      <c r="P12" s="242"/>
      <c r="Q12" s="285"/>
      <c r="R12" s="124"/>
      <c r="S12" s="124"/>
    </row>
    <row r="13" spans="1:19" s="3" customFormat="1" ht="33.75" customHeight="1">
      <c r="A13" s="63" t="s">
        <v>195</v>
      </c>
      <c r="B13" s="123">
        <f>SUM(C13:D13)</f>
        <v>46</v>
      </c>
      <c r="C13" s="124">
        <f>SUM(F13,I13,L13,O13,R13,'31-2'!B13,'31-2'!E13,'31-2'!H13,'31-2'!K13,'31-2'!N13)</f>
        <v>16</v>
      </c>
      <c r="D13" s="129">
        <f>SUM(G13,J13,M13,P13,S13,'31-2'!C13,'31-2'!F13,'31-2'!I13,'31-2'!L13,'31-2'!O13)</f>
        <v>30</v>
      </c>
      <c r="E13" s="123">
        <f>SUM(F13:G13)</f>
        <v>19</v>
      </c>
      <c r="F13" s="124">
        <v>0</v>
      </c>
      <c r="G13" s="242">
        <v>19</v>
      </c>
      <c r="H13" s="165">
        <f>SUM(I13:J13)</f>
        <v>3</v>
      </c>
      <c r="I13" s="124">
        <v>0</v>
      </c>
      <c r="J13" s="124">
        <v>3</v>
      </c>
      <c r="K13" s="286">
        <f aca="true" t="shared" si="3" ref="K13:K18">SUM(L13:M13)</f>
        <v>0</v>
      </c>
      <c r="L13" s="124">
        <v>0</v>
      </c>
      <c r="M13" s="242">
        <v>0</v>
      </c>
      <c r="N13" s="286">
        <f aca="true" t="shared" si="4" ref="N13:N18">SUM(O13:P13)</f>
        <v>0</v>
      </c>
      <c r="O13" s="124">
        <v>0</v>
      </c>
      <c r="P13" s="242">
        <v>0</v>
      </c>
      <c r="Q13" s="286">
        <f aca="true" t="shared" si="5" ref="Q13:Q18">SUM(R13:S13)</f>
        <v>0</v>
      </c>
      <c r="R13" s="124">
        <v>0</v>
      </c>
      <c r="S13" s="124">
        <v>0</v>
      </c>
    </row>
    <row r="14" spans="1:19" s="3" customFormat="1" ht="33.75" customHeight="1">
      <c r="A14" s="64" t="s">
        <v>196</v>
      </c>
      <c r="B14" s="159">
        <f>SUM(C14:D14)</f>
        <v>19</v>
      </c>
      <c r="C14" s="147">
        <f>SUM(F14,I14,L14,O14,R14,'31-2'!B14,'31-2'!E14,'31-2'!H14,'31-2'!K14,'31-2'!N14)</f>
        <v>5</v>
      </c>
      <c r="D14" s="149">
        <f>SUM(G14,J14,M14,P14,S14,'31-2'!C14,'31-2'!F14,'31-2'!I14,'31-2'!L14,'31-2'!O14)</f>
        <v>14</v>
      </c>
      <c r="E14" s="159">
        <f aca="true" t="shared" si="6" ref="E14:E29">SUM(F14:G14)</f>
        <v>5</v>
      </c>
      <c r="F14" s="147">
        <v>1</v>
      </c>
      <c r="G14" s="254">
        <v>4</v>
      </c>
      <c r="H14" s="161">
        <f>SUM(I14:J14)</f>
        <v>1</v>
      </c>
      <c r="I14" s="147">
        <v>0</v>
      </c>
      <c r="J14" s="147">
        <v>1</v>
      </c>
      <c r="K14" s="199">
        <f t="shared" si="3"/>
        <v>0</v>
      </c>
      <c r="L14" s="147">
        <v>0</v>
      </c>
      <c r="M14" s="254">
        <v>0</v>
      </c>
      <c r="N14" s="199">
        <f t="shared" si="4"/>
        <v>0</v>
      </c>
      <c r="O14" s="147">
        <v>0</v>
      </c>
      <c r="P14" s="254">
        <v>0</v>
      </c>
      <c r="Q14" s="199">
        <f t="shared" si="5"/>
        <v>0</v>
      </c>
      <c r="R14" s="147">
        <v>0</v>
      </c>
      <c r="S14" s="147">
        <v>0</v>
      </c>
    </row>
    <row r="15" spans="1:19" s="3" customFormat="1" ht="33.75" customHeight="1">
      <c r="A15" s="64" t="s">
        <v>197</v>
      </c>
      <c r="B15" s="159">
        <f aca="true" t="shared" si="7" ref="B15:B29">SUM(C15:D15)</f>
        <v>7</v>
      </c>
      <c r="C15" s="147">
        <f>SUM(F15,I15,L15,O15,R15,'31-2'!B15,'31-2'!E15,'31-2'!H15,'31-2'!K15,'31-2'!N15)</f>
        <v>0</v>
      </c>
      <c r="D15" s="149">
        <f>SUM(G15,J15,M15,P15,S15,'31-2'!C15,'31-2'!F15,'31-2'!I15,'31-2'!L15,'31-2'!O15)</f>
        <v>7</v>
      </c>
      <c r="E15" s="159">
        <f t="shared" si="6"/>
        <v>2</v>
      </c>
      <c r="F15" s="147">
        <v>0</v>
      </c>
      <c r="G15" s="254">
        <v>2</v>
      </c>
      <c r="H15" s="161">
        <f>SUM(I15:J15)</f>
        <v>1</v>
      </c>
      <c r="I15" s="147">
        <v>0</v>
      </c>
      <c r="J15" s="147">
        <v>1</v>
      </c>
      <c r="K15" s="199">
        <f t="shared" si="3"/>
        <v>0</v>
      </c>
      <c r="L15" s="147">
        <v>0</v>
      </c>
      <c r="M15" s="147">
        <v>0</v>
      </c>
      <c r="N15" s="199">
        <f t="shared" si="4"/>
        <v>0</v>
      </c>
      <c r="O15" s="147">
        <v>0</v>
      </c>
      <c r="P15" s="254">
        <v>0</v>
      </c>
      <c r="Q15" s="199">
        <f t="shared" si="5"/>
        <v>0</v>
      </c>
      <c r="R15" s="147">
        <v>0</v>
      </c>
      <c r="S15" s="147">
        <v>0</v>
      </c>
    </row>
    <row r="16" spans="1:19" s="3" customFormat="1" ht="33.75" customHeight="1">
      <c r="A16" s="64" t="s">
        <v>198</v>
      </c>
      <c r="B16" s="159">
        <f t="shared" si="7"/>
        <v>16</v>
      </c>
      <c r="C16" s="147">
        <f>SUM(F16,I16,L16,O16,R16,'31-2'!B16,'31-2'!E16,'31-2'!H16,'31-2'!K16,'31-2'!N16)</f>
        <v>5</v>
      </c>
      <c r="D16" s="149">
        <f>SUM(G16,J16,M16,P16,S16,'31-2'!C16,'31-2'!F16,'31-2'!I16,'31-2'!L16,'31-2'!O16)</f>
        <v>11</v>
      </c>
      <c r="E16" s="159">
        <f t="shared" si="6"/>
        <v>4</v>
      </c>
      <c r="F16" s="147">
        <v>0</v>
      </c>
      <c r="G16" s="254">
        <v>4</v>
      </c>
      <c r="H16" s="161">
        <f>SUM(I16:J16)</f>
        <v>1</v>
      </c>
      <c r="I16" s="147">
        <v>0</v>
      </c>
      <c r="J16" s="147">
        <v>1</v>
      </c>
      <c r="K16" s="199">
        <f t="shared" si="3"/>
        <v>0</v>
      </c>
      <c r="L16" s="147">
        <v>0</v>
      </c>
      <c r="M16" s="147">
        <v>0</v>
      </c>
      <c r="N16" s="199">
        <f t="shared" si="4"/>
        <v>0</v>
      </c>
      <c r="O16" s="147">
        <v>0</v>
      </c>
      <c r="P16" s="254">
        <v>0</v>
      </c>
      <c r="Q16" s="199">
        <f t="shared" si="5"/>
        <v>0</v>
      </c>
      <c r="R16" s="147">
        <v>0</v>
      </c>
      <c r="S16" s="147">
        <v>0</v>
      </c>
    </row>
    <row r="17" spans="1:19" s="3" customFormat="1" ht="33.75" customHeight="1">
      <c r="A17" s="64" t="s">
        <v>199</v>
      </c>
      <c r="B17" s="159">
        <f t="shared" si="7"/>
        <v>9</v>
      </c>
      <c r="C17" s="147">
        <f>SUM(F17,I17,L17,O17,R17,'31-2'!B17,'31-2'!E17,'31-2'!H17,'31-2'!K17,'31-2'!N17)</f>
        <v>2</v>
      </c>
      <c r="D17" s="149">
        <f>SUM(G17,J17,M17,P17,S17,'31-2'!C17,'31-2'!F17,'31-2'!I17,'31-2'!L17,'31-2'!O17)</f>
        <v>7</v>
      </c>
      <c r="E17" s="159">
        <f t="shared" si="6"/>
        <v>3</v>
      </c>
      <c r="F17" s="147">
        <v>0</v>
      </c>
      <c r="G17" s="254">
        <v>3</v>
      </c>
      <c r="H17" s="161" t="s">
        <v>87</v>
      </c>
      <c r="I17" s="147">
        <v>0</v>
      </c>
      <c r="J17" s="147">
        <v>0</v>
      </c>
      <c r="K17" s="199">
        <f t="shared" si="3"/>
        <v>0</v>
      </c>
      <c r="L17" s="147">
        <v>0</v>
      </c>
      <c r="M17" s="147">
        <v>0</v>
      </c>
      <c r="N17" s="199">
        <f t="shared" si="4"/>
        <v>0</v>
      </c>
      <c r="O17" s="147">
        <v>0</v>
      </c>
      <c r="P17" s="254">
        <v>0</v>
      </c>
      <c r="Q17" s="199">
        <f t="shared" si="5"/>
        <v>0</v>
      </c>
      <c r="R17" s="147">
        <v>0</v>
      </c>
      <c r="S17" s="147">
        <v>0</v>
      </c>
    </row>
    <row r="18" spans="1:19" s="3" customFormat="1" ht="33.75" customHeight="1">
      <c r="A18" s="64" t="s">
        <v>200</v>
      </c>
      <c r="B18" s="159">
        <f t="shared" si="7"/>
        <v>5</v>
      </c>
      <c r="C18" s="147">
        <f>SUM(F18,I18,L18,O18,R18,'31-2'!B18,'31-2'!E18,'31-2'!H18,'31-2'!K18,'31-2'!N18)</f>
        <v>0</v>
      </c>
      <c r="D18" s="149">
        <f>SUM(G18,J18,M18,P18,S18,'31-2'!C18,'31-2'!F18,'31-2'!I18,'31-2'!L18,'31-2'!O18)</f>
        <v>5</v>
      </c>
      <c r="E18" s="159">
        <f t="shared" si="6"/>
        <v>5</v>
      </c>
      <c r="F18" s="147">
        <v>0</v>
      </c>
      <c r="G18" s="254">
        <v>5</v>
      </c>
      <c r="H18" s="161" t="s">
        <v>87</v>
      </c>
      <c r="I18" s="147">
        <v>0</v>
      </c>
      <c r="J18" s="147">
        <v>0</v>
      </c>
      <c r="K18" s="199">
        <f t="shared" si="3"/>
        <v>0</v>
      </c>
      <c r="L18" s="147">
        <v>0</v>
      </c>
      <c r="M18" s="147">
        <v>0</v>
      </c>
      <c r="N18" s="199">
        <f t="shared" si="4"/>
        <v>0</v>
      </c>
      <c r="O18" s="147">
        <v>0</v>
      </c>
      <c r="P18" s="254">
        <v>0</v>
      </c>
      <c r="Q18" s="199">
        <f t="shared" si="5"/>
        <v>0</v>
      </c>
      <c r="R18" s="147">
        <v>0</v>
      </c>
      <c r="S18" s="147">
        <v>0</v>
      </c>
    </row>
    <row r="19" spans="1:19" s="3" customFormat="1" ht="33.75" customHeight="1">
      <c r="A19" s="64" t="s">
        <v>6</v>
      </c>
      <c r="B19" s="159">
        <f>SUM(C19:D19)</f>
        <v>13</v>
      </c>
      <c r="C19" s="147">
        <f>SUM(F19,I19,L19,O19,R19,'31-2'!B19,'31-2'!E19,'31-2'!H19,'31-2'!K19,'31-2'!N19)</f>
        <v>2</v>
      </c>
      <c r="D19" s="149">
        <f>SUM(G19,J19,M19,P19,S19,'31-2'!C19,'31-2'!F19,'31-2'!I19,'31-2'!L19,'31-2'!O19)</f>
        <v>11</v>
      </c>
      <c r="E19" s="159">
        <f>SUM(F19:G19)</f>
        <v>2</v>
      </c>
      <c r="F19" s="147">
        <v>0</v>
      </c>
      <c r="G19" s="254">
        <v>2</v>
      </c>
      <c r="H19" s="161">
        <f>SUM(I19:J19)</f>
        <v>1</v>
      </c>
      <c r="I19" s="147">
        <v>0</v>
      </c>
      <c r="J19" s="147">
        <v>1</v>
      </c>
      <c r="K19" s="199">
        <f>SUM(L19:M19)</f>
        <v>1</v>
      </c>
      <c r="L19" s="147">
        <v>0</v>
      </c>
      <c r="M19" s="147">
        <v>1</v>
      </c>
      <c r="N19" s="199">
        <f>SUM(O19:P19)</f>
        <v>0</v>
      </c>
      <c r="O19" s="147">
        <v>0</v>
      </c>
      <c r="P19" s="254">
        <v>0</v>
      </c>
      <c r="Q19" s="199">
        <f>SUM(R19:S19)</f>
        <v>1</v>
      </c>
      <c r="R19" s="147">
        <v>0</v>
      </c>
      <c r="S19" s="147">
        <v>1</v>
      </c>
    </row>
    <row r="20" spans="1:19" s="3" customFormat="1" ht="33.75" customHeight="1">
      <c r="A20" s="64" t="s">
        <v>245</v>
      </c>
      <c r="B20" s="159">
        <f>SUM(C20:D20)</f>
        <v>14</v>
      </c>
      <c r="C20" s="147">
        <f>SUM(F20,I20,L20,O20,R20,'31-2'!B20,'31-2'!E20,'31-2'!H20,'31-2'!K20,'31-2'!N20)</f>
        <v>3</v>
      </c>
      <c r="D20" s="149">
        <f>SUM(G20,J20,M20,P20,S20,'31-2'!C20,'31-2'!F20,'31-2'!I20,'31-2'!L20,'31-2'!O20)</f>
        <v>11</v>
      </c>
      <c r="E20" s="159">
        <f>SUM(F20:G20)</f>
        <v>7</v>
      </c>
      <c r="F20" s="147">
        <v>1</v>
      </c>
      <c r="G20" s="254">
        <v>6</v>
      </c>
      <c r="H20" s="161">
        <f>SUM(I20:J20)</f>
        <v>1</v>
      </c>
      <c r="I20" s="147">
        <v>0</v>
      </c>
      <c r="J20" s="147">
        <v>1</v>
      </c>
      <c r="K20" s="199">
        <f aca="true" t="shared" si="8" ref="K20:K29">SUM(L20:M20)</f>
        <v>1</v>
      </c>
      <c r="L20" s="147">
        <v>1</v>
      </c>
      <c r="M20" s="147">
        <v>0</v>
      </c>
      <c r="N20" s="199">
        <f aca="true" t="shared" si="9" ref="N20:N29">SUM(O20:P20)</f>
        <v>0</v>
      </c>
      <c r="O20" s="147">
        <v>0</v>
      </c>
      <c r="P20" s="254">
        <v>0</v>
      </c>
      <c r="Q20" s="199">
        <f aca="true" t="shared" si="10" ref="Q20:Q29">SUM(R20:S20)</f>
        <v>0</v>
      </c>
      <c r="R20" s="147">
        <v>0</v>
      </c>
      <c r="S20" s="147">
        <v>0</v>
      </c>
    </row>
    <row r="21" spans="1:19" s="3" customFormat="1" ht="33.75" customHeight="1">
      <c r="A21" s="64" t="s">
        <v>247</v>
      </c>
      <c r="B21" s="159">
        <f>SUM(C21:D21)</f>
        <v>16</v>
      </c>
      <c r="C21" s="147">
        <f>SUM(F21,I21,L21,O21,R21,'31-2'!B21,'31-2'!E21,'31-2'!H21,'31-2'!K21,'31-2'!N21)</f>
        <v>0</v>
      </c>
      <c r="D21" s="149">
        <f>SUM(G21,J21,M21,P21,S21,'31-2'!C21,'31-2'!F21,'31-2'!I21,'31-2'!L21,'31-2'!O21)</f>
        <v>16</v>
      </c>
      <c r="E21" s="159">
        <f>SUM(F21:G21)</f>
        <v>7</v>
      </c>
      <c r="F21" s="147">
        <v>0</v>
      </c>
      <c r="G21" s="254">
        <v>7</v>
      </c>
      <c r="H21" s="161">
        <f>SUM(I21:J21)</f>
        <v>0</v>
      </c>
      <c r="I21" s="147">
        <v>0</v>
      </c>
      <c r="J21" s="147">
        <v>0</v>
      </c>
      <c r="K21" s="199">
        <f t="shared" si="8"/>
        <v>0</v>
      </c>
      <c r="L21" s="147">
        <v>0</v>
      </c>
      <c r="M21" s="147">
        <v>0</v>
      </c>
      <c r="N21" s="199">
        <f t="shared" si="9"/>
        <v>2</v>
      </c>
      <c r="O21" s="147">
        <v>0</v>
      </c>
      <c r="P21" s="254">
        <v>2</v>
      </c>
      <c r="Q21" s="199">
        <f t="shared" si="10"/>
        <v>5</v>
      </c>
      <c r="R21" s="147">
        <v>0</v>
      </c>
      <c r="S21" s="147">
        <v>5</v>
      </c>
    </row>
    <row r="22" spans="1:19" s="3" customFormat="1" ht="33.75" customHeight="1">
      <c r="A22" s="64" t="s">
        <v>201</v>
      </c>
      <c r="B22" s="159">
        <f t="shared" si="7"/>
        <v>12</v>
      </c>
      <c r="C22" s="147">
        <f>SUM(F22,I22,L22,O22,R22,'31-2'!B22,'31-2'!E22,'31-2'!H22,'31-2'!K22,'31-2'!N22)</f>
        <v>4</v>
      </c>
      <c r="D22" s="149">
        <f>SUM(G22,J22,M22,P22,S22,'31-2'!C22,'31-2'!F22,'31-2'!I22,'31-2'!L22,'31-2'!O22)</f>
        <v>8</v>
      </c>
      <c r="E22" s="159">
        <f t="shared" si="6"/>
        <v>3</v>
      </c>
      <c r="F22" s="147">
        <v>1</v>
      </c>
      <c r="G22" s="254">
        <v>2</v>
      </c>
      <c r="H22" s="161">
        <f>SUM(I22:J22)</f>
        <v>1</v>
      </c>
      <c r="I22" s="147">
        <v>0</v>
      </c>
      <c r="J22" s="147">
        <v>1</v>
      </c>
      <c r="K22" s="199">
        <f t="shared" si="8"/>
        <v>0</v>
      </c>
      <c r="L22" s="147">
        <v>0</v>
      </c>
      <c r="M22" s="147">
        <v>0</v>
      </c>
      <c r="N22" s="199">
        <f t="shared" si="9"/>
        <v>0</v>
      </c>
      <c r="O22" s="147">
        <v>0</v>
      </c>
      <c r="P22" s="254">
        <v>0</v>
      </c>
      <c r="Q22" s="199">
        <f t="shared" si="10"/>
        <v>0</v>
      </c>
      <c r="R22" s="147">
        <v>0</v>
      </c>
      <c r="S22" s="147">
        <v>0</v>
      </c>
    </row>
    <row r="23" spans="1:19" s="3" customFormat="1" ht="33.75" customHeight="1">
      <c r="A23" s="64" t="s">
        <v>202</v>
      </c>
      <c r="B23" s="159">
        <f>SUM(C23:D23)</f>
        <v>2</v>
      </c>
      <c r="C23" s="147">
        <f>SUM(F23,I23,L23,O23,R23,'31-2'!B23,'31-2'!E23,'31-2'!H23,'31-2'!K23,'31-2'!N23)</f>
        <v>1</v>
      </c>
      <c r="D23" s="149">
        <f>SUM(G23,J23,M23,P23,S23,'31-2'!C23,'31-2'!F23,'31-2'!I23,'31-2'!L23,'31-2'!O23)</f>
        <v>1</v>
      </c>
      <c r="E23" s="159">
        <f t="shared" si="6"/>
        <v>1</v>
      </c>
      <c r="F23" s="147">
        <v>1</v>
      </c>
      <c r="G23" s="254">
        <v>0</v>
      </c>
      <c r="H23" s="161" t="s">
        <v>4</v>
      </c>
      <c r="I23" s="147">
        <v>0</v>
      </c>
      <c r="J23" s="147">
        <v>0</v>
      </c>
      <c r="K23" s="199">
        <f t="shared" si="8"/>
        <v>0</v>
      </c>
      <c r="L23" s="147">
        <v>0</v>
      </c>
      <c r="M23" s="147">
        <v>0</v>
      </c>
      <c r="N23" s="199">
        <f t="shared" si="9"/>
        <v>0</v>
      </c>
      <c r="O23" s="147">
        <v>0</v>
      </c>
      <c r="P23" s="254">
        <v>0</v>
      </c>
      <c r="Q23" s="199">
        <f t="shared" si="10"/>
        <v>0</v>
      </c>
      <c r="R23" s="147">
        <v>0</v>
      </c>
      <c r="S23" s="147">
        <v>0</v>
      </c>
    </row>
    <row r="24" spans="1:19" s="3" customFormat="1" ht="33.75" customHeight="1">
      <c r="A24" s="64" t="s">
        <v>113</v>
      </c>
      <c r="B24" s="159">
        <f t="shared" si="7"/>
        <v>9</v>
      </c>
      <c r="C24" s="147">
        <f>SUM(F24,I24,L24,O24,R24,'31-2'!B24,'31-2'!E24,'31-2'!H24,'31-2'!K24,'31-2'!N24)</f>
        <v>0</v>
      </c>
      <c r="D24" s="149">
        <f>SUM(G24,J24,M24,P24,S24,'31-2'!C24,'31-2'!F24,'31-2'!I24,'31-2'!L24,'31-2'!O24)</f>
        <v>9</v>
      </c>
      <c r="E24" s="159">
        <f t="shared" si="6"/>
        <v>3</v>
      </c>
      <c r="F24" s="147">
        <v>0</v>
      </c>
      <c r="G24" s="254">
        <v>3</v>
      </c>
      <c r="H24" s="161" t="s">
        <v>88</v>
      </c>
      <c r="I24" s="147">
        <v>0</v>
      </c>
      <c r="J24" s="147">
        <v>0</v>
      </c>
      <c r="K24" s="199">
        <f t="shared" si="8"/>
        <v>3</v>
      </c>
      <c r="L24" s="147">
        <v>0</v>
      </c>
      <c r="M24" s="147">
        <v>3</v>
      </c>
      <c r="N24" s="199">
        <f t="shared" si="9"/>
        <v>0</v>
      </c>
      <c r="O24" s="147">
        <v>0</v>
      </c>
      <c r="P24" s="254">
        <v>0</v>
      </c>
      <c r="Q24" s="199">
        <f t="shared" si="10"/>
        <v>0</v>
      </c>
      <c r="R24" s="147">
        <v>0</v>
      </c>
      <c r="S24" s="147">
        <v>0</v>
      </c>
    </row>
    <row r="25" spans="1:19" s="3" customFormat="1" ht="33.75" customHeight="1">
      <c r="A25" s="64" t="s">
        <v>190</v>
      </c>
      <c r="B25" s="159">
        <f t="shared" si="7"/>
        <v>10</v>
      </c>
      <c r="C25" s="147">
        <f>SUM(F25,I25,L25,O25,R25,'31-2'!B25,'31-2'!E25,'31-2'!H25,'31-2'!K25,'31-2'!N25)</f>
        <v>1</v>
      </c>
      <c r="D25" s="149">
        <f>SUM(G25,J25,M25,P25,S25,'31-2'!C25,'31-2'!F25,'31-2'!I25,'31-2'!L25,'31-2'!O25)</f>
        <v>9</v>
      </c>
      <c r="E25" s="159">
        <f t="shared" si="6"/>
        <v>4</v>
      </c>
      <c r="F25" s="147">
        <v>0</v>
      </c>
      <c r="G25" s="254">
        <v>4</v>
      </c>
      <c r="H25" s="161">
        <f>SUM(I25:J25)</f>
        <v>1</v>
      </c>
      <c r="I25" s="147">
        <v>0</v>
      </c>
      <c r="J25" s="147">
        <v>1</v>
      </c>
      <c r="K25" s="199">
        <f t="shared" si="8"/>
        <v>1</v>
      </c>
      <c r="L25" s="147">
        <v>1</v>
      </c>
      <c r="M25" s="147">
        <v>0</v>
      </c>
      <c r="N25" s="199">
        <f t="shared" si="9"/>
        <v>0</v>
      </c>
      <c r="O25" s="147">
        <v>0</v>
      </c>
      <c r="P25" s="254">
        <v>0</v>
      </c>
      <c r="Q25" s="199">
        <f t="shared" si="10"/>
        <v>0</v>
      </c>
      <c r="R25" s="147">
        <v>0</v>
      </c>
      <c r="S25" s="147">
        <v>0</v>
      </c>
    </row>
    <row r="26" spans="1:19" s="3" customFormat="1" ht="33.75" customHeight="1">
      <c r="A26" s="64" t="s">
        <v>191</v>
      </c>
      <c r="B26" s="159">
        <f t="shared" si="7"/>
        <v>3</v>
      </c>
      <c r="C26" s="147">
        <f>SUM(F26,I26,L26,O26,R26,'31-2'!B26,'31-2'!E26,'31-2'!H26,'31-2'!K26,'31-2'!N26)</f>
        <v>0</v>
      </c>
      <c r="D26" s="149">
        <f>SUM(G26,J26,M26,P26,S26,'31-2'!C26,'31-2'!F26,'31-2'!I26,'31-2'!L26,'31-2'!O26)</f>
        <v>3</v>
      </c>
      <c r="E26" s="159">
        <f t="shared" si="6"/>
        <v>1</v>
      </c>
      <c r="F26" s="147">
        <v>0</v>
      </c>
      <c r="G26" s="254">
        <v>1</v>
      </c>
      <c r="H26" s="161" t="s">
        <v>4</v>
      </c>
      <c r="I26" s="147">
        <v>0</v>
      </c>
      <c r="J26" s="147">
        <v>0</v>
      </c>
      <c r="K26" s="199">
        <f t="shared" si="8"/>
        <v>0</v>
      </c>
      <c r="L26" s="147">
        <v>0</v>
      </c>
      <c r="M26" s="147">
        <v>0</v>
      </c>
      <c r="N26" s="199">
        <f t="shared" si="9"/>
        <v>0</v>
      </c>
      <c r="O26" s="147">
        <v>0</v>
      </c>
      <c r="P26" s="254">
        <v>0</v>
      </c>
      <c r="Q26" s="199">
        <f t="shared" si="10"/>
        <v>0</v>
      </c>
      <c r="R26" s="147">
        <v>0</v>
      </c>
      <c r="S26" s="147">
        <v>0</v>
      </c>
    </row>
    <row r="27" spans="1:19" s="3" customFormat="1" ht="33.75" customHeight="1">
      <c r="A27" s="64" t="s">
        <v>192</v>
      </c>
      <c r="B27" s="159">
        <f t="shared" si="7"/>
        <v>5</v>
      </c>
      <c r="C27" s="147">
        <f>SUM(F27,I27,L27,O27,R27,'31-2'!B27,'31-2'!E27,'31-2'!H27,'31-2'!K27,'31-2'!N27)</f>
        <v>1</v>
      </c>
      <c r="D27" s="149">
        <f>SUM(G27,J27,M27,P27,S27,'31-2'!C27,'31-2'!F27,'31-2'!I27,'31-2'!L27,'31-2'!O27)</f>
        <v>4</v>
      </c>
      <c r="E27" s="159">
        <f>SUM(F27:G27)</f>
        <v>2</v>
      </c>
      <c r="F27" s="147">
        <v>1</v>
      </c>
      <c r="G27" s="254">
        <v>1</v>
      </c>
      <c r="H27" s="161" t="s">
        <v>4</v>
      </c>
      <c r="I27" s="147">
        <v>0</v>
      </c>
      <c r="J27" s="147">
        <v>0</v>
      </c>
      <c r="K27" s="199">
        <f t="shared" si="8"/>
        <v>1</v>
      </c>
      <c r="L27" s="147">
        <v>0</v>
      </c>
      <c r="M27" s="147">
        <v>1</v>
      </c>
      <c r="N27" s="199">
        <f t="shared" si="9"/>
        <v>0</v>
      </c>
      <c r="O27" s="147">
        <v>0</v>
      </c>
      <c r="P27" s="254">
        <v>0</v>
      </c>
      <c r="Q27" s="199">
        <f t="shared" si="10"/>
        <v>0</v>
      </c>
      <c r="R27" s="147">
        <v>0</v>
      </c>
      <c r="S27" s="147">
        <v>0</v>
      </c>
    </row>
    <row r="28" spans="1:19" s="3" customFormat="1" ht="33.75" customHeight="1">
      <c r="A28" s="49" t="s">
        <v>246</v>
      </c>
      <c r="B28" s="159">
        <f t="shared" si="7"/>
        <v>10</v>
      </c>
      <c r="C28" s="147">
        <f>SUM(F28,I28,L28,O28,R28,'31-2'!B28,'31-2'!E28,'31-2'!H28,'31-2'!K28,'31-2'!N28)</f>
        <v>2</v>
      </c>
      <c r="D28" s="149">
        <f>SUM(G28,J28,M28,P28,S28,'31-2'!C28,'31-2'!F28,'31-2'!I28,'31-2'!L28,'31-2'!O28)</f>
        <v>8</v>
      </c>
      <c r="E28" s="159">
        <f t="shared" si="6"/>
        <v>2</v>
      </c>
      <c r="F28" s="147">
        <v>0</v>
      </c>
      <c r="G28" s="254">
        <v>2</v>
      </c>
      <c r="H28" s="161" t="s">
        <v>4</v>
      </c>
      <c r="I28" s="147">
        <v>0</v>
      </c>
      <c r="J28" s="147">
        <v>0</v>
      </c>
      <c r="K28" s="199">
        <f t="shared" si="8"/>
        <v>4</v>
      </c>
      <c r="L28" s="147">
        <v>2</v>
      </c>
      <c r="M28" s="147">
        <v>2</v>
      </c>
      <c r="N28" s="199">
        <f t="shared" si="9"/>
        <v>0</v>
      </c>
      <c r="O28" s="147">
        <v>0</v>
      </c>
      <c r="P28" s="254">
        <v>0</v>
      </c>
      <c r="Q28" s="199">
        <f t="shared" si="10"/>
        <v>0</v>
      </c>
      <c r="R28" s="147">
        <v>0</v>
      </c>
      <c r="S28" s="147">
        <v>0</v>
      </c>
    </row>
    <row r="29" spans="1:19" s="3" customFormat="1" ht="33.75" customHeight="1" thickBot="1">
      <c r="A29" s="65" t="s">
        <v>115</v>
      </c>
      <c r="B29" s="200">
        <f t="shared" si="7"/>
        <v>9</v>
      </c>
      <c r="C29" s="152">
        <f>SUM(F29,I29,L29,O29,R29,'31-2'!B29,'31-2'!E29,'31-2'!H29,'31-2'!K29,'31-2'!N29)</f>
        <v>2</v>
      </c>
      <c r="D29" s="153">
        <f>SUM(G29,J29,M29,P29,S29,'31-2'!C29,'31-2'!F29,'31-2'!I29,'31-2'!L29,'31-2'!O29)</f>
        <v>7</v>
      </c>
      <c r="E29" s="200">
        <f t="shared" si="6"/>
        <v>2</v>
      </c>
      <c r="F29" s="152">
        <v>1</v>
      </c>
      <c r="G29" s="255">
        <v>1</v>
      </c>
      <c r="H29" s="256" t="s">
        <v>77</v>
      </c>
      <c r="I29" s="152">
        <v>0</v>
      </c>
      <c r="J29" s="152">
        <v>0</v>
      </c>
      <c r="K29" s="287">
        <f t="shared" si="8"/>
        <v>5</v>
      </c>
      <c r="L29" s="152">
        <v>0</v>
      </c>
      <c r="M29" s="152">
        <v>5</v>
      </c>
      <c r="N29" s="287">
        <f t="shared" si="9"/>
        <v>0</v>
      </c>
      <c r="O29" s="152">
        <v>0</v>
      </c>
      <c r="P29" s="255">
        <v>0</v>
      </c>
      <c r="Q29" s="287">
        <f t="shared" si="10"/>
        <v>0</v>
      </c>
      <c r="R29" s="152">
        <v>0</v>
      </c>
      <c r="S29" s="152">
        <v>0</v>
      </c>
    </row>
  </sheetData>
  <sheetProtection/>
  <mergeCells count="7">
    <mergeCell ref="A4:A6"/>
    <mergeCell ref="B4:D5"/>
    <mergeCell ref="Q5:S5"/>
    <mergeCell ref="E5:G5"/>
    <mergeCell ref="N5:P5"/>
    <mergeCell ref="K5:M5"/>
    <mergeCell ref="H5:J5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0" r:id="rId1"/>
  <headerFooter scaleWithDoc="0" alignWithMargins="0">
    <oddHeader>&amp;L&amp;11中学校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P29"/>
  <sheetViews>
    <sheetView showGridLines="0" tabSelected="1" zoomScaleSheetLayoutView="100" zoomScalePageLayoutView="0" workbookViewId="0" topLeftCell="A4">
      <selection activeCell="W36" sqref="W36"/>
    </sheetView>
  </sheetViews>
  <sheetFormatPr defaultColWidth="8.625" defaultRowHeight="20.25" customHeight="1"/>
  <cols>
    <col min="1" max="3" width="5.625" style="1" customWidth="1"/>
    <col min="4" max="6" width="5.125" style="1" bestFit="1" customWidth="1"/>
    <col min="7" max="12" width="6.25390625" style="1" customWidth="1"/>
    <col min="13" max="15" width="5.125" style="1" bestFit="1" customWidth="1"/>
    <col min="16" max="16" width="13.625" style="1" customWidth="1"/>
    <col min="17" max="16384" width="8.625" style="1" customWidth="1"/>
  </cols>
  <sheetData>
    <row r="3" spans="1:16" ht="20.25" customHeight="1" thickBot="1">
      <c r="A3" s="95" t="s">
        <v>237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3" customFormat="1" ht="22.5" customHeight="1">
      <c r="A4" s="34" t="s">
        <v>101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93"/>
      <c r="P4" s="382" t="s">
        <v>127</v>
      </c>
    </row>
    <row r="5" spans="1:16" s="3" customFormat="1" ht="22.5" customHeight="1">
      <c r="A5" s="385" t="s">
        <v>102</v>
      </c>
      <c r="B5" s="378"/>
      <c r="C5" s="378"/>
      <c r="D5" s="379" t="s">
        <v>95</v>
      </c>
      <c r="E5" s="380"/>
      <c r="F5" s="381"/>
      <c r="G5" s="386" t="s">
        <v>96</v>
      </c>
      <c r="H5" s="387"/>
      <c r="I5" s="387"/>
      <c r="J5" s="379" t="s">
        <v>97</v>
      </c>
      <c r="K5" s="380"/>
      <c r="L5" s="381"/>
      <c r="M5" s="388" t="s">
        <v>98</v>
      </c>
      <c r="N5" s="380"/>
      <c r="O5" s="389"/>
      <c r="P5" s="383"/>
    </row>
    <row r="6" spans="1:16" s="3" customFormat="1" ht="22.5" customHeight="1" thickBot="1">
      <c r="A6" s="67" t="s">
        <v>79</v>
      </c>
      <c r="B6" s="10" t="s">
        <v>85</v>
      </c>
      <c r="C6" s="10" t="s">
        <v>86</v>
      </c>
      <c r="D6" s="66" t="s">
        <v>79</v>
      </c>
      <c r="E6" s="10" t="s">
        <v>85</v>
      </c>
      <c r="F6" s="35" t="s">
        <v>86</v>
      </c>
      <c r="G6" s="67" t="s">
        <v>79</v>
      </c>
      <c r="H6" s="10" t="s">
        <v>85</v>
      </c>
      <c r="I6" s="10" t="s">
        <v>86</v>
      </c>
      <c r="J6" s="66" t="s">
        <v>79</v>
      </c>
      <c r="K6" s="10" t="s">
        <v>85</v>
      </c>
      <c r="L6" s="35" t="s">
        <v>86</v>
      </c>
      <c r="M6" s="67" t="s">
        <v>79</v>
      </c>
      <c r="N6" s="10" t="s">
        <v>85</v>
      </c>
      <c r="O6" s="13" t="s">
        <v>86</v>
      </c>
      <c r="P6" s="384"/>
    </row>
    <row r="7" spans="1:16" s="3" customFormat="1" ht="33.75" customHeight="1">
      <c r="A7" s="165" t="s">
        <v>5</v>
      </c>
      <c r="B7" s="124" t="s">
        <v>5</v>
      </c>
      <c r="C7" s="124" t="s">
        <v>5</v>
      </c>
      <c r="D7" s="167" t="s">
        <v>5</v>
      </c>
      <c r="E7" s="124" t="s">
        <v>5</v>
      </c>
      <c r="F7" s="242" t="s">
        <v>5</v>
      </c>
      <c r="G7" s="165">
        <v>41</v>
      </c>
      <c r="H7" s="124" t="s">
        <v>5</v>
      </c>
      <c r="I7" s="124">
        <v>41</v>
      </c>
      <c r="J7" s="167">
        <v>63</v>
      </c>
      <c r="K7" s="124">
        <v>37</v>
      </c>
      <c r="L7" s="242">
        <v>26</v>
      </c>
      <c r="M7" s="165">
        <v>2</v>
      </c>
      <c r="N7" s="124" t="s">
        <v>5</v>
      </c>
      <c r="O7" s="124">
        <v>2</v>
      </c>
      <c r="P7" s="72" t="s">
        <v>278</v>
      </c>
    </row>
    <row r="8" spans="1:16" s="3" customFormat="1" ht="33.75" customHeight="1">
      <c r="A8" s="245" t="s">
        <v>4</v>
      </c>
      <c r="B8" s="119" t="s">
        <v>4</v>
      </c>
      <c r="C8" s="119" t="s">
        <v>4</v>
      </c>
      <c r="D8" s="197" t="s">
        <v>4</v>
      </c>
      <c r="E8" s="119" t="s">
        <v>4</v>
      </c>
      <c r="F8" s="244" t="s">
        <v>4</v>
      </c>
      <c r="G8" s="245">
        <f aca="true" t="shared" si="0" ref="G8:O8">SUM(G9:G11)</f>
        <v>41</v>
      </c>
      <c r="H8" s="119" t="s">
        <v>4</v>
      </c>
      <c r="I8" s="119">
        <f t="shared" si="0"/>
        <v>41</v>
      </c>
      <c r="J8" s="197">
        <f t="shared" si="0"/>
        <v>58</v>
      </c>
      <c r="K8" s="119">
        <f t="shared" si="0"/>
        <v>34</v>
      </c>
      <c r="L8" s="244">
        <f t="shared" si="0"/>
        <v>24</v>
      </c>
      <c r="M8" s="245">
        <f t="shared" si="0"/>
        <v>2</v>
      </c>
      <c r="N8" s="119" t="s">
        <v>4</v>
      </c>
      <c r="O8" s="235">
        <f t="shared" si="0"/>
        <v>2</v>
      </c>
      <c r="P8" s="92" t="s">
        <v>320</v>
      </c>
    </row>
    <row r="9" spans="1:16" s="3" customFormat="1" ht="33.75" customHeight="1">
      <c r="A9" s="283">
        <f>SUM(B9:C9)</f>
        <v>0</v>
      </c>
      <c r="B9" s="279">
        <v>0</v>
      </c>
      <c r="C9" s="247">
        <v>0</v>
      </c>
      <c r="D9" s="284">
        <f>SUM(E9:F9)</f>
        <v>0</v>
      </c>
      <c r="E9" s="279">
        <v>0</v>
      </c>
      <c r="F9" s="247">
        <v>0</v>
      </c>
      <c r="G9" s="284">
        <f>SUM(H9:I9)</f>
        <v>0</v>
      </c>
      <c r="H9" s="279">
        <v>0</v>
      </c>
      <c r="I9" s="247">
        <v>0</v>
      </c>
      <c r="J9" s="284">
        <f>SUM(K9:L9)</f>
        <v>0</v>
      </c>
      <c r="K9" s="279">
        <v>0</v>
      </c>
      <c r="L9" s="247">
        <v>0</v>
      </c>
      <c r="M9" s="284">
        <f>SUM(N9:O9)</f>
        <v>0</v>
      </c>
      <c r="N9" s="279">
        <v>0</v>
      </c>
      <c r="O9" s="282">
        <v>0</v>
      </c>
      <c r="P9" s="74" t="s">
        <v>186</v>
      </c>
    </row>
    <row r="10" spans="1:16" s="3" customFormat="1" ht="33.75" customHeight="1">
      <c r="A10" s="165">
        <f aca="true" t="shared" si="1" ref="A10:L10">SUM(A13:A29)</f>
        <v>0</v>
      </c>
      <c r="B10" s="124">
        <f t="shared" si="1"/>
        <v>0</v>
      </c>
      <c r="C10" s="242">
        <f t="shared" si="1"/>
        <v>0</v>
      </c>
      <c r="D10" s="167">
        <f t="shared" si="1"/>
        <v>0</v>
      </c>
      <c r="E10" s="124">
        <f t="shared" si="1"/>
        <v>0</v>
      </c>
      <c r="F10" s="242">
        <f t="shared" si="1"/>
        <v>0</v>
      </c>
      <c r="G10" s="167">
        <f t="shared" si="1"/>
        <v>41</v>
      </c>
      <c r="H10" s="124">
        <f t="shared" si="1"/>
        <v>0</v>
      </c>
      <c r="I10" s="242">
        <f t="shared" si="1"/>
        <v>41</v>
      </c>
      <c r="J10" s="167">
        <f t="shared" si="1"/>
        <v>58</v>
      </c>
      <c r="K10" s="124">
        <f t="shared" si="1"/>
        <v>34</v>
      </c>
      <c r="L10" s="242">
        <f t="shared" si="1"/>
        <v>24</v>
      </c>
      <c r="M10" s="288">
        <f>SUM(N10:O10)</f>
        <v>0</v>
      </c>
      <c r="N10" s="124">
        <v>0</v>
      </c>
      <c r="O10" s="129">
        <v>0</v>
      </c>
      <c r="P10" s="74" t="s">
        <v>187</v>
      </c>
    </row>
    <row r="11" spans="1:16" s="3" customFormat="1" ht="33.75" customHeight="1" thickBot="1">
      <c r="A11" s="252">
        <f>SUM(B11:C11)</f>
        <v>0</v>
      </c>
      <c r="B11" s="136">
        <v>0</v>
      </c>
      <c r="C11" s="251">
        <v>0</v>
      </c>
      <c r="D11" s="252">
        <f>SUM(E11:F11)</f>
        <v>0</v>
      </c>
      <c r="E11" s="136">
        <v>0</v>
      </c>
      <c r="F11" s="251">
        <v>0</v>
      </c>
      <c r="G11" s="252">
        <f>SUM(H11:I11)</f>
        <v>0</v>
      </c>
      <c r="H11" s="136">
        <v>0</v>
      </c>
      <c r="I11" s="251">
        <v>0</v>
      </c>
      <c r="J11" s="252">
        <f>SUM(K11:L11)</f>
        <v>0</v>
      </c>
      <c r="K11" s="136">
        <v>0</v>
      </c>
      <c r="L11" s="251">
        <v>0</v>
      </c>
      <c r="M11" s="252">
        <f>SUM(N11:O11)</f>
        <v>2</v>
      </c>
      <c r="N11" s="136">
        <v>0</v>
      </c>
      <c r="O11" s="251">
        <v>2</v>
      </c>
      <c r="P11" s="73" t="s">
        <v>188</v>
      </c>
    </row>
    <row r="12" spans="1:16" s="3" customFormat="1" ht="12.75">
      <c r="A12" s="289"/>
      <c r="B12" s="124"/>
      <c r="C12" s="124"/>
      <c r="D12" s="285"/>
      <c r="E12" s="124"/>
      <c r="F12" s="242"/>
      <c r="G12" s="285"/>
      <c r="H12" s="124"/>
      <c r="I12" s="124"/>
      <c r="J12" s="285"/>
      <c r="K12" s="124"/>
      <c r="L12" s="242"/>
      <c r="M12" s="285"/>
      <c r="N12" s="124"/>
      <c r="O12" s="124"/>
      <c r="P12" s="75" t="s">
        <v>189</v>
      </c>
    </row>
    <row r="13" spans="1:16" s="3" customFormat="1" ht="33.75" customHeight="1">
      <c r="A13" s="290">
        <f aca="true" t="shared" si="2" ref="A13:A18">SUM(B13:C13)</f>
        <v>0</v>
      </c>
      <c r="B13" s="124">
        <v>0</v>
      </c>
      <c r="C13" s="124">
        <v>0</v>
      </c>
      <c r="D13" s="286">
        <f aca="true" t="shared" si="3" ref="D13:D18">SUM(E13:F13)</f>
        <v>0</v>
      </c>
      <c r="E13" s="124">
        <v>0</v>
      </c>
      <c r="F13" s="242">
        <v>0</v>
      </c>
      <c r="G13" s="286">
        <f aca="true" t="shared" si="4" ref="G13:G18">SUM(H13:I13)</f>
        <v>7</v>
      </c>
      <c r="H13" s="124">
        <v>0</v>
      </c>
      <c r="I13" s="124">
        <v>7</v>
      </c>
      <c r="J13" s="286">
        <f aca="true" t="shared" si="5" ref="J13:J18">SUM(K13:L13)</f>
        <v>17</v>
      </c>
      <c r="K13" s="124">
        <v>16</v>
      </c>
      <c r="L13" s="242">
        <v>1</v>
      </c>
      <c r="M13" s="286">
        <f aca="true" t="shared" si="6" ref="M13:M18">SUM(N13:O13)</f>
        <v>0</v>
      </c>
      <c r="N13" s="124">
        <v>0</v>
      </c>
      <c r="O13" s="124">
        <v>0</v>
      </c>
      <c r="P13" s="76" t="s">
        <v>173</v>
      </c>
    </row>
    <row r="14" spans="1:16" s="3" customFormat="1" ht="33.75" customHeight="1">
      <c r="A14" s="161">
        <f t="shared" si="2"/>
        <v>0</v>
      </c>
      <c r="B14" s="147">
        <v>0</v>
      </c>
      <c r="C14" s="147">
        <v>0</v>
      </c>
      <c r="D14" s="199">
        <f t="shared" si="3"/>
        <v>0</v>
      </c>
      <c r="E14" s="147">
        <v>0</v>
      </c>
      <c r="F14" s="254">
        <v>0</v>
      </c>
      <c r="G14" s="199">
        <f t="shared" si="4"/>
        <v>7</v>
      </c>
      <c r="H14" s="147">
        <v>0</v>
      </c>
      <c r="I14" s="147">
        <v>7</v>
      </c>
      <c r="J14" s="199">
        <f t="shared" si="5"/>
        <v>6</v>
      </c>
      <c r="K14" s="147">
        <v>4</v>
      </c>
      <c r="L14" s="254">
        <v>2</v>
      </c>
      <c r="M14" s="199">
        <f t="shared" si="6"/>
        <v>0</v>
      </c>
      <c r="N14" s="147">
        <v>0</v>
      </c>
      <c r="O14" s="149">
        <v>0</v>
      </c>
      <c r="P14" s="77" t="s">
        <v>174</v>
      </c>
    </row>
    <row r="15" spans="1:16" s="3" customFormat="1" ht="33.75" customHeight="1">
      <c r="A15" s="161">
        <f t="shared" si="2"/>
        <v>0</v>
      </c>
      <c r="B15" s="147">
        <v>0</v>
      </c>
      <c r="C15" s="147">
        <v>0</v>
      </c>
      <c r="D15" s="199">
        <f t="shared" si="3"/>
        <v>0</v>
      </c>
      <c r="E15" s="147">
        <v>0</v>
      </c>
      <c r="F15" s="254">
        <v>0</v>
      </c>
      <c r="G15" s="199">
        <f t="shared" si="4"/>
        <v>2</v>
      </c>
      <c r="H15" s="147">
        <v>0</v>
      </c>
      <c r="I15" s="147">
        <v>2</v>
      </c>
      <c r="J15" s="199">
        <f t="shared" si="5"/>
        <v>2</v>
      </c>
      <c r="K15" s="147">
        <v>0</v>
      </c>
      <c r="L15" s="254">
        <v>2</v>
      </c>
      <c r="M15" s="199">
        <f t="shared" si="6"/>
        <v>0</v>
      </c>
      <c r="N15" s="147">
        <v>0</v>
      </c>
      <c r="O15" s="149">
        <v>0</v>
      </c>
      <c r="P15" s="77" t="s">
        <v>175</v>
      </c>
    </row>
    <row r="16" spans="1:16" s="3" customFormat="1" ht="33.75" customHeight="1">
      <c r="A16" s="161">
        <f t="shared" si="2"/>
        <v>0</v>
      </c>
      <c r="B16" s="147">
        <v>0</v>
      </c>
      <c r="C16" s="147">
        <v>0</v>
      </c>
      <c r="D16" s="199">
        <f t="shared" si="3"/>
        <v>0</v>
      </c>
      <c r="E16" s="147">
        <v>0</v>
      </c>
      <c r="F16" s="254">
        <v>0</v>
      </c>
      <c r="G16" s="199">
        <f t="shared" si="4"/>
        <v>6</v>
      </c>
      <c r="H16" s="147">
        <v>0</v>
      </c>
      <c r="I16" s="147">
        <v>6</v>
      </c>
      <c r="J16" s="199">
        <f t="shared" si="5"/>
        <v>5</v>
      </c>
      <c r="K16" s="147">
        <v>5</v>
      </c>
      <c r="L16" s="254">
        <v>0</v>
      </c>
      <c r="M16" s="199">
        <f t="shared" si="6"/>
        <v>0</v>
      </c>
      <c r="N16" s="147">
        <v>0</v>
      </c>
      <c r="O16" s="149">
        <v>0</v>
      </c>
      <c r="P16" s="77" t="s">
        <v>176</v>
      </c>
    </row>
    <row r="17" spans="1:16" s="3" customFormat="1" ht="33.75" customHeight="1">
      <c r="A17" s="161">
        <f t="shared" si="2"/>
        <v>0</v>
      </c>
      <c r="B17" s="147">
        <v>0</v>
      </c>
      <c r="C17" s="147">
        <v>0</v>
      </c>
      <c r="D17" s="199">
        <f t="shared" si="3"/>
        <v>0</v>
      </c>
      <c r="E17" s="147">
        <v>0</v>
      </c>
      <c r="F17" s="254">
        <v>0</v>
      </c>
      <c r="G17" s="199">
        <f t="shared" si="4"/>
        <v>3</v>
      </c>
      <c r="H17" s="147">
        <v>0</v>
      </c>
      <c r="I17" s="147">
        <v>3</v>
      </c>
      <c r="J17" s="199">
        <f t="shared" si="5"/>
        <v>3</v>
      </c>
      <c r="K17" s="147">
        <v>2</v>
      </c>
      <c r="L17" s="254">
        <v>1</v>
      </c>
      <c r="M17" s="199">
        <f t="shared" si="6"/>
        <v>0</v>
      </c>
      <c r="N17" s="147">
        <v>0</v>
      </c>
      <c r="O17" s="149">
        <v>0</v>
      </c>
      <c r="P17" s="77" t="s">
        <v>177</v>
      </c>
    </row>
    <row r="18" spans="1:16" s="3" customFormat="1" ht="33.75" customHeight="1">
      <c r="A18" s="161">
        <f t="shared" si="2"/>
        <v>0</v>
      </c>
      <c r="B18" s="147">
        <v>0</v>
      </c>
      <c r="C18" s="147">
        <v>0</v>
      </c>
      <c r="D18" s="199">
        <f t="shared" si="3"/>
        <v>0</v>
      </c>
      <c r="E18" s="147">
        <v>0</v>
      </c>
      <c r="F18" s="254">
        <v>0</v>
      </c>
      <c r="G18" s="199">
        <f t="shared" si="4"/>
        <v>0</v>
      </c>
      <c r="H18" s="147">
        <v>0</v>
      </c>
      <c r="I18" s="147">
        <v>0</v>
      </c>
      <c r="J18" s="199">
        <f t="shared" si="5"/>
        <v>0</v>
      </c>
      <c r="K18" s="147">
        <v>0</v>
      </c>
      <c r="L18" s="254">
        <v>0</v>
      </c>
      <c r="M18" s="199">
        <f t="shared" si="6"/>
        <v>0</v>
      </c>
      <c r="N18" s="147">
        <v>0</v>
      </c>
      <c r="O18" s="149">
        <v>0</v>
      </c>
      <c r="P18" s="77" t="s">
        <v>178</v>
      </c>
    </row>
    <row r="19" spans="1:16" s="3" customFormat="1" ht="33.75" customHeight="1">
      <c r="A19" s="161">
        <f>SUM(B19:C19)</f>
        <v>0</v>
      </c>
      <c r="B19" s="147">
        <v>0</v>
      </c>
      <c r="C19" s="147">
        <v>0</v>
      </c>
      <c r="D19" s="199">
        <f>SUM(E19:F19)</f>
        <v>0</v>
      </c>
      <c r="E19" s="147">
        <v>0</v>
      </c>
      <c r="F19" s="254">
        <v>0</v>
      </c>
      <c r="G19" s="199">
        <f>SUM(H19:I19)</f>
        <v>5</v>
      </c>
      <c r="H19" s="147">
        <v>0</v>
      </c>
      <c r="I19" s="147">
        <v>5</v>
      </c>
      <c r="J19" s="199">
        <f>SUM(K19:L19)</f>
        <v>3</v>
      </c>
      <c r="K19" s="147">
        <v>2</v>
      </c>
      <c r="L19" s="254">
        <v>1</v>
      </c>
      <c r="M19" s="199">
        <f>SUM(N19:O19)</f>
        <v>0</v>
      </c>
      <c r="N19" s="147">
        <v>0</v>
      </c>
      <c r="O19" s="149">
        <v>0</v>
      </c>
      <c r="P19" s="77" t="s">
        <v>6</v>
      </c>
    </row>
    <row r="20" spans="1:16" s="3" customFormat="1" ht="33.75" customHeight="1">
      <c r="A20" s="161">
        <f aca="true" t="shared" si="7" ref="A20:A29">SUM(B20:C20)</f>
        <v>0</v>
      </c>
      <c r="B20" s="147">
        <v>0</v>
      </c>
      <c r="C20" s="147">
        <v>0</v>
      </c>
      <c r="D20" s="199">
        <f aca="true" t="shared" si="8" ref="D20:D29">SUM(E20:F20)</f>
        <v>0</v>
      </c>
      <c r="E20" s="147">
        <v>0</v>
      </c>
      <c r="F20" s="254">
        <v>0</v>
      </c>
      <c r="G20" s="199">
        <f aca="true" t="shared" si="9" ref="G20:G29">SUM(H20:I20)</f>
        <v>4</v>
      </c>
      <c r="H20" s="147">
        <v>0</v>
      </c>
      <c r="I20" s="147">
        <v>4</v>
      </c>
      <c r="J20" s="199">
        <f aca="true" t="shared" si="10" ref="J20:J29">SUM(K20:L20)</f>
        <v>1</v>
      </c>
      <c r="K20" s="147">
        <v>1</v>
      </c>
      <c r="L20" s="254">
        <v>0</v>
      </c>
      <c r="M20" s="199">
        <f aca="true" t="shared" si="11" ref="M20:M29">SUM(N20:O20)</f>
        <v>0</v>
      </c>
      <c r="N20" s="147">
        <v>0</v>
      </c>
      <c r="O20" s="149">
        <v>0</v>
      </c>
      <c r="P20" s="77" t="s">
        <v>245</v>
      </c>
    </row>
    <row r="21" spans="1:16" s="3" customFormat="1" ht="33.75" customHeight="1">
      <c r="A21" s="161">
        <f t="shared" si="7"/>
        <v>0</v>
      </c>
      <c r="B21" s="147">
        <v>0</v>
      </c>
      <c r="C21" s="147">
        <v>0</v>
      </c>
      <c r="D21" s="199">
        <f t="shared" si="8"/>
        <v>0</v>
      </c>
      <c r="E21" s="147">
        <v>0</v>
      </c>
      <c r="F21" s="254">
        <v>0</v>
      </c>
      <c r="G21" s="199">
        <f t="shared" si="9"/>
        <v>0</v>
      </c>
      <c r="H21" s="147">
        <v>0</v>
      </c>
      <c r="I21" s="147">
        <v>0</v>
      </c>
      <c r="J21" s="199">
        <f t="shared" si="10"/>
        <v>2</v>
      </c>
      <c r="K21" s="147">
        <v>0</v>
      </c>
      <c r="L21" s="254">
        <v>2</v>
      </c>
      <c r="M21" s="199">
        <f t="shared" si="11"/>
        <v>0</v>
      </c>
      <c r="N21" s="147">
        <v>0</v>
      </c>
      <c r="O21" s="149">
        <v>0</v>
      </c>
      <c r="P21" s="77" t="s">
        <v>247</v>
      </c>
    </row>
    <row r="22" spans="1:16" s="3" customFormat="1" ht="33.75" customHeight="1">
      <c r="A22" s="161">
        <f t="shared" si="7"/>
        <v>0</v>
      </c>
      <c r="B22" s="147">
        <v>0</v>
      </c>
      <c r="C22" s="147">
        <v>0</v>
      </c>
      <c r="D22" s="199">
        <f t="shared" si="8"/>
        <v>0</v>
      </c>
      <c r="E22" s="147">
        <v>0</v>
      </c>
      <c r="F22" s="254">
        <v>0</v>
      </c>
      <c r="G22" s="199">
        <f t="shared" si="9"/>
        <v>5</v>
      </c>
      <c r="H22" s="147">
        <v>0</v>
      </c>
      <c r="I22" s="147">
        <v>5</v>
      </c>
      <c r="J22" s="199">
        <f t="shared" si="10"/>
        <v>3</v>
      </c>
      <c r="K22" s="147">
        <v>3</v>
      </c>
      <c r="L22" s="254">
        <v>0</v>
      </c>
      <c r="M22" s="199">
        <f t="shared" si="11"/>
        <v>0</v>
      </c>
      <c r="N22" s="147">
        <v>0</v>
      </c>
      <c r="O22" s="149">
        <v>0</v>
      </c>
      <c r="P22" s="77" t="s">
        <v>209</v>
      </c>
    </row>
    <row r="23" spans="1:16" s="3" customFormat="1" ht="33.75" customHeight="1">
      <c r="A23" s="161">
        <f t="shared" si="7"/>
        <v>0</v>
      </c>
      <c r="B23" s="147">
        <v>0</v>
      </c>
      <c r="C23" s="147">
        <v>0</v>
      </c>
      <c r="D23" s="199">
        <f t="shared" si="8"/>
        <v>0</v>
      </c>
      <c r="E23" s="147">
        <v>0</v>
      </c>
      <c r="F23" s="254">
        <v>0</v>
      </c>
      <c r="G23" s="199">
        <f t="shared" si="9"/>
        <v>0</v>
      </c>
      <c r="H23" s="147">
        <v>0</v>
      </c>
      <c r="I23" s="147">
        <v>0</v>
      </c>
      <c r="J23" s="199">
        <f t="shared" si="10"/>
        <v>1</v>
      </c>
      <c r="K23" s="147">
        <v>0</v>
      </c>
      <c r="L23" s="254">
        <v>1</v>
      </c>
      <c r="M23" s="199">
        <f t="shared" si="11"/>
        <v>0</v>
      </c>
      <c r="N23" s="147">
        <v>0</v>
      </c>
      <c r="O23" s="149">
        <v>0</v>
      </c>
      <c r="P23" s="77" t="s">
        <v>210</v>
      </c>
    </row>
    <row r="24" spans="1:16" s="3" customFormat="1" ht="33.75" customHeight="1">
      <c r="A24" s="161">
        <f t="shared" si="7"/>
        <v>0</v>
      </c>
      <c r="B24" s="147">
        <v>0</v>
      </c>
      <c r="C24" s="147">
        <v>0</v>
      </c>
      <c r="D24" s="199">
        <f t="shared" si="8"/>
        <v>0</v>
      </c>
      <c r="E24" s="147">
        <v>0</v>
      </c>
      <c r="F24" s="254">
        <v>0</v>
      </c>
      <c r="G24" s="199">
        <f t="shared" si="9"/>
        <v>0</v>
      </c>
      <c r="H24" s="147">
        <v>0</v>
      </c>
      <c r="I24" s="147">
        <v>0</v>
      </c>
      <c r="J24" s="199">
        <f t="shared" si="10"/>
        <v>3</v>
      </c>
      <c r="K24" s="147">
        <v>0</v>
      </c>
      <c r="L24" s="254">
        <v>3</v>
      </c>
      <c r="M24" s="199">
        <f t="shared" si="11"/>
        <v>0</v>
      </c>
      <c r="N24" s="147">
        <v>0</v>
      </c>
      <c r="O24" s="149">
        <v>0</v>
      </c>
      <c r="P24" s="77" t="s">
        <v>113</v>
      </c>
    </row>
    <row r="25" spans="1:16" s="3" customFormat="1" ht="33.75" customHeight="1">
      <c r="A25" s="161">
        <f t="shared" si="7"/>
        <v>0</v>
      </c>
      <c r="B25" s="147">
        <v>0</v>
      </c>
      <c r="C25" s="147">
        <v>0</v>
      </c>
      <c r="D25" s="199">
        <f t="shared" si="8"/>
        <v>0</v>
      </c>
      <c r="E25" s="147">
        <v>0</v>
      </c>
      <c r="F25" s="254">
        <v>0</v>
      </c>
      <c r="G25" s="199">
        <f t="shared" si="9"/>
        <v>0</v>
      </c>
      <c r="H25" s="147">
        <v>0</v>
      </c>
      <c r="I25" s="147">
        <v>0</v>
      </c>
      <c r="J25" s="199">
        <f t="shared" si="10"/>
        <v>4</v>
      </c>
      <c r="K25" s="147">
        <v>0</v>
      </c>
      <c r="L25" s="254">
        <v>4</v>
      </c>
      <c r="M25" s="199">
        <f t="shared" si="11"/>
        <v>0</v>
      </c>
      <c r="N25" s="147">
        <v>0</v>
      </c>
      <c r="O25" s="149">
        <v>0</v>
      </c>
      <c r="P25" s="77" t="s">
        <v>190</v>
      </c>
    </row>
    <row r="26" spans="1:16" s="3" customFormat="1" ht="33.75" customHeight="1">
      <c r="A26" s="161">
        <f t="shared" si="7"/>
        <v>0</v>
      </c>
      <c r="B26" s="147">
        <v>0</v>
      </c>
      <c r="C26" s="147">
        <v>0</v>
      </c>
      <c r="D26" s="199">
        <f t="shared" si="8"/>
        <v>0</v>
      </c>
      <c r="E26" s="147">
        <v>0</v>
      </c>
      <c r="F26" s="254">
        <v>0</v>
      </c>
      <c r="G26" s="199">
        <f t="shared" si="9"/>
        <v>0</v>
      </c>
      <c r="H26" s="147">
        <v>0</v>
      </c>
      <c r="I26" s="147">
        <v>0</v>
      </c>
      <c r="J26" s="199">
        <f t="shared" si="10"/>
        <v>2</v>
      </c>
      <c r="K26" s="147">
        <v>0</v>
      </c>
      <c r="L26" s="254">
        <v>2</v>
      </c>
      <c r="M26" s="199">
        <f t="shared" si="11"/>
        <v>0</v>
      </c>
      <c r="N26" s="147">
        <v>0</v>
      </c>
      <c r="O26" s="149">
        <v>0</v>
      </c>
      <c r="P26" s="77" t="s">
        <v>191</v>
      </c>
    </row>
    <row r="27" spans="1:16" s="3" customFormat="1" ht="33.75" customHeight="1">
      <c r="A27" s="161">
        <f t="shared" si="7"/>
        <v>0</v>
      </c>
      <c r="B27" s="147">
        <v>0</v>
      </c>
      <c r="C27" s="147">
        <v>0</v>
      </c>
      <c r="D27" s="199">
        <f t="shared" si="8"/>
        <v>0</v>
      </c>
      <c r="E27" s="147">
        <v>0</v>
      </c>
      <c r="F27" s="254">
        <v>0</v>
      </c>
      <c r="G27" s="199">
        <f t="shared" si="9"/>
        <v>0</v>
      </c>
      <c r="H27" s="147">
        <v>0</v>
      </c>
      <c r="I27" s="147">
        <v>0</v>
      </c>
      <c r="J27" s="199">
        <f t="shared" si="10"/>
        <v>2</v>
      </c>
      <c r="K27" s="147">
        <v>0</v>
      </c>
      <c r="L27" s="254">
        <v>2</v>
      </c>
      <c r="M27" s="199">
        <f t="shared" si="11"/>
        <v>0</v>
      </c>
      <c r="N27" s="147">
        <v>0</v>
      </c>
      <c r="O27" s="149">
        <v>0</v>
      </c>
      <c r="P27" s="77" t="s">
        <v>192</v>
      </c>
    </row>
    <row r="28" spans="1:16" s="3" customFormat="1" ht="33.75" customHeight="1">
      <c r="A28" s="161">
        <f t="shared" si="7"/>
        <v>0</v>
      </c>
      <c r="B28" s="147">
        <v>0</v>
      </c>
      <c r="C28" s="147">
        <v>0</v>
      </c>
      <c r="D28" s="199">
        <f t="shared" si="8"/>
        <v>0</v>
      </c>
      <c r="E28" s="147">
        <v>0</v>
      </c>
      <c r="F28" s="254">
        <v>0</v>
      </c>
      <c r="G28" s="199">
        <f t="shared" si="9"/>
        <v>2</v>
      </c>
      <c r="H28" s="147">
        <v>0</v>
      </c>
      <c r="I28" s="147">
        <v>2</v>
      </c>
      <c r="J28" s="199">
        <f t="shared" si="10"/>
        <v>2</v>
      </c>
      <c r="K28" s="147">
        <v>0</v>
      </c>
      <c r="L28" s="254">
        <v>2</v>
      </c>
      <c r="M28" s="199">
        <f t="shared" si="11"/>
        <v>0</v>
      </c>
      <c r="N28" s="147">
        <v>0</v>
      </c>
      <c r="O28" s="149">
        <v>0</v>
      </c>
      <c r="P28" s="78" t="s">
        <v>248</v>
      </c>
    </row>
    <row r="29" spans="1:16" s="3" customFormat="1" ht="33.75" customHeight="1" thickBot="1">
      <c r="A29" s="291">
        <f t="shared" si="7"/>
        <v>0</v>
      </c>
      <c r="B29" s="152">
        <v>0</v>
      </c>
      <c r="C29" s="152">
        <v>0</v>
      </c>
      <c r="D29" s="287">
        <f t="shared" si="8"/>
        <v>0</v>
      </c>
      <c r="E29" s="152">
        <v>0</v>
      </c>
      <c r="F29" s="255">
        <v>0</v>
      </c>
      <c r="G29" s="287">
        <f t="shared" si="9"/>
        <v>0</v>
      </c>
      <c r="H29" s="152">
        <v>0</v>
      </c>
      <c r="I29" s="152">
        <v>0</v>
      </c>
      <c r="J29" s="287">
        <f t="shared" si="10"/>
        <v>2</v>
      </c>
      <c r="K29" s="152">
        <v>1</v>
      </c>
      <c r="L29" s="255">
        <v>1</v>
      </c>
      <c r="M29" s="287">
        <f t="shared" si="11"/>
        <v>0</v>
      </c>
      <c r="N29" s="152">
        <v>0</v>
      </c>
      <c r="O29" s="153">
        <v>0</v>
      </c>
      <c r="P29" s="79" t="s">
        <v>115</v>
      </c>
    </row>
  </sheetData>
  <sheetProtection/>
  <mergeCells count="6">
    <mergeCell ref="P4:P6"/>
    <mergeCell ref="J5:L5"/>
    <mergeCell ref="A5:C5"/>
    <mergeCell ref="D5:F5"/>
    <mergeCell ref="G5:I5"/>
    <mergeCell ref="M5:O5"/>
  </mergeCells>
  <printOptions/>
  <pageMargins left="0.7086614173228347" right="0.5118110236220472" top="0.8267716535433072" bottom="0.4724409448818898" header="0.5118110236220472" footer="0.3937007874015748"/>
  <pageSetup horizontalDpi="600" verticalDpi="600" orientation="portrait" paperSize="9" scale="90" r:id="rId1"/>
  <headerFooter scaleWithDoc="0" alignWithMargins="0">
    <oddHeader>&amp;R中学校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63"/>
  <sheetViews>
    <sheetView showGridLines="0" tabSelected="1" zoomScaleSheetLayoutView="100" zoomScalePageLayoutView="0" workbookViewId="0" topLeftCell="A13">
      <selection activeCell="W36" sqref="W36"/>
    </sheetView>
  </sheetViews>
  <sheetFormatPr defaultColWidth="8.625" defaultRowHeight="19.5" customHeight="1"/>
  <cols>
    <col min="1" max="8" width="3.00390625" style="3" customWidth="1"/>
    <col min="9" max="9" width="3.375" style="3" customWidth="1"/>
    <col min="10" max="35" width="3.00390625" style="3" customWidth="1"/>
    <col min="36" max="36" width="2.875" style="3" customWidth="1"/>
    <col min="37" max="50" width="3.00390625" style="3" customWidth="1"/>
    <col min="51" max="53" width="2.625" style="3" customWidth="1"/>
    <col min="54" max="16384" width="8.625" style="3" customWidth="1"/>
  </cols>
  <sheetData>
    <row r="2" spans="1:46" ht="19.5" customHeight="1" thickBot="1">
      <c r="A2" s="82" t="s">
        <v>263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9" customHeight="1" thickBot="1">
      <c r="A3" s="451" t="s">
        <v>212</v>
      </c>
      <c r="B3" s="451"/>
      <c r="C3" s="451"/>
      <c r="D3" s="451"/>
      <c r="E3" s="451"/>
      <c r="F3" s="452"/>
      <c r="G3" s="475" t="s">
        <v>211</v>
      </c>
      <c r="H3" s="476"/>
      <c r="I3" s="476"/>
      <c r="J3" s="476"/>
      <c r="K3" s="477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ht="19.5" customHeight="1">
      <c r="A4" s="455"/>
      <c r="B4" s="455"/>
      <c r="C4" s="455"/>
      <c r="D4" s="455"/>
      <c r="E4" s="455"/>
      <c r="F4" s="456"/>
      <c r="G4" s="478"/>
      <c r="H4" s="479"/>
      <c r="I4" s="479"/>
      <c r="J4" s="479"/>
      <c r="K4" s="342"/>
      <c r="L4" s="331" t="s">
        <v>128</v>
      </c>
      <c r="M4" s="331"/>
      <c r="N4" s="331"/>
      <c r="O4" s="331"/>
      <c r="P4" s="331"/>
      <c r="Q4" s="331" t="s">
        <v>129</v>
      </c>
      <c r="R4" s="331"/>
      <c r="S4" s="331"/>
      <c r="T4" s="331"/>
      <c r="U4" s="331"/>
      <c r="V4" s="331" t="s">
        <v>130</v>
      </c>
      <c r="W4" s="331"/>
      <c r="X4" s="331"/>
      <c r="Y4" s="331"/>
      <c r="Z4" s="327"/>
      <c r="AA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17.25" customHeight="1" thickBot="1">
      <c r="A5" s="480" t="s">
        <v>213</v>
      </c>
      <c r="B5" s="480"/>
      <c r="C5" s="480"/>
      <c r="D5" s="480"/>
      <c r="E5" s="480"/>
      <c r="F5" s="481"/>
      <c r="G5" s="462">
        <f>SUM(L5,Q5,V5)</f>
        <v>146</v>
      </c>
      <c r="H5" s="463"/>
      <c r="I5" s="463"/>
      <c r="J5" s="463"/>
      <c r="K5" s="464"/>
      <c r="L5" s="468">
        <v>2</v>
      </c>
      <c r="M5" s="468"/>
      <c r="N5" s="468"/>
      <c r="O5" s="468"/>
      <c r="P5" s="468"/>
      <c r="Q5" s="468">
        <v>144</v>
      </c>
      <c r="R5" s="468"/>
      <c r="S5" s="468"/>
      <c r="T5" s="468"/>
      <c r="U5" s="468"/>
      <c r="V5" s="468" t="s">
        <v>251</v>
      </c>
      <c r="W5" s="468"/>
      <c r="X5" s="468"/>
      <c r="Y5" s="468"/>
      <c r="Z5" s="470"/>
      <c r="AA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17.25" customHeight="1" thickBot="1">
      <c r="A6" s="482"/>
      <c r="B6" s="482"/>
      <c r="C6" s="482"/>
      <c r="D6" s="482"/>
      <c r="E6" s="482"/>
      <c r="F6" s="483"/>
      <c r="G6" s="465"/>
      <c r="H6" s="466"/>
      <c r="I6" s="466"/>
      <c r="J6" s="466"/>
      <c r="K6" s="467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71"/>
      <c r="AA6" s="17"/>
      <c r="AE6" s="341"/>
      <c r="AF6" s="341"/>
      <c r="AG6" s="341"/>
      <c r="AH6" s="341"/>
      <c r="AI6" s="341"/>
      <c r="AJ6" s="341"/>
      <c r="AK6" s="341"/>
      <c r="AL6" s="341"/>
      <c r="AM6" s="17"/>
      <c r="AN6" s="17"/>
      <c r="AO6" s="17"/>
      <c r="AP6" s="17"/>
      <c r="AQ6" s="17"/>
      <c r="AR6" s="17"/>
      <c r="AS6" s="17"/>
      <c r="AT6" s="17"/>
    </row>
    <row r="8" spans="1:48" ht="19.5" customHeight="1" thickBot="1">
      <c r="A8" s="82" t="s">
        <v>264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50" ht="9.75" customHeight="1">
      <c r="A9" s="451" t="s">
        <v>214</v>
      </c>
      <c r="B9" s="451"/>
      <c r="C9" s="451"/>
      <c r="D9" s="451"/>
      <c r="E9" s="452"/>
      <c r="F9" s="537" t="s">
        <v>215</v>
      </c>
      <c r="G9" s="537"/>
      <c r="H9" s="537"/>
      <c r="I9" s="537"/>
      <c r="J9" s="537"/>
      <c r="K9" s="537"/>
      <c r="L9" s="537"/>
      <c r="M9" s="537"/>
      <c r="N9" s="537"/>
      <c r="O9" s="537"/>
      <c r="P9" s="537" t="s">
        <v>216</v>
      </c>
      <c r="Q9" s="537"/>
      <c r="R9" s="537"/>
      <c r="S9" s="537"/>
      <c r="T9" s="537"/>
      <c r="U9" s="537"/>
      <c r="V9" s="537"/>
      <c r="W9" s="537"/>
      <c r="X9" s="537"/>
      <c r="Y9" s="537"/>
      <c r="Z9" s="537" t="s">
        <v>217</v>
      </c>
      <c r="AA9" s="537"/>
      <c r="AB9" s="537"/>
      <c r="AC9" s="537"/>
      <c r="AD9" s="537"/>
      <c r="AE9" s="537"/>
      <c r="AF9" s="537"/>
      <c r="AG9" s="537"/>
      <c r="AH9" s="537"/>
      <c r="AI9" s="537"/>
      <c r="AJ9" s="539" t="s">
        <v>273</v>
      </c>
      <c r="AK9" s="537"/>
      <c r="AL9" s="537"/>
      <c r="AM9" s="537"/>
      <c r="AN9" s="537"/>
      <c r="AO9" s="537"/>
      <c r="AP9" s="537"/>
      <c r="AQ9" s="537"/>
      <c r="AR9" s="537"/>
      <c r="AS9" s="540"/>
      <c r="AT9" s="20"/>
      <c r="AU9" s="20"/>
      <c r="AV9" s="20"/>
      <c r="AW9" s="17"/>
      <c r="AX9" s="17"/>
    </row>
    <row r="10" spans="1:50" ht="9.75" customHeight="1">
      <c r="A10" s="453"/>
      <c r="B10" s="453"/>
      <c r="C10" s="453"/>
      <c r="D10" s="453"/>
      <c r="E10" s="454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538"/>
      <c r="AO10" s="538"/>
      <c r="AP10" s="538"/>
      <c r="AQ10" s="538"/>
      <c r="AR10" s="538"/>
      <c r="AS10" s="541"/>
      <c r="AT10" s="20"/>
      <c r="AU10" s="20"/>
      <c r="AV10" s="20"/>
      <c r="AW10" s="17"/>
      <c r="AX10" s="17"/>
    </row>
    <row r="11" spans="1:50" ht="19.5" customHeight="1">
      <c r="A11" s="455"/>
      <c r="B11" s="455"/>
      <c r="C11" s="455"/>
      <c r="D11" s="455"/>
      <c r="E11" s="456"/>
      <c r="F11" s="457" t="s">
        <v>104</v>
      </c>
      <c r="G11" s="458"/>
      <c r="H11" s="458"/>
      <c r="I11" s="458"/>
      <c r="J11" s="459"/>
      <c r="K11" s="542" t="s">
        <v>119</v>
      </c>
      <c r="L11" s="458"/>
      <c r="M11" s="458"/>
      <c r="N11" s="458"/>
      <c r="O11" s="458"/>
      <c r="P11" s="458" t="s">
        <v>104</v>
      </c>
      <c r="Q11" s="458"/>
      <c r="R11" s="458"/>
      <c r="S11" s="458"/>
      <c r="T11" s="459"/>
      <c r="U11" s="542" t="s">
        <v>119</v>
      </c>
      <c r="V11" s="458"/>
      <c r="W11" s="458"/>
      <c r="X11" s="458"/>
      <c r="Y11" s="458"/>
      <c r="Z11" s="458" t="s">
        <v>104</v>
      </c>
      <c r="AA11" s="458"/>
      <c r="AB11" s="458"/>
      <c r="AC11" s="458"/>
      <c r="AD11" s="459"/>
      <c r="AE11" s="542" t="s">
        <v>119</v>
      </c>
      <c r="AF11" s="458"/>
      <c r="AG11" s="458"/>
      <c r="AH11" s="458"/>
      <c r="AI11" s="458"/>
      <c r="AJ11" s="458" t="s">
        <v>104</v>
      </c>
      <c r="AK11" s="458"/>
      <c r="AL11" s="458"/>
      <c r="AM11" s="458"/>
      <c r="AN11" s="459"/>
      <c r="AO11" s="542" t="s">
        <v>119</v>
      </c>
      <c r="AP11" s="458"/>
      <c r="AQ11" s="458"/>
      <c r="AR11" s="458"/>
      <c r="AS11" s="459"/>
      <c r="AT11" s="17"/>
      <c r="AU11" s="17"/>
      <c r="AV11" s="17"/>
      <c r="AW11" s="17"/>
      <c r="AX11" s="17"/>
    </row>
    <row r="12" spans="1:50" ht="21.75" customHeight="1">
      <c r="A12" s="453" t="s">
        <v>218</v>
      </c>
      <c r="B12" s="453"/>
      <c r="C12" s="453"/>
      <c r="D12" s="453"/>
      <c r="E12" s="454"/>
      <c r="F12" s="447" t="s">
        <v>219</v>
      </c>
      <c r="G12" s="447"/>
      <c r="H12" s="447"/>
      <c r="I12" s="447"/>
      <c r="J12" s="447"/>
      <c r="K12" s="472" t="s">
        <v>219</v>
      </c>
      <c r="L12" s="447"/>
      <c r="M12" s="447"/>
      <c r="N12" s="447"/>
      <c r="O12" s="447"/>
      <c r="P12" s="448" t="s">
        <v>219</v>
      </c>
      <c r="Q12" s="447"/>
      <c r="R12" s="447"/>
      <c r="S12" s="447"/>
      <c r="T12" s="473"/>
      <c r="U12" s="447" t="s">
        <v>219</v>
      </c>
      <c r="V12" s="447"/>
      <c r="W12" s="447"/>
      <c r="X12" s="447"/>
      <c r="Y12" s="447"/>
      <c r="Z12" s="448" t="s">
        <v>219</v>
      </c>
      <c r="AA12" s="447"/>
      <c r="AB12" s="447"/>
      <c r="AC12" s="447"/>
      <c r="AD12" s="447"/>
      <c r="AE12" s="472" t="s">
        <v>219</v>
      </c>
      <c r="AF12" s="447"/>
      <c r="AG12" s="447"/>
      <c r="AH12" s="447"/>
      <c r="AI12" s="447"/>
      <c r="AJ12" s="448" t="s">
        <v>219</v>
      </c>
      <c r="AK12" s="447"/>
      <c r="AL12" s="447"/>
      <c r="AM12" s="447"/>
      <c r="AN12" s="473"/>
      <c r="AO12" s="447" t="s">
        <v>219</v>
      </c>
      <c r="AP12" s="447"/>
      <c r="AQ12" s="447"/>
      <c r="AR12" s="447"/>
      <c r="AS12" s="447"/>
      <c r="AT12" s="21"/>
      <c r="AU12" s="21"/>
      <c r="AV12" s="21"/>
      <c r="AW12" s="17"/>
      <c r="AX12" s="17"/>
    </row>
    <row r="13" spans="1:50" ht="21.75" customHeight="1">
      <c r="A13" s="453" t="s">
        <v>220</v>
      </c>
      <c r="B13" s="453"/>
      <c r="C13" s="453"/>
      <c r="D13" s="453"/>
      <c r="E13" s="454"/>
      <c r="F13" s="447">
        <v>4</v>
      </c>
      <c r="G13" s="447"/>
      <c r="H13" s="447"/>
      <c r="I13" s="447"/>
      <c r="J13" s="447"/>
      <c r="K13" s="472">
        <v>1</v>
      </c>
      <c r="L13" s="447"/>
      <c r="M13" s="447"/>
      <c r="N13" s="447"/>
      <c r="O13" s="447"/>
      <c r="P13" s="448">
        <v>150</v>
      </c>
      <c r="Q13" s="447"/>
      <c r="R13" s="447"/>
      <c r="S13" s="447"/>
      <c r="T13" s="473"/>
      <c r="U13" s="447">
        <v>16</v>
      </c>
      <c r="V13" s="447"/>
      <c r="W13" s="447"/>
      <c r="X13" s="447"/>
      <c r="Y13" s="447"/>
      <c r="Z13" s="448">
        <v>36</v>
      </c>
      <c r="AA13" s="447"/>
      <c r="AB13" s="447"/>
      <c r="AC13" s="447"/>
      <c r="AD13" s="447"/>
      <c r="AE13" s="472">
        <v>6</v>
      </c>
      <c r="AF13" s="447"/>
      <c r="AG13" s="447"/>
      <c r="AH13" s="447"/>
      <c r="AI13" s="447"/>
      <c r="AJ13" s="448">
        <v>2</v>
      </c>
      <c r="AK13" s="447"/>
      <c r="AL13" s="447"/>
      <c r="AM13" s="447"/>
      <c r="AN13" s="473"/>
      <c r="AO13" s="447" t="s">
        <v>219</v>
      </c>
      <c r="AP13" s="447"/>
      <c r="AQ13" s="447"/>
      <c r="AR13" s="447"/>
      <c r="AS13" s="447"/>
      <c r="AT13" s="21"/>
      <c r="AU13" s="21"/>
      <c r="AV13" s="21"/>
      <c r="AW13" s="17"/>
      <c r="AX13" s="17"/>
    </row>
    <row r="14" spans="1:50" ht="21.75" customHeight="1">
      <c r="A14" s="453" t="s">
        <v>221</v>
      </c>
      <c r="B14" s="453"/>
      <c r="C14" s="453"/>
      <c r="D14" s="453"/>
      <c r="E14" s="454"/>
      <c r="F14" s="447">
        <v>5</v>
      </c>
      <c r="G14" s="447"/>
      <c r="H14" s="447"/>
      <c r="I14" s="447"/>
      <c r="J14" s="447"/>
      <c r="K14" s="472">
        <v>2</v>
      </c>
      <c r="L14" s="447"/>
      <c r="M14" s="447"/>
      <c r="N14" s="447"/>
      <c r="O14" s="447"/>
      <c r="P14" s="448">
        <v>235</v>
      </c>
      <c r="Q14" s="447"/>
      <c r="R14" s="447"/>
      <c r="S14" s="447"/>
      <c r="T14" s="473"/>
      <c r="U14" s="447">
        <v>15</v>
      </c>
      <c r="V14" s="447"/>
      <c r="W14" s="447"/>
      <c r="X14" s="447"/>
      <c r="Y14" s="447"/>
      <c r="Z14" s="448">
        <v>49</v>
      </c>
      <c r="AA14" s="447"/>
      <c r="AB14" s="447"/>
      <c r="AC14" s="447"/>
      <c r="AD14" s="447"/>
      <c r="AE14" s="472">
        <v>8</v>
      </c>
      <c r="AF14" s="447"/>
      <c r="AG14" s="447"/>
      <c r="AH14" s="447"/>
      <c r="AI14" s="447"/>
      <c r="AJ14" s="448">
        <v>4</v>
      </c>
      <c r="AK14" s="447"/>
      <c r="AL14" s="447"/>
      <c r="AM14" s="447"/>
      <c r="AN14" s="473"/>
      <c r="AO14" s="447" t="s">
        <v>219</v>
      </c>
      <c r="AP14" s="447"/>
      <c r="AQ14" s="447"/>
      <c r="AR14" s="447"/>
      <c r="AS14" s="447"/>
      <c r="AT14" s="21"/>
      <c r="AU14" s="21"/>
      <c r="AV14" s="21"/>
      <c r="AW14" s="17"/>
      <c r="AX14" s="17"/>
    </row>
    <row r="15" spans="1:50" ht="21.75" customHeight="1">
      <c r="A15" s="453" t="s">
        <v>222</v>
      </c>
      <c r="B15" s="453"/>
      <c r="C15" s="453"/>
      <c r="D15" s="453"/>
      <c r="E15" s="454"/>
      <c r="F15" s="447">
        <v>3</v>
      </c>
      <c r="G15" s="447"/>
      <c r="H15" s="447"/>
      <c r="I15" s="447"/>
      <c r="J15" s="447"/>
      <c r="K15" s="472" t="s">
        <v>219</v>
      </c>
      <c r="L15" s="447"/>
      <c r="M15" s="447"/>
      <c r="N15" s="447"/>
      <c r="O15" s="447"/>
      <c r="P15" s="448">
        <v>15</v>
      </c>
      <c r="Q15" s="447"/>
      <c r="R15" s="447"/>
      <c r="S15" s="447"/>
      <c r="T15" s="473"/>
      <c r="U15" s="447" t="s">
        <v>219</v>
      </c>
      <c r="V15" s="447"/>
      <c r="W15" s="447"/>
      <c r="X15" s="447"/>
      <c r="Y15" s="447"/>
      <c r="Z15" s="448">
        <v>17</v>
      </c>
      <c r="AA15" s="447"/>
      <c r="AB15" s="447"/>
      <c r="AC15" s="447"/>
      <c r="AD15" s="447"/>
      <c r="AE15" s="472" t="s">
        <v>219</v>
      </c>
      <c r="AF15" s="447"/>
      <c r="AG15" s="447"/>
      <c r="AH15" s="447"/>
      <c r="AI15" s="447"/>
      <c r="AJ15" s="448">
        <v>2</v>
      </c>
      <c r="AK15" s="447"/>
      <c r="AL15" s="447"/>
      <c r="AM15" s="447"/>
      <c r="AN15" s="473"/>
      <c r="AO15" s="447" t="s">
        <v>219</v>
      </c>
      <c r="AP15" s="447"/>
      <c r="AQ15" s="447"/>
      <c r="AR15" s="447"/>
      <c r="AS15" s="447"/>
      <c r="AT15" s="21"/>
      <c r="AU15" s="21"/>
      <c r="AV15" s="21"/>
      <c r="AW15" s="17"/>
      <c r="AX15" s="17"/>
    </row>
    <row r="16" spans="1:50" ht="21.75" customHeight="1">
      <c r="A16" s="453" t="s">
        <v>223</v>
      </c>
      <c r="B16" s="453"/>
      <c r="C16" s="453"/>
      <c r="D16" s="453"/>
      <c r="E16" s="454"/>
      <c r="F16" s="447" t="s">
        <v>219</v>
      </c>
      <c r="G16" s="447"/>
      <c r="H16" s="447"/>
      <c r="I16" s="447"/>
      <c r="J16" s="447"/>
      <c r="K16" s="472">
        <v>1</v>
      </c>
      <c r="L16" s="447"/>
      <c r="M16" s="447"/>
      <c r="N16" s="447"/>
      <c r="O16" s="447"/>
      <c r="P16" s="448">
        <v>0</v>
      </c>
      <c r="Q16" s="447"/>
      <c r="R16" s="447"/>
      <c r="S16" s="447"/>
      <c r="T16" s="473"/>
      <c r="U16" s="447">
        <v>7</v>
      </c>
      <c r="V16" s="447"/>
      <c r="W16" s="447"/>
      <c r="X16" s="447"/>
      <c r="Y16" s="447"/>
      <c r="Z16" s="448" t="s">
        <v>219</v>
      </c>
      <c r="AA16" s="447"/>
      <c r="AB16" s="447"/>
      <c r="AC16" s="447"/>
      <c r="AD16" s="447"/>
      <c r="AE16" s="472">
        <v>5</v>
      </c>
      <c r="AF16" s="447"/>
      <c r="AG16" s="447"/>
      <c r="AH16" s="447"/>
      <c r="AI16" s="447"/>
      <c r="AJ16" s="448" t="s">
        <v>219</v>
      </c>
      <c r="AK16" s="447"/>
      <c r="AL16" s="447"/>
      <c r="AM16" s="447"/>
      <c r="AN16" s="473"/>
      <c r="AO16" s="447" t="s">
        <v>219</v>
      </c>
      <c r="AP16" s="447"/>
      <c r="AQ16" s="447"/>
      <c r="AR16" s="447"/>
      <c r="AS16" s="447"/>
      <c r="AT16" s="21"/>
      <c r="AU16" s="21"/>
      <c r="AV16" s="21"/>
      <c r="AW16" s="17"/>
      <c r="AX16" s="17"/>
    </row>
    <row r="17" spans="1:50" ht="21.75" customHeight="1" thickBot="1">
      <c r="A17" s="460" t="s">
        <v>224</v>
      </c>
      <c r="B17" s="460"/>
      <c r="C17" s="460"/>
      <c r="D17" s="460"/>
      <c r="E17" s="461"/>
      <c r="F17" s="474">
        <f>SUM(F12:J16)</f>
        <v>12</v>
      </c>
      <c r="G17" s="474"/>
      <c r="H17" s="474"/>
      <c r="I17" s="474"/>
      <c r="J17" s="474"/>
      <c r="K17" s="470">
        <f>SUM(K12:O16)</f>
        <v>4</v>
      </c>
      <c r="L17" s="474"/>
      <c r="M17" s="474"/>
      <c r="N17" s="474"/>
      <c r="O17" s="474"/>
      <c r="P17" s="464">
        <f>SUM(P12:T16)</f>
        <v>400</v>
      </c>
      <c r="Q17" s="474"/>
      <c r="R17" s="474"/>
      <c r="S17" s="474"/>
      <c r="T17" s="484"/>
      <c r="U17" s="474">
        <f>SUM(U12:Y16)</f>
        <v>38</v>
      </c>
      <c r="V17" s="474"/>
      <c r="W17" s="474"/>
      <c r="X17" s="474"/>
      <c r="Y17" s="474"/>
      <c r="Z17" s="464">
        <f>SUM(Z12:AD16)</f>
        <v>102</v>
      </c>
      <c r="AA17" s="474"/>
      <c r="AB17" s="474"/>
      <c r="AC17" s="474"/>
      <c r="AD17" s="474"/>
      <c r="AE17" s="470">
        <f>SUM(AE12:AI16)</f>
        <v>19</v>
      </c>
      <c r="AF17" s="474"/>
      <c r="AG17" s="474"/>
      <c r="AH17" s="474"/>
      <c r="AI17" s="474"/>
      <c r="AJ17" s="464">
        <f>SUM(AJ13:AN16)</f>
        <v>8</v>
      </c>
      <c r="AK17" s="474"/>
      <c r="AL17" s="474"/>
      <c r="AM17" s="474"/>
      <c r="AN17" s="484"/>
      <c r="AO17" s="474" t="s">
        <v>219</v>
      </c>
      <c r="AP17" s="474"/>
      <c r="AQ17" s="474"/>
      <c r="AR17" s="474"/>
      <c r="AS17" s="474"/>
      <c r="AT17" s="21"/>
      <c r="AU17" s="21"/>
      <c r="AV17" s="21"/>
      <c r="AW17" s="17"/>
      <c r="AX17" s="17"/>
    </row>
    <row r="19" spans="1:50" ht="19.5" customHeight="1" thickBot="1">
      <c r="A19" s="82" t="s">
        <v>265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1" ht="19.5" customHeight="1">
      <c r="A20" s="423" t="s">
        <v>127</v>
      </c>
      <c r="B20" s="423"/>
      <c r="C20" s="424"/>
      <c r="D20" s="391" t="s">
        <v>120</v>
      </c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427" t="s">
        <v>131</v>
      </c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20"/>
      <c r="AW20" s="20"/>
      <c r="AX20" s="20"/>
      <c r="AY20" s="17"/>
    </row>
    <row r="21" spans="1:51" ht="19.5" customHeight="1">
      <c r="A21" s="439"/>
      <c r="B21" s="439"/>
      <c r="C21" s="440"/>
      <c r="D21" s="445" t="s">
        <v>79</v>
      </c>
      <c r="E21" s="445"/>
      <c r="F21" s="445"/>
      <c r="G21" s="490" t="s">
        <v>121</v>
      </c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85" t="s">
        <v>122</v>
      </c>
      <c r="X21" s="485"/>
      <c r="Y21" s="486"/>
      <c r="Z21" s="489" t="s">
        <v>79</v>
      </c>
      <c r="AA21" s="445"/>
      <c r="AB21" s="445"/>
      <c r="AC21" s="490" t="s">
        <v>121</v>
      </c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0"/>
      <c r="AS21" s="485" t="s">
        <v>122</v>
      </c>
      <c r="AT21" s="485"/>
      <c r="AU21" s="493"/>
      <c r="AV21" s="20"/>
      <c r="AW21" s="20"/>
      <c r="AX21" s="20"/>
      <c r="AY21" s="17"/>
    </row>
    <row r="22" spans="1:51" ht="15.75" customHeight="1">
      <c r="A22" s="439"/>
      <c r="B22" s="439"/>
      <c r="C22" s="440"/>
      <c r="D22" s="445"/>
      <c r="E22" s="445"/>
      <c r="F22" s="445"/>
      <c r="G22" s="491" t="s">
        <v>123</v>
      </c>
      <c r="H22" s="490"/>
      <c r="I22" s="490"/>
      <c r="J22" s="490"/>
      <c r="K22" s="491" t="s">
        <v>124</v>
      </c>
      <c r="L22" s="490"/>
      <c r="M22" s="490"/>
      <c r="N22" s="490"/>
      <c r="O22" s="490" t="s">
        <v>125</v>
      </c>
      <c r="P22" s="490"/>
      <c r="Q22" s="490"/>
      <c r="R22" s="490"/>
      <c r="S22" s="490" t="s">
        <v>126</v>
      </c>
      <c r="T22" s="490"/>
      <c r="U22" s="490"/>
      <c r="V22" s="490"/>
      <c r="W22" s="485"/>
      <c r="X22" s="485"/>
      <c r="Y22" s="486"/>
      <c r="Z22" s="489"/>
      <c r="AA22" s="445"/>
      <c r="AB22" s="445"/>
      <c r="AC22" s="491" t="s">
        <v>123</v>
      </c>
      <c r="AD22" s="490"/>
      <c r="AE22" s="490"/>
      <c r="AF22" s="490"/>
      <c r="AG22" s="491" t="s">
        <v>124</v>
      </c>
      <c r="AH22" s="490"/>
      <c r="AI22" s="490"/>
      <c r="AJ22" s="490"/>
      <c r="AK22" s="490" t="s">
        <v>125</v>
      </c>
      <c r="AL22" s="490"/>
      <c r="AM22" s="490"/>
      <c r="AN22" s="490"/>
      <c r="AO22" s="490" t="s">
        <v>126</v>
      </c>
      <c r="AP22" s="490"/>
      <c r="AQ22" s="490"/>
      <c r="AR22" s="490"/>
      <c r="AS22" s="485"/>
      <c r="AT22" s="485"/>
      <c r="AU22" s="493"/>
      <c r="AV22" s="20"/>
      <c r="AW22" s="20"/>
      <c r="AX22" s="20"/>
      <c r="AY22" s="17"/>
    </row>
    <row r="23" spans="1:51" ht="15.75" customHeight="1">
      <c r="A23" s="439"/>
      <c r="B23" s="439"/>
      <c r="C23" s="440"/>
      <c r="D23" s="445"/>
      <c r="E23" s="445"/>
      <c r="F23" s="445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85"/>
      <c r="X23" s="485"/>
      <c r="Y23" s="486"/>
      <c r="Z23" s="489"/>
      <c r="AA23" s="445"/>
      <c r="AB23" s="445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490"/>
      <c r="AS23" s="485"/>
      <c r="AT23" s="485"/>
      <c r="AU23" s="493"/>
      <c r="AV23" s="20"/>
      <c r="AW23" s="20"/>
      <c r="AX23" s="20"/>
      <c r="AY23" s="17"/>
    </row>
    <row r="24" spans="1:51" ht="15.75" customHeight="1">
      <c r="A24" s="425"/>
      <c r="B24" s="425"/>
      <c r="C24" s="426"/>
      <c r="D24" s="394"/>
      <c r="E24" s="394"/>
      <c r="F24" s="394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87"/>
      <c r="X24" s="487"/>
      <c r="Y24" s="488"/>
      <c r="Z24" s="428"/>
      <c r="AA24" s="394"/>
      <c r="AB24" s="394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87"/>
      <c r="AT24" s="487"/>
      <c r="AU24" s="494"/>
      <c r="AV24" s="20"/>
      <c r="AW24" s="20"/>
      <c r="AX24" s="20"/>
      <c r="AY24" s="17"/>
    </row>
    <row r="25" spans="1:51" ht="21.75" customHeight="1">
      <c r="A25" s="439" t="s">
        <v>128</v>
      </c>
      <c r="B25" s="439"/>
      <c r="C25" s="440"/>
      <c r="D25" s="410" t="s">
        <v>251</v>
      </c>
      <c r="E25" s="410"/>
      <c r="F25" s="410"/>
      <c r="G25" s="449" t="s">
        <v>149</v>
      </c>
      <c r="H25" s="449"/>
      <c r="I25" s="449"/>
      <c r="J25" s="449"/>
      <c r="K25" s="449" t="s">
        <v>149</v>
      </c>
      <c r="L25" s="449"/>
      <c r="M25" s="449"/>
      <c r="N25" s="449"/>
      <c r="O25" s="449" t="s">
        <v>149</v>
      </c>
      <c r="P25" s="449"/>
      <c r="Q25" s="449"/>
      <c r="R25" s="449"/>
      <c r="S25" s="449" t="s">
        <v>149</v>
      </c>
      <c r="T25" s="449"/>
      <c r="U25" s="449"/>
      <c r="V25" s="449"/>
      <c r="W25" s="410" t="s">
        <v>251</v>
      </c>
      <c r="X25" s="410"/>
      <c r="Y25" s="410"/>
      <c r="Z25" s="496" t="s">
        <v>149</v>
      </c>
      <c r="AA25" s="410"/>
      <c r="AB25" s="410"/>
      <c r="AC25" s="449" t="s">
        <v>149</v>
      </c>
      <c r="AD25" s="449"/>
      <c r="AE25" s="449"/>
      <c r="AF25" s="449"/>
      <c r="AG25" s="449" t="s">
        <v>149</v>
      </c>
      <c r="AH25" s="449"/>
      <c r="AI25" s="449"/>
      <c r="AJ25" s="449"/>
      <c r="AK25" s="449" t="s">
        <v>149</v>
      </c>
      <c r="AL25" s="449"/>
      <c r="AM25" s="449"/>
      <c r="AN25" s="449"/>
      <c r="AO25" s="449" t="s">
        <v>149</v>
      </c>
      <c r="AP25" s="449"/>
      <c r="AQ25" s="449"/>
      <c r="AR25" s="449"/>
      <c r="AS25" s="410" t="s">
        <v>149</v>
      </c>
      <c r="AT25" s="410"/>
      <c r="AU25" s="410"/>
      <c r="AV25" s="21"/>
      <c r="AW25" s="21"/>
      <c r="AX25" s="21"/>
      <c r="AY25" s="17"/>
    </row>
    <row r="26" spans="1:51" ht="21.75" customHeight="1">
      <c r="A26" s="439" t="s">
        <v>129</v>
      </c>
      <c r="B26" s="439"/>
      <c r="C26" s="440"/>
      <c r="D26" s="410">
        <f>SUM(G26:Y26)</f>
        <v>45</v>
      </c>
      <c r="E26" s="410"/>
      <c r="F26" s="410"/>
      <c r="G26" s="418">
        <v>0</v>
      </c>
      <c r="H26" s="418"/>
      <c r="I26" s="418"/>
      <c r="J26" s="418"/>
      <c r="K26" s="418" t="s">
        <v>149</v>
      </c>
      <c r="L26" s="418"/>
      <c r="M26" s="418"/>
      <c r="N26" s="418"/>
      <c r="O26" s="418" t="s">
        <v>149</v>
      </c>
      <c r="P26" s="418"/>
      <c r="Q26" s="418"/>
      <c r="R26" s="418"/>
      <c r="S26" s="418">
        <v>7</v>
      </c>
      <c r="T26" s="418"/>
      <c r="U26" s="418"/>
      <c r="V26" s="418"/>
      <c r="W26" s="409">
        <v>38</v>
      </c>
      <c r="X26" s="410"/>
      <c r="Y26" s="450"/>
      <c r="Z26" s="410">
        <f>SUM(AC26:AU26)</f>
        <v>1</v>
      </c>
      <c r="AA26" s="410"/>
      <c r="AB26" s="410"/>
      <c r="AC26" s="418" t="s">
        <v>149</v>
      </c>
      <c r="AD26" s="418"/>
      <c r="AE26" s="418"/>
      <c r="AF26" s="418"/>
      <c r="AG26" s="418" t="s">
        <v>149</v>
      </c>
      <c r="AH26" s="418"/>
      <c r="AI26" s="418"/>
      <c r="AJ26" s="418"/>
      <c r="AK26" s="418" t="s">
        <v>149</v>
      </c>
      <c r="AL26" s="418"/>
      <c r="AM26" s="418"/>
      <c r="AN26" s="418"/>
      <c r="AO26" s="418" t="s">
        <v>149</v>
      </c>
      <c r="AP26" s="418"/>
      <c r="AQ26" s="418"/>
      <c r="AR26" s="418"/>
      <c r="AS26" s="410">
        <v>1</v>
      </c>
      <c r="AT26" s="410"/>
      <c r="AU26" s="410"/>
      <c r="AV26" s="21"/>
      <c r="AW26" s="21"/>
      <c r="AX26" s="21"/>
      <c r="AY26" s="17"/>
    </row>
    <row r="27" spans="1:51" ht="21.75" customHeight="1">
      <c r="A27" s="425" t="s">
        <v>130</v>
      </c>
      <c r="B27" s="425"/>
      <c r="C27" s="426"/>
      <c r="D27" s="406" t="s">
        <v>7</v>
      </c>
      <c r="E27" s="406"/>
      <c r="F27" s="406"/>
      <c r="G27" s="438" t="s">
        <v>7</v>
      </c>
      <c r="H27" s="438"/>
      <c r="I27" s="438"/>
      <c r="J27" s="438"/>
      <c r="K27" s="438" t="s">
        <v>7</v>
      </c>
      <c r="L27" s="438"/>
      <c r="M27" s="438"/>
      <c r="N27" s="438"/>
      <c r="O27" s="438" t="s">
        <v>7</v>
      </c>
      <c r="P27" s="438"/>
      <c r="Q27" s="438"/>
      <c r="R27" s="438"/>
      <c r="S27" s="438" t="s">
        <v>7</v>
      </c>
      <c r="T27" s="438"/>
      <c r="U27" s="438"/>
      <c r="V27" s="438"/>
      <c r="W27" s="406" t="s">
        <v>7</v>
      </c>
      <c r="X27" s="406"/>
      <c r="Y27" s="406"/>
      <c r="Z27" s="508" t="s">
        <v>7</v>
      </c>
      <c r="AA27" s="406"/>
      <c r="AB27" s="406"/>
      <c r="AC27" s="438" t="s">
        <v>7</v>
      </c>
      <c r="AD27" s="438"/>
      <c r="AE27" s="438"/>
      <c r="AF27" s="438"/>
      <c r="AG27" s="438" t="s">
        <v>7</v>
      </c>
      <c r="AH27" s="438"/>
      <c r="AI27" s="438"/>
      <c r="AJ27" s="438"/>
      <c r="AK27" s="438" t="s">
        <v>7</v>
      </c>
      <c r="AL27" s="438"/>
      <c r="AM27" s="438"/>
      <c r="AN27" s="438"/>
      <c r="AO27" s="438" t="s">
        <v>7</v>
      </c>
      <c r="AP27" s="438"/>
      <c r="AQ27" s="438"/>
      <c r="AR27" s="438"/>
      <c r="AS27" s="406" t="s">
        <v>7</v>
      </c>
      <c r="AT27" s="406"/>
      <c r="AU27" s="406"/>
      <c r="AV27" s="21"/>
      <c r="AW27" s="21"/>
      <c r="AX27" s="21"/>
      <c r="AY27" s="17"/>
    </row>
    <row r="28" spans="1:51" ht="21.75" customHeight="1" thickBot="1">
      <c r="A28" s="503" t="s">
        <v>79</v>
      </c>
      <c r="B28" s="503"/>
      <c r="C28" s="504"/>
      <c r="D28" s="408">
        <f>SUM(D25:F27)</f>
        <v>45</v>
      </c>
      <c r="E28" s="408"/>
      <c r="F28" s="408"/>
      <c r="G28" s="495">
        <f>SUM(G25:J27)</f>
        <v>0</v>
      </c>
      <c r="H28" s="495"/>
      <c r="I28" s="495"/>
      <c r="J28" s="495"/>
      <c r="K28" s="495" t="s">
        <v>152</v>
      </c>
      <c r="L28" s="495"/>
      <c r="M28" s="495"/>
      <c r="N28" s="495"/>
      <c r="O28" s="495" t="s">
        <v>152</v>
      </c>
      <c r="P28" s="495"/>
      <c r="Q28" s="495"/>
      <c r="R28" s="495"/>
      <c r="S28" s="495">
        <f>SUM(S25:V27)</f>
        <v>7</v>
      </c>
      <c r="T28" s="495"/>
      <c r="U28" s="495"/>
      <c r="V28" s="495"/>
      <c r="W28" s="505">
        <f>SUM(W25:Y27)</f>
        <v>38</v>
      </c>
      <c r="X28" s="506"/>
      <c r="Y28" s="506"/>
      <c r="Z28" s="506">
        <f>SUM(Z25:AB27)</f>
        <v>1</v>
      </c>
      <c r="AA28" s="506"/>
      <c r="AB28" s="507"/>
      <c r="AC28" s="495" t="s">
        <v>251</v>
      </c>
      <c r="AD28" s="495"/>
      <c r="AE28" s="495"/>
      <c r="AF28" s="495"/>
      <c r="AG28" s="495" t="s">
        <v>152</v>
      </c>
      <c r="AH28" s="495"/>
      <c r="AI28" s="495"/>
      <c r="AJ28" s="495"/>
      <c r="AK28" s="495" t="s">
        <v>152</v>
      </c>
      <c r="AL28" s="495"/>
      <c r="AM28" s="495"/>
      <c r="AN28" s="495"/>
      <c r="AO28" s="495" t="s">
        <v>251</v>
      </c>
      <c r="AP28" s="495"/>
      <c r="AQ28" s="495"/>
      <c r="AR28" s="495"/>
      <c r="AS28" s="416">
        <f>SUM(AS25:AU27)</f>
        <v>1</v>
      </c>
      <c r="AT28" s="416"/>
      <c r="AU28" s="416"/>
      <c r="AV28" s="21"/>
      <c r="AW28" s="21"/>
      <c r="AX28" s="21"/>
      <c r="AY28" s="17"/>
    </row>
    <row r="30" spans="1:24" ht="19.5" customHeight="1" thickBot="1">
      <c r="A30" s="82" t="s">
        <v>266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30" ht="15" customHeight="1">
      <c r="A31" s="423" t="s">
        <v>225</v>
      </c>
      <c r="B31" s="423"/>
      <c r="C31" s="424"/>
      <c r="D31" s="391" t="s">
        <v>226</v>
      </c>
      <c r="E31" s="391"/>
      <c r="F31" s="391"/>
      <c r="G31" s="391"/>
      <c r="H31" s="391"/>
      <c r="I31" s="391"/>
      <c r="J31" s="391"/>
      <c r="K31" s="391"/>
      <c r="L31" s="391"/>
      <c r="M31" s="509" t="s">
        <v>227</v>
      </c>
      <c r="N31" s="391"/>
      <c r="O31" s="391"/>
      <c r="P31" s="391"/>
      <c r="Q31" s="391"/>
      <c r="R31" s="391"/>
      <c r="S31" s="391"/>
      <c r="T31" s="391"/>
      <c r="U31" s="392"/>
      <c r="V31" s="500" t="s">
        <v>132</v>
      </c>
      <c r="W31" s="391"/>
      <c r="X31" s="391"/>
      <c r="Y31" s="391"/>
      <c r="Z31" s="391"/>
      <c r="AA31" s="391"/>
      <c r="AB31" s="391"/>
      <c r="AC31" s="391"/>
      <c r="AD31" s="391"/>
    </row>
    <row r="32" spans="1:30" ht="15" customHeight="1">
      <c r="A32" s="425"/>
      <c r="B32" s="425"/>
      <c r="C32" s="426"/>
      <c r="D32" s="394"/>
      <c r="E32" s="394"/>
      <c r="F32" s="394"/>
      <c r="G32" s="394"/>
      <c r="H32" s="394"/>
      <c r="I32" s="394"/>
      <c r="J32" s="394"/>
      <c r="K32" s="394"/>
      <c r="L32" s="394"/>
      <c r="M32" s="393"/>
      <c r="N32" s="394"/>
      <c r="O32" s="394"/>
      <c r="P32" s="394"/>
      <c r="Q32" s="394"/>
      <c r="R32" s="394"/>
      <c r="S32" s="394"/>
      <c r="T32" s="394"/>
      <c r="U32" s="395"/>
      <c r="V32" s="394"/>
      <c r="W32" s="394"/>
      <c r="X32" s="394"/>
      <c r="Y32" s="394"/>
      <c r="Z32" s="394"/>
      <c r="AA32" s="394"/>
      <c r="AB32" s="394"/>
      <c r="AC32" s="394"/>
      <c r="AD32" s="394"/>
    </row>
    <row r="33" spans="1:30" ht="16.5" customHeight="1">
      <c r="A33" s="517" t="s">
        <v>164</v>
      </c>
      <c r="B33" s="517"/>
      <c r="C33" s="518"/>
      <c r="D33" s="397">
        <v>10</v>
      </c>
      <c r="E33" s="397"/>
      <c r="F33" s="397"/>
      <c r="G33" s="397"/>
      <c r="H33" s="397"/>
      <c r="I33" s="397"/>
      <c r="J33" s="397"/>
      <c r="K33" s="397"/>
      <c r="L33" s="397"/>
      <c r="M33" s="396">
        <v>15</v>
      </c>
      <c r="N33" s="397"/>
      <c r="O33" s="397"/>
      <c r="P33" s="397"/>
      <c r="Q33" s="397"/>
      <c r="R33" s="397"/>
      <c r="S33" s="397"/>
      <c r="T33" s="397"/>
      <c r="U33" s="398"/>
      <c r="V33" s="397">
        <v>17</v>
      </c>
      <c r="W33" s="397"/>
      <c r="X33" s="397"/>
      <c r="Y33" s="397"/>
      <c r="Z33" s="397"/>
      <c r="AA33" s="397"/>
      <c r="AB33" s="397"/>
      <c r="AC33" s="397"/>
      <c r="AD33" s="397"/>
    </row>
    <row r="34" spans="1:30" ht="16.5" customHeight="1" thickBot="1">
      <c r="A34" s="503"/>
      <c r="B34" s="503"/>
      <c r="C34" s="504"/>
      <c r="D34" s="416"/>
      <c r="E34" s="416"/>
      <c r="F34" s="416"/>
      <c r="G34" s="416"/>
      <c r="H34" s="416"/>
      <c r="I34" s="416"/>
      <c r="J34" s="416"/>
      <c r="K34" s="416"/>
      <c r="L34" s="416"/>
      <c r="M34" s="415"/>
      <c r="N34" s="416"/>
      <c r="O34" s="416"/>
      <c r="P34" s="416"/>
      <c r="Q34" s="416"/>
      <c r="R34" s="416"/>
      <c r="S34" s="416"/>
      <c r="T34" s="416"/>
      <c r="U34" s="417"/>
      <c r="V34" s="416"/>
      <c r="W34" s="416"/>
      <c r="X34" s="416"/>
      <c r="Y34" s="416"/>
      <c r="Z34" s="416"/>
      <c r="AA34" s="416"/>
      <c r="AB34" s="416"/>
      <c r="AC34" s="416"/>
      <c r="AD34" s="416"/>
    </row>
    <row r="36" spans="1:49" ht="19.5" customHeight="1" thickBot="1">
      <c r="A36" s="82" t="s">
        <v>267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5" ht="17.25" customHeight="1">
      <c r="A37" s="510" t="s">
        <v>127</v>
      </c>
      <c r="B37" s="510"/>
      <c r="C37" s="511"/>
      <c r="D37" s="514" t="s">
        <v>133</v>
      </c>
      <c r="E37" s="515"/>
      <c r="F37" s="515"/>
      <c r="G37" s="515"/>
      <c r="H37" s="497" t="s">
        <v>134</v>
      </c>
      <c r="I37" s="498"/>
      <c r="J37" s="498"/>
      <c r="K37" s="498"/>
      <c r="L37" s="497" t="s">
        <v>135</v>
      </c>
      <c r="M37" s="498"/>
      <c r="N37" s="498"/>
      <c r="O37" s="498"/>
      <c r="P37" s="497" t="s">
        <v>165</v>
      </c>
      <c r="Q37" s="498"/>
      <c r="R37" s="498"/>
      <c r="S37" s="498"/>
      <c r="T37" s="497" t="s">
        <v>166</v>
      </c>
      <c r="U37" s="498"/>
      <c r="V37" s="498"/>
      <c r="W37" s="498"/>
      <c r="X37" s="497" t="s">
        <v>136</v>
      </c>
      <c r="Y37" s="498"/>
      <c r="Z37" s="498"/>
      <c r="AA37" s="498"/>
      <c r="AB37" s="498" t="s">
        <v>137</v>
      </c>
      <c r="AC37" s="498"/>
      <c r="AD37" s="498"/>
      <c r="AE37" s="498"/>
      <c r="AF37" s="501" t="s">
        <v>270</v>
      </c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17"/>
      <c r="AS37" s="17"/>
    </row>
    <row r="38" spans="1:43" ht="11.25" customHeight="1">
      <c r="A38" s="512"/>
      <c r="B38" s="512"/>
      <c r="C38" s="513"/>
      <c r="D38" s="516"/>
      <c r="E38" s="516"/>
      <c r="F38" s="516"/>
      <c r="G38" s="516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399" t="s">
        <v>271</v>
      </c>
      <c r="AG38" s="400"/>
      <c r="AH38" s="400"/>
      <c r="AI38" s="400"/>
      <c r="AJ38" s="400"/>
      <c r="AK38" s="420"/>
      <c r="AL38" s="399" t="s">
        <v>272</v>
      </c>
      <c r="AM38" s="400"/>
      <c r="AN38" s="400"/>
      <c r="AO38" s="400"/>
      <c r="AP38" s="400"/>
      <c r="AQ38" s="400"/>
    </row>
    <row r="39" spans="1:43" ht="11.25" customHeight="1">
      <c r="A39" s="512"/>
      <c r="B39" s="512"/>
      <c r="C39" s="513"/>
      <c r="D39" s="516"/>
      <c r="E39" s="516"/>
      <c r="F39" s="516"/>
      <c r="G39" s="516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01"/>
      <c r="AG39" s="402"/>
      <c r="AH39" s="402"/>
      <c r="AI39" s="402"/>
      <c r="AJ39" s="402"/>
      <c r="AK39" s="421"/>
      <c r="AL39" s="401"/>
      <c r="AM39" s="402"/>
      <c r="AN39" s="402"/>
      <c r="AO39" s="402"/>
      <c r="AP39" s="402"/>
      <c r="AQ39" s="402"/>
    </row>
    <row r="40" spans="1:43" ht="11.25" customHeight="1">
      <c r="A40" s="512"/>
      <c r="B40" s="512"/>
      <c r="C40" s="513"/>
      <c r="D40" s="516"/>
      <c r="E40" s="516"/>
      <c r="F40" s="516"/>
      <c r="G40" s="516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03"/>
      <c r="AG40" s="404"/>
      <c r="AH40" s="404"/>
      <c r="AI40" s="404"/>
      <c r="AJ40" s="404"/>
      <c r="AK40" s="422"/>
      <c r="AL40" s="403"/>
      <c r="AM40" s="404"/>
      <c r="AN40" s="404"/>
      <c r="AO40" s="404"/>
      <c r="AP40" s="404"/>
      <c r="AQ40" s="404"/>
    </row>
    <row r="41" spans="1:43" ht="21.75" customHeight="1">
      <c r="A41" s="439" t="s">
        <v>160</v>
      </c>
      <c r="B41" s="439"/>
      <c r="C41" s="440"/>
      <c r="D41" s="410">
        <v>1</v>
      </c>
      <c r="E41" s="410"/>
      <c r="F41" s="410"/>
      <c r="G41" s="410"/>
      <c r="H41" s="418">
        <v>3</v>
      </c>
      <c r="I41" s="418"/>
      <c r="J41" s="418"/>
      <c r="K41" s="418"/>
      <c r="L41" s="418">
        <v>1</v>
      </c>
      <c r="M41" s="418"/>
      <c r="N41" s="418"/>
      <c r="O41" s="418"/>
      <c r="P41" s="418">
        <v>1</v>
      </c>
      <c r="Q41" s="418"/>
      <c r="R41" s="418"/>
      <c r="S41" s="418"/>
      <c r="T41" s="418">
        <v>1</v>
      </c>
      <c r="U41" s="418"/>
      <c r="V41" s="418"/>
      <c r="W41" s="418"/>
      <c r="X41" s="418" t="s">
        <v>161</v>
      </c>
      <c r="Y41" s="418"/>
      <c r="Z41" s="418"/>
      <c r="AA41" s="418"/>
      <c r="AB41" s="418" t="s">
        <v>161</v>
      </c>
      <c r="AC41" s="418"/>
      <c r="AD41" s="418"/>
      <c r="AE41" s="418"/>
      <c r="AF41" s="396" t="s">
        <v>161</v>
      </c>
      <c r="AG41" s="397"/>
      <c r="AH41" s="397"/>
      <c r="AI41" s="397"/>
      <c r="AJ41" s="397"/>
      <c r="AK41" s="398"/>
      <c r="AL41" s="396" t="s">
        <v>161</v>
      </c>
      <c r="AM41" s="397"/>
      <c r="AN41" s="397"/>
      <c r="AO41" s="397"/>
      <c r="AP41" s="397"/>
      <c r="AQ41" s="397"/>
    </row>
    <row r="42" spans="1:43" ht="21.75" customHeight="1">
      <c r="A42" s="439" t="s">
        <v>162</v>
      </c>
      <c r="B42" s="439"/>
      <c r="C42" s="440"/>
      <c r="D42" s="410">
        <v>76</v>
      </c>
      <c r="E42" s="410"/>
      <c r="F42" s="410"/>
      <c r="G42" s="410"/>
      <c r="H42" s="418">
        <v>191</v>
      </c>
      <c r="I42" s="418"/>
      <c r="J42" s="418"/>
      <c r="K42" s="418"/>
      <c r="L42" s="418">
        <v>72</v>
      </c>
      <c r="M42" s="418"/>
      <c r="N42" s="418"/>
      <c r="O42" s="418"/>
      <c r="P42" s="418">
        <v>75</v>
      </c>
      <c r="Q42" s="418"/>
      <c r="R42" s="418"/>
      <c r="S42" s="418"/>
      <c r="T42" s="418">
        <v>75</v>
      </c>
      <c r="U42" s="418"/>
      <c r="V42" s="418"/>
      <c r="W42" s="418"/>
      <c r="X42" s="418">
        <v>54</v>
      </c>
      <c r="Y42" s="418"/>
      <c r="Z42" s="418"/>
      <c r="AA42" s="418"/>
      <c r="AB42" s="418" t="s">
        <v>4</v>
      </c>
      <c r="AC42" s="418"/>
      <c r="AD42" s="418"/>
      <c r="AE42" s="418"/>
      <c r="AF42" s="409">
        <v>45</v>
      </c>
      <c r="AG42" s="410"/>
      <c r="AH42" s="410"/>
      <c r="AI42" s="410"/>
      <c r="AJ42" s="410"/>
      <c r="AK42" s="502"/>
      <c r="AL42" s="409">
        <v>25</v>
      </c>
      <c r="AM42" s="410"/>
      <c r="AN42" s="410"/>
      <c r="AO42" s="410"/>
      <c r="AP42" s="410"/>
      <c r="AQ42" s="410"/>
    </row>
    <row r="43" spans="1:43" ht="21.75" customHeight="1">
      <c r="A43" s="425" t="s">
        <v>163</v>
      </c>
      <c r="B43" s="425"/>
      <c r="C43" s="426"/>
      <c r="D43" s="410">
        <v>3</v>
      </c>
      <c r="E43" s="410"/>
      <c r="F43" s="410"/>
      <c r="G43" s="410"/>
      <c r="H43" s="438">
        <v>4</v>
      </c>
      <c r="I43" s="438"/>
      <c r="J43" s="438"/>
      <c r="K43" s="438"/>
      <c r="L43" s="438">
        <v>3</v>
      </c>
      <c r="M43" s="438"/>
      <c r="N43" s="438"/>
      <c r="O43" s="438"/>
      <c r="P43" s="438">
        <v>2</v>
      </c>
      <c r="Q43" s="438"/>
      <c r="R43" s="438"/>
      <c r="S43" s="438"/>
      <c r="T43" s="438">
        <v>1</v>
      </c>
      <c r="U43" s="438"/>
      <c r="V43" s="438"/>
      <c r="W43" s="438"/>
      <c r="X43" s="438" t="s">
        <v>4</v>
      </c>
      <c r="Y43" s="438"/>
      <c r="Z43" s="438"/>
      <c r="AA43" s="438"/>
      <c r="AB43" s="438" t="s">
        <v>161</v>
      </c>
      <c r="AC43" s="438"/>
      <c r="AD43" s="438"/>
      <c r="AE43" s="438"/>
      <c r="AF43" s="405" t="s">
        <v>161</v>
      </c>
      <c r="AG43" s="406"/>
      <c r="AH43" s="406"/>
      <c r="AI43" s="406"/>
      <c r="AJ43" s="406"/>
      <c r="AK43" s="419"/>
      <c r="AL43" s="405" t="s">
        <v>161</v>
      </c>
      <c r="AM43" s="406"/>
      <c r="AN43" s="406"/>
      <c r="AO43" s="406"/>
      <c r="AP43" s="406"/>
      <c r="AQ43" s="406"/>
    </row>
    <row r="44" spans="1:43" ht="21.75" customHeight="1" thickBot="1">
      <c r="A44" s="430" t="s">
        <v>228</v>
      </c>
      <c r="B44" s="430"/>
      <c r="C44" s="431"/>
      <c r="D44" s="408">
        <f>SUM(D41:G43)</f>
        <v>80</v>
      </c>
      <c r="E44" s="408"/>
      <c r="F44" s="408"/>
      <c r="G44" s="408"/>
      <c r="H44" s="433">
        <f>SUM(H41:K43)</f>
        <v>198</v>
      </c>
      <c r="I44" s="433"/>
      <c r="J44" s="433"/>
      <c r="K44" s="433"/>
      <c r="L44" s="433">
        <f>SUM(L41:O43)</f>
        <v>76</v>
      </c>
      <c r="M44" s="433"/>
      <c r="N44" s="433"/>
      <c r="O44" s="433"/>
      <c r="P44" s="433">
        <f>SUM(P41:S43)</f>
        <v>78</v>
      </c>
      <c r="Q44" s="433"/>
      <c r="R44" s="433"/>
      <c r="S44" s="433"/>
      <c r="T44" s="433">
        <f>SUM(T41:W43)</f>
        <v>77</v>
      </c>
      <c r="U44" s="433"/>
      <c r="V44" s="433"/>
      <c r="W44" s="433"/>
      <c r="X44" s="433">
        <f>SUM(X41:AA43)</f>
        <v>54</v>
      </c>
      <c r="Y44" s="433"/>
      <c r="Z44" s="433"/>
      <c r="AA44" s="433"/>
      <c r="AB44" s="433">
        <f>SUM(AB41:AE43)</f>
        <v>0</v>
      </c>
      <c r="AC44" s="433"/>
      <c r="AD44" s="433"/>
      <c r="AE44" s="433"/>
      <c r="AF44" s="407">
        <f>SUM(AF41:AK43)</f>
        <v>45</v>
      </c>
      <c r="AG44" s="408"/>
      <c r="AH44" s="408"/>
      <c r="AI44" s="408"/>
      <c r="AJ44" s="408"/>
      <c r="AK44" s="432"/>
      <c r="AL44" s="407">
        <f>SUM(AL41:AQ43)</f>
        <v>25</v>
      </c>
      <c r="AM44" s="408"/>
      <c r="AN44" s="408"/>
      <c r="AO44" s="408"/>
      <c r="AP44" s="408"/>
      <c r="AQ44" s="408"/>
    </row>
    <row r="46" spans="1:40" s="82" customFormat="1" ht="19.5" customHeight="1" thickBot="1">
      <c r="A46" s="82" t="s">
        <v>268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1" ht="18" customHeight="1">
      <c r="A47" s="423" t="s">
        <v>229</v>
      </c>
      <c r="B47" s="423"/>
      <c r="C47" s="424"/>
      <c r="D47" s="429" t="s">
        <v>138</v>
      </c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46" t="s">
        <v>139</v>
      </c>
      <c r="AA47" s="446"/>
      <c r="AB47" s="446"/>
      <c r="AC47" s="446"/>
      <c r="AD47" s="446"/>
      <c r="AE47" s="446"/>
      <c r="AF47" s="446"/>
      <c r="AG47" s="446"/>
      <c r="AH47" s="446"/>
      <c r="AI47" s="446"/>
      <c r="AJ47" s="446"/>
      <c r="AK47" s="446"/>
      <c r="AL47" s="20"/>
      <c r="AM47" s="20"/>
      <c r="AN47" s="20"/>
      <c r="AO47" s="17"/>
    </row>
    <row r="48" spans="1:41" ht="15.75" customHeight="1">
      <c r="A48" s="439"/>
      <c r="B48" s="439"/>
      <c r="C48" s="440"/>
      <c r="D48" s="519" t="s">
        <v>315</v>
      </c>
      <c r="E48" s="520"/>
      <c r="F48" s="520"/>
      <c r="G48" s="520"/>
      <c r="H48" s="520"/>
      <c r="I48" s="520"/>
      <c r="J48" s="521"/>
      <c r="K48" s="528" t="s">
        <v>140</v>
      </c>
      <c r="L48" s="528"/>
      <c r="M48" s="528"/>
      <c r="N48" s="528"/>
      <c r="O48" s="529"/>
      <c r="P48" s="435" t="s">
        <v>141</v>
      </c>
      <c r="Q48" s="435"/>
      <c r="R48" s="435"/>
      <c r="S48" s="435"/>
      <c r="T48" s="435"/>
      <c r="U48" s="551" t="s">
        <v>142</v>
      </c>
      <c r="V48" s="552"/>
      <c r="W48" s="552"/>
      <c r="X48" s="552"/>
      <c r="Y48" s="552"/>
      <c r="Z48" s="519" t="s">
        <v>315</v>
      </c>
      <c r="AA48" s="520"/>
      <c r="AB48" s="520"/>
      <c r="AC48" s="520"/>
      <c r="AD48" s="520"/>
      <c r="AE48" s="520"/>
      <c r="AF48" s="521"/>
      <c r="AG48" s="548" t="s">
        <v>140</v>
      </c>
      <c r="AH48" s="528"/>
      <c r="AI48" s="528"/>
      <c r="AJ48" s="528"/>
      <c r="AK48" s="528"/>
      <c r="AL48" s="20"/>
      <c r="AM48" s="20"/>
      <c r="AN48" s="20"/>
      <c r="AO48" s="17"/>
    </row>
    <row r="49" spans="1:41" ht="15.75" customHeight="1">
      <c r="A49" s="439"/>
      <c r="B49" s="439"/>
      <c r="C49" s="440"/>
      <c r="D49" s="522"/>
      <c r="E49" s="523"/>
      <c r="F49" s="523"/>
      <c r="G49" s="523"/>
      <c r="H49" s="523"/>
      <c r="I49" s="523"/>
      <c r="J49" s="524"/>
      <c r="K49" s="530"/>
      <c r="L49" s="530"/>
      <c r="M49" s="530"/>
      <c r="N49" s="530"/>
      <c r="O49" s="531"/>
      <c r="P49" s="499"/>
      <c r="Q49" s="499"/>
      <c r="R49" s="499"/>
      <c r="S49" s="499"/>
      <c r="T49" s="499"/>
      <c r="U49" s="553"/>
      <c r="V49" s="554"/>
      <c r="W49" s="554"/>
      <c r="X49" s="554"/>
      <c r="Y49" s="554"/>
      <c r="Z49" s="522"/>
      <c r="AA49" s="523"/>
      <c r="AB49" s="523"/>
      <c r="AC49" s="523"/>
      <c r="AD49" s="523"/>
      <c r="AE49" s="523"/>
      <c r="AF49" s="524"/>
      <c r="AG49" s="549"/>
      <c r="AH49" s="530"/>
      <c r="AI49" s="530"/>
      <c r="AJ49" s="530"/>
      <c r="AK49" s="530"/>
      <c r="AL49" s="17"/>
      <c r="AM49" s="17"/>
      <c r="AN49" s="17"/>
      <c r="AO49" s="17"/>
    </row>
    <row r="50" spans="1:41" ht="15.75" customHeight="1">
      <c r="A50" s="425"/>
      <c r="B50" s="425"/>
      <c r="C50" s="426"/>
      <c r="D50" s="525"/>
      <c r="E50" s="526"/>
      <c r="F50" s="526"/>
      <c r="G50" s="526"/>
      <c r="H50" s="526"/>
      <c r="I50" s="526"/>
      <c r="J50" s="527"/>
      <c r="K50" s="532"/>
      <c r="L50" s="532"/>
      <c r="M50" s="532"/>
      <c r="N50" s="532"/>
      <c r="O50" s="533"/>
      <c r="P50" s="499"/>
      <c r="Q50" s="499"/>
      <c r="R50" s="499"/>
      <c r="S50" s="499"/>
      <c r="T50" s="499"/>
      <c r="U50" s="553"/>
      <c r="V50" s="554"/>
      <c r="W50" s="554"/>
      <c r="X50" s="554"/>
      <c r="Y50" s="554"/>
      <c r="Z50" s="525"/>
      <c r="AA50" s="526"/>
      <c r="AB50" s="526"/>
      <c r="AC50" s="526"/>
      <c r="AD50" s="526"/>
      <c r="AE50" s="526"/>
      <c r="AF50" s="527"/>
      <c r="AG50" s="550"/>
      <c r="AH50" s="532"/>
      <c r="AI50" s="532"/>
      <c r="AJ50" s="532"/>
      <c r="AK50" s="532"/>
      <c r="AL50" s="20"/>
      <c r="AM50" s="20"/>
      <c r="AN50" s="20"/>
      <c r="AO50" s="17"/>
    </row>
    <row r="51" spans="1:41" ht="21.75" customHeight="1">
      <c r="A51" s="439" t="s">
        <v>155</v>
      </c>
      <c r="B51" s="439"/>
      <c r="C51" s="440"/>
      <c r="D51" s="546">
        <v>0</v>
      </c>
      <c r="E51" s="397"/>
      <c r="F51" s="397"/>
      <c r="G51" s="397"/>
      <c r="H51" s="397"/>
      <c r="I51" s="397"/>
      <c r="J51" s="398"/>
      <c r="K51" s="396">
        <v>0</v>
      </c>
      <c r="L51" s="397"/>
      <c r="M51" s="397"/>
      <c r="N51" s="397"/>
      <c r="O51" s="398"/>
      <c r="P51" s="418">
        <v>0</v>
      </c>
      <c r="Q51" s="418"/>
      <c r="R51" s="418"/>
      <c r="S51" s="418"/>
      <c r="T51" s="418"/>
      <c r="U51" s="410">
        <v>0</v>
      </c>
      <c r="V51" s="410"/>
      <c r="W51" s="410"/>
      <c r="X51" s="410"/>
      <c r="Y51" s="450"/>
      <c r="Z51" s="546">
        <v>0</v>
      </c>
      <c r="AA51" s="397"/>
      <c r="AB51" s="397"/>
      <c r="AC51" s="397"/>
      <c r="AD51" s="397"/>
      <c r="AE51" s="397"/>
      <c r="AF51" s="398"/>
      <c r="AG51" s="396">
        <v>0</v>
      </c>
      <c r="AH51" s="411"/>
      <c r="AI51" s="411"/>
      <c r="AJ51" s="411"/>
      <c r="AK51" s="411"/>
      <c r="AL51" s="21"/>
      <c r="AM51" s="21"/>
      <c r="AN51" s="21"/>
      <c r="AO51" s="17"/>
    </row>
    <row r="52" spans="1:41" ht="21.75" customHeight="1">
      <c r="A52" s="439" t="s">
        <v>157</v>
      </c>
      <c r="B52" s="439"/>
      <c r="C52" s="440"/>
      <c r="D52" s="496">
        <v>8</v>
      </c>
      <c r="E52" s="441"/>
      <c r="F52" s="441"/>
      <c r="G52" s="441"/>
      <c r="H52" s="441"/>
      <c r="I52" s="441"/>
      <c r="J52" s="442"/>
      <c r="K52" s="409">
        <v>1</v>
      </c>
      <c r="L52" s="441"/>
      <c r="M52" s="441"/>
      <c r="N52" s="441"/>
      <c r="O52" s="442"/>
      <c r="P52" s="418">
        <v>0</v>
      </c>
      <c r="Q52" s="418"/>
      <c r="R52" s="418"/>
      <c r="S52" s="418"/>
      <c r="T52" s="418"/>
      <c r="U52" s="410">
        <v>0</v>
      </c>
      <c r="V52" s="410"/>
      <c r="W52" s="410"/>
      <c r="X52" s="410"/>
      <c r="Y52" s="450"/>
      <c r="Z52" s="496">
        <v>38</v>
      </c>
      <c r="AA52" s="441"/>
      <c r="AB52" s="441"/>
      <c r="AC52" s="441"/>
      <c r="AD52" s="441"/>
      <c r="AE52" s="441"/>
      <c r="AF52" s="442"/>
      <c r="AG52" s="409">
        <v>1</v>
      </c>
      <c r="AH52" s="412"/>
      <c r="AI52" s="412"/>
      <c r="AJ52" s="412"/>
      <c r="AK52" s="412"/>
      <c r="AL52" s="21"/>
      <c r="AM52" s="21"/>
      <c r="AN52" s="21"/>
      <c r="AO52" s="17"/>
    </row>
    <row r="53" spans="1:41" ht="21.75" customHeight="1">
      <c r="A53" s="425" t="s">
        <v>158</v>
      </c>
      <c r="B53" s="425"/>
      <c r="C53" s="426"/>
      <c r="D53" s="508">
        <v>0</v>
      </c>
      <c r="E53" s="413"/>
      <c r="F53" s="413"/>
      <c r="G53" s="413"/>
      <c r="H53" s="413"/>
      <c r="I53" s="413"/>
      <c r="J53" s="443"/>
      <c r="K53" s="405">
        <v>0</v>
      </c>
      <c r="L53" s="413"/>
      <c r="M53" s="413"/>
      <c r="N53" s="413"/>
      <c r="O53" s="443"/>
      <c r="P53" s="438">
        <v>0</v>
      </c>
      <c r="Q53" s="438"/>
      <c r="R53" s="438"/>
      <c r="S53" s="438"/>
      <c r="T53" s="438"/>
      <c r="U53" s="406">
        <v>0</v>
      </c>
      <c r="V53" s="406"/>
      <c r="W53" s="406"/>
      <c r="X53" s="406"/>
      <c r="Y53" s="534"/>
      <c r="Z53" s="508" t="s">
        <v>156</v>
      </c>
      <c r="AA53" s="413"/>
      <c r="AB53" s="413"/>
      <c r="AC53" s="413"/>
      <c r="AD53" s="413"/>
      <c r="AE53" s="413"/>
      <c r="AF53" s="443"/>
      <c r="AG53" s="405" t="s">
        <v>156</v>
      </c>
      <c r="AH53" s="413"/>
      <c r="AI53" s="413"/>
      <c r="AJ53" s="413"/>
      <c r="AK53" s="413"/>
      <c r="AL53" s="21"/>
      <c r="AM53" s="21"/>
      <c r="AN53" s="21"/>
      <c r="AO53" s="17"/>
    </row>
    <row r="54" spans="1:41" ht="21.75" customHeight="1" thickBot="1">
      <c r="A54" s="430" t="s">
        <v>159</v>
      </c>
      <c r="B54" s="430"/>
      <c r="C54" s="431"/>
      <c r="D54" s="543">
        <f>SUM(D51:I53)</f>
        <v>8</v>
      </c>
      <c r="E54" s="544"/>
      <c r="F54" s="544"/>
      <c r="G54" s="544"/>
      <c r="H54" s="544"/>
      <c r="I54" s="544"/>
      <c r="J54" s="545"/>
      <c r="K54" s="407">
        <f>SUM(K51:O53)</f>
        <v>1</v>
      </c>
      <c r="L54" s="414"/>
      <c r="M54" s="414"/>
      <c r="N54" s="414"/>
      <c r="O54" s="547"/>
      <c r="P54" s="433">
        <f>SUM(P51:T53)</f>
        <v>0</v>
      </c>
      <c r="Q54" s="433"/>
      <c r="R54" s="433"/>
      <c r="S54" s="433"/>
      <c r="T54" s="433"/>
      <c r="U54" s="408">
        <f>SUM(U51:Y53)</f>
        <v>0</v>
      </c>
      <c r="V54" s="408"/>
      <c r="W54" s="408"/>
      <c r="X54" s="408"/>
      <c r="Y54" s="437"/>
      <c r="Z54" s="543">
        <f>SUM(Z51:AE53)</f>
        <v>38</v>
      </c>
      <c r="AA54" s="544"/>
      <c r="AB54" s="544"/>
      <c r="AC54" s="544"/>
      <c r="AD54" s="544"/>
      <c r="AE54" s="544"/>
      <c r="AF54" s="545"/>
      <c r="AG54" s="407">
        <f>SUM(AG51:AK53)</f>
        <v>1</v>
      </c>
      <c r="AH54" s="414"/>
      <c r="AI54" s="414"/>
      <c r="AJ54" s="414"/>
      <c r="AK54" s="414"/>
      <c r="AL54" s="21"/>
      <c r="AM54" s="21"/>
      <c r="AN54" s="21"/>
      <c r="AO54" s="17"/>
    </row>
    <row r="56" spans="1:50" ht="19.5" customHeight="1" thickBot="1">
      <c r="A56" s="82" t="s">
        <v>269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85" t="s">
        <v>230</v>
      </c>
      <c r="AA56" s="82"/>
      <c r="AB56" s="85"/>
      <c r="AC56" s="82"/>
      <c r="AD56" s="85"/>
      <c r="AE56" s="85"/>
      <c r="AF56" s="85"/>
      <c r="AG56" s="85"/>
      <c r="AH56" s="85"/>
      <c r="AI56" s="85"/>
      <c r="AJ56" s="85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1" ht="8.25" customHeight="1">
      <c r="A57" s="423" t="s">
        <v>127</v>
      </c>
      <c r="B57" s="423"/>
      <c r="C57" s="424"/>
      <c r="D57" s="391" t="s">
        <v>79</v>
      </c>
      <c r="E57" s="391"/>
      <c r="F57" s="391"/>
      <c r="G57" s="391"/>
      <c r="H57" s="34"/>
      <c r="I57" s="103"/>
      <c r="J57" s="103"/>
      <c r="K57" s="103"/>
      <c r="L57" s="34"/>
      <c r="M57" s="103"/>
      <c r="N57" s="103"/>
      <c r="O57" s="103"/>
      <c r="P57" s="34"/>
      <c r="Q57" s="103"/>
      <c r="R57" s="103"/>
      <c r="S57" s="103"/>
      <c r="T57" s="34"/>
      <c r="U57" s="103"/>
      <c r="V57" s="103"/>
      <c r="W57" s="103"/>
      <c r="X57" s="83"/>
      <c r="Y57" s="83"/>
      <c r="Z57" s="423" t="s">
        <v>145</v>
      </c>
      <c r="AA57" s="423"/>
      <c r="AB57" s="423"/>
      <c r="AC57" s="424"/>
      <c r="AD57" s="427" t="s">
        <v>146</v>
      </c>
      <c r="AE57" s="391"/>
      <c r="AF57" s="391"/>
      <c r="AG57" s="391"/>
      <c r="AH57" s="392"/>
      <c r="AI57" s="390" t="s">
        <v>147</v>
      </c>
      <c r="AJ57" s="391"/>
      <c r="AK57" s="391"/>
      <c r="AL57" s="391"/>
      <c r="AM57" s="392"/>
      <c r="AN57" s="390" t="s">
        <v>148</v>
      </c>
      <c r="AO57" s="391"/>
      <c r="AP57" s="391"/>
      <c r="AQ57" s="391"/>
      <c r="AR57" s="391"/>
      <c r="AS57" s="17"/>
      <c r="AT57" s="17"/>
      <c r="AU57" s="17"/>
      <c r="AV57" s="17"/>
      <c r="AW57" s="17"/>
      <c r="AX57" s="17"/>
      <c r="AY57" s="17"/>
    </row>
    <row r="58" spans="1:51" ht="14.25" customHeight="1">
      <c r="A58" s="439"/>
      <c r="B58" s="439"/>
      <c r="C58" s="440"/>
      <c r="D58" s="445"/>
      <c r="E58" s="445"/>
      <c r="F58" s="445"/>
      <c r="G58" s="445"/>
      <c r="H58" s="444" t="s">
        <v>141</v>
      </c>
      <c r="I58" s="436"/>
      <c r="J58" s="436"/>
      <c r="K58" s="436"/>
      <c r="L58" s="535" t="s">
        <v>143</v>
      </c>
      <c r="M58" s="535"/>
      <c r="N58" s="535"/>
      <c r="O58" s="535"/>
      <c r="P58" s="434" t="s">
        <v>144</v>
      </c>
      <c r="Q58" s="434"/>
      <c r="R58" s="434"/>
      <c r="S58" s="434"/>
      <c r="T58" s="436" t="s">
        <v>126</v>
      </c>
      <c r="U58" s="436"/>
      <c r="V58" s="436"/>
      <c r="W58" s="436"/>
      <c r="X58" s="83"/>
      <c r="Y58" s="83"/>
      <c r="Z58" s="425"/>
      <c r="AA58" s="425"/>
      <c r="AB58" s="425"/>
      <c r="AC58" s="426"/>
      <c r="AD58" s="428"/>
      <c r="AE58" s="394"/>
      <c r="AF58" s="394"/>
      <c r="AG58" s="394"/>
      <c r="AH58" s="395"/>
      <c r="AI58" s="393"/>
      <c r="AJ58" s="394"/>
      <c r="AK58" s="394"/>
      <c r="AL58" s="394"/>
      <c r="AM58" s="395"/>
      <c r="AN58" s="393"/>
      <c r="AO58" s="394"/>
      <c r="AP58" s="394"/>
      <c r="AQ58" s="394"/>
      <c r="AR58" s="394"/>
      <c r="AS58" s="20"/>
      <c r="AT58" s="20"/>
      <c r="AU58" s="20"/>
      <c r="AV58" s="20"/>
      <c r="AW58" s="20"/>
      <c r="AX58" s="20"/>
      <c r="AY58" s="17"/>
    </row>
    <row r="59" spans="1:51" ht="21.75" customHeight="1">
      <c r="A59" s="425"/>
      <c r="B59" s="425"/>
      <c r="C59" s="426"/>
      <c r="D59" s="394"/>
      <c r="E59" s="394"/>
      <c r="F59" s="394"/>
      <c r="G59" s="394"/>
      <c r="H59" s="393"/>
      <c r="I59" s="394"/>
      <c r="J59" s="394"/>
      <c r="K59" s="394"/>
      <c r="L59" s="536"/>
      <c r="M59" s="536"/>
      <c r="N59" s="536"/>
      <c r="O59" s="536"/>
      <c r="P59" s="435"/>
      <c r="Q59" s="435"/>
      <c r="R59" s="435"/>
      <c r="S59" s="435"/>
      <c r="T59" s="394"/>
      <c r="U59" s="394"/>
      <c r="V59" s="394"/>
      <c r="W59" s="394"/>
      <c r="X59" s="83"/>
      <c r="Y59" s="83"/>
      <c r="Z59" s="517" t="s">
        <v>150</v>
      </c>
      <c r="AA59" s="517"/>
      <c r="AB59" s="517"/>
      <c r="AC59" s="518"/>
      <c r="AD59" s="398">
        <v>1</v>
      </c>
      <c r="AE59" s="449"/>
      <c r="AF59" s="449"/>
      <c r="AG59" s="449"/>
      <c r="AH59" s="449"/>
      <c r="AI59" s="449">
        <v>1</v>
      </c>
      <c r="AJ59" s="449"/>
      <c r="AK59" s="449"/>
      <c r="AL59" s="449"/>
      <c r="AM59" s="449"/>
      <c r="AN59" s="397">
        <v>1</v>
      </c>
      <c r="AO59" s="397"/>
      <c r="AP59" s="397"/>
      <c r="AQ59" s="397"/>
      <c r="AR59" s="397"/>
      <c r="AS59" s="17"/>
      <c r="AT59" s="17"/>
      <c r="AU59" s="17"/>
      <c r="AV59" s="17"/>
      <c r="AW59" s="17"/>
      <c r="AX59" s="17"/>
      <c r="AY59" s="17"/>
    </row>
    <row r="60" spans="1:51" ht="21.75" customHeight="1">
      <c r="A60" s="439" t="s">
        <v>128</v>
      </c>
      <c r="B60" s="439"/>
      <c r="C60" s="440"/>
      <c r="D60" s="410">
        <f>SUM(H60:W60)</f>
        <v>0</v>
      </c>
      <c r="E60" s="410"/>
      <c r="F60" s="410"/>
      <c r="G60" s="410"/>
      <c r="H60" s="409" t="s">
        <v>149</v>
      </c>
      <c r="I60" s="410"/>
      <c r="J60" s="410"/>
      <c r="K60" s="410"/>
      <c r="L60" s="418" t="s">
        <v>149</v>
      </c>
      <c r="M60" s="418"/>
      <c r="N60" s="418"/>
      <c r="O60" s="418"/>
      <c r="P60" s="418" t="s">
        <v>149</v>
      </c>
      <c r="Q60" s="418"/>
      <c r="R60" s="418"/>
      <c r="S60" s="418"/>
      <c r="T60" s="410" t="s">
        <v>149</v>
      </c>
      <c r="U60" s="410"/>
      <c r="V60" s="410"/>
      <c r="W60" s="410"/>
      <c r="X60" s="84"/>
      <c r="Y60" s="84"/>
      <c r="Z60" s="439" t="s">
        <v>151</v>
      </c>
      <c r="AA60" s="439"/>
      <c r="AB60" s="439"/>
      <c r="AC60" s="440"/>
      <c r="AD60" s="502">
        <v>168</v>
      </c>
      <c r="AE60" s="418"/>
      <c r="AF60" s="418"/>
      <c r="AG60" s="418"/>
      <c r="AH60" s="418"/>
      <c r="AI60" s="418">
        <v>91</v>
      </c>
      <c r="AJ60" s="418"/>
      <c r="AK60" s="418"/>
      <c r="AL60" s="418"/>
      <c r="AM60" s="418"/>
      <c r="AN60" s="410">
        <v>76</v>
      </c>
      <c r="AO60" s="410"/>
      <c r="AP60" s="410"/>
      <c r="AQ60" s="410"/>
      <c r="AR60" s="410"/>
      <c r="AS60" s="21"/>
      <c r="AT60" s="21"/>
      <c r="AU60" s="21"/>
      <c r="AV60" s="21"/>
      <c r="AW60" s="21"/>
      <c r="AX60" s="21"/>
      <c r="AY60" s="17"/>
    </row>
    <row r="61" spans="1:51" ht="21.75" customHeight="1">
      <c r="A61" s="439" t="s">
        <v>129</v>
      </c>
      <c r="B61" s="439"/>
      <c r="C61" s="440"/>
      <c r="D61" s="410">
        <f>SUM(H61:W61)</f>
        <v>0</v>
      </c>
      <c r="E61" s="410"/>
      <c r="F61" s="410"/>
      <c r="G61" s="410"/>
      <c r="H61" s="409" t="s">
        <v>4</v>
      </c>
      <c r="I61" s="410"/>
      <c r="J61" s="410"/>
      <c r="K61" s="410"/>
      <c r="L61" s="418" t="s">
        <v>149</v>
      </c>
      <c r="M61" s="418"/>
      <c r="N61" s="418"/>
      <c r="O61" s="418"/>
      <c r="P61" s="418" t="s">
        <v>149</v>
      </c>
      <c r="Q61" s="418"/>
      <c r="R61" s="418"/>
      <c r="S61" s="418"/>
      <c r="T61" s="410" t="s">
        <v>149</v>
      </c>
      <c r="U61" s="410"/>
      <c r="V61" s="410"/>
      <c r="W61" s="410"/>
      <c r="X61" s="84"/>
      <c r="Y61" s="84"/>
      <c r="Z61" s="439" t="s">
        <v>153</v>
      </c>
      <c r="AA61" s="439"/>
      <c r="AB61" s="439"/>
      <c r="AC61" s="440"/>
      <c r="AD61" s="419">
        <v>4</v>
      </c>
      <c r="AE61" s="438"/>
      <c r="AF61" s="438"/>
      <c r="AG61" s="438"/>
      <c r="AH61" s="438"/>
      <c r="AI61" s="438">
        <v>4</v>
      </c>
      <c r="AJ61" s="438"/>
      <c r="AK61" s="438"/>
      <c r="AL61" s="438"/>
      <c r="AM61" s="438"/>
      <c r="AN61" s="406">
        <v>2</v>
      </c>
      <c r="AO61" s="406"/>
      <c r="AP61" s="406"/>
      <c r="AQ61" s="406"/>
      <c r="AR61" s="406"/>
      <c r="AS61" s="21"/>
      <c r="AT61" s="21"/>
      <c r="AU61" s="21"/>
      <c r="AV61" s="21"/>
      <c r="AW61" s="21"/>
      <c r="AX61" s="21"/>
      <c r="AY61" s="17"/>
    </row>
    <row r="62" spans="1:51" ht="21.75" customHeight="1" thickBot="1">
      <c r="A62" s="430" t="s">
        <v>79</v>
      </c>
      <c r="B62" s="430"/>
      <c r="C62" s="431"/>
      <c r="D62" s="408">
        <f>SUM(D60:G61)</f>
        <v>0</v>
      </c>
      <c r="E62" s="408"/>
      <c r="F62" s="408"/>
      <c r="G62" s="408"/>
      <c r="H62" s="407">
        <f>SUM(H60:K61)</f>
        <v>0</v>
      </c>
      <c r="I62" s="408"/>
      <c r="J62" s="408"/>
      <c r="K62" s="408"/>
      <c r="L62" s="433">
        <f>SUM(L60:O61)</f>
        <v>0</v>
      </c>
      <c r="M62" s="433"/>
      <c r="N62" s="433"/>
      <c r="O62" s="433"/>
      <c r="P62" s="433">
        <f>SUM(P60:S61)</f>
        <v>0</v>
      </c>
      <c r="Q62" s="433"/>
      <c r="R62" s="433"/>
      <c r="S62" s="433"/>
      <c r="T62" s="408">
        <f>SUM(T60:W61)</f>
        <v>0</v>
      </c>
      <c r="U62" s="408"/>
      <c r="V62" s="408"/>
      <c r="W62" s="408"/>
      <c r="X62" s="84"/>
      <c r="Y62" s="84"/>
      <c r="Z62" s="430" t="s">
        <v>154</v>
      </c>
      <c r="AA62" s="430"/>
      <c r="AB62" s="430"/>
      <c r="AC62" s="431"/>
      <c r="AD62" s="432">
        <f>SUM(AD59:AH61)</f>
        <v>173</v>
      </c>
      <c r="AE62" s="433"/>
      <c r="AF62" s="433"/>
      <c r="AG62" s="433"/>
      <c r="AH62" s="433"/>
      <c r="AI62" s="433">
        <f>SUM(AI59:AM61)</f>
        <v>96</v>
      </c>
      <c r="AJ62" s="433"/>
      <c r="AK62" s="433"/>
      <c r="AL62" s="433"/>
      <c r="AM62" s="433"/>
      <c r="AN62" s="408">
        <f>SUM(AN59:AR61)</f>
        <v>79</v>
      </c>
      <c r="AO62" s="408"/>
      <c r="AP62" s="408"/>
      <c r="AQ62" s="408"/>
      <c r="AR62" s="408"/>
      <c r="AS62" s="21"/>
      <c r="AT62" s="21"/>
      <c r="AU62" s="21"/>
      <c r="AV62" s="21"/>
      <c r="AW62" s="21"/>
      <c r="AX62" s="21"/>
      <c r="AY62" s="17"/>
    </row>
    <row r="63" spans="1:51" ht="19.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AS63" s="21"/>
      <c r="AT63" s="21"/>
      <c r="AU63" s="21"/>
      <c r="AV63" s="21"/>
      <c r="AW63" s="21"/>
      <c r="AX63" s="21"/>
      <c r="AY63" s="17"/>
    </row>
  </sheetData>
  <sheetProtection/>
  <mergeCells count="288">
    <mergeCell ref="D52:J52"/>
    <mergeCell ref="D51:J51"/>
    <mergeCell ref="U51:Y51"/>
    <mergeCell ref="K54:O54"/>
    <mergeCell ref="P51:T51"/>
    <mergeCell ref="AG48:AK50"/>
    <mergeCell ref="P48:T50"/>
    <mergeCell ref="U48:Y50"/>
    <mergeCell ref="P52:T52"/>
    <mergeCell ref="U52:Y52"/>
    <mergeCell ref="AE14:AI14"/>
    <mergeCell ref="Z13:AD13"/>
    <mergeCell ref="AG25:AJ25"/>
    <mergeCell ref="D53:J53"/>
    <mergeCell ref="D54:J54"/>
    <mergeCell ref="Z51:AF51"/>
    <mergeCell ref="Z52:AF52"/>
    <mergeCell ref="Z53:AF53"/>
    <mergeCell ref="Z54:AF54"/>
    <mergeCell ref="K51:O51"/>
    <mergeCell ref="AC25:AF25"/>
    <mergeCell ref="AC26:AF26"/>
    <mergeCell ref="AC27:AF27"/>
    <mergeCell ref="AG28:AJ28"/>
    <mergeCell ref="AK25:AN25"/>
    <mergeCell ref="AK26:AN26"/>
    <mergeCell ref="AG26:AJ26"/>
    <mergeCell ref="AC28:AF28"/>
    <mergeCell ref="AE15:AI15"/>
    <mergeCell ref="AJ15:AN15"/>
    <mergeCell ref="AO15:AS15"/>
    <mergeCell ref="AO14:AS14"/>
    <mergeCell ref="AE12:AI12"/>
    <mergeCell ref="AJ12:AN12"/>
    <mergeCell ref="AO12:AS12"/>
    <mergeCell ref="AE13:AI13"/>
    <mergeCell ref="AO13:AS13"/>
    <mergeCell ref="AJ13:AN13"/>
    <mergeCell ref="AJ9:AS10"/>
    <mergeCell ref="K11:O11"/>
    <mergeCell ref="F9:O10"/>
    <mergeCell ref="Z11:AD11"/>
    <mergeCell ref="AE11:AI11"/>
    <mergeCell ref="AJ11:AN11"/>
    <mergeCell ref="AO11:AS11"/>
    <mergeCell ref="P11:T11"/>
    <mergeCell ref="U11:Y11"/>
    <mergeCell ref="Z9:AI10"/>
    <mergeCell ref="P9:Y10"/>
    <mergeCell ref="K15:O15"/>
    <mergeCell ref="P15:T15"/>
    <mergeCell ref="U15:Y15"/>
    <mergeCell ref="K12:O12"/>
    <mergeCell ref="K13:O13"/>
    <mergeCell ref="K14:O14"/>
    <mergeCell ref="P13:T13"/>
    <mergeCell ref="U13:Y13"/>
    <mergeCell ref="P12:T12"/>
    <mergeCell ref="U12:Y12"/>
    <mergeCell ref="Z12:AD12"/>
    <mergeCell ref="Z14:AD14"/>
    <mergeCell ref="U14:Y14"/>
    <mergeCell ref="P61:S61"/>
    <mergeCell ref="X43:AA43"/>
    <mergeCell ref="AB43:AE43"/>
    <mergeCell ref="X44:AA44"/>
    <mergeCell ref="AB44:AE44"/>
    <mergeCell ref="P43:S43"/>
    <mergeCell ref="T43:W43"/>
    <mergeCell ref="P62:S62"/>
    <mergeCell ref="AN59:AR59"/>
    <mergeCell ref="T61:W61"/>
    <mergeCell ref="AI59:AM59"/>
    <mergeCell ref="Z60:AC60"/>
    <mergeCell ref="AD60:AH60"/>
    <mergeCell ref="AI60:AM60"/>
    <mergeCell ref="AN60:AR60"/>
    <mergeCell ref="T62:W62"/>
    <mergeCell ref="Z59:AC59"/>
    <mergeCell ref="P54:T54"/>
    <mergeCell ref="P60:S60"/>
    <mergeCell ref="T60:W60"/>
    <mergeCell ref="L61:O61"/>
    <mergeCell ref="P53:T53"/>
    <mergeCell ref="U53:Y53"/>
    <mergeCell ref="L58:O59"/>
    <mergeCell ref="AD59:AH59"/>
    <mergeCell ref="A44:C44"/>
    <mergeCell ref="A51:C51"/>
    <mergeCell ref="A52:C52"/>
    <mergeCell ref="D44:G44"/>
    <mergeCell ref="D48:J50"/>
    <mergeCell ref="K48:O50"/>
    <mergeCell ref="Z48:AF50"/>
    <mergeCell ref="H44:K44"/>
    <mergeCell ref="A54:C54"/>
    <mergeCell ref="A42:C42"/>
    <mergeCell ref="D42:G42"/>
    <mergeCell ref="H42:K42"/>
    <mergeCell ref="L42:O42"/>
    <mergeCell ref="H41:K41"/>
    <mergeCell ref="L41:O41"/>
    <mergeCell ref="A31:C32"/>
    <mergeCell ref="D31:L32"/>
    <mergeCell ref="A37:C40"/>
    <mergeCell ref="D37:G40"/>
    <mergeCell ref="H37:K40"/>
    <mergeCell ref="A41:C41"/>
    <mergeCell ref="D41:G41"/>
    <mergeCell ref="L37:O40"/>
    <mergeCell ref="A33:C34"/>
    <mergeCell ref="D33:L34"/>
    <mergeCell ref="P37:S40"/>
    <mergeCell ref="P41:S41"/>
    <mergeCell ref="P42:S42"/>
    <mergeCell ref="AG27:AJ27"/>
    <mergeCell ref="T37:W40"/>
    <mergeCell ref="T41:W41"/>
    <mergeCell ref="T42:W42"/>
    <mergeCell ref="S28:V28"/>
    <mergeCell ref="AB42:AE42"/>
    <mergeCell ref="M31:U32"/>
    <mergeCell ref="A28:C28"/>
    <mergeCell ref="W28:Y28"/>
    <mergeCell ref="Z28:AB28"/>
    <mergeCell ref="AS25:AU25"/>
    <mergeCell ref="AS26:AU26"/>
    <mergeCell ref="AS27:AU27"/>
    <mergeCell ref="AS28:AU28"/>
    <mergeCell ref="AO25:AR25"/>
    <mergeCell ref="Z27:AB27"/>
    <mergeCell ref="AK28:AN28"/>
    <mergeCell ref="X42:AA42"/>
    <mergeCell ref="X37:AA40"/>
    <mergeCell ref="AB37:AE40"/>
    <mergeCell ref="AK27:AN27"/>
    <mergeCell ref="V31:AD32"/>
    <mergeCell ref="AF37:AQ37"/>
    <mergeCell ref="AF42:AK42"/>
    <mergeCell ref="AL41:AQ41"/>
    <mergeCell ref="O27:R27"/>
    <mergeCell ref="O28:R28"/>
    <mergeCell ref="K25:N25"/>
    <mergeCell ref="K26:N26"/>
    <mergeCell ref="K27:N27"/>
    <mergeCell ref="AO26:AR26"/>
    <mergeCell ref="AO27:AR27"/>
    <mergeCell ref="AO28:AR28"/>
    <mergeCell ref="Z25:AB25"/>
    <mergeCell ref="Z26:AB26"/>
    <mergeCell ref="A25:C25"/>
    <mergeCell ref="G28:J28"/>
    <mergeCell ref="D26:F26"/>
    <mergeCell ref="D27:F27"/>
    <mergeCell ref="A20:C24"/>
    <mergeCell ref="A26:C26"/>
    <mergeCell ref="A27:C27"/>
    <mergeCell ref="D21:F24"/>
    <mergeCell ref="G21:V21"/>
    <mergeCell ref="S27:V27"/>
    <mergeCell ref="O22:R24"/>
    <mergeCell ref="S22:V24"/>
    <mergeCell ref="D25:F25"/>
    <mergeCell ref="AS21:AU24"/>
    <mergeCell ref="AO22:AR24"/>
    <mergeCell ref="K28:N28"/>
    <mergeCell ref="D28:F28"/>
    <mergeCell ref="W27:Y27"/>
    <mergeCell ref="O25:R25"/>
    <mergeCell ref="O26:R26"/>
    <mergeCell ref="D20:Y20"/>
    <mergeCell ref="Z20:AU20"/>
    <mergeCell ref="W21:Y24"/>
    <mergeCell ref="Z21:AB24"/>
    <mergeCell ref="AC21:AR21"/>
    <mergeCell ref="AC22:AF24"/>
    <mergeCell ref="AG22:AJ24"/>
    <mergeCell ref="AK22:AN24"/>
    <mergeCell ref="G22:J24"/>
    <mergeCell ref="K22:N24"/>
    <mergeCell ref="A16:E16"/>
    <mergeCell ref="F15:J15"/>
    <mergeCell ref="AE17:AI17"/>
    <mergeCell ref="AJ17:AN17"/>
    <mergeCell ref="AO17:AS17"/>
    <mergeCell ref="P17:T17"/>
    <mergeCell ref="U17:Y17"/>
    <mergeCell ref="AJ16:AN16"/>
    <mergeCell ref="AO16:AS16"/>
    <mergeCell ref="P16:T16"/>
    <mergeCell ref="L3:Z3"/>
    <mergeCell ref="L4:P4"/>
    <mergeCell ref="F17:J17"/>
    <mergeCell ref="K17:O17"/>
    <mergeCell ref="Z17:AD17"/>
    <mergeCell ref="F16:J16"/>
    <mergeCell ref="K16:O16"/>
    <mergeCell ref="G3:K4"/>
    <mergeCell ref="A5:F6"/>
    <mergeCell ref="A3:F4"/>
    <mergeCell ref="A15:E15"/>
    <mergeCell ref="A17:E17"/>
    <mergeCell ref="AE6:AL6"/>
    <mergeCell ref="G5:K6"/>
    <mergeCell ref="L5:P6"/>
    <mergeCell ref="Q5:U6"/>
    <mergeCell ref="V5:Z6"/>
    <mergeCell ref="AE16:AI16"/>
    <mergeCell ref="AJ14:AN14"/>
    <mergeCell ref="P14:T14"/>
    <mergeCell ref="A9:E11"/>
    <mergeCell ref="A12:E12"/>
    <mergeCell ref="F11:J11"/>
    <mergeCell ref="F12:J12"/>
    <mergeCell ref="A13:E13"/>
    <mergeCell ref="F14:J14"/>
    <mergeCell ref="A14:E14"/>
    <mergeCell ref="F13:J13"/>
    <mergeCell ref="U16:Y16"/>
    <mergeCell ref="Z16:AD16"/>
    <mergeCell ref="G25:J25"/>
    <mergeCell ref="G26:J26"/>
    <mergeCell ref="G27:J27"/>
    <mergeCell ref="Z15:AD15"/>
    <mergeCell ref="S25:V25"/>
    <mergeCell ref="W25:Y25"/>
    <mergeCell ref="S26:V26"/>
    <mergeCell ref="W26:Y26"/>
    <mergeCell ref="A43:C43"/>
    <mergeCell ref="D43:G43"/>
    <mergeCell ref="H43:K43"/>
    <mergeCell ref="L43:O43"/>
    <mergeCell ref="L44:O44"/>
    <mergeCell ref="Z47:AK47"/>
    <mergeCell ref="AF44:AK44"/>
    <mergeCell ref="P44:S44"/>
    <mergeCell ref="T44:W44"/>
    <mergeCell ref="A47:C50"/>
    <mergeCell ref="A53:C53"/>
    <mergeCell ref="K52:O52"/>
    <mergeCell ref="K53:O53"/>
    <mergeCell ref="A60:C60"/>
    <mergeCell ref="D60:G60"/>
    <mergeCell ref="H60:K60"/>
    <mergeCell ref="L60:O60"/>
    <mergeCell ref="H58:K59"/>
    <mergeCell ref="A57:C59"/>
    <mergeCell ref="D57:G59"/>
    <mergeCell ref="A62:C62"/>
    <mergeCell ref="D62:G62"/>
    <mergeCell ref="H62:K62"/>
    <mergeCell ref="L62:O62"/>
    <mergeCell ref="AD61:AH61"/>
    <mergeCell ref="AI61:AM61"/>
    <mergeCell ref="Z61:AC61"/>
    <mergeCell ref="A61:C61"/>
    <mergeCell ref="D61:G61"/>
    <mergeCell ref="H61:K61"/>
    <mergeCell ref="AN61:AR61"/>
    <mergeCell ref="Z62:AC62"/>
    <mergeCell ref="AD62:AH62"/>
    <mergeCell ref="AI62:AM62"/>
    <mergeCell ref="AN62:AR62"/>
    <mergeCell ref="Q4:U4"/>
    <mergeCell ref="V4:Z4"/>
    <mergeCell ref="P58:S59"/>
    <mergeCell ref="T58:W59"/>
    <mergeCell ref="U54:Y54"/>
    <mergeCell ref="M33:U34"/>
    <mergeCell ref="X41:AA41"/>
    <mergeCell ref="AB41:AE41"/>
    <mergeCell ref="V33:AD34"/>
    <mergeCell ref="AN57:AR58"/>
    <mergeCell ref="AF43:AK43"/>
    <mergeCell ref="AF38:AK40"/>
    <mergeCell ref="Z57:AC58"/>
    <mergeCell ref="AD57:AH58"/>
    <mergeCell ref="D47:Y47"/>
    <mergeCell ref="AI57:AM58"/>
    <mergeCell ref="AF41:AK41"/>
    <mergeCell ref="AL38:AQ40"/>
    <mergeCell ref="AL43:AQ43"/>
    <mergeCell ref="AL44:AQ44"/>
    <mergeCell ref="AL42:AQ42"/>
    <mergeCell ref="AG51:AK51"/>
    <mergeCell ref="AG52:AK52"/>
    <mergeCell ref="AG53:AK53"/>
    <mergeCell ref="AG54:AK54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70" r:id="rId1"/>
  <headerFooter scaleWithDoc="0" alignWithMargins="0">
    <oddHeader>&amp;L&amp;11中学校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W59"/>
  <sheetViews>
    <sheetView showGridLines="0" tabSelected="1" zoomScaleSheetLayoutView="100" zoomScalePageLayoutView="0" workbookViewId="0" topLeftCell="A1">
      <selection activeCell="W36" sqref="W36"/>
    </sheetView>
  </sheetViews>
  <sheetFormatPr defaultColWidth="8.625" defaultRowHeight="20.25" customHeight="1"/>
  <cols>
    <col min="1" max="1" width="14.375" style="1" customWidth="1"/>
    <col min="2" max="4" width="6.875" style="1" customWidth="1"/>
    <col min="5" max="5" width="6.75390625" style="1" customWidth="1"/>
    <col min="6" max="6" width="22.375" style="1" customWidth="1"/>
    <col min="7" max="14" width="5.25390625" style="1" customWidth="1"/>
    <col min="15" max="15" width="4.00390625" style="1" customWidth="1"/>
    <col min="16" max="16" width="7.75390625" style="1" customWidth="1"/>
    <col min="17" max="18" width="5.00390625" style="1" customWidth="1"/>
    <col min="19" max="19" width="7.625" style="1" customWidth="1"/>
    <col min="20" max="20" width="6.75390625" style="1" customWidth="1"/>
    <col min="21" max="21" width="6.625" style="1" customWidth="1"/>
    <col min="22" max="22" width="7.125" style="1" customWidth="1"/>
    <col min="23" max="23" width="4.75390625" style="1" customWidth="1"/>
    <col min="24" max="16384" width="8.625" style="1" customWidth="1"/>
  </cols>
  <sheetData>
    <row r="1" s="14" customFormat="1" ht="20.25" customHeight="1"/>
    <row r="3" spans="1:14" s="3" customFormat="1" ht="20.25" customHeight="1" thickBot="1">
      <c r="A3" s="37" t="s">
        <v>256</v>
      </c>
      <c r="B3" s="15"/>
      <c r="C3" s="15"/>
      <c r="D3" s="15"/>
      <c r="F3" s="38" t="s">
        <v>8</v>
      </c>
      <c r="G3" s="15"/>
      <c r="H3" s="15"/>
      <c r="I3" s="15"/>
      <c r="J3" s="15"/>
      <c r="K3" s="15"/>
      <c r="L3" s="15"/>
      <c r="M3" s="15"/>
      <c r="N3" s="15"/>
    </row>
    <row r="4" spans="1:23" s="3" customFormat="1" ht="20.25" customHeight="1" thickBot="1">
      <c r="A4" s="52" t="s">
        <v>33</v>
      </c>
      <c r="B4" s="16" t="s">
        <v>9</v>
      </c>
      <c r="C4" s="53" t="s">
        <v>10</v>
      </c>
      <c r="D4" s="52" t="s">
        <v>11</v>
      </c>
      <c r="E4" s="17"/>
      <c r="F4" s="340" t="s">
        <v>34</v>
      </c>
      <c r="G4" s="336" t="s">
        <v>1</v>
      </c>
      <c r="H4" s="337"/>
      <c r="I4" s="337"/>
      <c r="J4" s="88" t="s">
        <v>9</v>
      </c>
      <c r="K4" s="342" t="s">
        <v>12</v>
      </c>
      <c r="L4" s="337"/>
      <c r="M4" s="343"/>
      <c r="N4" s="5" t="s">
        <v>11</v>
      </c>
      <c r="O4" s="17"/>
      <c r="P4" s="17"/>
      <c r="Q4" s="17"/>
      <c r="R4" s="17"/>
      <c r="S4" s="17"/>
      <c r="T4" s="17"/>
      <c r="U4" s="17"/>
      <c r="V4" s="17"/>
      <c r="W4" s="17"/>
    </row>
    <row r="5" spans="1:23" s="3" customFormat="1" ht="20.25" customHeight="1" thickBot="1">
      <c r="A5" s="5" t="s">
        <v>35</v>
      </c>
      <c r="B5" s="156">
        <v>0</v>
      </c>
      <c r="C5" s="157">
        <v>2</v>
      </c>
      <c r="D5" s="158">
        <v>0</v>
      </c>
      <c r="E5" s="17"/>
      <c r="F5" s="341"/>
      <c r="G5" s="40" t="s">
        <v>1</v>
      </c>
      <c r="H5" s="19" t="s">
        <v>36</v>
      </c>
      <c r="I5" s="20" t="s">
        <v>37</v>
      </c>
      <c r="J5" s="89" t="s">
        <v>36</v>
      </c>
      <c r="K5" s="66" t="s">
        <v>1</v>
      </c>
      <c r="L5" s="19" t="s">
        <v>36</v>
      </c>
      <c r="M5" s="90" t="s">
        <v>37</v>
      </c>
      <c r="N5" s="20" t="s">
        <v>36</v>
      </c>
      <c r="O5" s="17"/>
      <c r="P5" s="17"/>
      <c r="Q5" s="17"/>
      <c r="R5" s="17"/>
      <c r="S5" s="17"/>
      <c r="T5" s="17"/>
      <c r="U5" s="17"/>
      <c r="V5" s="17"/>
      <c r="W5" s="17"/>
    </row>
    <row r="6" spans="1:14" s="3" customFormat="1" ht="20.25" customHeight="1">
      <c r="A6" s="39" t="s">
        <v>38</v>
      </c>
      <c r="B6" s="159">
        <v>0</v>
      </c>
      <c r="C6" s="160">
        <v>1</v>
      </c>
      <c r="D6" s="161">
        <v>0</v>
      </c>
      <c r="E6" s="17"/>
      <c r="F6" s="6"/>
      <c r="G6" s="106"/>
      <c r="H6" s="107"/>
      <c r="I6" s="108"/>
      <c r="J6" s="109"/>
      <c r="K6" s="110"/>
      <c r="L6" s="107"/>
      <c r="M6" s="111"/>
      <c r="N6" s="108"/>
    </row>
    <row r="7" spans="1:14" s="3" customFormat="1" ht="20.25" customHeight="1">
      <c r="A7" s="39" t="s">
        <v>39</v>
      </c>
      <c r="B7" s="159">
        <v>0</v>
      </c>
      <c r="C7" s="160">
        <v>0</v>
      </c>
      <c r="D7" s="161">
        <v>0</v>
      </c>
      <c r="E7" s="17"/>
      <c r="F7" s="20" t="s">
        <v>40</v>
      </c>
      <c r="G7" s="123">
        <f>SUM(H7:I7)</f>
        <v>85</v>
      </c>
      <c r="H7" s="127">
        <v>80</v>
      </c>
      <c r="I7" s="165">
        <v>5</v>
      </c>
      <c r="J7" s="166">
        <v>1</v>
      </c>
      <c r="K7" s="167">
        <f>SUM(L7:M7)</f>
        <v>80</v>
      </c>
      <c r="L7" s="127">
        <v>75</v>
      </c>
      <c r="M7" s="168">
        <v>5</v>
      </c>
      <c r="N7" s="165">
        <v>4</v>
      </c>
    </row>
    <row r="8" spans="1:14" s="3" customFormat="1" ht="20.25" customHeight="1">
      <c r="A8" s="39" t="s">
        <v>41</v>
      </c>
      <c r="B8" s="159">
        <v>0</v>
      </c>
      <c r="C8" s="160">
        <v>15</v>
      </c>
      <c r="D8" s="161">
        <v>1</v>
      </c>
      <c r="E8" s="17"/>
      <c r="F8" s="20"/>
      <c r="G8" s="123"/>
      <c r="H8" s="127"/>
      <c r="I8" s="165"/>
      <c r="J8" s="166"/>
      <c r="K8" s="167"/>
      <c r="L8" s="127"/>
      <c r="M8" s="168"/>
      <c r="N8" s="165"/>
    </row>
    <row r="9" spans="1:14" s="3" customFormat="1" ht="20.25" customHeight="1">
      <c r="A9" s="39" t="s">
        <v>13</v>
      </c>
      <c r="B9" s="159">
        <v>0</v>
      </c>
      <c r="C9" s="160">
        <v>1</v>
      </c>
      <c r="D9" s="161">
        <v>1</v>
      </c>
      <c r="E9" s="17"/>
      <c r="F9" s="55"/>
      <c r="G9" s="169"/>
      <c r="H9" s="170"/>
      <c r="I9" s="171"/>
      <c r="J9" s="172"/>
      <c r="K9" s="173"/>
      <c r="L9" s="170"/>
      <c r="M9" s="174"/>
      <c r="N9" s="171"/>
    </row>
    <row r="10" spans="1:14" s="3" customFormat="1" ht="20.25" customHeight="1">
      <c r="A10" s="39" t="s">
        <v>14</v>
      </c>
      <c r="B10" s="159">
        <v>0</v>
      </c>
      <c r="C10" s="160">
        <v>2</v>
      </c>
      <c r="D10" s="161">
        <v>0</v>
      </c>
      <c r="E10" s="17"/>
      <c r="F10" s="20" t="s">
        <v>42</v>
      </c>
      <c r="G10" s="123">
        <f>SUM(H10:I10)</f>
        <v>76</v>
      </c>
      <c r="H10" s="127">
        <f>IF(SUMIF(J10,"&gt;0",J10)+SUMIF(L10,"&gt;0",L10)+SUMIF(N10,"&gt;0",N10)=0,"-",SUMIF(J10,"&gt;0",J10)+SUMIF(L10,"&gt;0",L10)+SUMIF(N10,"&gt;0",N10))</f>
        <v>76</v>
      </c>
      <c r="I10" s="165">
        <f>M10</f>
        <v>0</v>
      </c>
      <c r="J10" s="166">
        <v>1</v>
      </c>
      <c r="K10" s="167">
        <f>SUM(L10:M10)</f>
        <v>72</v>
      </c>
      <c r="L10" s="127">
        <v>72</v>
      </c>
      <c r="M10" s="168">
        <v>0</v>
      </c>
      <c r="N10" s="165">
        <v>3</v>
      </c>
    </row>
    <row r="11" spans="1:14" s="3" customFormat="1" ht="20.25" customHeight="1">
      <c r="A11" s="39" t="s">
        <v>43</v>
      </c>
      <c r="B11" s="159">
        <v>0</v>
      </c>
      <c r="C11" s="160">
        <v>4</v>
      </c>
      <c r="D11" s="161">
        <v>1</v>
      </c>
      <c r="E11" s="17"/>
      <c r="F11" s="20"/>
      <c r="G11" s="123"/>
      <c r="H11" s="127"/>
      <c r="I11" s="165"/>
      <c r="J11" s="166"/>
      <c r="K11" s="167"/>
      <c r="L11" s="127"/>
      <c r="M11" s="168"/>
      <c r="N11" s="165"/>
    </row>
    <row r="12" spans="1:14" s="3" customFormat="1" ht="20.25" customHeight="1">
      <c r="A12" s="39" t="s">
        <v>44</v>
      </c>
      <c r="B12" s="159">
        <v>0</v>
      </c>
      <c r="C12" s="160">
        <v>8</v>
      </c>
      <c r="D12" s="161">
        <v>0</v>
      </c>
      <c r="E12" s="17"/>
      <c r="F12" s="20" t="s">
        <v>45</v>
      </c>
      <c r="G12" s="123">
        <f>SUM(H12:I12)</f>
        <v>70</v>
      </c>
      <c r="H12" s="127">
        <v>70</v>
      </c>
      <c r="I12" s="165">
        <f>M12</f>
        <v>0</v>
      </c>
      <c r="J12" s="166">
        <v>1</v>
      </c>
      <c r="K12" s="167">
        <f>SUM(L12:M12)</f>
        <v>68</v>
      </c>
      <c r="L12" s="127">
        <v>68</v>
      </c>
      <c r="M12" s="168">
        <v>0</v>
      </c>
      <c r="N12" s="165">
        <v>1</v>
      </c>
    </row>
    <row r="13" spans="1:14" s="3" customFormat="1" ht="20.25" customHeight="1">
      <c r="A13" s="39" t="s">
        <v>15</v>
      </c>
      <c r="B13" s="159">
        <v>0</v>
      </c>
      <c r="C13" s="160">
        <v>1</v>
      </c>
      <c r="D13" s="161">
        <v>1</v>
      </c>
      <c r="E13" s="17"/>
      <c r="F13" s="20"/>
      <c r="G13" s="123"/>
      <c r="H13" s="127"/>
      <c r="I13" s="165"/>
      <c r="J13" s="166"/>
      <c r="K13" s="167"/>
      <c r="L13" s="127"/>
      <c r="M13" s="168"/>
      <c r="N13" s="165"/>
    </row>
    <row r="14" spans="1:14" s="3" customFormat="1" ht="20.25" customHeight="1">
      <c r="A14" s="39" t="s">
        <v>16</v>
      </c>
      <c r="B14" s="159">
        <v>1</v>
      </c>
      <c r="C14" s="160">
        <v>2</v>
      </c>
      <c r="D14" s="161">
        <v>0</v>
      </c>
      <c r="E14" s="17"/>
      <c r="F14" s="20" t="s">
        <v>116</v>
      </c>
      <c r="G14" s="123">
        <f>SUM(H14:I14)</f>
        <v>8</v>
      </c>
      <c r="H14" s="127">
        <f>IF(SUMIF(J14,"&gt;0",J14)+SUMIF(L14,"&gt;0",L14)+SUMIF(N14,"&gt;0",N14)=0,"-",SUMIF(J14,"&gt;0",J14)+SUMIF(L14,"&gt;0",L14)+SUMIF(N14,"&gt;0",N14))</f>
        <v>8</v>
      </c>
      <c r="I14" s="165">
        <f>M14</f>
        <v>0</v>
      </c>
      <c r="J14" s="166">
        <v>0</v>
      </c>
      <c r="K14" s="167">
        <f>SUM(L14:M14)</f>
        <v>8</v>
      </c>
      <c r="L14" s="127">
        <v>8</v>
      </c>
      <c r="M14" s="168">
        <v>0</v>
      </c>
      <c r="N14" s="165">
        <v>0</v>
      </c>
    </row>
    <row r="15" spans="1:14" s="3" customFormat="1" ht="20.25" customHeight="1">
      <c r="A15" s="39" t="s">
        <v>17</v>
      </c>
      <c r="B15" s="159">
        <v>0</v>
      </c>
      <c r="C15" s="160">
        <v>3</v>
      </c>
      <c r="D15" s="161">
        <v>0</v>
      </c>
      <c r="E15" s="17"/>
      <c r="F15" s="20"/>
      <c r="G15" s="123"/>
      <c r="H15" s="127"/>
      <c r="I15" s="165"/>
      <c r="J15" s="166"/>
      <c r="K15" s="167"/>
      <c r="L15" s="127"/>
      <c r="M15" s="168"/>
      <c r="N15" s="165"/>
    </row>
    <row r="16" spans="1:14" s="3" customFormat="1" ht="20.25" customHeight="1">
      <c r="A16" s="39" t="s">
        <v>18</v>
      </c>
      <c r="B16" s="159">
        <v>0</v>
      </c>
      <c r="C16" s="160">
        <v>1</v>
      </c>
      <c r="D16" s="161">
        <v>0</v>
      </c>
      <c r="E16" s="17"/>
      <c r="F16" s="20" t="s">
        <v>46</v>
      </c>
      <c r="G16" s="123">
        <f>SUM(H16:I16)</f>
        <v>69</v>
      </c>
      <c r="H16" s="127">
        <f>IF(SUMIF(J16,"&gt;0",J16)+SUMIF(L16,"&gt;0",L16)+SUMIF(N16,"&gt;0",N16)=0,"-",SUMIF(J16,"&gt;0",J16)+SUMIF(L16,"&gt;0",L16)+SUMIF(N16,"&gt;0",N16))</f>
        <v>69</v>
      </c>
      <c r="I16" s="165">
        <f>M16</f>
        <v>0</v>
      </c>
      <c r="J16" s="166">
        <v>0</v>
      </c>
      <c r="K16" s="167">
        <f>SUM(L16:M16)</f>
        <v>67</v>
      </c>
      <c r="L16" s="127">
        <v>67</v>
      </c>
      <c r="M16" s="168">
        <v>0</v>
      </c>
      <c r="N16" s="165">
        <v>2</v>
      </c>
    </row>
    <row r="17" spans="1:14" s="3" customFormat="1" ht="20.25" customHeight="1">
      <c r="A17" s="39" t="s">
        <v>19</v>
      </c>
      <c r="B17" s="159">
        <v>0</v>
      </c>
      <c r="C17" s="160">
        <v>1</v>
      </c>
      <c r="D17" s="161">
        <v>0</v>
      </c>
      <c r="E17" s="17"/>
      <c r="F17" s="20"/>
      <c r="G17" s="123"/>
      <c r="H17" s="127"/>
      <c r="I17" s="165"/>
      <c r="J17" s="166"/>
      <c r="K17" s="167"/>
      <c r="L17" s="127"/>
      <c r="M17" s="168"/>
      <c r="N17" s="165"/>
    </row>
    <row r="18" spans="1:23" s="3" customFormat="1" ht="20.25" customHeight="1">
      <c r="A18" s="39" t="s">
        <v>20</v>
      </c>
      <c r="B18" s="159">
        <v>0</v>
      </c>
      <c r="C18" s="160">
        <v>4</v>
      </c>
      <c r="D18" s="161">
        <v>0</v>
      </c>
      <c r="E18" s="17"/>
      <c r="F18" s="20" t="s">
        <v>47</v>
      </c>
      <c r="G18" s="123">
        <f>SUM(H18:I18)</f>
        <v>67</v>
      </c>
      <c r="H18" s="127">
        <f>IF(SUMIF(J18,"&gt;0",J18)+SUMIF(L18,"&gt;0",L18)+SUMIF(N18,"&gt;0",N18)=0,"-",SUMIF(J18,"&gt;0",J18)+SUMIF(L18,"&gt;0",L18)+SUMIF(N18,"&gt;0",N18))</f>
        <v>67</v>
      </c>
      <c r="I18" s="165">
        <f>M18</f>
        <v>0</v>
      </c>
      <c r="J18" s="166">
        <v>0</v>
      </c>
      <c r="K18" s="167">
        <f>SUM(L18:M18)</f>
        <v>67</v>
      </c>
      <c r="L18" s="127">
        <v>67</v>
      </c>
      <c r="M18" s="168">
        <v>0</v>
      </c>
      <c r="N18" s="165">
        <v>0</v>
      </c>
      <c r="O18" s="17"/>
      <c r="P18" s="17"/>
      <c r="Q18" s="17"/>
      <c r="R18" s="17"/>
      <c r="S18" s="17"/>
      <c r="T18" s="17"/>
      <c r="U18" s="17"/>
      <c r="V18" s="17"/>
      <c r="W18" s="17"/>
    </row>
    <row r="19" spans="1:23" s="3" customFormat="1" ht="20.25" customHeight="1">
      <c r="A19" s="39" t="s">
        <v>21</v>
      </c>
      <c r="B19" s="159">
        <v>0</v>
      </c>
      <c r="C19" s="160">
        <v>6</v>
      </c>
      <c r="D19" s="161">
        <v>0</v>
      </c>
      <c r="E19" s="17"/>
      <c r="F19" s="20" t="s">
        <v>235</v>
      </c>
      <c r="G19" s="123"/>
      <c r="H19" s="127"/>
      <c r="I19" s="165"/>
      <c r="J19" s="166"/>
      <c r="K19" s="167"/>
      <c r="L19" s="127"/>
      <c r="M19" s="168"/>
      <c r="N19" s="165"/>
      <c r="O19" s="17"/>
      <c r="P19" s="17"/>
      <c r="Q19" s="17"/>
      <c r="R19" s="17"/>
      <c r="S19" s="21"/>
      <c r="T19" s="21"/>
      <c r="U19" s="21"/>
      <c r="V19" s="21"/>
      <c r="W19" s="21"/>
    </row>
    <row r="20" spans="1:23" s="3" customFormat="1" ht="20.25" customHeight="1">
      <c r="A20" s="39" t="s">
        <v>22</v>
      </c>
      <c r="B20" s="159">
        <v>0</v>
      </c>
      <c r="C20" s="160">
        <v>4</v>
      </c>
      <c r="D20" s="161">
        <v>0</v>
      </c>
      <c r="E20" s="17"/>
      <c r="F20" s="56"/>
      <c r="G20" s="175"/>
      <c r="H20" s="176"/>
      <c r="I20" s="177"/>
      <c r="J20" s="178"/>
      <c r="K20" s="179"/>
      <c r="L20" s="176"/>
      <c r="M20" s="180"/>
      <c r="N20" s="177"/>
      <c r="O20" s="17"/>
      <c r="P20" s="17"/>
      <c r="Q20" s="17"/>
      <c r="R20" s="17"/>
      <c r="S20" s="21"/>
      <c r="T20" s="21"/>
      <c r="U20" s="21"/>
      <c r="V20" s="21"/>
      <c r="W20" s="21"/>
    </row>
    <row r="21" spans="1:23" s="3" customFormat="1" ht="20.25" customHeight="1">
      <c r="A21" s="39" t="s">
        <v>48</v>
      </c>
      <c r="B21" s="159">
        <v>0</v>
      </c>
      <c r="C21" s="160">
        <v>5</v>
      </c>
      <c r="D21" s="161">
        <v>0</v>
      </c>
      <c r="E21" s="17"/>
      <c r="F21" s="20"/>
      <c r="G21" s="123"/>
      <c r="H21" s="127"/>
      <c r="I21" s="165"/>
      <c r="J21" s="166"/>
      <c r="K21" s="167"/>
      <c r="L21" s="127"/>
      <c r="M21" s="168"/>
      <c r="N21" s="165"/>
      <c r="O21" s="17"/>
      <c r="P21" s="17"/>
      <c r="Q21" s="17"/>
      <c r="R21" s="17"/>
      <c r="S21" s="17"/>
      <c r="T21" s="17"/>
      <c r="U21" s="17"/>
      <c r="V21" s="17"/>
      <c r="W21" s="17"/>
    </row>
    <row r="22" spans="1:23" s="3" customFormat="1" ht="20.25" customHeight="1">
      <c r="A22" s="39" t="s">
        <v>49</v>
      </c>
      <c r="B22" s="159">
        <v>0</v>
      </c>
      <c r="C22" s="160">
        <v>4</v>
      </c>
      <c r="D22" s="161">
        <v>0</v>
      </c>
      <c r="E22" s="17"/>
      <c r="F22" s="20" t="s">
        <v>23</v>
      </c>
      <c r="G22" s="123" t="s">
        <v>4</v>
      </c>
      <c r="H22" s="127" t="str">
        <f>IF(SUMIF(J22,"&gt;0",J22)+SUMIF(L22,"&gt;0",L22)+SUMIF(N22,"&gt;0",N22)=0,"-",SUMIF(J22,"&gt;0",J22)+SUMIF(L22,"&gt;0",L22)+SUMIF(N22,"&gt;0",N22))</f>
        <v>-</v>
      </c>
      <c r="I22" s="165">
        <f>M22</f>
        <v>0</v>
      </c>
      <c r="J22" s="166">
        <v>0</v>
      </c>
      <c r="K22" s="167" t="s">
        <v>4</v>
      </c>
      <c r="L22" s="127">
        <v>0</v>
      </c>
      <c r="M22" s="168">
        <v>0</v>
      </c>
      <c r="N22" s="165">
        <v>0</v>
      </c>
      <c r="O22" s="17"/>
      <c r="P22" s="17"/>
      <c r="Q22" s="17"/>
      <c r="R22" s="17"/>
      <c r="S22" s="17"/>
      <c r="T22" s="17"/>
      <c r="U22" s="17"/>
      <c r="V22" s="17"/>
      <c r="W22" s="17"/>
    </row>
    <row r="23" spans="1:23" s="3" customFormat="1" ht="20.25" customHeight="1">
      <c r="A23" s="39" t="s">
        <v>50</v>
      </c>
      <c r="B23" s="159">
        <v>0</v>
      </c>
      <c r="C23" s="160">
        <v>1</v>
      </c>
      <c r="D23" s="161">
        <v>0</v>
      </c>
      <c r="E23" s="17"/>
      <c r="F23" s="20"/>
      <c r="G23" s="123"/>
      <c r="H23" s="127"/>
      <c r="I23" s="165"/>
      <c r="J23" s="166"/>
      <c r="K23" s="167"/>
      <c r="L23" s="127"/>
      <c r="M23" s="168"/>
      <c r="N23" s="165"/>
      <c r="O23" s="17"/>
      <c r="P23" s="17"/>
      <c r="Q23" s="17"/>
      <c r="R23" s="17"/>
      <c r="S23" s="17"/>
      <c r="T23" s="17"/>
      <c r="U23" s="17"/>
      <c r="V23" s="17"/>
      <c r="W23" s="17"/>
    </row>
    <row r="24" spans="1:23" s="3" customFormat="1" ht="20.25" customHeight="1">
      <c r="A24" s="39" t="s">
        <v>51</v>
      </c>
      <c r="B24" s="159">
        <v>0</v>
      </c>
      <c r="C24" s="160">
        <v>3</v>
      </c>
      <c r="D24" s="161">
        <v>0</v>
      </c>
      <c r="E24" s="17"/>
      <c r="F24" s="20" t="s">
        <v>24</v>
      </c>
      <c r="G24" s="123" t="s">
        <v>4</v>
      </c>
      <c r="H24" s="127" t="str">
        <f>IF(SUMIF(J24,"&gt;0",J24)+SUMIF(L24,"&gt;0",L24)+SUMIF(N24,"&gt;0",N24)=0,"-",SUMIF(J24,"&gt;0",J24)+SUMIF(L24,"&gt;0",L24)+SUMIF(N24,"&gt;0",N24))</f>
        <v>-</v>
      </c>
      <c r="I24" s="165">
        <f>M24</f>
        <v>0</v>
      </c>
      <c r="J24" s="166">
        <v>0</v>
      </c>
      <c r="K24" s="167" t="s">
        <v>4</v>
      </c>
      <c r="L24" s="127">
        <v>0</v>
      </c>
      <c r="M24" s="168">
        <v>0</v>
      </c>
      <c r="N24" s="165">
        <v>0</v>
      </c>
      <c r="O24" s="17"/>
      <c r="P24" s="17"/>
      <c r="Q24" s="17"/>
      <c r="R24" s="17"/>
      <c r="S24" s="17"/>
      <c r="T24" s="17"/>
      <c r="U24" s="17"/>
      <c r="V24" s="17"/>
      <c r="W24" s="17"/>
    </row>
    <row r="25" spans="1:23" s="3" customFormat="1" ht="20.25" customHeight="1">
      <c r="A25" s="39" t="s">
        <v>25</v>
      </c>
      <c r="B25" s="159">
        <v>0</v>
      </c>
      <c r="C25" s="160">
        <v>2</v>
      </c>
      <c r="D25" s="161">
        <v>0</v>
      </c>
      <c r="E25" s="17"/>
      <c r="F25" s="20"/>
      <c r="G25" s="123"/>
      <c r="H25" s="127"/>
      <c r="I25" s="165"/>
      <c r="J25" s="166"/>
      <c r="K25" s="167"/>
      <c r="L25" s="127"/>
      <c r="M25" s="168"/>
      <c r="N25" s="165"/>
      <c r="O25" s="17"/>
      <c r="P25" s="17"/>
      <c r="Q25" s="17"/>
      <c r="R25" s="17"/>
      <c r="S25" s="17"/>
      <c r="T25" s="17"/>
      <c r="U25" s="17"/>
      <c r="V25" s="17"/>
      <c r="W25" s="17"/>
    </row>
    <row r="26" spans="1:23" s="3" customFormat="1" ht="20.25" customHeight="1">
      <c r="A26" s="39" t="s">
        <v>26</v>
      </c>
      <c r="B26" s="159">
        <v>0</v>
      </c>
      <c r="C26" s="160">
        <v>1</v>
      </c>
      <c r="D26" s="161">
        <v>0</v>
      </c>
      <c r="E26" s="17"/>
      <c r="F26" s="20" t="s">
        <v>257</v>
      </c>
      <c r="G26" s="123">
        <f>SUM(H26:I26)</f>
        <v>51</v>
      </c>
      <c r="H26" s="127">
        <f>IF(SUMIF(J26,"&gt;0",J26)+SUMIF(L26,"&gt;0",L26)+SUMIF(N26,"&gt;0",N26)=0,"-",SUMIF(J26,"&gt;0",J26)+SUMIF(L26,"&gt;0",L26)+SUMIF(N26,"&gt;0",N26))</f>
        <v>51</v>
      </c>
      <c r="I26" s="165">
        <f>M26</f>
        <v>0</v>
      </c>
      <c r="J26" s="166">
        <v>0</v>
      </c>
      <c r="K26" s="167">
        <f>SUM(L26:M26)</f>
        <v>51</v>
      </c>
      <c r="L26" s="127">
        <v>51</v>
      </c>
      <c r="M26" s="168">
        <v>0</v>
      </c>
      <c r="N26" s="165">
        <v>0</v>
      </c>
      <c r="O26" s="17"/>
      <c r="P26" s="17"/>
      <c r="Q26" s="17"/>
      <c r="R26" s="17"/>
      <c r="S26" s="17"/>
      <c r="T26" s="17"/>
      <c r="U26" s="17"/>
      <c r="V26" s="17"/>
      <c r="W26" s="17"/>
    </row>
    <row r="27" spans="1:23" s="3" customFormat="1" ht="20.25" customHeight="1">
      <c r="A27" s="39" t="s">
        <v>27</v>
      </c>
      <c r="B27" s="159">
        <v>0</v>
      </c>
      <c r="C27" s="160">
        <v>0</v>
      </c>
      <c r="D27" s="161">
        <v>0</v>
      </c>
      <c r="E27" s="17"/>
      <c r="F27" s="20"/>
      <c r="G27" s="123"/>
      <c r="H27" s="127"/>
      <c r="I27" s="165"/>
      <c r="J27" s="166"/>
      <c r="K27" s="167"/>
      <c r="L27" s="127"/>
      <c r="M27" s="168"/>
      <c r="N27" s="165"/>
      <c r="O27" s="17"/>
      <c r="P27" s="17"/>
      <c r="Q27" s="17"/>
      <c r="R27" s="17"/>
      <c r="S27" s="17"/>
      <c r="T27" s="17"/>
      <c r="U27" s="17"/>
      <c r="V27" s="17"/>
      <c r="W27" s="17"/>
    </row>
    <row r="28" spans="1:23" s="3" customFormat="1" ht="20.25" customHeight="1">
      <c r="A28" s="39" t="s">
        <v>28</v>
      </c>
      <c r="B28" s="159">
        <v>0</v>
      </c>
      <c r="C28" s="160">
        <v>2</v>
      </c>
      <c r="D28" s="161">
        <v>0</v>
      </c>
      <c r="E28" s="17"/>
      <c r="F28" s="20" t="s">
        <v>258</v>
      </c>
      <c r="G28" s="123" t="s">
        <v>4</v>
      </c>
      <c r="H28" s="127" t="str">
        <f>IF(SUMIF(J28,"&gt;0",J28)+SUMIF(L28,"&gt;0",L28)+SUMIF(N28,"&gt;0",N28)=0,"-",SUMIF(J28,"&gt;0",J28)+SUMIF(L28,"&gt;0",L28)+SUMIF(N28,"&gt;0",N28))</f>
        <v>-</v>
      </c>
      <c r="I28" s="165">
        <f>M28</f>
        <v>0</v>
      </c>
      <c r="J28" s="166">
        <v>0</v>
      </c>
      <c r="K28" s="167" t="s">
        <v>4</v>
      </c>
      <c r="L28" s="127">
        <v>0</v>
      </c>
      <c r="M28" s="168">
        <v>0</v>
      </c>
      <c r="N28" s="165">
        <v>0</v>
      </c>
      <c r="O28" s="14"/>
      <c r="P28" s="14"/>
      <c r="Q28" s="14"/>
      <c r="R28" s="14"/>
      <c r="S28" s="14"/>
      <c r="T28" s="14"/>
      <c r="U28" s="14"/>
      <c r="V28" s="14"/>
      <c r="W28" s="14"/>
    </row>
    <row r="29" spans="1:23" s="3" customFormat="1" ht="20.25" customHeight="1">
      <c r="A29" s="39" t="s">
        <v>29</v>
      </c>
      <c r="B29" s="159">
        <v>0</v>
      </c>
      <c r="C29" s="160">
        <v>1</v>
      </c>
      <c r="D29" s="161">
        <v>0</v>
      </c>
      <c r="E29" s="17"/>
      <c r="F29" s="20"/>
      <c r="G29" s="123"/>
      <c r="H29" s="127"/>
      <c r="I29" s="165"/>
      <c r="J29" s="166"/>
      <c r="K29" s="167"/>
      <c r="L29" s="127"/>
      <c r="M29" s="168"/>
      <c r="N29" s="165"/>
      <c r="O29" s="14"/>
      <c r="P29" s="14"/>
      <c r="Q29" s="14"/>
      <c r="R29" s="14"/>
      <c r="S29" s="14"/>
      <c r="T29" s="14"/>
      <c r="U29" s="14"/>
      <c r="V29" s="14"/>
      <c r="W29" s="14"/>
    </row>
    <row r="30" spans="1:23" s="3" customFormat="1" ht="20.25" customHeight="1">
      <c r="A30" s="39" t="s">
        <v>52</v>
      </c>
      <c r="B30" s="159">
        <v>0</v>
      </c>
      <c r="C30" s="160">
        <v>5</v>
      </c>
      <c r="D30" s="161">
        <v>0</v>
      </c>
      <c r="E30" s="17"/>
      <c r="F30" s="55"/>
      <c r="G30" s="169"/>
      <c r="H30" s="170"/>
      <c r="I30" s="171"/>
      <c r="J30" s="172"/>
      <c r="K30" s="173"/>
      <c r="L30" s="170"/>
      <c r="M30" s="174"/>
      <c r="N30" s="171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3" customFormat="1" ht="20.25" customHeight="1" thickBot="1">
      <c r="A31" s="39" t="s">
        <v>250</v>
      </c>
      <c r="B31" s="159">
        <v>0</v>
      </c>
      <c r="C31" s="160">
        <v>1</v>
      </c>
      <c r="D31" s="161">
        <v>0</v>
      </c>
      <c r="E31" s="17"/>
      <c r="F31" s="20" t="s">
        <v>30</v>
      </c>
      <c r="G31" s="123">
        <f>SUM(H31:I31)</f>
        <v>80</v>
      </c>
      <c r="H31" s="127">
        <f>IF(SUMIF(J31,"&gt;0",J31)+SUMIF(L31,"&gt;0",L31)+SUMIF(N31,"&gt;0",N31)=0,"-",SUMIF(J31,"&gt;0",J31)+SUMIF(L31,"&gt;0",L31)+SUMIF(N31,"&gt;0",N31))</f>
        <v>77</v>
      </c>
      <c r="I31" s="165">
        <f>M31</f>
        <v>3</v>
      </c>
      <c r="J31" s="166">
        <v>1</v>
      </c>
      <c r="K31" s="167">
        <f>SUM(L31:M31)</f>
        <v>76</v>
      </c>
      <c r="L31" s="127">
        <v>73</v>
      </c>
      <c r="M31" s="168">
        <v>3</v>
      </c>
      <c r="N31" s="165">
        <v>3</v>
      </c>
      <c r="O31" s="14"/>
      <c r="P31" s="14"/>
      <c r="Q31" s="14"/>
      <c r="R31" s="14"/>
      <c r="S31" s="14"/>
      <c r="T31" s="14"/>
      <c r="U31" s="14"/>
      <c r="V31" s="14"/>
      <c r="W31" s="14"/>
    </row>
    <row r="32" spans="1:23" s="3" customFormat="1" ht="20.25" customHeight="1" thickBot="1">
      <c r="A32" s="52" t="s">
        <v>1</v>
      </c>
      <c r="B32" s="162">
        <f>SUM(B5:B31)</f>
        <v>1</v>
      </c>
      <c r="C32" s="163">
        <f>SUM(C5:C31)</f>
        <v>80</v>
      </c>
      <c r="D32" s="164">
        <f>SUM(D5:D31)</f>
        <v>4</v>
      </c>
      <c r="E32" s="17"/>
      <c r="F32" s="20"/>
      <c r="G32" s="123"/>
      <c r="H32" s="127"/>
      <c r="I32" s="165"/>
      <c r="J32" s="166"/>
      <c r="K32" s="167"/>
      <c r="L32" s="127"/>
      <c r="M32" s="168"/>
      <c r="N32" s="165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3" customFormat="1" ht="20.25" customHeight="1">
      <c r="A33" s="294" t="s">
        <v>316</v>
      </c>
      <c r="D33" s="34"/>
      <c r="E33" s="17"/>
      <c r="F33" s="20" t="s">
        <v>31</v>
      </c>
      <c r="G33" s="123">
        <f>SUM(H33:I33)</f>
        <v>80</v>
      </c>
      <c r="H33" s="127">
        <f>IF(SUMIF(J33,"&gt;0",J33)+SUMIF(L33,"&gt;0",L33)+SUMIF(N33,"&gt;0",N33)=0,"-",SUMIF(J33,"&gt;0",J33)+SUMIF(L33,"&gt;0",L33)+SUMIF(N33,"&gt;0",N33))</f>
        <v>77</v>
      </c>
      <c r="I33" s="165">
        <f>M33</f>
        <v>3</v>
      </c>
      <c r="J33" s="166">
        <v>1</v>
      </c>
      <c r="K33" s="167">
        <f>SUM(L33:M33)</f>
        <v>76</v>
      </c>
      <c r="L33" s="127">
        <v>73</v>
      </c>
      <c r="M33" s="168">
        <v>3</v>
      </c>
      <c r="N33" s="165">
        <v>3</v>
      </c>
      <c r="O33" s="14"/>
      <c r="P33" s="14"/>
      <c r="Q33" s="14"/>
      <c r="R33" s="14"/>
      <c r="S33" s="14"/>
      <c r="T33" s="14"/>
      <c r="U33" s="14"/>
      <c r="V33" s="14"/>
      <c r="W33" s="14"/>
    </row>
    <row r="34" spans="1:23" s="3" customFormat="1" ht="20.25" customHeight="1">
      <c r="A34" s="295" t="s">
        <v>317</v>
      </c>
      <c r="D34" s="17"/>
      <c r="E34" s="17"/>
      <c r="F34" s="20"/>
      <c r="G34" s="123"/>
      <c r="H34" s="127"/>
      <c r="I34" s="165"/>
      <c r="J34" s="166"/>
      <c r="K34" s="167"/>
      <c r="L34" s="127"/>
      <c r="M34" s="168"/>
      <c r="N34" s="165"/>
      <c r="O34" s="14"/>
      <c r="P34" s="14"/>
      <c r="Q34" s="14"/>
      <c r="R34" s="14"/>
      <c r="S34" s="14"/>
      <c r="T34" s="14"/>
      <c r="U34" s="14"/>
      <c r="V34" s="14"/>
      <c r="W34" s="14"/>
    </row>
    <row r="35" spans="5:23" s="3" customFormat="1" ht="20.25" customHeight="1">
      <c r="E35" s="17"/>
      <c r="F35" s="20" t="s">
        <v>32</v>
      </c>
      <c r="G35" s="123">
        <f>SUM(H35:I35)</f>
        <v>79</v>
      </c>
      <c r="H35" s="127">
        <f>IF(SUMIF(J35,"&gt;0",J35)+SUMIF(L35,"&gt;0",L35)+SUMIF(N35,"&gt;0",N35)=0,"-",SUMIF(J35,"&gt;0",J35)+SUMIF(L35,"&gt;0",L35)+SUMIF(N35,"&gt;0",N35))</f>
        <v>76</v>
      </c>
      <c r="I35" s="165">
        <f>M35</f>
        <v>3</v>
      </c>
      <c r="J35" s="166">
        <v>1</v>
      </c>
      <c r="K35" s="167">
        <f>SUM(L35:M35)</f>
        <v>76</v>
      </c>
      <c r="L35" s="127">
        <v>73</v>
      </c>
      <c r="M35" s="168">
        <v>3</v>
      </c>
      <c r="N35" s="165">
        <v>2</v>
      </c>
      <c r="O35" s="14"/>
      <c r="P35" s="14"/>
      <c r="Q35" s="14"/>
      <c r="R35" s="14"/>
      <c r="S35" s="14"/>
      <c r="T35" s="14"/>
      <c r="U35" s="14"/>
      <c r="V35" s="14"/>
      <c r="W35" s="14"/>
    </row>
    <row r="36" spans="4:23" s="3" customFormat="1" ht="20.25" customHeight="1" thickBot="1">
      <c r="D36" s="17"/>
      <c r="E36" s="17"/>
      <c r="F36" s="54"/>
      <c r="G36" s="181"/>
      <c r="H36" s="182"/>
      <c r="I36" s="183"/>
      <c r="J36" s="184"/>
      <c r="K36" s="185"/>
      <c r="L36" s="182"/>
      <c r="M36" s="186"/>
      <c r="N36" s="183"/>
      <c r="O36" s="14"/>
      <c r="P36" s="14"/>
      <c r="Q36" s="14"/>
      <c r="R36" s="14"/>
      <c r="S36" s="14"/>
      <c r="T36" s="14"/>
      <c r="U36" s="14"/>
      <c r="V36" s="14"/>
      <c r="W36" s="14"/>
    </row>
    <row r="37" spans="4:23" s="3" customFormat="1" ht="20.25" customHeight="1">
      <c r="D37" s="17"/>
      <c r="E37" s="1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3" customFormat="1" ht="20.25" customHeight="1">
      <c r="A38" s="1"/>
      <c r="B38" s="1"/>
      <c r="C38" s="1"/>
      <c r="D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3" customFormat="1" ht="20.25" customHeight="1">
      <c r="A39" s="1"/>
      <c r="B39" s="1"/>
      <c r="C39" s="1"/>
      <c r="D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s="3" customFormat="1" ht="20.25" customHeight="1">
      <c r="A40" s="1"/>
      <c r="B40" s="1"/>
      <c r="C40" s="1"/>
      <c r="D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s="3" customFormat="1" ht="20.25" customHeight="1">
      <c r="A41" s="1"/>
      <c r="B41" s="1"/>
      <c r="C41" s="1"/>
      <c r="D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3" customFormat="1" ht="20.25" customHeight="1">
      <c r="A42" s="1"/>
      <c r="B42" s="1"/>
      <c r="C42" s="1"/>
      <c r="D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6:23" ht="20.25" customHeight="1"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6:23" ht="20.25" customHeight="1"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6:23" ht="20.25" customHeight="1"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6:14" ht="20.25" customHeight="1">
      <c r="F46" s="14"/>
      <c r="G46" s="14"/>
      <c r="H46" s="14"/>
      <c r="I46" s="14"/>
      <c r="J46" s="14"/>
      <c r="K46" s="14"/>
      <c r="L46" s="14"/>
      <c r="M46" s="14"/>
      <c r="N46" s="14"/>
    </row>
    <row r="47" spans="6:14" ht="20.25" customHeight="1">
      <c r="F47" s="14"/>
      <c r="G47" s="14"/>
      <c r="H47" s="14"/>
      <c r="I47" s="14"/>
      <c r="J47" s="14"/>
      <c r="K47" s="14"/>
      <c r="L47" s="14"/>
      <c r="M47" s="14"/>
      <c r="N47" s="14"/>
    </row>
    <row r="48" spans="6:14" ht="20.25" customHeight="1">
      <c r="F48" s="14"/>
      <c r="G48" s="14"/>
      <c r="H48" s="14"/>
      <c r="I48" s="14"/>
      <c r="J48" s="14"/>
      <c r="K48" s="14"/>
      <c r="L48" s="14"/>
      <c r="M48" s="14"/>
      <c r="N48" s="14"/>
    </row>
    <row r="49" spans="6:14" ht="20.25" customHeight="1">
      <c r="F49" s="14"/>
      <c r="G49" s="14"/>
      <c r="H49" s="14"/>
      <c r="I49" s="14"/>
      <c r="J49" s="14"/>
      <c r="K49" s="14"/>
      <c r="L49" s="14"/>
      <c r="M49" s="14"/>
      <c r="N49" s="14"/>
    </row>
    <row r="50" spans="6:14" ht="20.25" customHeight="1">
      <c r="F50" s="14"/>
      <c r="G50" s="14"/>
      <c r="H50" s="14"/>
      <c r="I50" s="14"/>
      <c r="J50" s="14"/>
      <c r="K50" s="14"/>
      <c r="L50" s="14"/>
      <c r="M50" s="14"/>
      <c r="N50" s="14"/>
    </row>
    <row r="51" spans="6:14" ht="20.25" customHeight="1">
      <c r="F51" s="14"/>
      <c r="G51" s="14"/>
      <c r="H51" s="14"/>
      <c r="I51" s="14"/>
      <c r="J51" s="14"/>
      <c r="K51" s="14"/>
      <c r="L51" s="14"/>
      <c r="M51" s="14"/>
      <c r="N51" s="14"/>
    </row>
    <row r="52" spans="6:14" ht="20.25" customHeight="1">
      <c r="F52" s="14"/>
      <c r="G52" s="14"/>
      <c r="H52" s="14"/>
      <c r="I52" s="14"/>
      <c r="J52" s="14"/>
      <c r="K52" s="14"/>
      <c r="L52" s="14"/>
      <c r="M52" s="14"/>
      <c r="N52" s="14"/>
    </row>
    <row r="53" spans="6:14" ht="20.25" customHeight="1">
      <c r="F53" s="14"/>
      <c r="G53" s="14"/>
      <c r="H53" s="14"/>
      <c r="I53" s="14"/>
      <c r="J53" s="14"/>
      <c r="K53" s="14"/>
      <c r="L53" s="14"/>
      <c r="M53" s="14"/>
      <c r="N53" s="14"/>
    </row>
    <row r="54" spans="6:14" ht="20.25" customHeight="1">
      <c r="F54" s="14"/>
      <c r="G54" s="14"/>
      <c r="H54" s="14"/>
      <c r="I54" s="14"/>
      <c r="J54" s="14"/>
      <c r="K54" s="14"/>
      <c r="L54" s="14"/>
      <c r="M54" s="14"/>
      <c r="N54" s="14"/>
    </row>
    <row r="55" spans="6:14" ht="20.25" customHeight="1">
      <c r="F55" s="14"/>
      <c r="G55" s="14"/>
      <c r="H55" s="14"/>
      <c r="I55" s="14"/>
      <c r="J55" s="14"/>
      <c r="K55" s="14"/>
      <c r="L55" s="14"/>
      <c r="M55" s="14"/>
      <c r="N55" s="14"/>
    </row>
    <row r="56" spans="6:14" ht="20.25" customHeight="1">
      <c r="F56" s="14"/>
      <c r="G56" s="14"/>
      <c r="H56" s="14"/>
      <c r="I56" s="14"/>
      <c r="J56" s="14"/>
      <c r="K56" s="14"/>
      <c r="L56" s="14"/>
      <c r="M56" s="14"/>
      <c r="N56" s="14"/>
    </row>
    <row r="57" spans="6:14" ht="20.25" customHeight="1">
      <c r="F57" s="14"/>
      <c r="G57" s="14"/>
      <c r="H57" s="14"/>
      <c r="I57" s="14"/>
      <c r="J57" s="14"/>
      <c r="K57" s="14"/>
      <c r="L57" s="14"/>
      <c r="M57" s="14"/>
      <c r="N57" s="14"/>
    </row>
    <row r="58" spans="6:14" ht="20.25" customHeight="1">
      <c r="F58" s="14"/>
      <c r="G58" s="14"/>
      <c r="H58" s="14"/>
      <c r="I58" s="14"/>
      <c r="J58" s="14"/>
      <c r="K58" s="14"/>
      <c r="L58" s="14"/>
      <c r="M58" s="14"/>
      <c r="N58" s="14"/>
    </row>
    <row r="59" spans="6:14" ht="20.25" customHeight="1">
      <c r="F59" s="14"/>
      <c r="G59" s="14"/>
      <c r="H59" s="14"/>
      <c r="I59" s="14"/>
      <c r="J59" s="14"/>
      <c r="K59" s="14"/>
      <c r="L59" s="14"/>
      <c r="M59" s="14"/>
      <c r="N59" s="14"/>
    </row>
  </sheetData>
  <sheetProtection/>
  <mergeCells count="3">
    <mergeCell ref="F4:F5"/>
    <mergeCell ref="G4:I4"/>
    <mergeCell ref="K4:M4"/>
  </mergeCells>
  <printOptions horizontalCentered="1"/>
  <pageMargins left="0.5118110236220472" right="0.5118110236220472" top="0.8267716535433072" bottom="0.4724409448818898" header="0.5118110236220472" footer="0.3937007874015748"/>
  <pageSetup horizontalDpi="600" verticalDpi="600" orientation="portrait" paperSize="9" scale="90" r:id="rId1"/>
  <headerFooter scaleWithDoc="0" alignWithMargins="0">
    <oddHeader>&amp;R中学校</oddHeader>
  </headerFooter>
  <ignoredErrors>
    <ignoredError sqref="G7:O11 G13:O36 I12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2"/>
  <sheetViews>
    <sheetView showGridLines="0" tabSelected="1" zoomScalePageLayoutView="0" workbookViewId="0" topLeftCell="A27">
      <selection activeCell="W36" sqref="W36"/>
    </sheetView>
  </sheetViews>
  <sheetFormatPr defaultColWidth="8.625" defaultRowHeight="19.5" customHeight="1"/>
  <cols>
    <col min="1" max="1" width="14.25390625" style="22" customWidth="1"/>
    <col min="2" max="16" width="5.25390625" style="22" customWidth="1"/>
    <col min="17" max="19" width="6.25390625" style="22" customWidth="1"/>
    <col min="20" max="20" width="1.00390625" style="22" customWidth="1"/>
    <col min="21" max="16384" width="8.625" style="22" customWidth="1"/>
  </cols>
  <sheetData>
    <row r="3" spans="1:19" s="24" customFormat="1" ht="19.5" customHeight="1" thickBot="1">
      <c r="A3" s="293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0" s="24" customFormat="1" ht="20.25" customHeight="1">
      <c r="A4" s="344" t="s">
        <v>276</v>
      </c>
      <c r="B4" s="25"/>
      <c r="C4" s="347" t="s">
        <v>194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59"/>
    </row>
    <row r="5" spans="1:20" s="24" customFormat="1" ht="11.25" customHeight="1">
      <c r="A5" s="345"/>
      <c r="B5" s="25"/>
      <c r="C5" s="348" t="s">
        <v>193</v>
      </c>
      <c r="D5" s="60">
        <v>1</v>
      </c>
      <c r="E5" s="60">
        <v>50</v>
      </c>
      <c r="F5" s="60">
        <v>100</v>
      </c>
      <c r="G5" s="60">
        <v>150</v>
      </c>
      <c r="H5" s="60">
        <v>200</v>
      </c>
      <c r="I5" s="60">
        <v>250</v>
      </c>
      <c r="J5" s="60">
        <v>300</v>
      </c>
      <c r="K5" s="60">
        <v>400</v>
      </c>
      <c r="L5" s="60">
        <v>500</v>
      </c>
      <c r="M5" s="60">
        <v>600</v>
      </c>
      <c r="N5" s="60">
        <v>700</v>
      </c>
      <c r="O5" s="60">
        <v>800</v>
      </c>
      <c r="P5" s="60">
        <v>900</v>
      </c>
      <c r="Q5" s="61">
        <v>1000</v>
      </c>
      <c r="R5" s="61">
        <v>1100</v>
      </c>
      <c r="S5" s="27">
        <v>1200</v>
      </c>
      <c r="T5" s="59"/>
    </row>
    <row r="6" spans="1:20" s="24" customFormat="1" ht="11.25" customHeight="1">
      <c r="A6" s="345"/>
      <c r="B6" s="351" t="s">
        <v>277</v>
      </c>
      <c r="C6" s="349"/>
      <c r="D6" s="26" t="s">
        <v>54</v>
      </c>
      <c r="E6" s="26" t="s">
        <v>54</v>
      </c>
      <c r="F6" s="26" t="s">
        <v>55</v>
      </c>
      <c r="G6" s="26" t="s">
        <v>55</v>
      </c>
      <c r="H6" s="26" t="s">
        <v>55</v>
      </c>
      <c r="I6" s="26" t="s">
        <v>55</v>
      </c>
      <c r="J6" s="26" t="s">
        <v>55</v>
      </c>
      <c r="K6" s="26" t="s">
        <v>55</v>
      </c>
      <c r="L6" s="26" t="s">
        <v>55</v>
      </c>
      <c r="M6" s="26" t="s">
        <v>55</v>
      </c>
      <c r="N6" s="26" t="s">
        <v>55</v>
      </c>
      <c r="O6" s="26" t="s">
        <v>55</v>
      </c>
      <c r="P6" s="26" t="s">
        <v>55</v>
      </c>
      <c r="Q6" s="26" t="s">
        <v>54</v>
      </c>
      <c r="R6" s="26" t="s">
        <v>54</v>
      </c>
      <c r="S6" s="26" t="s">
        <v>57</v>
      </c>
      <c r="T6" s="59"/>
    </row>
    <row r="7" spans="1:20" s="24" customFormat="1" ht="11.25" customHeight="1">
      <c r="A7" s="345"/>
      <c r="B7" s="351"/>
      <c r="C7" s="349"/>
      <c r="D7" s="26">
        <v>49</v>
      </c>
      <c r="E7" s="26">
        <v>99</v>
      </c>
      <c r="F7" s="26">
        <v>149</v>
      </c>
      <c r="G7" s="26">
        <v>199</v>
      </c>
      <c r="H7" s="26">
        <v>249</v>
      </c>
      <c r="I7" s="26">
        <v>299</v>
      </c>
      <c r="J7" s="26">
        <v>399</v>
      </c>
      <c r="K7" s="26">
        <v>499</v>
      </c>
      <c r="L7" s="26">
        <v>599</v>
      </c>
      <c r="M7" s="26">
        <v>699</v>
      </c>
      <c r="N7" s="26">
        <v>799</v>
      </c>
      <c r="O7" s="26">
        <v>899</v>
      </c>
      <c r="P7" s="26">
        <v>999</v>
      </c>
      <c r="Q7" s="27">
        <v>1099</v>
      </c>
      <c r="R7" s="27">
        <v>1199</v>
      </c>
      <c r="S7" s="28" t="s">
        <v>58</v>
      </c>
      <c r="T7" s="59"/>
    </row>
    <row r="8" spans="1:20" s="24" customFormat="1" ht="11.25" customHeight="1" thickBot="1">
      <c r="A8" s="346"/>
      <c r="B8" s="29"/>
      <c r="C8" s="350"/>
      <c r="D8" s="58" t="s">
        <v>56</v>
      </c>
      <c r="E8" s="58" t="s">
        <v>56</v>
      </c>
      <c r="F8" s="58" t="s">
        <v>56</v>
      </c>
      <c r="G8" s="58" t="s">
        <v>56</v>
      </c>
      <c r="H8" s="58" t="s">
        <v>56</v>
      </c>
      <c r="I8" s="58" t="s">
        <v>56</v>
      </c>
      <c r="J8" s="58" t="s">
        <v>56</v>
      </c>
      <c r="K8" s="58" t="s">
        <v>56</v>
      </c>
      <c r="L8" s="58" t="s">
        <v>56</v>
      </c>
      <c r="M8" s="58" t="s">
        <v>56</v>
      </c>
      <c r="N8" s="58" t="s">
        <v>56</v>
      </c>
      <c r="O8" s="58" t="s">
        <v>56</v>
      </c>
      <c r="P8" s="58" t="s">
        <v>56</v>
      </c>
      <c r="Q8" s="58" t="s">
        <v>56</v>
      </c>
      <c r="R8" s="58" t="s">
        <v>56</v>
      </c>
      <c r="S8" s="30"/>
      <c r="T8" s="59"/>
    </row>
    <row r="9" spans="1:20" s="24" customFormat="1" ht="36" customHeight="1">
      <c r="A9" s="44" t="s">
        <v>278</v>
      </c>
      <c r="B9" s="187">
        <v>87</v>
      </c>
      <c r="C9" s="188">
        <v>2</v>
      </c>
      <c r="D9" s="188">
        <v>15</v>
      </c>
      <c r="E9" s="188">
        <v>8</v>
      </c>
      <c r="F9" s="188">
        <v>9</v>
      </c>
      <c r="G9" s="188">
        <v>7</v>
      </c>
      <c r="H9" s="188">
        <v>1</v>
      </c>
      <c r="I9" s="188">
        <v>6</v>
      </c>
      <c r="J9" s="188">
        <v>10</v>
      </c>
      <c r="K9" s="188">
        <v>12</v>
      </c>
      <c r="L9" s="188">
        <v>8</v>
      </c>
      <c r="M9" s="188">
        <v>2</v>
      </c>
      <c r="N9" s="188">
        <v>5</v>
      </c>
      <c r="O9" s="188">
        <v>1</v>
      </c>
      <c r="P9" s="188">
        <v>1</v>
      </c>
      <c r="Q9" s="188">
        <v>0</v>
      </c>
      <c r="R9" s="188">
        <v>0</v>
      </c>
      <c r="S9" s="188">
        <v>0</v>
      </c>
      <c r="T9" s="59"/>
    </row>
    <row r="10" spans="1:20" s="24" customFormat="1" ht="36" customHeight="1">
      <c r="A10" s="87" t="s">
        <v>320</v>
      </c>
      <c r="B10" s="189">
        <f>SUM(B11:B13)</f>
        <v>85</v>
      </c>
      <c r="C10" s="190">
        <f aca="true" t="shared" si="0" ref="C10:S10">SUM(C11:C13)</f>
        <v>2</v>
      </c>
      <c r="D10" s="190">
        <f t="shared" si="0"/>
        <v>14</v>
      </c>
      <c r="E10" s="190">
        <f t="shared" si="0"/>
        <v>7</v>
      </c>
      <c r="F10" s="190">
        <f t="shared" si="0"/>
        <v>10</v>
      </c>
      <c r="G10" s="190">
        <f t="shared" si="0"/>
        <v>5</v>
      </c>
      <c r="H10" s="190">
        <f t="shared" si="0"/>
        <v>2</v>
      </c>
      <c r="I10" s="190">
        <f t="shared" si="0"/>
        <v>3</v>
      </c>
      <c r="J10" s="190">
        <f t="shared" si="0"/>
        <v>13</v>
      </c>
      <c r="K10" s="190">
        <f t="shared" si="0"/>
        <v>12</v>
      </c>
      <c r="L10" s="190">
        <f t="shared" si="0"/>
        <v>7</v>
      </c>
      <c r="M10" s="190">
        <f t="shared" si="0"/>
        <v>4</v>
      </c>
      <c r="N10" s="190">
        <f t="shared" si="0"/>
        <v>4</v>
      </c>
      <c r="O10" s="190">
        <f t="shared" si="0"/>
        <v>1</v>
      </c>
      <c r="P10" s="190">
        <f t="shared" si="0"/>
        <v>1</v>
      </c>
      <c r="Q10" s="190">
        <f t="shared" si="0"/>
        <v>0</v>
      </c>
      <c r="R10" s="190">
        <f t="shared" si="0"/>
        <v>0</v>
      </c>
      <c r="S10" s="190">
        <f t="shared" si="0"/>
        <v>0</v>
      </c>
      <c r="T10" s="59"/>
    </row>
    <row r="11" spans="1:20" s="24" customFormat="1" ht="36" customHeight="1">
      <c r="A11" s="42" t="s">
        <v>186</v>
      </c>
      <c r="B11" s="187">
        <v>1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1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59"/>
    </row>
    <row r="12" spans="1:20" s="24" customFormat="1" ht="36" customHeight="1">
      <c r="A12" s="42" t="s">
        <v>187</v>
      </c>
      <c r="B12" s="187">
        <f aca="true" t="shared" si="1" ref="B12:O12">SUM(B15:B31)</f>
        <v>80</v>
      </c>
      <c r="C12" s="188">
        <f t="shared" si="1"/>
        <v>2</v>
      </c>
      <c r="D12" s="188">
        <f t="shared" si="1"/>
        <v>13</v>
      </c>
      <c r="E12" s="188">
        <f t="shared" si="1"/>
        <v>5</v>
      </c>
      <c r="F12" s="188">
        <f t="shared" si="1"/>
        <v>10</v>
      </c>
      <c r="G12" s="188">
        <f t="shared" si="1"/>
        <v>4</v>
      </c>
      <c r="H12" s="188">
        <f t="shared" si="1"/>
        <v>2</v>
      </c>
      <c r="I12" s="188">
        <f t="shared" si="1"/>
        <v>3</v>
      </c>
      <c r="J12" s="188">
        <f t="shared" si="1"/>
        <v>12</v>
      </c>
      <c r="K12" s="188">
        <f t="shared" si="1"/>
        <v>12</v>
      </c>
      <c r="L12" s="188">
        <f t="shared" si="1"/>
        <v>7</v>
      </c>
      <c r="M12" s="188">
        <f t="shared" si="1"/>
        <v>4</v>
      </c>
      <c r="N12" s="188">
        <f t="shared" si="1"/>
        <v>4</v>
      </c>
      <c r="O12" s="188">
        <f t="shared" si="1"/>
        <v>1</v>
      </c>
      <c r="P12" s="188">
        <f>SUM(P15:P31)</f>
        <v>1</v>
      </c>
      <c r="Q12" s="188">
        <f>SUM(Q15:Q31)</f>
        <v>0</v>
      </c>
      <c r="R12" s="188">
        <f>SUM(R15:R31)</f>
        <v>0</v>
      </c>
      <c r="S12" s="188">
        <f>SUM(S15:S31)</f>
        <v>0</v>
      </c>
      <c r="T12" s="59"/>
    </row>
    <row r="13" spans="1:20" s="24" customFormat="1" ht="36" customHeight="1" thickBot="1">
      <c r="A13" s="45" t="s">
        <v>188</v>
      </c>
      <c r="B13" s="191">
        <f>SUM(C13:S13)</f>
        <v>4</v>
      </c>
      <c r="C13" s="192">
        <v>0</v>
      </c>
      <c r="D13" s="192">
        <v>1</v>
      </c>
      <c r="E13" s="192">
        <v>2</v>
      </c>
      <c r="F13" s="192">
        <v>0</v>
      </c>
      <c r="G13" s="192">
        <v>1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2">
        <v>0</v>
      </c>
      <c r="S13" s="192">
        <v>0</v>
      </c>
      <c r="T13" s="59"/>
    </row>
    <row r="14" spans="1:20" s="24" customFormat="1" ht="15" customHeight="1">
      <c r="A14" s="46" t="s">
        <v>189</v>
      </c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59"/>
    </row>
    <row r="15" spans="1:20" s="24" customFormat="1" ht="36" customHeight="1">
      <c r="A15" s="47" t="s">
        <v>173</v>
      </c>
      <c r="B15" s="187">
        <f>SUM(C15:S15)</f>
        <v>25</v>
      </c>
      <c r="C15" s="188">
        <v>2</v>
      </c>
      <c r="D15" s="188">
        <v>4</v>
      </c>
      <c r="E15" s="188">
        <v>2</v>
      </c>
      <c r="F15" s="188">
        <v>3</v>
      </c>
      <c r="G15" s="188">
        <v>0</v>
      </c>
      <c r="H15" s="188">
        <v>0</v>
      </c>
      <c r="I15" s="188">
        <v>0</v>
      </c>
      <c r="J15" s="188">
        <v>4</v>
      </c>
      <c r="K15" s="188">
        <v>4</v>
      </c>
      <c r="L15" s="188">
        <v>4</v>
      </c>
      <c r="M15" s="188">
        <v>1</v>
      </c>
      <c r="N15" s="188">
        <v>1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59"/>
    </row>
    <row r="16" spans="1:20" s="24" customFormat="1" ht="36" customHeight="1">
      <c r="A16" s="48" t="s">
        <v>280</v>
      </c>
      <c r="B16" s="193">
        <f aca="true" t="shared" si="2" ref="B16:B30">SUM(C16:S16)</f>
        <v>6</v>
      </c>
      <c r="C16" s="194">
        <v>0</v>
      </c>
      <c r="D16" s="194">
        <v>2</v>
      </c>
      <c r="E16" s="194">
        <v>0</v>
      </c>
      <c r="F16" s="194">
        <v>0</v>
      </c>
      <c r="G16" s="194">
        <v>1</v>
      </c>
      <c r="H16" s="194">
        <v>0</v>
      </c>
      <c r="I16" s="194">
        <v>0</v>
      </c>
      <c r="J16" s="194">
        <v>0</v>
      </c>
      <c r="K16" s="194">
        <v>1</v>
      </c>
      <c r="L16" s="194">
        <v>1</v>
      </c>
      <c r="M16" s="194">
        <v>1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59"/>
    </row>
    <row r="17" spans="1:20" s="24" customFormat="1" ht="36" customHeight="1">
      <c r="A17" s="48" t="s">
        <v>281</v>
      </c>
      <c r="B17" s="193">
        <f t="shared" si="2"/>
        <v>2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1</v>
      </c>
      <c r="L17" s="194">
        <v>0</v>
      </c>
      <c r="M17" s="194">
        <v>1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59"/>
    </row>
    <row r="18" spans="1:20" s="24" customFormat="1" ht="36" customHeight="1">
      <c r="A18" s="48" t="s">
        <v>282</v>
      </c>
      <c r="B18" s="193">
        <f t="shared" si="2"/>
        <v>5</v>
      </c>
      <c r="C18" s="194">
        <v>0</v>
      </c>
      <c r="D18" s="194">
        <v>1</v>
      </c>
      <c r="E18" s="194">
        <v>0</v>
      </c>
      <c r="F18" s="194">
        <v>2</v>
      </c>
      <c r="G18" s="194">
        <v>0</v>
      </c>
      <c r="H18" s="194">
        <v>0</v>
      </c>
      <c r="I18" s="194">
        <v>0</v>
      </c>
      <c r="J18" s="194">
        <v>1</v>
      </c>
      <c r="K18" s="194">
        <v>1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59"/>
    </row>
    <row r="19" spans="1:20" s="24" customFormat="1" ht="36" customHeight="1">
      <c r="A19" s="48" t="s">
        <v>283</v>
      </c>
      <c r="B19" s="193">
        <f t="shared" si="2"/>
        <v>3</v>
      </c>
      <c r="C19" s="194">
        <v>0</v>
      </c>
      <c r="D19" s="194">
        <v>0</v>
      </c>
      <c r="E19" s="194">
        <v>0</v>
      </c>
      <c r="F19" s="194">
        <v>0</v>
      </c>
      <c r="G19" s="194">
        <v>1</v>
      </c>
      <c r="H19" s="194">
        <v>0</v>
      </c>
      <c r="I19" s="194">
        <v>1</v>
      </c>
      <c r="J19" s="194">
        <v>1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59"/>
    </row>
    <row r="20" spans="1:20" s="24" customFormat="1" ht="36" customHeight="1">
      <c r="A20" s="48" t="s">
        <v>284</v>
      </c>
      <c r="B20" s="193">
        <f t="shared" si="2"/>
        <v>3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1</v>
      </c>
      <c r="K20" s="194">
        <v>0</v>
      </c>
      <c r="L20" s="194">
        <v>0</v>
      </c>
      <c r="M20" s="194">
        <v>0</v>
      </c>
      <c r="N20" s="194">
        <v>1</v>
      </c>
      <c r="O20" s="194">
        <v>0</v>
      </c>
      <c r="P20" s="194">
        <v>1</v>
      </c>
      <c r="Q20" s="194">
        <v>0</v>
      </c>
      <c r="R20" s="194">
        <v>0</v>
      </c>
      <c r="S20" s="194">
        <v>0</v>
      </c>
      <c r="T20" s="59"/>
    </row>
    <row r="21" spans="1:20" s="24" customFormat="1" ht="36" customHeight="1">
      <c r="A21" s="48" t="s">
        <v>6</v>
      </c>
      <c r="B21" s="193">
        <f>SUM(C21:S21)</f>
        <v>2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1</v>
      </c>
      <c r="K21" s="194">
        <v>0</v>
      </c>
      <c r="L21" s="194">
        <v>1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59"/>
    </row>
    <row r="22" spans="1:20" s="24" customFormat="1" ht="36" customHeight="1">
      <c r="A22" s="48" t="s">
        <v>244</v>
      </c>
      <c r="B22" s="193">
        <f>SUM(C22:S22)</f>
        <v>8</v>
      </c>
      <c r="C22" s="194">
        <v>0</v>
      </c>
      <c r="D22" s="194">
        <v>2</v>
      </c>
      <c r="E22" s="194">
        <v>0</v>
      </c>
      <c r="F22" s="194">
        <v>0</v>
      </c>
      <c r="G22" s="194">
        <v>0</v>
      </c>
      <c r="H22" s="194">
        <v>1</v>
      </c>
      <c r="I22" s="194">
        <v>0</v>
      </c>
      <c r="J22" s="194">
        <v>0</v>
      </c>
      <c r="K22" s="194">
        <v>3</v>
      </c>
      <c r="L22" s="194">
        <v>1</v>
      </c>
      <c r="M22" s="194">
        <v>1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59"/>
    </row>
    <row r="23" spans="1:20" s="24" customFormat="1" ht="36" customHeight="1">
      <c r="A23" s="48" t="s">
        <v>243</v>
      </c>
      <c r="B23" s="193">
        <f>SUM(C23:S23)</f>
        <v>6</v>
      </c>
      <c r="C23" s="194">
        <v>0</v>
      </c>
      <c r="D23" s="194">
        <v>1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2</v>
      </c>
      <c r="L23" s="194">
        <v>0</v>
      </c>
      <c r="M23" s="194">
        <v>0</v>
      </c>
      <c r="N23" s="194">
        <v>2</v>
      </c>
      <c r="O23" s="194">
        <v>1</v>
      </c>
      <c r="P23" s="194">
        <v>0</v>
      </c>
      <c r="Q23" s="194">
        <v>0</v>
      </c>
      <c r="R23" s="194">
        <v>0</v>
      </c>
      <c r="S23" s="194">
        <v>0</v>
      </c>
      <c r="T23" s="59"/>
    </row>
    <row r="24" spans="1:20" s="24" customFormat="1" ht="36" customHeight="1">
      <c r="A24" s="48" t="s">
        <v>285</v>
      </c>
      <c r="B24" s="193">
        <f t="shared" si="2"/>
        <v>3</v>
      </c>
      <c r="C24" s="194">
        <v>0</v>
      </c>
      <c r="D24" s="194">
        <v>0</v>
      </c>
      <c r="E24" s="194">
        <v>0</v>
      </c>
      <c r="F24" s="194">
        <v>1</v>
      </c>
      <c r="G24" s="194">
        <v>1</v>
      </c>
      <c r="H24" s="194">
        <v>0</v>
      </c>
      <c r="I24" s="194">
        <v>0</v>
      </c>
      <c r="J24" s="194">
        <v>1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59"/>
    </row>
    <row r="25" spans="1:20" s="24" customFormat="1" ht="36" customHeight="1">
      <c r="A25" s="48" t="s">
        <v>286</v>
      </c>
      <c r="B25" s="193">
        <f t="shared" si="2"/>
        <v>1</v>
      </c>
      <c r="C25" s="194">
        <v>0</v>
      </c>
      <c r="D25" s="194">
        <v>0</v>
      </c>
      <c r="E25" s="194">
        <v>1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59"/>
    </row>
    <row r="26" spans="1:20" s="24" customFormat="1" ht="36" customHeight="1">
      <c r="A26" s="48" t="s">
        <v>113</v>
      </c>
      <c r="B26" s="193">
        <f t="shared" si="2"/>
        <v>3</v>
      </c>
      <c r="C26" s="194">
        <v>0</v>
      </c>
      <c r="D26" s="194">
        <v>0</v>
      </c>
      <c r="E26" s="194">
        <v>1</v>
      </c>
      <c r="F26" s="194">
        <v>1</v>
      </c>
      <c r="G26" s="194">
        <v>1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59"/>
    </row>
    <row r="27" spans="1:20" s="24" customFormat="1" ht="36" customHeight="1">
      <c r="A27" s="48" t="s">
        <v>287</v>
      </c>
      <c r="B27" s="193">
        <f t="shared" si="2"/>
        <v>4</v>
      </c>
      <c r="C27" s="194">
        <v>0</v>
      </c>
      <c r="D27" s="194">
        <v>0</v>
      </c>
      <c r="E27" s="194">
        <v>0</v>
      </c>
      <c r="F27" s="194">
        <v>3</v>
      </c>
      <c r="G27" s="194">
        <v>0</v>
      </c>
      <c r="H27" s="194">
        <v>0</v>
      </c>
      <c r="I27" s="194">
        <v>0</v>
      </c>
      <c r="J27" s="194">
        <v>1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59"/>
    </row>
    <row r="28" spans="1:20" s="24" customFormat="1" ht="36" customHeight="1">
      <c r="A28" s="48" t="s">
        <v>288</v>
      </c>
      <c r="B28" s="193">
        <f t="shared" si="2"/>
        <v>2</v>
      </c>
      <c r="C28" s="194">
        <v>0</v>
      </c>
      <c r="D28" s="194">
        <v>1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1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59"/>
    </row>
    <row r="29" spans="1:20" s="24" customFormat="1" ht="36" customHeight="1">
      <c r="A29" s="48" t="s">
        <v>289</v>
      </c>
      <c r="B29" s="193">
        <f>SUM(C29:S29)</f>
        <v>2</v>
      </c>
      <c r="C29" s="194">
        <v>0</v>
      </c>
      <c r="D29" s="194">
        <v>1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1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59"/>
    </row>
    <row r="30" spans="1:20" s="24" customFormat="1" ht="36" customHeight="1">
      <c r="A30" s="48" t="s">
        <v>242</v>
      </c>
      <c r="B30" s="193">
        <f t="shared" si="2"/>
        <v>2</v>
      </c>
      <c r="C30" s="194">
        <v>0</v>
      </c>
      <c r="D30" s="194">
        <v>0</v>
      </c>
      <c r="E30" s="194">
        <v>1</v>
      </c>
      <c r="F30" s="194">
        <v>0</v>
      </c>
      <c r="G30" s="194">
        <v>0</v>
      </c>
      <c r="H30" s="194">
        <v>1</v>
      </c>
      <c r="I30" s="194">
        <v>0</v>
      </c>
      <c r="J30" s="194">
        <v>0</v>
      </c>
      <c r="K30" s="194">
        <v>0</v>
      </c>
      <c r="L30" s="194">
        <v>0</v>
      </c>
      <c r="M30" s="194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59"/>
    </row>
    <row r="31" spans="1:20" s="24" customFormat="1" ht="36" customHeight="1" thickBot="1">
      <c r="A31" s="57" t="s">
        <v>115</v>
      </c>
      <c r="B31" s="195">
        <f>SUM(C31:S31)</f>
        <v>3</v>
      </c>
      <c r="C31" s="196">
        <v>0</v>
      </c>
      <c r="D31" s="196">
        <v>1</v>
      </c>
      <c r="E31" s="196">
        <v>0</v>
      </c>
      <c r="F31" s="196">
        <v>0</v>
      </c>
      <c r="G31" s="196">
        <v>0</v>
      </c>
      <c r="H31" s="196">
        <v>0</v>
      </c>
      <c r="I31" s="196">
        <v>2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196">
        <v>0</v>
      </c>
      <c r="T31" s="59"/>
    </row>
    <row r="32" ht="19.5" customHeight="1">
      <c r="A32" s="296" t="s">
        <v>318</v>
      </c>
    </row>
  </sheetData>
  <sheetProtection/>
  <mergeCells count="4">
    <mergeCell ref="A4:A8"/>
    <mergeCell ref="C4:S4"/>
    <mergeCell ref="C5:C8"/>
    <mergeCell ref="B6:B7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85" r:id="rId1"/>
  <headerFooter scaleWithDoc="0" alignWithMargins="0">
    <oddHeader>&amp;L&amp;11中学校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showGridLines="0" tabSelected="1" zoomScalePageLayoutView="0" workbookViewId="0" topLeftCell="A23">
      <selection activeCell="W36" sqref="W36"/>
    </sheetView>
  </sheetViews>
  <sheetFormatPr defaultColWidth="8.625" defaultRowHeight="20.25" customHeight="1"/>
  <cols>
    <col min="1" max="1" width="14.375" style="1" customWidth="1"/>
    <col min="2" max="2" width="12.00390625" style="1" customWidth="1"/>
    <col min="3" max="8" width="11.00390625" style="1" customWidth="1"/>
    <col min="9" max="9" width="10.25390625" style="1" customWidth="1"/>
    <col min="10" max="10" width="1.00390625" style="1" customWidth="1"/>
    <col min="11" max="16384" width="8.625" style="1" customWidth="1"/>
  </cols>
  <sheetData>
    <row r="1" ht="19.5" customHeight="1"/>
    <row r="2" ht="19.5" customHeight="1"/>
    <row r="3" spans="1:9" s="3" customFormat="1" ht="19.5" customHeight="1" thickBot="1">
      <c r="A3" s="104" t="s">
        <v>295</v>
      </c>
      <c r="B3" s="15"/>
      <c r="C3" s="15"/>
      <c r="D3" s="15"/>
      <c r="E3" s="15"/>
      <c r="F3" s="15"/>
      <c r="G3" s="15"/>
      <c r="H3" s="15"/>
      <c r="I3" s="15"/>
    </row>
    <row r="4" spans="1:10" s="3" customFormat="1" ht="21.75" customHeight="1">
      <c r="A4" s="344" t="s">
        <v>127</v>
      </c>
      <c r="B4" s="7"/>
      <c r="C4" s="336" t="s">
        <v>290</v>
      </c>
      <c r="D4" s="337"/>
      <c r="E4" s="337"/>
      <c r="F4" s="337"/>
      <c r="G4" s="342" t="s">
        <v>262</v>
      </c>
      <c r="H4" s="337"/>
      <c r="I4" s="337"/>
      <c r="J4" s="17"/>
    </row>
    <row r="5" spans="1:10" s="3" customFormat="1" ht="21.75" customHeight="1">
      <c r="A5" s="345"/>
      <c r="B5" s="18" t="s">
        <v>277</v>
      </c>
      <c r="C5" s="352" t="s">
        <v>277</v>
      </c>
      <c r="D5" s="331" t="s">
        <v>291</v>
      </c>
      <c r="E5" s="331" t="s">
        <v>292</v>
      </c>
      <c r="F5" s="354" t="s">
        <v>293</v>
      </c>
      <c r="G5" s="356" t="s">
        <v>277</v>
      </c>
      <c r="H5" s="331" t="s">
        <v>59</v>
      </c>
      <c r="I5" s="327" t="s">
        <v>294</v>
      </c>
      <c r="J5" s="17"/>
    </row>
    <row r="6" spans="1:10" s="3" customFormat="1" ht="21.75" customHeight="1" thickBot="1">
      <c r="A6" s="346"/>
      <c r="B6" s="11"/>
      <c r="C6" s="353"/>
      <c r="D6" s="332"/>
      <c r="E6" s="332"/>
      <c r="F6" s="355"/>
      <c r="G6" s="357"/>
      <c r="H6" s="332"/>
      <c r="I6" s="358"/>
      <c r="J6" s="17"/>
    </row>
    <row r="7" spans="1:10" s="3" customFormat="1" ht="33" customHeight="1">
      <c r="A7" s="62" t="s">
        <v>278</v>
      </c>
      <c r="B7" s="123">
        <v>948</v>
      </c>
      <c r="C7" s="123">
        <v>880</v>
      </c>
      <c r="D7" s="124">
        <v>314</v>
      </c>
      <c r="E7" s="124">
        <v>282</v>
      </c>
      <c r="F7" s="124">
        <v>284</v>
      </c>
      <c r="G7" s="167">
        <v>68</v>
      </c>
      <c r="H7" s="124">
        <v>48</v>
      </c>
      <c r="I7" s="124">
        <v>20</v>
      </c>
      <c r="J7" s="17"/>
    </row>
    <row r="8" spans="1:10" s="3" customFormat="1" ht="33" customHeight="1">
      <c r="A8" s="91" t="s">
        <v>320</v>
      </c>
      <c r="B8" s="118">
        <f>SUM(B9:B11)</f>
        <v>962</v>
      </c>
      <c r="C8" s="118">
        <f aca="true" t="shared" si="0" ref="C8:I8">SUM(C9:C11)</f>
        <v>892</v>
      </c>
      <c r="D8" s="119">
        <f t="shared" si="0"/>
        <v>316</v>
      </c>
      <c r="E8" s="119">
        <f>SUM(E9:E11)</f>
        <v>284</v>
      </c>
      <c r="F8" s="119">
        <f t="shared" si="0"/>
        <v>292</v>
      </c>
      <c r="G8" s="197">
        <f t="shared" si="0"/>
        <v>70</v>
      </c>
      <c r="H8" s="119">
        <f t="shared" si="0"/>
        <v>47</v>
      </c>
      <c r="I8" s="119">
        <f t="shared" si="0"/>
        <v>23</v>
      </c>
      <c r="J8" s="17"/>
    </row>
    <row r="9" spans="1:10" s="3" customFormat="1" ht="33" customHeight="1">
      <c r="A9" s="42" t="s">
        <v>186</v>
      </c>
      <c r="B9" s="123">
        <f>SUM(C9,G9)</f>
        <v>9</v>
      </c>
      <c r="C9" s="123">
        <f>SUM(D9:F9)</f>
        <v>9</v>
      </c>
      <c r="D9" s="124">
        <v>3</v>
      </c>
      <c r="E9" s="124">
        <v>3</v>
      </c>
      <c r="F9" s="124">
        <v>3</v>
      </c>
      <c r="G9" s="167">
        <f>SUM(H9:I9)</f>
        <v>0</v>
      </c>
      <c r="H9" s="124">
        <v>0</v>
      </c>
      <c r="I9" s="124">
        <v>0</v>
      </c>
      <c r="J9" s="17"/>
    </row>
    <row r="10" spans="1:10" s="3" customFormat="1" ht="33" customHeight="1">
      <c r="A10" s="42" t="s">
        <v>187</v>
      </c>
      <c r="B10" s="123">
        <f aca="true" t="shared" si="1" ref="B10:I10">SUM(B13:B29)</f>
        <v>932</v>
      </c>
      <c r="C10" s="123">
        <f t="shared" si="1"/>
        <v>862</v>
      </c>
      <c r="D10" s="124">
        <f t="shared" si="1"/>
        <v>306</v>
      </c>
      <c r="E10" s="124">
        <f t="shared" si="1"/>
        <v>273</v>
      </c>
      <c r="F10" s="124">
        <f t="shared" si="1"/>
        <v>283</v>
      </c>
      <c r="G10" s="167">
        <f t="shared" si="1"/>
        <v>70</v>
      </c>
      <c r="H10" s="124">
        <f t="shared" si="1"/>
        <v>47</v>
      </c>
      <c r="I10" s="124">
        <f t="shared" si="1"/>
        <v>23</v>
      </c>
      <c r="J10" s="17"/>
    </row>
    <row r="11" spans="1:10" s="3" customFormat="1" ht="33" customHeight="1" thickBot="1">
      <c r="A11" s="45" t="s">
        <v>188</v>
      </c>
      <c r="B11" s="135">
        <f>SUM(C11,G11)</f>
        <v>21</v>
      </c>
      <c r="C11" s="135">
        <f>SUM(D11:F11)</f>
        <v>21</v>
      </c>
      <c r="D11" s="136">
        <v>7</v>
      </c>
      <c r="E11" s="136">
        <v>8</v>
      </c>
      <c r="F11" s="136">
        <v>6</v>
      </c>
      <c r="G11" s="198">
        <f>SUM(H11:I11)</f>
        <v>0</v>
      </c>
      <c r="H11" s="136">
        <v>0</v>
      </c>
      <c r="I11" s="136">
        <v>0</v>
      </c>
      <c r="J11" s="17"/>
    </row>
    <row r="12" spans="1:10" s="3" customFormat="1" ht="12.75">
      <c r="A12" s="46" t="s">
        <v>189</v>
      </c>
      <c r="B12" s="123"/>
      <c r="C12" s="123"/>
      <c r="D12" s="124"/>
      <c r="E12" s="124"/>
      <c r="F12" s="124"/>
      <c r="G12" s="167"/>
      <c r="H12" s="124"/>
      <c r="I12" s="124"/>
      <c r="J12" s="17"/>
    </row>
    <row r="13" spans="1:10" s="3" customFormat="1" ht="33.75" customHeight="1">
      <c r="A13" s="63" t="s">
        <v>195</v>
      </c>
      <c r="B13" s="123">
        <f>SUM(C13,G13)</f>
        <v>274</v>
      </c>
      <c r="C13" s="123">
        <f>SUM(D13:F13)</f>
        <v>257</v>
      </c>
      <c r="D13" s="124">
        <v>90</v>
      </c>
      <c r="E13" s="124">
        <v>84</v>
      </c>
      <c r="F13" s="124">
        <v>83</v>
      </c>
      <c r="G13" s="167">
        <f>SUM(H13:I13)</f>
        <v>17</v>
      </c>
      <c r="H13" s="124">
        <v>11</v>
      </c>
      <c r="I13" s="124">
        <v>6</v>
      </c>
      <c r="J13" s="17"/>
    </row>
    <row r="14" spans="1:10" s="3" customFormat="1" ht="33.75" customHeight="1">
      <c r="A14" s="64" t="s">
        <v>280</v>
      </c>
      <c r="B14" s="159">
        <f aca="true" t="shared" si="2" ref="B14:B29">SUM(C14,G14)</f>
        <v>74</v>
      </c>
      <c r="C14" s="159">
        <f aca="true" t="shared" si="3" ref="C14:C29">SUM(D14:F14)</f>
        <v>69</v>
      </c>
      <c r="D14" s="147">
        <v>26</v>
      </c>
      <c r="E14" s="147">
        <v>20</v>
      </c>
      <c r="F14" s="147">
        <v>23</v>
      </c>
      <c r="G14" s="199">
        <f aca="true" t="shared" si="4" ref="G14:G29">SUM(H14:I14)</f>
        <v>5</v>
      </c>
      <c r="H14" s="147">
        <v>3</v>
      </c>
      <c r="I14" s="147">
        <v>2</v>
      </c>
      <c r="J14" s="17"/>
    </row>
    <row r="15" spans="1:10" s="3" customFormat="1" ht="33.75" customHeight="1">
      <c r="A15" s="64" t="s">
        <v>281</v>
      </c>
      <c r="B15" s="159">
        <f t="shared" si="2"/>
        <v>35</v>
      </c>
      <c r="C15" s="159">
        <f t="shared" si="3"/>
        <v>33</v>
      </c>
      <c r="D15" s="147">
        <v>11</v>
      </c>
      <c r="E15" s="147">
        <v>11</v>
      </c>
      <c r="F15" s="147">
        <v>11</v>
      </c>
      <c r="G15" s="199">
        <f t="shared" si="4"/>
        <v>2</v>
      </c>
      <c r="H15" s="147">
        <v>1</v>
      </c>
      <c r="I15" s="147">
        <v>1</v>
      </c>
      <c r="J15" s="17"/>
    </row>
    <row r="16" spans="1:10" s="3" customFormat="1" ht="33.75" customHeight="1">
      <c r="A16" s="64" t="s">
        <v>282</v>
      </c>
      <c r="B16" s="159">
        <f t="shared" si="2"/>
        <v>44</v>
      </c>
      <c r="C16" s="159">
        <f t="shared" si="3"/>
        <v>40</v>
      </c>
      <c r="D16" s="147">
        <v>14</v>
      </c>
      <c r="E16" s="147">
        <v>13</v>
      </c>
      <c r="F16" s="147">
        <v>13</v>
      </c>
      <c r="G16" s="199">
        <f t="shared" si="4"/>
        <v>4</v>
      </c>
      <c r="H16" s="147">
        <v>3</v>
      </c>
      <c r="I16" s="147">
        <v>1</v>
      </c>
      <c r="J16" s="17"/>
    </row>
    <row r="17" spans="1:10" s="3" customFormat="1" ht="33.75" customHeight="1">
      <c r="A17" s="64" t="s">
        <v>283</v>
      </c>
      <c r="B17" s="159">
        <f t="shared" si="2"/>
        <v>29</v>
      </c>
      <c r="C17" s="159">
        <f t="shared" si="3"/>
        <v>26</v>
      </c>
      <c r="D17" s="147">
        <v>9</v>
      </c>
      <c r="E17" s="147">
        <v>8</v>
      </c>
      <c r="F17" s="147">
        <v>9</v>
      </c>
      <c r="G17" s="199">
        <f t="shared" si="4"/>
        <v>3</v>
      </c>
      <c r="H17" s="147">
        <v>2</v>
      </c>
      <c r="I17" s="147">
        <v>1</v>
      </c>
      <c r="J17" s="17"/>
    </row>
    <row r="18" spans="1:10" s="3" customFormat="1" ht="33.75" customHeight="1">
      <c r="A18" s="64" t="s">
        <v>284</v>
      </c>
      <c r="B18" s="159">
        <f t="shared" si="2"/>
        <v>72</v>
      </c>
      <c r="C18" s="159">
        <f t="shared" si="3"/>
        <v>66</v>
      </c>
      <c r="D18" s="147">
        <v>24</v>
      </c>
      <c r="E18" s="147">
        <v>21</v>
      </c>
      <c r="F18" s="147">
        <v>21</v>
      </c>
      <c r="G18" s="199">
        <f t="shared" si="4"/>
        <v>6</v>
      </c>
      <c r="H18" s="147">
        <v>4</v>
      </c>
      <c r="I18" s="147">
        <v>2</v>
      </c>
      <c r="J18" s="17"/>
    </row>
    <row r="19" spans="1:10" s="3" customFormat="1" ht="33.75" customHeight="1">
      <c r="A19" s="64" t="s">
        <v>6</v>
      </c>
      <c r="B19" s="159">
        <f>SUM(C19,G19)</f>
        <v>35</v>
      </c>
      <c r="C19" s="159">
        <f>SUM(D19:F19)</f>
        <v>33</v>
      </c>
      <c r="D19" s="147">
        <v>11</v>
      </c>
      <c r="E19" s="147">
        <v>10</v>
      </c>
      <c r="F19" s="147">
        <v>12</v>
      </c>
      <c r="G19" s="199">
        <f>SUM(H19:I19)</f>
        <v>2</v>
      </c>
      <c r="H19" s="147">
        <v>2</v>
      </c>
      <c r="I19" s="147">
        <v>0</v>
      </c>
      <c r="J19" s="17"/>
    </row>
    <row r="20" spans="1:10" s="3" customFormat="1" ht="33.75" customHeight="1">
      <c r="A20" s="64" t="s">
        <v>245</v>
      </c>
      <c r="B20" s="159">
        <f>SUM(C20,G20)</f>
        <v>106</v>
      </c>
      <c r="C20" s="159">
        <f>SUM(D20:F20)</f>
        <v>98</v>
      </c>
      <c r="D20" s="147">
        <v>36</v>
      </c>
      <c r="E20" s="147">
        <v>31</v>
      </c>
      <c r="F20" s="147">
        <v>31</v>
      </c>
      <c r="G20" s="199">
        <f>SUM(H20:I20)</f>
        <v>8</v>
      </c>
      <c r="H20" s="147">
        <v>6</v>
      </c>
      <c r="I20" s="147">
        <v>2</v>
      </c>
      <c r="J20" s="17"/>
    </row>
    <row r="21" spans="1:10" s="3" customFormat="1" ht="33.75" customHeight="1">
      <c r="A21" s="64" t="s">
        <v>243</v>
      </c>
      <c r="B21" s="159">
        <f>SUM(C21,G21)</f>
        <v>113</v>
      </c>
      <c r="C21" s="159">
        <f>SUM(D21:F21)</f>
        <v>106</v>
      </c>
      <c r="D21" s="147">
        <v>38</v>
      </c>
      <c r="E21" s="147">
        <v>33</v>
      </c>
      <c r="F21" s="147">
        <v>35</v>
      </c>
      <c r="G21" s="199">
        <f>SUM(H21:I21)</f>
        <v>7</v>
      </c>
      <c r="H21" s="147">
        <v>5</v>
      </c>
      <c r="I21" s="147">
        <v>2</v>
      </c>
      <c r="J21" s="17"/>
    </row>
    <row r="22" spans="1:10" s="3" customFormat="1" ht="33.75" customHeight="1">
      <c r="A22" s="64" t="s">
        <v>285</v>
      </c>
      <c r="B22" s="159">
        <f t="shared" si="2"/>
        <v>26</v>
      </c>
      <c r="C22" s="159">
        <f t="shared" si="3"/>
        <v>23</v>
      </c>
      <c r="D22" s="147">
        <v>8</v>
      </c>
      <c r="E22" s="147">
        <v>8</v>
      </c>
      <c r="F22" s="147">
        <v>7</v>
      </c>
      <c r="G22" s="199">
        <f t="shared" si="4"/>
        <v>3</v>
      </c>
      <c r="H22" s="147">
        <v>3</v>
      </c>
      <c r="I22" s="147">
        <v>0</v>
      </c>
      <c r="J22" s="17"/>
    </row>
    <row r="23" spans="1:10" s="3" customFormat="1" ht="33.75" customHeight="1">
      <c r="A23" s="64" t="s">
        <v>286</v>
      </c>
      <c r="B23" s="159">
        <f t="shared" si="2"/>
        <v>4</v>
      </c>
      <c r="C23" s="159">
        <f t="shared" si="3"/>
        <v>4</v>
      </c>
      <c r="D23" s="147">
        <v>2</v>
      </c>
      <c r="E23" s="147">
        <v>1</v>
      </c>
      <c r="F23" s="147">
        <v>1</v>
      </c>
      <c r="G23" s="199">
        <f t="shared" si="4"/>
        <v>0</v>
      </c>
      <c r="H23" s="147">
        <v>0</v>
      </c>
      <c r="I23" s="147">
        <v>0</v>
      </c>
      <c r="J23" s="17"/>
    </row>
    <row r="24" spans="1:10" s="3" customFormat="1" ht="33.75" customHeight="1">
      <c r="A24" s="64" t="s">
        <v>113</v>
      </c>
      <c r="B24" s="159">
        <f t="shared" si="2"/>
        <v>17</v>
      </c>
      <c r="C24" s="159">
        <f t="shared" si="3"/>
        <v>15</v>
      </c>
      <c r="D24" s="147">
        <v>5</v>
      </c>
      <c r="E24" s="147">
        <v>5</v>
      </c>
      <c r="F24" s="147">
        <v>5</v>
      </c>
      <c r="G24" s="199">
        <f t="shared" si="4"/>
        <v>2</v>
      </c>
      <c r="H24" s="147">
        <v>0</v>
      </c>
      <c r="I24" s="147">
        <v>2</v>
      </c>
      <c r="J24" s="17"/>
    </row>
    <row r="25" spans="1:10" s="3" customFormat="1" ht="33.75" customHeight="1">
      <c r="A25" s="64" t="s">
        <v>287</v>
      </c>
      <c r="B25" s="159">
        <f t="shared" si="2"/>
        <v>35</v>
      </c>
      <c r="C25" s="159">
        <f t="shared" si="3"/>
        <v>30</v>
      </c>
      <c r="D25" s="147">
        <v>10</v>
      </c>
      <c r="E25" s="147">
        <v>10</v>
      </c>
      <c r="F25" s="147">
        <v>10</v>
      </c>
      <c r="G25" s="199">
        <f t="shared" si="4"/>
        <v>5</v>
      </c>
      <c r="H25" s="147">
        <v>4</v>
      </c>
      <c r="I25" s="147">
        <v>1</v>
      </c>
      <c r="J25" s="17"/>
    </row>
    <row r="26" spans="1:10" s="3" customFormat="1" ht="33.75" customHeight="1">
      <c r="A26" s="64" t="s">
        <v>288</v>
      </c>
      <c r="B26" s="159">
        <f t="shared" si="2"/>
        <v>14</v>
      </c>
      <c r="C26" s="159">
        <f t="shared" si="3"/>
        <v>12</v>
      </c>
      <c r="D26" s="147">
        <v>4</v>
      </c>
      <c r="E26" s="147">
        <v>3</v>
      </c>
      <c r="F26" s="147">
        <v>5</v>
      </c>
      <c r="G26" s="199">
        <f t="shared" si="4"/>
        <v>2</v>
      </c>
      <c r="H26" s="147">
        <v>1</v>
      </c>
      <c r="I26" s="147">
        <v>1</v>
      </c>
      <c r="J26" s="17"/>
    </row>
    <row r="27" spans="1:10" s="3" customFormat="1" ht="33.75" customHeight="1">
      <c r="A27" s="64" t="s">
        <v>289</v>
      </c>
      <c r="B27" s="159">
        <f>SUM(C27,G27)</f>
        <v>18</v>
      </c>
      <c r="C27" s="159">
        <f>SUM(D27:F27)</f>
        <v>17</v>
      </c>
      <c r="D27" s="147">
        <v>6</v>
      </c>
      <c r="E27" s="147">
        <v>5</v>
      </c>
      <c r="F27" s="147">
        <v>6</v>
      </c>
      <c r="G27" s="199">
        <f>SUM(H27:I27)</f>
        <v>1</v>
      </c>
      <c r="H27" s="147">
        <v>1</v>
      </c>
      <c r="I27" s="147">
        <v>0</v>
      </c>
      <c r="J27" s="17"/>
    </row>
    <row r="28" spans="1:10" s="3" customFormat="1" ht="33.75" customHeight="1">
      <c r="A28" s="64" t="s">
        <v>242</v>
      </c>
      <c r="B28" s="159">
        <f t="shared" si="2"/>
        <v>13</v>
      </c>
      <c r="C28" s="159">
        <f t="shared" si="3"/>
        <v>12</v>
      </c>
      <c r="D28" s="147">
        <v>5</v>
      </c>
      <c r="E28" s="147">
        <v>3</v>
      </c>
      <c r="F28" s="147">
        <v>4</v>
      </c>
      <c r="G28" s="199">
        <f t="shared" si="4"/>
        <v>1</v>
      </c>
      <c r="H28" s="147">
        <v>0</v>
      </c>
      <c r="I28" s="147">
        <v>1</v>
      </c>
      <c r="J28" s="17"/>
    </row>
    <row r="29" spans="1:10" s="3" customFormat="1" ht="33.75" customHeight="1" thickBot="1">
      <c r="A29" s="65" t="s">
        <v>115</v>
      </c>
      <c r="B29" s="292">
        <f t="shared" si="2"/>
        <v>23</v>
      </c>
      <c r="C29" s="200">
        <f t="shared" si="3"/>
        <v>21</v>
      </c>
      <c r="D29" s="152">
        <v>7</v>
      </c>
      <c r="E29" s="152">
        <v>7</v>
      </c>
      <c r="F29" s="152">
        <v>7</v>
      </c>
      <c r="G29" s="201">
        <f t="shared" si="4"/>
        <v>2</v>
      </c>
      <c r="H29" s="152">
        <v>1</v>
      </c>
      <c r="I29" s="152">
        <v>1</v>
      </c>
      <c r="J29" s="17"/>
    </row>
    <row r="30" ht="20.25" customHeight="1">
      <c r="A30" s="112"/>
    </row>
  </sheetData>
  <sheetProtection/>
  <mergeCells count="10">
    <mergeCell ref="A4:A6"/>
    <mergeCell ref="C4:F4"/>
    <mergeCell ref="G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2" r:id="rId1"/>
  <headerFooter scaleWithDoc="0" alignWithMargins="0">
    <oddHeader>&amp;R中学校</oddHeader>
  </headerFooter>
  <ignoredErrors>
    <ignoredError sqref="B10:I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showGridLines="0" tabSelected="1" zoomScalePageLayoutView="0" workbookViewId="0" topLeftCell="A23">
      <selection activeCell="W36" sqref="W36"/>
    </sheetView>
  </sheetViews>
  <sheetFormatPr defaultColWidth="8.625" defaultRowHeight="20.25" customHeight="1"/>
  <cols>
    <col min="1" max="1" width="14.375" style="1" customWidth="1"/>
    <col min="2" max="10" width="10.00390625" style="1" customWidth="1"/>
    <col min="11" max="11" width="1.00390625" style="1" customWidth="1"/>
    <col min="12" max="16384" width="8.625" style="1" customWidth="1"/>
  </cols>
  <sheetData>
    <row r="2" ht="15.75" customHeight="1"/>
    <row r="3" spans="1:10" s="3" customFormat="1" ht="20.25" customHeight="1" thickBot="1">
      <c r="A3" s="38" t="s">
        <v>60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s="3" customFormat="1" ht="20.25" customHeight="1">
      <c r="A4" s="344" t="s">
        <v>127</v>
      </c>
      <c r="B4" s="336" t="s">
        <v>277</v>
      </c>
      <c r="C4" s="337" t="s">
        <v>203</v>
      </c>
      <c r="D4" s="337"/>
      <c r="E4" s="337"/>
      <c r="F4" s="337"/>
      <c r="G4" s="337"/>
      <c r="H4" s="337"/>
      <c r="I4" s="337"/>
      <c r="J4" s="337"/>
      <c r="K4" s="17"/>
    </row>
    <row r="5" spans="1:11" s="3" customFormat="1" ht="17.25" customHeight="1">
      <c r="A5" s="345"/>
      <c r="B5" s="329"/>
      <c r="C5" s="8" t="s">
        <v>61</v>
      </c>
      <c r="D5" s="8" t="s">
        <v>62</v>
      </c>
      <c r="E5" s="8" t="s">
        <v>63</v>
      </c>
      <c r="F5" s="8" t="s">
        <v>64</v>
      </c>
      <c r="G5" s="8" t="s">
        <v>65</v>
      </c>
      <c r="H5" s="8" t="s">
        <v>66</v>
      </c>
      <c r="I5" s="8" t="s">
        <v>67</v>
      </c>
      <c r="J5" s="8" t="s">
        <v>75</v>
      </c>
      <c r="K5" s="17"/>
    </row>
    <row r="6" spans="1:11" s="3" customFormat="1" ht="17.25" customHeight="1" thickBot="1">
      <c r="A6" s="346"/>
      <c r="B6" s="330"/>
      <c r="C6" s="12" t="s">
        <v>68</v>
      </c>
      <c r="D6" s="12" t="s">
        <v>69</v>
      </c>
      <c r="E6" s="12" t="s">
        <v>70</v>
      </c>
      <c r="F6" s="12" t="s">
        <v>71</v>
      </c>
      <c r="G6" s="12" t="s">
        <v>72</v>
      </c>
      <c r="H6" s="12" t="s">
        <v>73</v>
      </c>
      <c r="I6" s="12" t="s">
        <v>74</v>
      </c>
      <c r="J6" s="12" t="s">
        <v>76</v>
      </c>
      <c r="K6" s="17"/>
    </row>
    <row r="7" spans="1:11" s="3" customFormat="1" ht="33.75" customHeight="1">
      <c r="A7" s="62" t="s">
        <v>278</v>
      </c>
      <c r="B7" s="202">
        <v>948</v>
      </c>
      <c r="C7" s="203">
        <v>97</v>
      </c>
      <c r="D7" s="203">
        <v>12</v>
      </c>
      <c r="E7" s="203">
        <v>29</v>
      </c>
      <c r="F7" s="203">
        <v>95</v>
      </c>
      <c r="G7" s="203">
        <v>366</v>
      </c>
      <c r="H7" s="203">
        <v>337</v>
      </c>
      <c r="I7" s="203">
        <v>12</v>
      </c>
      <c r="J7" s="124">
        <v>0</v>
      </c>
      <c r="K7" s="17"/>
    </row>
    <row r="8" spans="1:11" s="3" customFormat="1" ht="33.75" customHeight="1">
      <c r="A8" s="91" t="s">
        <v>320</v>
      </c>
      <c r="B8" s="118">
        <f>SUM(B9:B11)</f>
        <v>962</v>
      </c>
      <c r="C8" s="119">
        <f aca="true" t="shared" si="0" ref="C8:I8">SUM(C9:C11)</f>
        <v>93</v>
      </c>
      <c r="D8" s="119">
        <f t="shared" si="0"/>
        <v>16</v>
      </c>
      <c r="E8" s="119">
        <f t="shared" si="0"/>
        <v>36</v>
      </c>
      <c r="F8" s="119">
        <f t="shared" si="0"/>
        <v>102</v>
      </c>
      <c r="G8" s="119">
        <f t="shared" si="0"/>
        <v>404</v>
      </c>
      <c r="H8" s="119">
        <f t="shared" si="0"/>
        <v>302</v>
      </c>
      <c r="I8" s="119">
        <f t="shared" si="0"/>
        <v>9</v>
      </c>
      <c r="J8" s="119">
        <v>0</v>
      </c>
      <c r="K8" s="17"/>
    </row>
    <row r="9" spans="1:11" s="3" customFormat="1" ht="33.75" customHeight="1">
      <c r="A9" s="42" t="s">
        <v>186</v>
      </c>
      <c r="B9" s="123">
        <f>SUM(C9:J9)</f>
        <v>9</v>
      </c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9</v>
      </c>
      <c r="J9" s="124">
        <v>0</v>
      </c>
      <c r="K9" s="17"/>
    </row>
    <row r="10" spans="1:11" s="3" customFormat="1" ht="33.75" customHeight="1">
      <c r="A10" s="42" t="s">
        <v>187</v>
      </c>
      <c r="B10" s="123">
        <f aca="true" t="shared" si="1" ref="B10:J10">SUM(B13:B29)</f>
        <v>932</v>
      </c>
      <c r="C10" s="124">
        <f t="shared" si="1"/>
        <v>92</v>
      </c>
      <c r="D10" s="124">
        <f t="shared" si="1"/>
        <v>12</v>
      </c>
      <c r="E10" s="124">
        <f t="shared" si="1"/>
        <v>30</v>
      </c>
      <c r="F10" s="124">
        <f t="shared" si="1"/>
        <v>93</v>
      </c>
      <c r="G10" s="124">
        <f t="shared" si="1"/>
        <v>403</v>
      </c>
      <c r="H10" s="124">
        <f t="shared" si="1"/>
        <v>302</v>
      </c>
      <c r="I10" s="124">
        <f t="shared" si="1"/>
        <v>0</v>
      </c>
      <c r="J10" s="124">
        <f t="shared" si="1"/>
        <v>0</v>
      </c>
      <c r="K10" s="17"/>
    </row>
    <row r="11" spans="1:11" s="3" customFormat="1" ht="33.75" customHeight="1" thickBot="1">
      <c r="A11" s="45" t="s">
        <v>188</v>
      </c>
      <c r="B11" s="135">
        <f>SUM(C11:J11)</f>
        <v>21</v>
      </c>
      <c r="C11" s="136">
        <v>1</v>
      </c>
      <c r="D11" s="136">
        <v>4</v>
      </c>
      <c r="E11" s="136">
        <v>6</v>
      </c>
      <c r="F11" s="136">
        <v>9</v>
      </c>
      <c r="G11" s="136">
        <v>1</v>
      </c>
      <c r="H11" s="136">
        <v>0</v>
      </c>
      <c r="I11" s="136">
        <v>0</v>
      </c>
      <c r="J11" s="136">
        <v>0</v>
      </c>
      <c r="K11" s="17"/>
    </row>
    <row r="12" spans="1:11" s="3" customFormat="1" ht="15" customHeight="1">
      <c r="A12" s="46" t="s">
        <v>189</v>
      </c>
      <c r="B12" s="123"/>
      <c r="C12" s="124"/>
      <c r="D12" s="124"/>
      <c r="E12" s="124"/>
      <c r="F12" s="124"/>
      <c r="G12" s="124"/>
      <c r="H12" s="124"/>
      <c r="I12" s="124"/>
      <c r="J12" s="124"/>
      <c r="K12" s="17"/>
    </row>
    <row r="13" spans="1:11" s="3" customFormat="1" ht="33.75" customHeight="1">
      <c r="A13" s="47" t="s">
        <v>279</v>
      </c>
      <c r="B13" s="123">
        <f>SUM(C13:J13)</f>
        <v>274</v>
      </c>
      <c r="C13" s="124">
        <v>22</v>
      </c>
      <c r="D13" s="124">
        <v>6</v>
      </c>
      <c r="E13" s="124">
        <v>14</v>
      </c>
      <c r="F13" s="124">
        <v>20</v>
      </c>
      <c r="G13" s="124">
        <v>125</v>
      </c>
      <c r="H13" s="124">
        <v>87</v>
      </c>
      <c r="I13" s="124">
        <v>0</v>
      </c>
      <c r="J13" s="124">
        <v>0</v>
      </c>
      <c r="K13" s="17"/>
    </row>
    <row r="14" spans="1:11" s="3" customFormat="1" ht="33.75" customHeight="1">
      <c r="A14" s="48" t="s">
        <v>280</v>
      </c>
      <c r="B14" s="159">
        <f aca="true" t="shared" si="2" ref="B14:B29">SUM(C14:J14)</f>
        <v>74</v>
      </c>
      <c r="C14" s="147">
        <v>10</v>
      </c>
      <c r="D14" s="147">
        <v>1</v>
      </c>
      <c r="E14" s="147">
        <v>0</v>
      </c>
      <c r="F14" s="147">
        <v>3</v>
      </c>
      <c r="G14" s="147">
        <v>35</v>
      </c>
      <c r="H14" s="147">
        <v>25</v>
      </c>
      <c r="I14" s="147">
        <v>0</v>
      </c>
      <c r="J14" s="147">
        <v>0</v>
      </c>
      <c r="K14" s="17"/>
    </row>
    <row r="15" spans="1:11" s="3" customFormat="1" ht="33.75" customHeight="1">
      <c r="A15" s="48" t="s">
        <v>281</v>
      </c>
      <c r="B15" s="159">
        <f t="shared" si="2"/>
        <v>35</v>
      </c>
      <c r="C15" s="147">
        <v>2</v>
      </c>
      <c r="D15" s="147">
        <v>0</v>
      </c>
      <c r="E15" s="147">
        <v>0</v>
      </c>
      <c r="F15" s="147">
        <v>0</v>
      </c>
      <c r="G15" s="147">
        <v>9</v>
      </c>
      <c r="H15" s="147">
        <v>24</v>
      </c>
      <c r="I15" s="147">
        <v>0</v>
      </c>
      <c r="J15" s="147">
        <v>0</v>
      </c>
      <c r="K15" s="17"/>
    </row>
    <row r="16" spans="1:11" s="3" customFormat="1" ht="33.75" customHeight="1">
      <c r="A16" s="48" t="s">
        <v>282</v>
      </c>
      <c r="B16" s="159">
        <f t="shared" si="2"/>
        <v>44</v>
      </c>
      <c r="C16" s="147">
        <v>4</v>
      </c>
      <c r="D16" s="147">
        <v>3</v>
      </c>
      <c r="E16" s="147">
        <v>0</v>
      </c>
      <c r="F16" s="147">
        <v>10</v>
      </c>
      <c r="G16" s="147">
        <v>15</v>
      </c>
      <c r="H16" s="147">
        <v>12</v>
      </c>
      <c r="I16" s="147">
        <v>0</v>
      </c>
      <c r="J16" s="147">
        <v>0</v>
      </c>
      <c r="K16" s="17"/>
    </row>
    <row r="17" spans="1:11" s="3" customFormat="1" ht="33.75" customHeight="1">
      <c r="A17" s="48" t="s">
        <v>283</v>
      </c>
      <c r="B17" s="159">
        <f t="shared" si="2"/>
        <v>29</v>
      </c>
      <c r="C17" s="147">
        <v>3</v>
      </c>
      <c r="D17" s="147">
        <v>0</v>
      </c>
      <c r="E17" s="147">
        <v>0</v>
      </c>
      <c r="F17" s="147">
        <v>9</v>
      </c>
      <c r="G17" s="147">
        <v>11</v>
      </c>
      <c r="H17" s="147">
        <v>6</v>
      </c>
      <c r="I17" s="147">
        <v>0</v>
      </c>
      <c r="J17" s="147">
        <v>0</v>
      </c>
      <c r="K17" s="17"/>
    </row>
    <row r="18" spans="1:11" s="3" customFormat="1" ht="33.75" customHeight="1">
      <c r="A18" s="48" t="s">
        <v>284</v>
      </c>
      <c r="B18" s="159">
        <f t="shared" si="2"/>
        <v>72</v>
      </c>
      <c r="C18" s="147">
        <v>6</v>
      </c>
      <c r="D18" s="147">
        <v>0</v>
      </c>
      <c r="E18" s="147">
        <v>0</v>
      </c>
      <c r="F18" s="147">
        <v>0</v>
      </c>
      <c r="G18" s="147">
        <v>24</v>
      </c>
      <c r="H18" s="147">
        <v>42</v>
      </c>
      <c r="I18" s="147">
        <v>0</v>
      </c>
      <c r="J18" s="147">
        <v>0</v>
      </c>
      <c r="K18" s="17"/>
    </row>
    <row r="19" spans="1:11" s="3" customFormat="1" ht="33.75" customHeight="1">
      <c r="A19" s="48" t="s">
        <v>6</v>
      </c>
      <c r="B19" s="159">
        <f>SUM(C19:J19)</f>
        <v>35</v>
      </c>
      <c r="C19" s="147">
        <v>2</v>
      </c>
      <c r="D19" s="147">
        <v>0</v>
      </c>
      <c r="E19" s="147">
        <v>1</v>
      </c>
      <c r="F19" s="147">
        <v>8</v>
      </c>
      <c r="G19" s="147">
        <v>20</v>
      </c>
      <c r="H19" s="147">
        <v>4</v>
      </c>
      <c r="I19" s="147">
        <v>0</v>
      </c>
      <c r="J19" s="147">
        <v>0</v>
      </c>
      <c r="K19" s="17"/>
    </row>
    <row r="20" spans="1:11" s="3" customFormat="1" ht="33.75" customHeight="1">
      <c r="A20" s="48" t="s">
        <v>245</v>
      </c>
      <c r="B20" s="159">
        <f>SUM(C20:J20)</f>
        <v>106</v>
      </c>
      <c r="C20" s="147">
        <v>11</v>
      </c>
      <c r="D20" s="147">
        <v>1</v>
      </c>
      <c r="E20" s="147">
        <v>1</v>
      </c>
      <c r="F20" s="147">
        <v>11</v>
      </c>
      <c r="G20" s="147">
        <v>48</v>
      </c>
      <c r="H20" s="147">
        <v>34</v>
      </c>
      <c r="I20" s="147">
        <v>0</v>
      </c>
      <c r="J20" s="147">
        <v>0</v>
      </c>
      <c r="K20" s="17"/>
    </row>
    <row r="21" spans="1:11" s="3" customFormat="1" ht="33.75" customHeight="1">
      <c r="A21" s="48" t="s">
        <v>243</v>
      </c>
      <c r="B21" s="159">
        <f>SUM(C21:J21)</f>
        <v>113</v>
      </c>
      <c r="C21" s="147">
        <v>9</v>
      </c>
      <c r="D21" s="147">
        <v>1</v>
      </c>
      <c r="E21" s="147">
        <v>0</v>
      </c>
      <c r="F21" s="147">
        <v>2</v>
      </c>
      <c r="G21" s="147">
        <v>49</v>
      </c>
      <c r="H21" s="147">
        <v>52</v>
      </c>
      <c r="I21" s="147">
        <v>0</v>
      </c>
      <c r="J21" s="147">
        <v>0</v>
      </c>
      <c r="K21" s="17"/>
    </row>
    <row r="22" spans="1:11" s="3" customFormat="1" ht="33.75" customHeight="1">
      <c r="A22" s="48" t="s">
        <v>285</v>
      </c>
      <c r="B22" s="159">
        <f t="shared" si="2"/>
        <v>26</v>
      </c>
      <c r="C22" s="147">
        <v>3</v>
      </c>
      <c r="D22" s="147">
        <v>0</v>
      </c>
      <c r="E22" s="147">
        <v>3</v>
      </c>
      <c r="F22" s="147">
        <v>3</v>
      </c>
      <c r="G22" s="147">
        <v>14</v>
      </c>
      <c r="H22" s="147">
        <v>3</v>
      </c>
      <c r="I22" s="147">
        <v>0</v>
      </c>
      <c r="J22" s="147">
        <v>0</v>
      </c>
      <c r="K22" s="17"/>
    </row>
    <row r="23" spans="1:11" s="3" customFormat="1" ht="33.75" customHeight="1">
      <c r="A23" s="48" t="s">
        <v>286</v>
      </c>
      <c r="B23" s="159">
        <f t="shared" si="2"/>
        <v>4</v>
      </c>
      <c r="C23" s="147">
        <v>0</v>
      </c>
      <c r="D23" s="147">
        <v>0</v>
      </c>
      <c r="E23" s="147">
        <v>2</v>
      </c>
      <c r="F23" s="147">
        <v>0</v>
      </c>
      <c r="G23" s="147">
        <v>1</v>
      </c>
      <c r="H23" s="147">
        <v>1</v>
      </c>
      <c r="I23" s="147">
        <v>0</v>
      </c>
      <c r="J23" s="147">
        <v>0</v>
      </c>
      <c r="K23" s="17"/>
    </row>
    <row r="24" spans="1:11" s="3" customFormat="1" ht="33.75" customHeight="1">
      <c r="A24" s="48" t="s">
        <v>113</v>
      </c>
      <c r="B24" s="159">
        <f t="shared" si="2"/>
        <v>17</v>
      </c>
      <c r="C24" s="147">
        <v>2</v>
      </c>
      <c r="D24" s="147">
        <v>0</v>
      </c>
      <c r="E24" s="147">
        <v>4</v>
      </c>
      <c r="F24" s="147">
        <v>3</v>
      </c>
      <c r="G24" s="147">
        <v>8</v>
      </c>
      <c r="H24" s="147">
        <v>0</v>
      </c>
      <c r="I24" s="147">
        <v>0</v>
      </c>
      <c r="J24" s="147">
        <v>0</v>
      </c>
      <c r="K24" s="17"/>
    </row>
    <row r="25" spans="1:11" s="3" customFormat="1" ht="33.75" customHeight="1">
      <c r="A25" s="48" t="s">
        <v>287</v>
      </c>
      <c r="B25" s="159">
        <f t="shared" si="2"/>
        <v>35</v>
      </c>
      <c r="C25" s="147">
        <v>5</v>
      </c>
      <c r="D25" s="147">
        <v>0</v>
      </c>
      <c r="E25" s="147">
        <v>3</v>
      </c>
      <c r="F25" s="147">
        <v>11</v>
      </c>
      <c r="G25" s="147">
        <v>16</v>
      </c>
      <c r="H25" s="147">
        <v>0</v>
      </c>
      <c r="I25" s="147">
        <v>0</v>
      </c>
      <c r="J25" s="147">
        <v>0</v>
      </c>
      <c r="K25" s="17"/>
    </row>
    <row r="26" spans="1:11" s="3" customFormat="1" ht="33.75" customHeight="1">
      <c r="A26" s="48" t="s">
        <v>288</v>
      </c>
      <c r="B26" s="159">
        <f t="shared" si="2"/>
        <v>14</v>
      </c>
      <c r="C26" s="147">
        <v>3</v>
      </c>
      <c r="D26" s="147">
        <v>0</v>
      </c>
      <c r="E26" s="147">
        <v>0</v>
      </c>
      <c r="F26" s="147">
        <v>1</v>
      </c>
      <c r="G26" s="147">
        <v>10</v>
      </c>
      <c r="H26" s="147">
        <v>0</v>
      </c>
      <c r="I26" s="147">
        <v>0</v>
      </c>
      <c r="J26" s="147">
        <v>0</v>
      </c>
      <c r="K26" s="17"/>
    </row>
    <row r="27" spans="1:11" s="3" customFormat="1" ht="33.75" customHeight="1">
      <c r="A27" s="48" t="s">
        <v>289</v>
      </c>
      <c r="B27" s="159">
        <f>SUM(C27:J27)</f>
        <v>18</v>
      </c>
      <c r="C27" s="147">
        <v>4</v>
      </c>
      <c r="D27" s="147">
        <v>0</v>
      </c>
      <c r="E27" s="147">
        <v>0</v>
      </c>
      <c r="F27" s="147">
        <v>5</v>
      </c>
      <c r="G27" s="147">
        <v>5</v>
      </c>
      <c r="H27" s="147">
        <v>4</v>
      </c>
      <c r="I27" s="147">
        <v>0</v>
      </c>
      <c r="J27" s="147">
        <v>0</v>
      </c>
      <c r="K27" s="17"/>
    </row>
    <row r="28" spans="1:11" s="3" customFormat="1" ht="33.75" customHeight="1">
      <c r="A28" s="48" t="s">
        <v>242</v>
      </c>
      <c r="B28" s="159">
        <f t="shared" si="2"/>
        <v>13</v>
      </c>
      <c r="C28" s="147">
        <v>1</v>
      </c>
      <c r="D28" s="147">
        <v>0</v>
      </c>
      <c r="E28" s="147">
        <v>2</v>
      </c>
      <c r="F28" s="147">
        <v>6</v>
      </c>
      <c r="G28" s="147">
        <v>1</v>
      </c>
      <c r="H28" s="147">
        <v>3</v>
      </c>
      <c r="I28" s="147">
        <v>0</v>
      </c>
      <c r="J28" s="147">
        <v>0</v>
      </c>
      <c r="K28" s="17"/>
    </row>
    <row r="29" spans="1:11" s="3" customFormat="1" ht="33.75" customHeight="1" thickBot="1">
      <c r="A29" s="57" t="s">
        <v>115</v>
      </c>
      <c r="B29" s="200">
        <f t="shared" si="2"/>
        <v>23</v>
      </c>
      <c r="C29" s="152">
        <v>5</v>
      </c>
      <c r="D29" s="152">
        <v>0</v>
      </c>
      <c r="E29" s="152">
        <v>0</v>
      </c>
      <c r="F29" s="152">
        <v>1</v>
      </c>
      <c r="G29" s="152">
        <v>12</v>
      </c>
      <c r="H29" s="152">
        <v>5</v>
      </c>
      <c r="I29" s="152">
        <v>0</v>
      </c>
      <c r="J29" s="152">
        <v>0</v>
      </c>
      <c r="K29" s="17"/>
    </row>
  </sheetData>
  <sheetProtection/>
  <mergeCells count="3">
    <mergeCell ref="A4:A6"/>
    <mergeCell ref="B4:B6"/>
    <mergeCell ref="C4:J4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3" r:id="rId1"/>
  <headerFooter scaleWithDoc="0" alignWithMargins="0">
    <oddHeader>&amp;L&amp;11中学校</oddHeader>
  </headerFooter>
  <colBreaks count="1" manualBreakCount="1">
    <brk id="10" max="65535" man="1"/>
  </colBreaks>
  <ignoredErrors>
    <ignoredError sqref="B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8"/>
  <sheetViews>
    <sheetView showGridLines="0" tabSelected="1" zoomScaleSheetLayoutView="100" zoomScalePageLayoutView="0" workbookViewId="0" topLeftCell="A1">
      <selection activeCell="W36" sqref="W36"/>
    </sheetView>
  </sheetViews>
  <sheetFormatPr defaultColWidth="8.625" defaultRowHeight="20.25" customHeight="1"/>
  <cols>
    <col min="1" max="1" width="13.875" style="1" customWidth="1"/>
    <col min="2" max="4" width="8.625" style="1" bestFit="1" customWidth="1"/>
    <col min="5" max="13" width="7.375" style="1" bestFit="1" customWidth="1"/>
    <col min="14" max="14" width="6.375" style="1" customWidth="1"/>
    <col min="15" max="16384" width="8.625" style="1" customWidth="1"/>
  </cols>
  <sheetData>
    <row r="3" spans="1:13" s="3" customFormat="1" ht="20.25" customHeight="1" thickBot="1">
      <c r="A3" s="37" t="s">
        <v>260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s="3" customFormat="1" ht="22.5" customHeight="1">
      <c r="A4" s="344" t="s">
        <v>127</v>
      </c>
      <c r="B4" s="336" t="s">
        <v>296</v>
      </c>
      <c r="C4" s="337"/>
      <c r="D4" s="338"/>
      <c r="E4" s="336" t="s">
        <v>291</v>
      </c>
      <c r="F4" s="337"/>
      <c r="G4" s="343"/>
      <c r="H4" s="340" t="s">
        <v>292</v>
      </c>
      <c r="I4" s="337"/>
      <c r="J4" s="337"/>
      <c r="K4" s="342" t="s">
        <v>293</v>
      </c>
      <c r="L4" s="337"/>
      <c r="M4" s="337"/>
      <c r="N4" s="17"/>
    </row>
    <row r="5" spans="1:14" s="3" customFormat="1" ht="22.5" customHeight="1" thickBot="1">
      <c r="A5" s="346"/>
      <c r="B5" s="68" t="s">
        <v>277</v>
      </c>
      <c r="C5" s="69" t="s">
        <v>297</v>
      </c>
      <c r="D5" s="69" t="s">
        <v>298</v>
      </c>
      <c r="E5" s="68" t="s">
        <v>277</v>
      </c>
      <c r="F5" s="69" t="s">
        <v>297</v>
      </c>
      <c r="G5" s="71" t="s">
        <v>298</v>
      </c>
      <c r="H5" s="81" t="s">
        <v>277</v>
      </c>
      <c r="I5" s="69" t="s">
        <v>297</v>
      </c>
      <c r="J5" s="69" t="s">
        <v>298</v>
      </c>
      <c r="K5" s="70" t="s">
        <v>277</v>
      </c>
      <c r="L5" s="69" t="s">
        <v>297</v>
      </c>
      <c r="M5" s="69" t="s">
        <v>298</v>
      </c>
      <c r="N5" s="17"/>
    </row>
    <row r="6" spans="1:14" s="3" customFormat="1" ht="33.75" customHeight="1">
      <c r="A6" s="62" t="s">
        <v>278</v>
      </c>
      <c r="B6" s="204">
        <v>25059</v>
      </c>
      <c r="C6" s="205">
        <v>12941</v>
      </c>
      <c r="D6" s="205">
        <v>12118</v>
      </c>
      <c r="E6" s="204">
        <v>8229</v>
      </c>
      <c r="F6" s="205">
        <v>4281</v>
      </c>
      <c r="G6" s="206">
        <v>3948</v>
      </c>
      <c r="H6" s="207">
        <v>8523</v>
      </c>
      <c r="I6" s="205">
        <v>4399</v>
      </c>
      <c r="J6" s="205">
        <v>4124</v>
      </c>
      <c r="K6" s="208">
        <v>8307</v>
      </c>
      <c r="L6" s="205">
        <v>4261</v>
      </c>
      <c r="M6" s="205">
        <v>4046</v>
      </c>
      <c r="N6" s="17"/>
    </row>
    <row r="7" spans="1:14" s="3" customFormat="1" ht="33.75" customHeight="1">
      <c r="A7" s="91" t="s">
        <v>320</v>
      </c>
      <c r="B7" s="209">
        <f>SUM(B8:B10)</f>
        <v>25040</v>
      </c>
      <c r="C7" s="210">
        <f aca="true" t="shared" si="0" ref="C7:M7">SUM(C8:C10)</f>
        <v>12976</v>
      </c>
      <c r="D7" s="210">
        <f t="shared" si="0"/>
        <v>12064</v>
      </c>
      <c r="E7" s="209">
        <f t="shared" si="0"/>
        <v>8278</v>
      </c>
      <c r="F7" s="210">
        <f t="shared" si="0"/>
        <v>4285</v>
      </c>
      <c r="G7" s="211">
        <f t="shared" si="0"/>
        <v>3993</v>
      </c>
      <c r="H7" s="212">
        <f t="shared" si="0"/>
        <v>8234</v>
      </c>
      <c r="I7" s="210">
        <f t="shared" si="0"/>
        <v>4286</v>
      </c>
      <c r="J7" s="210">
        <f t="shared" si="0"/>
        <v>3948</v>
      </c>
      <c r="K7" s="213">
        <f t="shared" si="0"/>
        <v>8528</v>
      </c>
      <c r="L7" s="210">
        <f t="shared" si="0"/>
        <v>4405</v>
      </c>
      <c r="M7" s="210">
        <f t="shared" si="0"/>
        <v>4123</v>
      </c>
      <c r="N7" s="17"/>
    </row>
    <row r="8" spans="1:14" s="3" customFormat="1" ht="33.75" customHeight="1">
      <c r="A8" s="42" t="s">
        <v>186</v>
      </c>
      <c r="B8" s="204">
        <f>SUM(C8,D8)</f>
        <v>353</v>
      </c>
      <c r="C8" s="205">
        <f>SUM(F8,I8,L8)</f>
        <v>172</v>
      </c>
      <c r="D8" s="205">
        <f>SUM(G8,J8,M8)</f>
        <v>181</v>
      </c>
      <c r="E8" s="204">
        <f>SUM(F8:G8)</f>
        <v>118</v>
      </c>
      <c r="F8" s="205">
        <v>57</v>
      </c>
      <c r="G8" s="206">
        <v>61</v>
      </c>
      <c r="H8" s="207">
        <f>SUM(I8:J8)</f>
        <v>118</v>
      </c>
      <c r="I8" s="205">
        <v>58</v>
      </c>
      <c r="J8" s="205">
        <v>60</v>
      </c>
      <c r="K8" s="208">
        <f>SUM(L8:M8)</f>
        <v>117</v>
      </c>
      <c r="L8" s="205">
        <v>57</v>
      </c>
      <c r="M8" s="205">
        <v>60</v>
      </c>
      <c r="N8" s="17"/>
    </row>
    <row r="9" spans="1:14" s="3" customFormat="1" ht="33.75" customHeight="1">
      <c r="A9" s="42" t="s">
        <v>187</v>
      </c>
      <c r="B9" s="204">
        <f aca="true" t="shared" si="1" ref="B9:M9">SUM(B12:B28)</f>
        <v>24308</v>
      </c>
      <c r="C9" s="205">
        <f t="shared" si="1"/>
        <v>12579</v>
      </c>
      <c r="D9" s="205">
        <f t="shared" si="1"/>
        <v>11729</v>
      </c>
      <c r="E9" s="204">
        <f t="shared" si="1"/>
        <v>8031</v>
      </c>
      <c r="F9" s="205">
        <f t="shared" si="1"/>
        <v>4151</v>
      </c>
      <c r="G9" s="206">
        <f t="shared" si="1"/>
        <v>3880</v>
      </c>
      <c r="H9" s="207">
        <f t="shared" si="1"/>
        <v>7989</v>
      </c>
      <c r="I9" s="205">
        <f t="shared" si="1"/>
        <v>4149</v>
      </c>
      <c r="J9" s="205">
        <f t="shared" si="1"/>
        <v>3840</v>
      </c>
      <c r="K9" s="208">
        <f t="shared" si="1"/>
        <v>8288</v>
      </c>
      <c r="L9" s="205">
        <f t="shared" si="1"/>
        <v>4279</v>
      </c>
      <c r="M9" s="205">
        <f t="shared" si="1"/>
        <v>4009</v>
      </c>
      <c r="N9" s="17"/>
    </row>
    <row r="10" spans="1:14" s="3" customFormat="1" ht="33.75" customHeight="1" thickBot="1">
      <c r="A10" s="45" t="s">
        <v>188</v>
      </c>
      <c r="B10" s="214">
        <f>SUM(C10,D10)</f>
        <v>379</v>
      </c>
      <c r="C10" s="215">
        <f>SUM(F10,I10,L10)</f>
        <v>225</v>
      </c>
      <c r="D10" s="215">
        <f>SUM(G10,J10,M10)</f>
        <v>154</v>
      </c>
      <c r="E10" s="214">
        <f>SUM(F10:G10)</f>
        <v>129</v>
      </c>
      <c r="F10" s="215">
        <v>77</v>
      </c>
      <c r="G10" s="216">
        <v>52</v>
      </c>
      <c r="H10" s="217">
        <f>SUM(I10:J10)</f>
        <v>127</v>
      </c>
      <c r="I10" s="215">
        <v>79</v>
      </c>
      <c r="J10" s="215">
        <v>48</v>
      </c>
      <c r="K10" s="218">
        <f>SUM(L10:M10)</f>
        <v>123</v>
      </c>
      <c r="L10" s="219">
        <v>69</v>
      </c>
      <c r="M10" s="215">
        <v>54</v>
      </c>
      <c r="N10" s="17"/>
    </row>
    <row r="11" spans="1:14" s="3" customFormat="1" ht="12.75">
      <c r="A11" s="46" t="s">
        <v>189</v>
      </c>
      <c r="B11" s="204"/>
      <c r="C11" s="205"/>
      <c r="D11" s="205"/>
      <c r="E11" s="204"/>
      <c r="F11" s="205"/>
      <c r="G11" s="206"/>
      <c r="H11" s="207"/>
      <c r="I11" s="205"/>
      <c r="J11" s="205"/>
      <c r="K11" s="208"/>
      <c r="L11" s="205"/>
      <c r="M11" s="205"/>
      <c r="N11" s="17"/>
    </row>
    <row r="12" spans="1:14" s="3" customFormat="1" ht="33.75" customHeight="1">
      <c r="A12" s="47" t="s">
        <v>279</v>
      </c>
      <c r="B12" s="204">
        <f>SUM(C12:D12)</f>
        <v>7256</v>
      </c>
      <c r="C12" s="205">
        <f>SUM(F12,I12,L12)</f>
        <v>3760</v>
      </c>
      <c r="D12" s="205">
        <f>SUM(G12,J12,M12)</f>
        <v>3496</v>
      </c>
      <c r="E12" s="204">
        <f>SUM(F12:G12)</f>
        <v>2407</v>
      </c>
      <c r="F12" s="205">
        <v>1221</v>
      </c>
      <c r="G12" s="206">
        <v>1186</v>
      </c>
      <c r="H12" s="207">
        <f aca="true" t="shared" si="2" ref="H12:H28">SUM(I12:J12)</f>
        <v>2414</v>
      </c>
      <c r="I12" s="205">
        <v>1267</v>
      </c>
      <c r="J12" s="205">
        <v>1147</v>
      </c>
      <c r="K12" s="208">
        <f aca="true" t="shared" si="3" ref="K12:K28">SUM(L12:M12)</f>
        <v>2435</v>
      </c>
      <c r="L12" s="205">
        <v>1272</v>
      </c>
      <c r="M12" s="205">
        <v>1163</v>
      </c>
      <c r="N12" s="17"/>
    </row>
    <row r="13" spans="1:14" s="3" customFormat="1" ht="33.75" customHeight="1">
      <c r="A13" s="48" t="s">
        <v>280</v>
      </c>
      <c r="B13" s="220">
        <f aca="true" t="shared" si="4" ref="B13:B28">SUM(C13:D13)</f>
        <v>1906</v>
      </c>
      <c r="C13" s="221">
        <f aca="true" t="shared" si="5" ref="C13:D28">SUM(F13,I13,L13)</f>
        <v>997</v>
      </c>
      <c r="D13" s="221">
        <f t="shared" si="5"/>
        <v>909</v>
      </c>
      <c r="E13" s="220">
        <f aca="true" t="shared" si="6" ref="E13:E28">SUM(F13:G13)</f>
        <v>662</v>
      </c>
      <c r="F13" s="221">
        <v>343</v>
      </c>
      <c r="G13" s="222">
        <v>319</v>
      </c>
      <c r="H13" s="223">
        <f t="shared" si="2"/>
        <v>571</v>
      </c>
      <c r="I13" s="221">
        <v>301</v>
      </c>
      <c r="J13" s="221">
        <v>270</v>
      </c>
      <c r="K13" s="224">
        <f t="shared" si="3"/>
        <v>673</v>
      </c>
      <c r="L13" s="221">
        <v>353</v>
      </c>
      <c r="M13" s="221">
        <v>320</v>
      </c>
      <c r="N13" s="17"/>
    </row>
    <row r="14" spans="1:14" s="3" customFormat="1" ht="33.75" customHeight="1">
      <c r="A14" s="48" t="s">
        <v>281</v>
      </c>
      <c r="B14" s="220">
        <f t="shared" si="4"/>
        <v>1047</v>
      </c>
      <c r="C14" s="221">
        <f t="shared" si="5"/>
        <v>557</v>
      </c>
      <c r="D14" s="221">
        <f t="shared" si="5"/>
        <v>490</v>
      </c>
      <c r="E14" s="220">
        <f t="shared" si="6"/>
        <v>329</v>
      </c>
      <c r="F14" s="221">
        <v>169</v>
      </c>
      <c r="G14" s="222">
        <v>160</v>
      </c>
      <c r="H14" s="223">
        <f t="shared" si="2"/>
        <v>363</v>
      </c>
      <c r="I14" s="221">
        <v>198</v>
      </c>
      <c r="J14" s="221">
        <v>165</v>
      </c>
      <c r="K14" s="224">
        <f t="shared" si="3"/>
        <v>355</v>
      </c>
      <c r="L14" s="221">
        <v>190</v>
      </c>
      <c r="M14" s="221">
        <v>165</v>
      </c>
      <c r="N14" s="17"/>
    </row>
    <row r="15" spans="1:14" s="3" customFormat="1" ht="33.75" customHeight="1">
      <c r="A15" s="48" t="s">
        <v>282</v>
      </c>
      <c r="B15" s="220">
        <f t="shared" si="4"/>
        <v>1086</v>
      </c>
      <c r="C15" s="221">
        <f t="shared" si="5"/>
        <v>567</v>
      </c>
      <c r="D15" s="221">
        <f t="shared" si="5"/>
        <v>519</v>
      </c>
      <c r="E15" s="220">
        <f t="shared" si="6"/>
        <v>354</v>
      </c>
      <c r="F15" s="221">
        <v>198</v>
      </c>
      <c r="G15" s="222">
        <v>156</v>
      </c>
      <c r="H15" s="223">
        <f t="shared" si="2"/>
        <v>362</v>
      </c>
      <c r="I15" s="221">
        <v>180</v>
      </c>
      <c r="J15" s="221">
        <v>182</v>
      </c>
      <c r="K15" s="224">
        <f t="shared" si="3"/>
        <v>370</v>
      </c>
      <c r="L15" s="221">
        <v>189</v>
      </c>
      <c r="M15" s="221">
        <v>181</v>
      </c>
      <c r="N15" s="17"/>
    </row>
    <row r="16" spans="1:14" s="3" customFormat="1" ht="33.75" customHeight="1">
      <c r="A16" s="48" t="s">
        <v>283</v>
      </c>
      <c r="B16" s="220">
        <f t="shared" si="4"/>
        <v>727</v>
      </c>
      <c r="C16" s="221">
        <f t="shared" si="5"/>
        <v>371</v>
      </c>
      <c r="D16" s="221">
        <f t="shared" si="5"/>
        <v>356</v>
      </c>
      <c r="E16" s="220">
        <f t="shared" si="6"/>
        <v>238</v>
      </c>
      <c r="F16" s="221">
        <v>112</v>
      </c>
      <c r="G16" s="222">
        <v>126</v>
      </c>
      <c r="H16" s="223">
        <f t="shared" si="2"/>
        <v>230</v>
      </c>
      <c r="I16" s="221">
        <v>127</v>
      </c>
      <c r="J16" s="221">
        <v>103</v>
      </c>
      <c r="K16" s="224">
        <f t="shared" si="3"/>
        <v>259</v>
      </c>
      <c r="L16" s="221">
        <v>132</v>
      </c>
      <c r="M16" s="221">
        <v>127</v>
      </c>
      <c r="N16" s="17"/>
    </row>
    <row r="17" spans="1:14" s="3" customFormat="1" ht="33.75" customHeight="1">
      <c r="A17" s="48" t="s">
        <v>284</v>
      </c>
      <c r="B17" s="220">
        <f t="shared" si="4"/>
        <v>2054</v>
      </c>
      <c r="C17" s="221">
        <f t="shared" si="5"/>
        <v>1014</v>
      </c>
      <c r="D17" s="221">
        <f t="shared" si="5"/>
        <v>1040</v>
      </c>
      <c r="E17" s="220">
        <f t="shared" si="6"/>
        <v>675</v>
      </c>
      <c r="F17" s="221">
        <v>328</v>
      </c>
      <c r="G17" s="222">
        <v>347</v>
      </c>
      <c r="H17" s="223">
        <f t="shared" si="2"/>
        <v>701</v>
      </c>
      <c r="I17" s="221">
        <v>350</v>
      </c>
      <c r="J17" s="221">
        <v>351</v>
      </c>
      <c r="K17" s="224">
        <f t="shared" si="3"/>
        <v>678</v>
      </c>
      <c r="L17" s="221">
        <v>336</v>
      </c>
      <c r="M17" s="221">
        <v>342</v>
      </c>
      <c r="N17" s="17"/>
    </row>
    <row r="18" spans="1:14" s="3" customFormat="1" ht="33.75" customHeight="1">
      <c r="A18" s="48" t="s">
        <v>6</v>
      </c>
      <c r="B18" s="220">
        <f>SUM(C18:D18)</f>
        <v>912</v>
      </c>
      <c r="C18" s="221">
        <f>SUM(F18,I18,L18)</f>
        <v>486</v>
      </c>
      <c r="D18" s="221">
        <f t="shared" si="5"/>
        <v>426</v>
      </c>
      <c r="E18" s="220">
        <f>SUM(F18:G18)</f>
        <v>279</v>
      </c>
      <c r="F18" s="221">
        <v>149</v>
      </c>
      <c r="G18" s="222">
        <v>130</v>
      </c>
      <c r="H18" s="223">
        <f>SUM(I18:J18)</f>
        <v>307</v>
      </c>
      <c r="I18" s="221">
        <v>169</v>
      </c>
      <c r="J18" s="221">
        <v>138</v>
      </c>
      <c r="K18" s="224">
        <f>SUM(L18:M18)</f>
        <v>326</v>
      </c>
      <c r="L18" s="221">
        <v>168</v>
      </c>
      <c r="M18" s="221">
        <v>158</v>
      </c>
      <c r="N18" s="17"/>
    </row>
    <row r="19" spans="1:14" s="3" customFormat="1" ht="33.75" customHeight="1">
      <c r="A19" s="48" t="s">
        <v>245</v>
      </c>
      <c r="B19" s="220">
        <f>SUM(C19:D19)</f>
        <v>2774</v>
      </c>
      <c r="C19" s="221">
        <f>SUM(F19,I19,L19)</f>
        <v>1410</v>
      </c>
      <c r="D19" s="221">
        <f>SUM(G19,J19,M19)</f>
        <v>1364</v>
      </c>
      <c r="E19" s="220">
        <f>SUM(F19:G19)</f>
        <v>911</v>
      </c>
      <c r="F19" s="221">
        <v>472</v>
      </c>
      <c r="G19" s="222">
        <v>439</v>
      </c>
      <c r="H19" s="223">
        <f>SUM(I19:J19)</f>
        <v>940</v>
      </c>
      <c r="I19" s="221">
        <v>461</v>
      </c>
      <c r="J19" s="221">
        <v>479</v>
      </c>
      <c r="K19" s="224">
        <f>SUM(L19:M19)</f>
        <v>923</v>
      </c>
      <c r="L19" s="221">
        <v>477</v>
      </c>
      <c r="M19" s="221">
        <v>446</v>
      </c>
      <c r="N19" s="17"/>
    </row>
    <row r="20" spans="1:14" s="3" customFormat="1" ht="33.75" customHeight="1">
      <c r="A20" s="48" t="s">
        <v>243</v>
      </c>
      <c r="B20" s="225">
        <f>SUM(C20:D20)</f>
        <v>3166</v>
      </c>
      <c r="C20" s="226">
        <f>SUM(F20,I20,L20)</f>
        <v>1648</v>
      </c>
      <c r="D20" s="226">
        <f>SUM(G20,J20,M20)</f>
        <v>1518</v>
      </c>
      <c r="E20" s="225">
        <f>SUM(F20:G20)</f>
        <v>1072</v>
      </c>
      <c r="F20" s="226">
        <v>581</v>
      </c>
      <c r="G20" s="222">
        <v>491</v>
      </c>
      <c r="H20" s="227">
        <f>SUM(I20:J20)</f>
        <v>1013</v>
      </c>
      <c r="I20" s="221">
        <v>522</v>
      </c>
      <c r="J20" s="221">
        <v>491</v>
      </c>
      <c r="K20" s="224">
        <f>SUM(L20:M20)</f>
        <v>1081</v>
      </c>
      <c r="L20" s="221">
        <v>545</v>
      </c>
      <c r="M20" s="221">
        <v>536</v>
      </c>
      <c r="N20" s="17"/>
    </row>
    <row r="21" spans="1:14" s="3" customFormat="1" ht="33.75" customHeight="1">
      <c r="A21" s="48" t="s">
        <v>285</v>
      </c>
      <c r="B21" s="220">
        <f t="shared" si="4"/>
        <v>606</v>
      </c>
      <c r="C21" s="221">
        <f t="shared" si="5"/>
        <v>336</v>
      </c>
      <c r="D21" s="221">
        <f t="shared" si="5"/>
        <v>270</v>
      </c>
      <c r="E21" s="220">
        <f t="shared" si="6"/>
        <v>192</v>
      </c>
      <c r="F21" s="221">
        <v>96</v>
      </c>
      <c r="G21" s="222">
        <v>96</v>
      </c>
      <c r="H21" s="223">
        <f t="shared" si="2"/>
        <v>214</v>
      </c>
      <c r="I21" s="221">
        <v>124</v>
      </c>
      <c r="J21" s="221">
        <v>90</v>
      </c>
      <c r="K21" s="224">
        <f t="shared" si="3"/>
        <v>200</v>
      </c>
      <c r="L21" s="221">
        <v>116</v>
      </c>
      <c r="M21" s="221">
        <v>84</v>
      </c>
      <c r="N21" s="17"/>
    </row>
    <row r="22" spans="1:14" s="3" customFormat="1" ht="33.75" customHeight="1">
      <c r="A22" s="48" t="s">
        <v>286</v>
      </c>
      <c r="B22" s="220">
        <f t="shared" si="4"/>
        <v>90</v>
      </c>
      <c r="C22" s="221">
        <f t="shared" si="5"/>
        <v>42</v>
      </c>
      <c r="D22" s="221">
        <f t="shared" si="5"/>
        <v>48</v>
      </c>
      <c r="E22" s="220">
        <f t="shared" si="6"/>
        <v>32</v>
      </c>
      <c r="F22" s="221">
        <v>15</v>
      </c>
      <c r="G22" s="222">
        <v>17</v>
      </c>
      <c r="H22" s="223">
        <f t="shared" si="2"/>
        <v>26</v>
      </c>
      <c r="I22" s="221">
        <v>10</v>
      </c>
      <c r="J22" s="221">
        <v>16</v>
      </c>
      <c r="K22" s="224">
        <f t="shared" si="3"/>
        <v>32</v>
      </c>
      <c r="L22" s="221">
        <v>17</v>
      </c>
      <c r="M22" s="221">
        <v>15</v>
      </c>
      <c r="N22" s="17"/>
    </row>
    <row r="23" spans="1:14" s="3" customFormat="1" ht="33.75" customHeight="1">
      <c r="A23" s="48" t="s">
        <v>113</v>
      </c>
      <c r="B23" s="220">
        <f t="shared" si="4"/>
        <v>372</v>
      </c>
      <c r="C23" s="221">
        <f t="shared" si="5"/>
        <v>207</v>
      </c>
      <c r="D23" s="221">
        <f t="shared" si="5"/>
        <v>165</v>
      </c>
      <c r="E23" s="220">
        <f t="shared" si="6"/>
        <v>121</v>
      </c>
      <c r="F23" s="221">
        <v>71</v>
      </c>
      <c r="G23" s="222">
        <v>50</v>
      </c>
      <c r="H23" s="223">
        <f t="shared" si="2"/>
        <v>122</v>
      </c>
      <c r="I23" s="221">
        <v>66</v>
      </c>
      <c r="J23" s="221">
        <v>56</v>
      </c>
      <c r="K23" s="224">
        <f t="shared" si="3"/>
        <v>129</v>
      </c>
      <c r="L23" s="221">
        <v>70</v>
      </c>
      <c r="M23" s="221">
        <v>59</v>
      </c>
      <c r="N23" s="17"/>
    </row>
    <row r="24" spans="1:14" s="3" customFormat="1" ht="33.75" customHeight="1">
      <c r="A24" s="48" t="s">
        <v>287</v>
      </c>
      <c r="B24" s="220">
        <f t="shared" si="4"/>
        <v>761</v>
      </c>
      <c r="C24" s="221">
        <f t="shared" si="5"/>
        <v>395</v>
      </c>
      <c r="D24" s="221">
        <f t="shared" si="5"/>
        <v>366</v>
      </c>
      <c r="E24" s="220">
        <f t="shared" si="6"/>
        <v>256</v>
      </c>
      <c r="F24" s="221">
        <v>141</v>
      </c>
      <c r="G24" s="222">
        <v>115</v>
      </c>
      <c r="H24" s="223">
        <f t="shared" si="2"/>
        <v>255</v>
      </c>
      <c r="I24" s="221">
        <v>133</v>
      </c>
      <c r="J24" s="221">
        <v>122</v>
      </c>
      <c r="K24" s="224">
        <f t="shared" si="3"/>
        <v>250</v>
      </c>
      <c r="L24" s="221">
        <v>121</v>
      </c>
      <c r="M24" s="221">
        <v>129</v>
      </c>
      <c r="N24" s="17"/>
    </row>
    <row r="25" spans="1:14" s="3" customFormat="1" ht="33.75" customHeight="1">
      <c r="A25" s="48" t="s">
        <v>288</v>
      </c>
      <c r="B25" s="220">
        <f t="shared" si="4"/>
        <v>309</v>
      </c>
      <c r="C25" s="221">
        <f t="shared" si="5"/>
        <v>162</v>
      </c>
      <c r="D25" s="221">
        <f t="shared" si="5"/>
        <v>147</v>
      </c>
      <c r="E25" s="220">
        <f t="shared" si="6"/>
        <v>107</v>
      </c>
      <c r="F25" s="221">
        <v>60</v>
      </c>
      <c r="G25" s="222">
        <v>47</v>
      </c>
      <c r="H25" s="223">
        <f t="shared" si="2"/>
        <v>81</v>
      </c>
      <c r="I25" s="221">
        <v>38</v>
      </c>
      <c r="J25" s="221">
        <v>43</v>
      </c>
      <c r="K25" s="224">
        <f t="shared" si="3"/>
        <v>121</v>
      </c>
      <c r="L25" s="221">
        <v>64</v>
      </c>
      <c r="M25" s="221">
        <v>57</v>
      </c>
      <c r="N25" s="17"/>
    </row>
    <row r="26" spans="1:14" s="3" customFormat="1" ht="33.75" customHeight="1">
      <c r="A26" s="48" t="s">
        <v>289</v>
      </c>
      <c r="B26" s="220">
        <f>SUM(C26:D26)</f>
        <v>407</v>
      </c>
      <c r="C26" s="221">
        <f>SUM(F26,I26,L26)</f>
        <v>202</v>
      </c>
      <c r="D26" s="221">
        <f>SUM(G26,J26,M26)</f>
        <v>205</v>
      </c>
      <c r="E26" s="220">
        <f>SUM(F26:G26)</f>
        <v>128</v>
      </c>
      <c r="F26" s="221">
        <v>64</v>
      </c>
      <c r="G26" s="222">
        <v>64</v>
      </c>
      <c r="H26" s="223">
        <f>SUM(I26:J26)</f>
        <v>121</v>
      </c>
      <c r="I26" s="221">
        <v>62</v>
      </c>
      <c r="J26" s="221">
        <v>59</v>
      </c>
      <c r="K26" s="224">
        <f>SUM(L26:M26)</f>
        <v>158</v>
      </c>
      <c r="L26" s="221">
        <v>76</v>
      </c>
      <c r="M26" s="221">
        <v>82</v>
      </c>
      <c r="N26" s="17"/>
    </row>
    <row r="27" spans="1:14" s="3" customFormat="1" ht="33.75" customHeight="1">
      <c r="A27" s="48" t="s">
        <v>241</v>
      </c>
      <c r="B27" s="220">
        <f t="shared" si="4"/>
        <v>294</v>
      </c>
      <c r="C27" s="221">
        <f t="shared" si="5"/>
        <v>146</v>
      </c>
      <c r="D27" s="221">
        <f t="shared" si="5"/>
        <v>148</v>
      </c>
      <c r="E27" s="220">
        <f t="shared" si="6"/>
        <v>99</v>
      </c>
      <c r="F27" s="221">
        <v>43</v>
      </c>
      <c r="G27" s="222">
        <v>56</v>
      </c>
      <c r="H27" s="223">
        <f t="shared" si="2"/>
        <v>94</v>
      </c>
      <c r="I27" s="221">
        <v>47</v>
      </c>
      <c r="J27" s="221">
        <v>47</v>
      </c>
      <c r="K27" s="224">
        <f t="shared" si="3"/>
        <v>101</v>
      </c>
      <c r="L27" s="221">
        <v>56</v>
      </c>
      <c r="M27" s="221">
        <v>45</v>
      </c>
      <c r="N27" s="17"/>
    </row>
    <row r="28" spans="1:14" s="3" customFormat="1" ht="33.75" customHeight="1" thickBot="1">
      <c r="A28" s="57" t="s">
        <v>115</v>
      </c>
      <c r="B28" s="228">
        <f t="shared" si="4"/>
        <v>541</v>
      </c>
      <c r="C28" s="229">
        <f t="shared" si="5"/>
        <v>279</v>
      </c>
      <c r="D28" s="229">
        <f t="shared" si="5"/>
        <v>262</v>
      </c>
      <c r="E28" s="228">
        <f t="shared" si="6"/>
        <v>169</v>
      </c>
      <c r="F28" s="229">
        <v>88</v>
      </c>
      <c r="G28" s="230">
        <v>81</v>
      </c>
      <c r="H28" s="231">
        <f t="shared" si="2"/>
        <v>175</v>
      </c>
      <c r="I28" s="229">
        <v>94</v>
      </c>
      <c r="J28" s="229">
        <v>81</v>
      </c>
      <c r="K28" s="232">
        <f t="shared" si="3"/>
        <v>197</v>
      </c>
      <c r="L28" s="229">
        <v>97</v>
      </c>
      <c r="M28" s="229">
        <v>100</v>
      </c>
      <c r="N28" s="17"/>
    </row>
  </sheetData>
  <sheetProtection/>
  <mergeCells count="5">
    <mergeCell ref="A4:A5"/>
    <mergeCell ref="B4:D4"/>
    <mergeCell ref="E4:G4"/>
    <mergeCell ref="H4:J4"/>
    <mergeCell ref="K4:M4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2" r:id="rId1"/>
  <headerFooter scaleWithDoc="0" alignWithMargins="0">
    <oddHeader>&amp;R中学校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tabSelected="1" zoomScalePageLayoutView="0" workbookViewId="0" topLeftCell="A1">
      <selection activeCell="W36" sqref="W36"/>
    </sheetView>
  </sheetViews>
  <sheetFormatPr defaultColWidth="8.625" defaultRowHeight="20.25" customHeight="1"/>
  <cols>
    <col min="1" max="1" width="15.00390625" style="1" customWidth="1"/>
    <col min="2" max="2" width="11.375" style="1" customWidth="1"/>
    <col min="3" max="9" width="11.00390625" style="1" customWidth="1"/>
    <col min="10" max="10" width="1.00390625" style="1" customWidth="1"/>
    <col min="11" max="16384" width="8.625" style="1" customWidth="1"/>
  </cols>
  <sheetData>
    <row r="3" spans="1:9" s="3" customFormat="1" ht="20.25" customHeight="1" thickBot="1">
      <c r="A3" s="37" t="s">
        <v>261</v>
      </c>
      <c r="B3" s="15"/>
      <c r="C3" s="15"/>
      <c r="D3" s="15"/>
      <c r="E3" s="15"/>
      <c r="F3" s="15"/>
      <c r="G3" s="15"/>
      <c r="H3" s="15"/>
      <c r="I3" s="15"/>
    </row>
    <row r="4" spans="1:10" s="3" customFormat="1" ht="21" customHeight="1">
      <c r="A4" s="344" t="s">
        <v>127</v>
      </c>
      <c r="B4" s="359" t="s">
        <v>277</v>
      </c>
      <c r="C4" s="336" t="s">
        <v>290</v>
      </c>
      <c r="D4" s="337"/>
      <c r="E4" s="337"/>
      <c r="F4" s="337"/>
      <c r="G4" s="342" t="s">
        <v>259</v>
      </c>
      <c r="H4" s="337"/>
      <c r="I4" s="337"/>
      <c r="J4" s="17"/>
    </row>
    <row r="5" spans="1:10" s="3" customFormat="1" ht="21" customHeight="1" thickBot="1">
      <c r="A5" s="346"/>
      <c r="B5" s="360"/>
      <c r="C5" s="68" t="s">
        <v>277</v>
      </c>
      <c r="D5" s="10" t="s">
        <v>291</v>
      </c>
      <c r="E5" s="10" t="s">
        <v>292</v>
      </c>
      <c r="F5" s="10" t="s">
        <v>293</v>
      </c>
      <c r="G5" s="70" t="s">
        <v>277</v>
      </c>
      <c r="H5" s="10" t="s">
        <v>59</v>
      </c>
      <c r="I5" s="10" t="s">
        <v>294</v>
      </c>
      <c r="J5" s="17"/>
    </row>
    <row r="6" spans="1:10" s="3" customFormat="1" ht="33.75" customHeight="1">
      <c r="A6" s="62" t="s">
        <v>299</v>
      </c>
      <c r="B6" s="123">
        <v>25059</v>
      </c>
      <c r="C6" s="123">
        <v>24798</v>
      </c>
      <c r="D6" s="124">
        <v>8138</v>
      </c>
      <c r="E6" s="124">
        <v>8438</v>
      </c>
      <c r="F6" s="124">
        <v>8222</v>
      </c>
      <c r="G6" s="167">
        <v>261</v>
      </c>
      <c r="H6" s="124">
        <v>183</v>
      </c>
      <c r="I6" s="124">
        <v>78</v>
      </c>
      <c r="J6" s="17"/>
    </row>
    <row r="7" spans="1:10" s="3" customFormat="1" ht="33.75" customHeight="1">
      <c r="A7" s="91" t="s">
        <v>321</v>
      </c>
      <c r="B7" s="118">
        <f>SUM(B8:B10)</f>
        <v>25040</v>
      </c>
      <c r="C7" s="118">
        <f aca="true" t="shared" si="0" ref="C7:I7">SUM(C8:C10)</f>
        <v>24782</v>
      </c>
      <c r="D7" s="119">
        <f t="shared" si="0"/>
        <v>8208</v>
      </c>
      <c r="E7" s="119">
        <f t="shared" si="0"/>
        <v>8133</v>
      </c>
      <c r="F7" s="119">
        <f t="shared" si="0"/>
        <v>8441</v>
      </c>
      <c r="G7" s="197">
        <f t="shared" si="0"/>
        <v>258</v>
      </c>
      <c r="H7" s="119">
        <f t="shared" si="0"/>
        <v>173</v>
      </c>
      <c r="I7" s="119">
        <f t="shared" si="0"/>
        <v>85</v>
      </c>
      <c r="J7" s="17"/>
    </row>
    <row r="8" spans="1:10" s="3" customFormat="1" ht="33.75" customHeight="1">
      <c r="A8" s="42" t="s">
        <v>186</v>
      </c>
      <c r="B8" s="123">
        <f>SUM(C8,G8)</f>
        <v>353</v>
      </c>
      <c r="C8" s="123">
        <f>SUM(D8:F8)</f>
        <v>353</v>
      </c>
      <c r="D8" s="124">
        <v>118</v>
      </c>
      <c r="E8" s="124">
        <v>118</v>
      </c>
      <c r="F8" s="124">
        <v>117</v>
      </c>
      <c r="G8" s="167">
        <f>SUM(H8:I8)</f>
        <v>0</v>
      </c>
      <c r="H8" s="124">
        <v>0</v>
      </c>
      <c r="I8" s="124">
        <v>0</v>
      </c>
      <c r="J8" s="17"/>
    </row>
    <row r="9" spans="1:10" s="3" customFormat="1" ht="33.75" customHeight="1">
      <c r="A9" s="42" t="s">
        <v>187</v>
      </c>
      <c r="B9" s="123">
        <f aca="true" t="shared" si="1" ref="B9:I9">SUM(B12:B28)</f>
        <v>24308</v>
      </c>
      <c r="C9" s="123">
        <f t="shared" si="1"/>
        <v>24050</v>
      </c>
      <c r="D9" s="124">
        <f t="shared" si="1"/>
        <v>7961</v>
      </c>
      <c r="E9" s="124">
        <f t="shared" si="1"/>
        <v>7888</v>
      </c>
      <c r="F9" s="124">
        <f t="shared" si="1"/>
        <v>8201</v>
      </c>
      <c r="G9" s="167">
        <f t="shared" si="1"/>
        <v>258</v>
      </c>
      <c r="H9" s="124">
        <f t="shared" si="1"/>
        <v>173</v>
      </c>
      <c r="I9" s="124">
        <f t="shared" si="1"/>
        <v>85</v>
      </c>
      <c r="J9" s="17"/>
    </row>
    <row r="10" spans="1:10" s="3" customFormat="1" ht="33.75" customHeight="1" thickBot="1">
      <c r="A10" s="45" t="s">
        <v>188</v>
      </c>
      <c r="B10" s="135">
        <f>SUM(C10,G10)</f>
        <v>379</v>
      </c>
      <c r="C10" s="135">
        <f>SUM(D10:F10)</f>
        <v>379</v>
      </c>
      <c r="D10" s="136">
        <v>129</v>
      </c>
      <c r="E10" s="136">
        <v>127</v>
      </c>
      <c r="F10" s="136">
        <v>123</v>
      </c>
      <c r="G10" s="198">
        <f>SUM(H10:I10)</f>
        <v>0</v>
      </c>
      <c r="H10" s="136">
        <v>0</v>
      </c>
      <c r="I10" s="136">
        <v>0</v>
      </c>
      <c r="J10" s="17"/>
    </row>
    <row r="11" spans="1:10" s="3" customFormat="1" ht="15" customHeight="1">
      <c r="A11" s="46" t="s">
        <v>189</v>
      </c>
      <c r="B11" s="123"/>
      <c r="C11" s="123"/>
      <c r="D11" s="124"/>
      <c r="E11" s="124"/>
      <c r="F11" s="124"/>
      <c r="G11" s="167"/>
      <c r="H11" s="124"/>
      <c r="I11" s="124"/>
      <c r="J11" s="17"/>
    </row>
    <row r="12" spans="1:10" s="3" customFormat="1" ht="33.75" customHeight="1">
      <c r="A12" s="47" t="s">
        <v>279</v>
      </c>
      <c r="B12" s="123">
        <f>SUM(C12,G12)</f>
        <v>7256</v>
      </c>
      <c r="C12" s="123">
        <f>SUM(D12:F12)</f>
        <v>7179</v>
      </c>
      <c r="D12" s="124">
        <v>2384</v>
      </c>
      <c r="E12" s="124">
        <v>2383</v>
      </c>
      <c r="F12" s="124">
        <v>2412</v>
      </c>
      <c r="G12" s="167">
        <f aca="true" t="shared" si="2" ref="G12:G28">SUM(H12:I12)</f>
        <v>77</v>
      </c>
      <c r="H12" s="124">
        <v>46</v>
      </c>
      <c r="I12" s="124">
        <v>31</v>
      </c>
      <c r="J12" s="17"/>
    </row>
    <row r="13" spans="1:10" s="3" customFormat="1" ht="33.75" customHeight="1">
      <c r="A13" s="48" t="s">
        <v>280</v>
      </c>
      <c r="B13" s="159">
        <f aca="true" t="shared" si="3" ref="B13:B28">SUM(C13,G13)</f>
        <v>1906</v>
      </c>
      <c r="C13" s="159">
        <f aca="true" t="shared" si="4" ref="C13:C28">SUM(D13:F13)</f>
        <v>1887</v>
      </c>
      <c r="D13" s="147">
        <v>655</v>
      </c>
      <c r="E13" s="147">
        <v>568</v>
      </c>
      <c r="F13" s="147">
        <v>664</v>
      </c>
      <c r="G13" s="199">
        <f t="shared" si="2"/>
        <v>19</v>
      </c>
      <c r="H13" s="147">
        <v>9</v>
      </c>
      <c r="I13" s="147">
        <v>10</v>
      </c>
      <c r="J13" s="17"/>
    </row>
    <row r="14" spans="1:10" s="3" customFormat="1" ht="33.75" customHeight="1">
      <c r="A14" s="48" t="s">
        <v>281</v>
      </c>
      <c r="B14" s="159">
        <f t="shared" si="3"/>
        <v>1047</v>
      </c>
      <c r="C14" s="159">
        <f t="shared" si="4"/>
        <v>1039</v>
      </c>
      <c r="D14" s="147">
        <v>327</v>
      </c>
      <c r="E14" s="147">
        <v>360</v>
      </c>
      <c r="F14" s="147">
        <v>352</v>
      </c>
      <c r="G14" s="199">
        <f t="shared" si="2"/>
        <v>8</v>
      </c>
      <c r="H14" s="147">
        <v>4</v>
      </c>
      <c r="I14" s="147">
        <v>4</v>
      </c>
      <c r="J14" s="17"/>
    </row>
    <row r="15" spans="1:10" s="3" customFormat="1" ht="33.75" customHeight="1">
      <c r="A15" s="48" t="s">
        <v>282</v>
      </c>
      <c r="B15" s="159">
        <f t="shared" si="3"/>
        <v>1086</v>
      </c>
      <c r="C15" s="159">
        <f t="shared" si="4"/>
        <v>1065</v>
      </c>
      <c r="D15" s="147">
        <v>349</v>
      </c>
      <c r="E15" s="147">
        <v>350</v>
      </c>
      <c r="F15" s="147">
        <v>366</v>
      </c>
      <c r="G15" s="199">
        <f t="shared" si="2"/>
        <v>21</v>
      </c>
      <c r="H15" s="147">
        <v>17</v>
      </c>
      <c r="I15" s="147">
        <v>4</v>
      </c>
      <c r="J15" s="17"/>
    </row>
    <row r="16" spans="1:10" s="3" customFormat="1" ht="33.75" customHeight="1">
      <c r="A16" s="48" t="s">
        <v>283</v>
      </c>
      <c r="B16" s="159">
        <f t="shared" si="3"/>
        <v>727</v>
      </c>
      <c r="C16" s="159">
        <f t="shared" si="4"/>
        <v>715</v>
      </c>
      <c r="D16" s="147">
        <v>235</v>
      </c>
      <c r="E16" s="147">
        <v>225</v>
      </c>
      <c r="F16" s="147">
        <v>255</v>
      </c>
      <c r="G16" s="199">
        <f t="shared" si="2"/>
        <v>12</v>
      </c>
      <c r="H16" s="147">
        <v>9</v>
      </c>
      <c r="I16" s="147">
        <v>3</v>
      </c>
      <c r="J16" s="17"/>
    </row>
    <row r="17" spans="1:10" s="3" customFormat="1" ht="33.75" customHeight="1">
      <c r="A17" s="48" t="s">
        <v>284</v>
      </c>
      <c r="B17" s="159">
        <f t="shared" si="3"/>
        <v>2054</v>
      </c>
      <c r="C17" s="159">
        <f t="shared" si="4"/>
        <v>2031</v>
      </c>
      <c r="D17" s="147">
        <v>670</v>
      </c>
      <c r="E17" s="147">
        <v>694</v>
      </c>
      <c r="F17" s="147">
        <v>667</v>
      </c>
      <c r="G17" s="199">
        <f t="shared" si="2"/>
        <v>23</v>
      </c>
      <c r="H17" s="147">
        <v>15</v>
      </c>
      <c r="I17" s="147">
        <v>8</v>
      </c>
      <c r="J17" s="17"/>
    </row>
    <row r="18" spans="1:10" s="3" customFormat="1" ht="33.75" customHeight="1">
      <c r="A18" s="48" t="s">
        <v>6</v>
      </c>
      <c r="B18" s="159">
        <f>SUM(C18,G18)</f>
        <v>912</v>
      </c>
      <c r="C18" s="159">
        <f>SUM(D18:F18)</f>
        <v>902</v>
      </c>
      <c r="D18" s="147">
        <v>278</v>
      </c>
      <c r="E18" s="147">
        <v>304</v>
      </c>
      <c r="F18" s="147">
        <v>320</v>
      </c>
      <c r="G18" s="199">
        <f t="shared" si="2"/>
        <v>10</v>
      </c>
      <c r="H18" s="147">
        <v>10</v>
      </c>
      <c r="I18" s="147">
        <v>0</v>
      </c>
      <c r="J18" s="17"/>
    </row>
    <row r="19" spans="1:10" s="3" customFormat="1" ht="33.75" customHeight="1">
      <c r="A19" s="48" t="s">
        <v>245</v>
      </c>
      <c r="B19" s="159">
        <f>SUM(C19,G19)</f>
        <v>2774</v>
      </c>
      <c r="C19" s="159">
        <f>SUM(D19:F19)</f>
        <v>2743</v>
      </c>
      <c r="D19" s="147">
        <v>902</v>
      </c>
      <c r="E19" s="147">
        <v>925</v>
      </c>
      <c r="F19" s="147">
        <v>916</v>
      </c>
      <c r="G19" s="199">
        <f t="shared" si="2"/>
        <v>31</v>
      </c>
      <c r="H19" s="147">
        <v>24</v>
      </c>
      <c r="I19" s="147">
        <v>7</v>
      </c>
      <c r="J19" s="17"/>
    </row>
    <row r="20" spans="1:10" s="3" customFormat="1" ht="33.75" customHeight="1">
      <c r="A20" s="48" t="s">
        <v>243</v>
      </c>
      <c r="B20" s="233">
        <f>SUM(C20,G20)</f>
        <v>3166</v>
      </c>
      <c r="C20" s="233">
        <f>SUM(D20:F20)</f>
        <v>3149</v>
      </c>
      <c r="D20" s="148">
        <v>1066</v>
      </c>
      <c r="E20" s="148">
        <v>1008</v>
      </c>
      <c r="F20" s="147">
        <v>1075</v>
      </c>
      <c r="G20" s="199">
        <f t="shared" si="2"/>
        <v>17</v>
      </c>
      <c r="H20" s="147">
        <v>13</v>
      </c>
      <c r="I20" s="147">
        <v>4</v>
      </c>
      <c r="J20" s="17"/>
    </row>
    <row r="21" spans="1:10" s="3" customFormat="1" ht="33.75" customHeight="1">
      <c r="A21" s="48" t="s">
        <v>285</v>
      </c>
      <c r="B21" s="159">
        <f t="shared" si="3"/>
        <v>606</v>
      </c>
      <c r="C21" s="159">
        <f t="shared" si="4"/>
        <v>599</v>
      </c>
      <c r="D21" s="147">
        <v>190</v>
      </c>
      <c r="E21" s="147">
        <v>211</v>
      </c>
      <c r="F21" s="147">
        <v>198</v>
      </c>
      <c r="G21" s="199">
        <f t="shared" si="2"/>
        <v>7</v>
      </c>
      <c r="H21" s="147">
        <v>7</v>
      </c>
      <c r="I21" s="147">
        <v>0</v>
      </c>
      <c r="J21" s="17"/>
    </row>
    <row r="22" spans="1:10" s="3" customFormat="1" ht="33.75" customHeight="1">
      <c r="A22" s="48" t="s">
        <v>286</v>
      </c>
      <c r="B22" s="159">
        <f t="shared" si="3"/>
        <v>90</v>
      </c>
      <c r="C22" s="159">
        <f t="shared" si="4"/>
        <v>90</v>
      </c>
      <c r="D22" s="147">
        <v>32</v>
      </c>
      <c r="E22" s="147">
        <v>26</v>
      </c>
      <c r="F22" s="147">
        <v>32</v>
      </c>
      <c r="G22" s="199">
        <f t="shared" si="2"/>
        <v>0</v>
      </c>
      <c r="H22" s="147">
        <v>0</v>
      </c>
      <c r="I22" s="147">
        <v>0</v>
      </c>
      <c r="J22" s="17"/>
    </row>
    <row r="23" spans="1:10" s="3" customFormat="1" ht="33.75" customHeight="1">
      <c r="A23" s="48" t="s">
        <v>113</v>
      </c>
      <c r="B23" s="159">
        <f t="shared" si="3"/>
        <v>372</v>
      </c>
      <c r="C23" s="159">
        <f t="shared" si="4"/>
        <v>367</v>
      </c>
      <c r="D23" s="147">
        <v>119</v>
      </c>
      <c r="E23" s="147">
        <v>121</v>
      </c>
      <c r="F23" s="147">
        <v>127</v>
      </c>
      <c r="G23" s="199">
        <f t="shared" si="2"/>
        <v>5</v>
      </c>
      <c r="H23" s="147">
        <v>0</v>
      </c>
      <c r="I23" s="147">
        <v>5</v>
      </c>
      <c r="J23" s="17"/>
    </row>
    <row r="24" spans="1:10" s="3" customFormat="1" ht="33.75" customHeight="1">
      <c r="A24" s="48" t="s">
        <v>287</v>
      </c>
      <c r="B24" s="159">
        <f t="shared" si="3"/>
        <v>761</v>
      </c>
      <c r="C24" s="159">
        <f t="shared" si="4"/>
        <v>752</v>
      </c>
      <c r="D24" s="147">
        <v>254</v>
      </c>
      <c r="E24" s="147">
        <v>251</v>
      </c>
      <c r="F24" s="147">
        <v>247</v>
      </c>
      <c r="G24" s="199">
        <f t="shared" si="2"/>
        <v>9</v>
      </c>
      <c r="H24" s="147">
        <v>8</v>
      </c>
      <c r="I24" s="147">
        <v>1</v>
      </c>
      <c r="J24" s="17"/>
    </row>
    <row r="25" spans="1:10" s="3" customFormat="1" ht="33.75" customHeight="1">
      <c r="A25" s="48" t="s">
        <v>288</v>
      </c>
      <c r="B25" s="159">
        <f t="shared" si="3"/>
        <v>309</v>
      </c>
      <c r="C25" s="159">
        <f t="shared" si="4"/>
        <v>302</v>
      </c>
      <c r="D25" s="147">
        <v>106</v>
      </c>
      <c r="E25" s="147">
        <v>77</v>
      </c>
      <c r="F25" s="147">
        <v>119</v>
      </c>
      <c r="G25" s="199">
        <f t="shared" si="2"/>
        <v>7</v>
      </c>
      <c r="H25" s="147">
        <v>4</v>
      </c>
      <c r="I25" s="147">
        <v>3</v>
      </c>
      <c r="J25" s="17"/>
    </row>
    <row r="26" spans="1:10" s="3" customFormat="1" ht="33.75" customHeight="1">
      <c r="A26" s="48" t="s">
        <v>289</v>
      </c>
      <c r="B26" s="159">
        <f>SUM(C26,G26)</f>
        <v>407</v>
      </c>
      <c r="C26" s="159">
        <f>SUM(D26:F26)</f>
        <v>405</v>
      </c>
      <c r="D26" s="147">
        <v>127</v>
      </c>
      <c r="E26" s="147">
        <v>120</v>
      </c>
      <c r="F26" s="147">
        <v>158</v>
      </c>
      <c r="G26" s="199">
        <f t="shared" si="2"/>
        <v>2</v>
      </c>
      <c r="H26" s="147">
        <v>2</v>
      </c>
      <c r="I26" s="147">
        <v>0</v>
      </c>
      <c r="J26" s="17"/>
    </row>
    <row r="27" spans="1:10" s="3" customFormat="1" ht="33.75" customHeight="1">
      <c r="A27" s="48" t="s">
        <v>242</v>
      </c>
      <c r="B27" s="159">
        <f t="shared" si="3"/>
        <v>294</v>
      </c>
      <c r="C27" s="159">
        <f t="shared" si="4"/>
        <v>293</v>
      </c>
      <c r="D27" s="147">
        <v>99</v>
      </c>
      <c r="E27" s="147">
        <v>93</v>
      </c>
      <c r="F27" s="147">
        <v>101</v>
      </c>
      <c r="G27" s="199">
        <f t="shared" si="2"/>
        <v>1</v>
      </c>
      <c r="H27" s="147">
        <v>0</v>
      </c>
      <c r="I27" s="147">
        <v>1</v>
      </c>
      <c r="J27" s="17"/>
    </row>
    <row r="28" spans="1:10" s="3" customFormat="1" ht="33.75" customHeight="1" thickBot="1">
      <c r="A28" s="57" t="s">
        <v>115</v>
      </c>
      <c r="B28" s="200">
        <f t="shared" si="3"/>
        <v>541</v>
      </c>
      <c r="C28" s="200">
        <f t="shared" si="4"/>
        <v>532</v>
      </c>
      <c r="D28" s="152">
        <v>168</v>
      </c>
      <c r="E28" s="152">
        <v>172</v>
      </c>
      <c r="F28" s="152">
        <v>192</v>
      </c>
      <c r="G28" s="201">
        <f t="shared" si="2"/>
        <v>9</v>
      </c>
      <c r="H28" s="152">
        <v>5</v>
      </c>
      <c r="I28" s="152">
        <v>4</v>
      </c>
      <c r="J28" s="17"/>
    </row>
  </sheetData>
  <sheetProtection/>
  <mergeCells count="4">
    <mergeCell ref="A4:A5"/>
    <mergeCell ref="B4:B5"/>
    <mergeCell ref="C4:F4"/>
    <mergeCell ref="G4:I4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4" r:id="rId1"/>
  <headerFooter scaleWithDoc="0" alignWithMargins="0">
    <oddHeader>&amp;L&amp;11中学校</oddHeader>
  </headerFooter>
  <ignoredErrors>
    <ignoredError sqref="B9:I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5"/>
  <sheetViews>
    <sheetView showGridLines="0" tabSelected="1" zoomScalePageLayoutView="0" workbookViewId="0" topLeftCell="A19">
      <selection activeCell="W36" sqref="W36"/>
    </sheetView>
  </sheetViews>
  <sheetFormatPr defaultColWidth="8.625" defaultRowHeight="20.25" customHeight="1"/>
  <cols>
    <col min="1" max="1" width="14.375" style="1" customWidth="1"/>
    <col min="2" max="7" width="12.75390625" style="1" customWidth="1"/>
    <col min="8" max="8" width="4.75390625" style="1" customWidth="1"/>
    <col min="9" max="9" width="12.75390625" style="1" customWidth="1"/>
    <col min="10" max="10" width="8.00390625" style="1" customWidth="1"/>
    <col min="11" max="11" width="8.625" style="1" customWidth="1"/>
    <col min="12" max="12" width="9.875" style="1" customWidth="1"/>
    <col min="13" max="13" width="11.625" style="1" customWidth="1"/>
    <col min="14" max="14" width="1.00390625" style="1" customWidth="1"/>
    <col min="15" max="15" width="8.625" style="1" customWidth="1"/>
    <col min="16" max="22" width="12.75390625" style="1" customWidth="1"/>
    <col min="23" max="16384" width="8.625" style="1" customWidth="1"/>
  </cols>
  <sheetData>
    <row r="3" spans="1:13" s="3" customFormat="1" ht="20.25" customHeight="1" thickBot="1">
      <c r="A3" s="104" t="s">
        <v>302</v>
      </c>
      <c r="B3" s="15"/>
      <c r="C3" s="15"/>
      <c r="D3" s="15"/>
      <c r="E3" s="15"/>
      <c r="F3" s="15"/>
      <c r="G3" s="15"/>
      <c r="H3" s="17"/>
      <c r="I3" s="17"/>
      <c r="J3" s="17"/>
      <c r="K3" s="17"/>
      <c r="L3" s="17"/>
      <c r="M3" s="17"/>
    </row>
    <row r="4" spans="1:13" s="3" customFormat="1" ht="15" customHeight="1">
      <c r="A4" s="344" t="s">
        <v>127</v>
      </c>
      <c r="B4" s="336" t="s">
        <v>78</v>
      </c>
      <c r="C4" s="340"/>
      <c r="D4" s="340"/>
      <c r="E4" s="340"/>
      <c r="F4" s="361"/>
      <c r="G4" s="336" t="s">
        <v>300</v>
      </c>
      <c r="H4" s="17"/>
      <c r="I4" s="17"/>
      <c r="J4" s="17"/>
      <c r="K4" s="17"/>
      <c r="L4" s="17"/>
      <c r="M4" s="17"/>
    </row>
    <row r="5" spans="1:7" s="3" customFormat="1" ht="15" customHeight="1">
      <c r="A5" s="345"/>
      <c r="B5" s="363" t="s">
        <v>79</v>
      </c>
      <c r="C5" s="331" t="s">
        <v>80</v>
      </c>
      <c r="D5" s="331" t="s">
        <v>81</v>
      </c>
      <c r="E5" s="331" t="s">
        <v>82</v>
      </c>
      <c r="F5" s="333" t="s">
        <v>83</v>
      </c>
      <c r="G5" s="306"/>
    </row>
    <row r="6" spans="1:7" s="3" customFormat="1" ht="15" customHeight="1" thickBot="1">
      <c r="A6" s="346"/>
      <c r="B6" s="364"/>
      <c r="C6" s="332"/>
      <c r="D6" s="332"/>
      <c r="E6" s="332"/>
      <c r="F6" s="334"/>
      <c r="G6" s="362"/>
    </row>
    <row r="7" spans="1:7" s="3" customFormat="1" ht="33.75" customHeight="1">
      <c r="A7" s="62" t="s">
        <v>301</v>
      </c>
      <c r="B7" s="123">
        <v>855</v>
      </c>
      <c r="C7" s="127">
        <v>95</v>
      </c>
      <c r="D7" s="127">
        <v>3</v>
      </c>
      <c r="E7" s="127">
        <v>665</v>
      </c>
      <c r="F7" s="129">
        <v>92</v>
      </c>
      <c r="G7" s="123">
        <v>18</v>
      </c>
    </row>
    <row r="8" spans="1:7" s="3" customFormat="1" ht="33.75" customHeight="1">
      <c r="A8" s="91" t="s">
        <v>322</v>
      </c>
      <c r="B8" s="118">
        <f aca="true" t="shared" si="0" ref="B8:G8">SUM(B9:B11)</f>
        <v>874</v>
      </c>
      <c r="C8" s="234">
        <f t="shared" si="0"/>
        <v>116</v>
      </c>
      <c r="D8" s="234">
        <f t="shared" si="0"/>
        <v>2</v>
      </c>
      <c r="E8" s="234">
        <f t="shared" si="0"/>
        <v>655</v>
      </c>
      <c r="F8" s="235">
        <f t="shared" si="0"/>
        <v>101</v>
      </c>
      <c r="G8" s="118">
        <f t="shared" si="0"/>
        <v>21</v>
      </c>
    </row>
    <row r="9" spans="1:7" s="3" customFormat="1" ht="33.75" customHeight="1">
      <c r="A9" s="42" t="s">
        <v>186</v>
      </c>
      <c r="B9" s="236">
        <f>SUM(C9:F9)</f>
        <v>3</v>
      </c>
      <c r="C9" s="127">
        <v>0</v>
      </c>
      <c r="D9" s="127">
        <v>0</v>
      </c>
      <c r="E9" s="127">
        <v>2</v>
      </c>
      <c r="F9" s="129">
        <v>1</v>
      </c>
      <c r="G9" s="123">
        <v>2</v>
      </c>
    </row>
    <row r="10" spans="1:7" s="3" customFormat="1" ht="33.75" customHeight="1">
      <c r="A10" s="42" t="s">
        <v>187</v>
      </c>
      <c r="B10" s="123">
        <f aca="true" t="shared" si="1" ref="B10:G10">SUM(B13:B29)</f>
        <v>867</v>
      </c>
      <c r="C10" s="127">
        <f t="shared" si="1"/>
        <v>116</v>
      </c>
      <c r="D10" s="127">
        <f t="shared" si="1"/>
        <v>2</v>
      </c>
      <c r="E10" s="127">
        <f t="shared" si="1"/>
        <v>649</v>
      </c>
      <c r="F10" s="129">
        <f t="shared" si="1"/>
        <v>100</v>
      </c>
      <c r="G10" s="123">
        <f t="shared" si="1"/>
        <v>19</v>
      </c>
    </row>
    <row r="11" spans="1:7" s="3" customFormat="1" ht="33.75" customHeight="1" thickBot="1">
      <c r="A11" s="45" t="s">
        <v>188</v>
      </c>
      <c r="B11" s="135">
        <f>SUM(C11:F11)</f>
        <v>4</v>
      </c>
      <c r="C11" s="237">
        <v>0</v>
      </c>
      <c r="D11" s="237">
        <v>0</v>
      </c>
      <c r="E11" s="237">
        <v>4</v>
      </c>
      <c r="F11" s="238">
        <v>0</v>
      </c>
      <c r="G11" s="135">
        <v>0</v>
      </c>
    </row>
    <row r="12" spans="1:7" s="3" customFormat="1" ht="15" customHeight="1">
      <c r="A12" s="46" t="s">
        <v>189</v>
      </c>
      <c r="B12" s="123"/>
      <c r="C12" s="127"/>
      <c r="D12" s="127"/>
      <c r="E12" s="127"/>
      <c r="F12" s="129"/>
      <c r="G12" s="123"/>
    </row>
    <row r="13" spans="1:7" s="3" customFormat="1" ht="33.75" customHeight="1">
      <c r="A13" s="63" t="s">
        <v>195</v>
      </c>
      <c r="B13" s="123">
        <f>SUM(C13:F13)</f>
        <v>284</v>
      </c>
      <c r="C13" s="127">
        <v>34</v>
      </c>
      <c r="D13" s="127">
        <v>1</v>
      </c>
      <c r="E13" s="127">
        <v>187</v>
      </c>
      <c r="F13" s="129">
        <v>62</v>
      </c>
      <c r="G13" s="123">
        <v>1</v>
      </c>
    </row>
    <row r="14" spans="1:10" s="3" customFormat="1" ht="33.75" customHeight="1">
      <c r="A14" s="64" t="s">
        <v>174</v>
      </c>
      <c r="B14" s="159">
        <f aca="true" t="shared" si="2" ref="B14:B29">SUM(C14:F14)</f>
        <v>78</v>
      </c>
      <c r="C14" s="239">
        <v>27</v>
      </c>
      <c r="D14" s="239">
        <v>0</v>
      </c>
      <c r="E14" s="239">
        <v>42</v>
      </c>
      <c r="F14" s="149">
        <v>9</v>
      </c>
      <c r="G14" s="159">
        <v>0</v>
      </c>
      <c r="J14" s="21"/>
    </row>
    <row r="15" spans="1:7" s="3" customFormat="1" ht="33.75" customHeight="1">
      <c r="A15" s="64" t="s">
        <v>175</v>
      </c>
      <c r="B15" s="159">
        <f t="shared" si="2"/>
        <v>41</v>
      </c>
      <c r="C15" s="239">
        <v>5</v>
      </c>
      <c r="D15" s="239">
        <v>0</v>
      </c>
      <c r="E15" s="239">
        <v>29</v>
      </c>
      <c r="F15" s="149">
        <v>7</v>
      </c>
      <c r="G15" s="159">
        <v>0</v>
      </c>
    </row>
    <row r="16" spans="1:7" s="3" customFormat="1" ht="33.75" customHeight="1">
      <c r="A16" s="64" t="s">
        <v>176</v>
      </c>
      <c r="B16" s="159">
        <f t="shared" si="2"/>
        <v>33</v>
      </c>
      <c r="C16" s="239">
        <v>4</v>
      </c>
      <c r="D16" s="239">
        <v>1</v>
      </c>
      <c r="E16" s="239">
        <v>28</v>
      </c>
      <c r="F16" s="149">
        <v>0</v>
      </c>
      <c r="G16" s="159">
        <v>0</v>
      </c>
    </row>
    <row r="17" spans="1:7" s="3" customFormat="1" ht="33.75" customHeight="1">
      <c r="A17" s="64" t="s">
        <v>177</v>
      </c>
      <c r="B17" s="159">
        <f t="shared" si="2"/>
        <v>12</v>
      </c>
      <c r="C17" s="239">
        <v>0</v>
      </c>
      <c r="D17" s="239">
        <v>0</v>
      </c>
      <c r="E17" s="239">
        <v>12</v>
      </c>
      <c r="F17" s="149">
        <v>0</v>
      </c>
      <c r="G17" s="159">
        <v>0</v>
      </c>
    </row>
    <row r="18" spans="1:7" s="3" customFormat="1" ht="33.75" customHeight="1">
      <c r="A18" s="64" t="s">
        <v>178</v>
      </c>
      <c r="B18" s="159">
        <f t="shared" si="2"/>
        <v>89</v>
      </c>
      <c r="C18" s="239">
        <v>11</v>
      </c>
      <c r="D18" s="239">
        <v>0</v>
      </c>
      <c r="E18" s="239">
        <v>78</v>
      </c>
      <c r="F18" s="149">
        <v>0</v>
      </c>
      <c r="G18" s="159">
        <v>1</v>
      </c>
    </row>
    <row r="19" spans="1:7" s="3" customFormat="1" ht="33.75" customHeight="1">
      <c r="A19" s="64" t="s">
        <v>6</v>
      </c>
      <c r="B19" s="159">
        <f t="shared" si="2"/>
        <v>26</v>
      </c>
      <c r="C19" s="239">
        <v>2</v>
      </c>
      <c r="D19" s="239">
        <v>0</v>
      </c>
      <c r="E19" s="239">
        <v>23</v>
      </c>
      <c r="F19" s="149">
        <v>1</v>
      </c>
      <c r="G19" s="159">
        <v>7</v>
      </c>
    </row>
    <row r="20" spans="1:7" s="3" customFormat="1" ht="33.75" customHeight="1">
      <c r="A20" s="64" t="s">
        <v>245</v>
      </c>
      <c r="B20" s="159">
        <f>SUM(C20:F20)</f>
        <v>101</v>
      </c>
      <c r="C20" s="239">
        <v>7</v>
      </c>
      <c r="D20" s="239">
        <v>0</v>
      </c>
      <c r="E20" s="239">
        <v>94</v>
      </c>
      <c r="F20" s="149">
        <v>0</v>
      </c>
      <c r="G20" s="159">
        <v>8</v>
      </c>
    </row>
    <row r="21" spans="1:7" s="3" customFormat="1" ht="33.75" customHeight="1">
      <c r="A21" s="64" t="s">
        <v>247</v>
      </c>
      <c r="B21" s="159">
        <f>SUM(C21:F21)</f>
        <v>94</v>
      </c>
      <c r="C21" s="239">
        <v>11</v>
      </c>
      <c r="D21" s="239">
        <v>0</v>
      </c>
      <c r="E21" s="239">
        <v>69</v>
      </c>
      <c r="F21" s="149">
        <v>14</v>
      </c>
      <c r="G21" s="159">
        <v>0</v>
      </c>
    </row>
    <row r="22" spans="1:7" s="3" customFormat="1" ht="33.75" customHeight="1">
      <c r="A22" s="64" t="s">
        <v>179</v>
      </c>
      <c r="B22" s="159">
        <f t="shared" si="2"/>
        <v>15</v>
      </c>
      <c r="C22" s="239">
        <v>3</v>
      </c>
      <c r="D22" s="239">
        <v>0</v>
      </c>
      <c r="E22" s="239">
        <v>11</v>
      </c>
      <c r="F22" s="149">
        <v>1</v>
      </c>
      <c r="G22" s="159">
        <v>0</v>
      </c>
    </row>
    <row r="23" spans="1:7" s="3" customFormat="1" ht="33.75" customHeight="1">
      <c r="A23" s="64" t="s">
        <v>180</v>
      </c>
      <c r="B23" s="159">
        <f t="shared" si="2"/>
        <v>6</v>
      </c>
      <c r="C23" s="239">
        <v>5</v>
      </c>
      <c r="D23" s="239">
        <v>0</v>
      </c>
      <c r="E23" s="239">
        <v>1</v>
      </c>
      <c r="F23" s="149">
        <v>0</v>
      </c>
      <c r="G23" s="159">
        <v>0</v>
      </c>
    </row>
    <row r="24" spans="1:7" s="3" customFormat="1" ht="33.75" customHeight="1">
      <c r="A24" s="64" t="s">
        <v>113</v>
      </c>
      <c r="B24" s="159">
        <f t="shared" si="2"/>
        <v>12</v>
      </c>
      <c r="C24" s="239">
        <v>2</v>
      </c>
      <c r="D24" s="239">
        <v>0</v>
      </c>
      <c r="E24" s="239">
        <v>9</v>
      </c>
      <c r="F24" s="149">
        <v>1</v>
      </c>
      <c r="G24" s="159">
        <v>0</v>
      </c>
    </row>
    <row r="25" spans="1:7" s="3" customFormat="1" ht="33.75" customHeight="1">
      <c r="A25" s="64" t="s">
        <v>190</v>
      </c>
      <c r="B25" s="159">
        <f t="shared" si="2"/>
        <v>16</v>
      </c>
      <c r="C25" s="239">
        <v>3</v>
      </c>
      <c r="D25" s="239">
        <v>0</v>
      </c>
      <c r="E25" s="239">
        <v>13</v>
      </c>
      <c r="F25" s="149">
        <v>0</v>
      </c>
      <c r="G25" s="159">
        <v>2</v>
      </c>
    </row>
    <row r="26" spans="1:7" s="3" customFormat="1" ht="33.75" customHeight="1">
      <c r="A26" s="64" t="s">
        <v>181</v>
      </c>
      <c r="B26" s="159">
        <f t="shared" si="2"/>
        <v>12</v>
      </c>
      <c r="C26" s="239">
        <v>0</v>
      </c>
      <c r="D26" s="239">
        <v>0</v>
      </c>
      <c r="E26" s="239">
        <v>11</v>
      </c>
      <c r="F26" s="149">
        <v>1</v>
      </c>
      <c r="G26" s="159">
        <v>0</v>
      </c>
    </row>
    <row r="27" spans="1:7" s="3" customFormat="1" ht="33.75" customHeight="1">
      <c r="A27" s="64" t="s">
        <v>182</v>
      </c>
      <c r="B27" s="159">
        <f t="shared" si="2"/>
        <v>10</v>
      </c>
      <c r="C27" s="239">
        <v>0</v>
      </c>
      <c r="D27" s="239">
        <v>0</v>
      </c>
      <c r="E27" s="239">
        <v>8</v>
      </c>
      <c r="F27" s="149">
        <v>2</v>
      </c>
      <c r="G27" s="159">
        <v>0</v>
      </c>
    </row>
    <row r="28" spans="1:7" s="3" customFormat="1" ht="33.75" customHeight="1">
      <c r="A28" s="49" t="s">
        <v>246</v>
      </c>
      <c r="B28" s="159">
        <f t="shared" si="2"/>
        <v>14</v>
      </c>
      <c r="C28" s="239">
        <v>1</v>
      </c>
      <c r="D28" s="239">
        <v>0</v>
      </c>
      <c r="E28" s="239">
        <v>13</v>
      </c>
      <c r="F28" s="149">
        <v>0</v>
      </c>
      <c r="G28" s="159">
        <v>0</v>
      </c>
    </row>
    <row r="29" spans="1:7" s="3" customFormat="1" ht="33.75" customHeight="1" thickBot="1">
      <c r="A29" s="65" t="s">
        <v>115</v>
      </c>
      <c r="B29" s="200">
        <f t="shared" si="2"/>
        <v>24</v>
      </c>
      <c r="C29" s="240">
        <v>1</v>
      </c>
      <c r="D29" s="240">
        <v>0</v>
      </c>
      <c r="E29" s="240">
        <v>21</v>
      </c>
      <c r="F29" s="153">
        <v>2</v>
      </c>
      <c r="G29" s="200">
        <v>0</v>
      </c>
    </row>
    <row r="30" ht="11.25" customHeight="1">
      <c r="L30" s="31"/>
    </row>
    <row r="31" ht="20.25" customHeight="1">
      <c r="L31" s="31"/>
    </row>
    <row r="32" ht="20.25" customHeight="1">
      <c r="L32" s="31"/>
    </row>
    <row r="33" ht="20.25" customHeight="1">
      <c r="L33" s="31"/>
    </row>
    <row r="34" ht="20.25" customHeight="1">
      <c r="L34" s="31"/>
    </row>
    <row r="35" ht="20.25" customHeight="1">
      <c r="L35" s="31"/>
    </row>
  </sheetData>
  <sheetProtection/>
  <mergeCells count="8">
    <mergeCell ref="A4:A6"/>
    <mergeCell ref="B4:F4"/>
    <mergeCell ref="G4:G6"/>
    <mergeCell ref="B5:B6"/>
    <mergeCell ref="C5:C6"/>
    <mergeCell ref="D5:D6"/>
    <mergeCell ref="E5:E6"/>
    <mergeCell ref="F5:F6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r:id="rId1"/>
  <headerFooter scaleWithDoc="0" alignWithMargins="0">
    <oddHeader>&amp;R中学校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9"/>
  <sheetViews>
    <sheetView showGridLines="0" tabSelected="1" zoomScaleSheetLayoutView="100" zoomScalePageLayoutView="0" workbookViewId="0" topLeftCell="A19">
      <selection activeCell="W36" sqref="W36"/>
    </sheetView>
  </sheetViews>
  <sheetFormatPr defaultColWidth="8.625" defaultRowHeight="20.25" customHeight="1"/>
  <cols>
    <col min="1" max="1" width="12.25390625" style="1" customWidth="1"/>
    <col min="2" max="3" width="7.375" style="1" customWidth="1"/>
    <col min="4" max="4" width="7.375" style="1" bestFit="1" customWidth="1"/>
    <col min="5" max="7" width="4.25390625" style="1" customWidth="1"/>
    <col min="8" max="10" width="3.375" style="1" bestFit="1" customWidth="1"/>
    <col min="11" max="13" width="4.25390625" style="1" customWidth="1"/>
    <col min="14" max="19" width="3.375" style="1" bestFit="1" customWidth="1"/>
    <col min="20" max="20" width="7.375" style="1" bestFit="1" customWidth="1"/>
    <col min="21" max="22" width="5.125" style="1" bestFit="1" customWidth="1"/>
    <col min="23" max="23" width="1.00390625" style="1" customWidth="1"/>
    <col min="24" max="16384" width="8.625" style="1" customWidth="1"/>
  </cols>
  <sheetData>
    <row r="3" spans="1:22" s="3" customFormat="1" ht="20.25" customHeight="1" thickBot="1">
      <c r="A3" s="38" t="s">
        <v>84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3" s="3" customFormat="1" ht="22.5" customHeight="1">
      <c r="A4" s="344" t="s">
        <v>127</v>
      </c>
      <c r="B4" s="367" t="s">
        <v>305</v>
      </c>
      <c r="C4" s="366"/>
      <c r="D4" s="368"/>
      <c r="E4" s="367" t="s">
        <v>306</v>
      </c>
      <c r="F4" s="366"/>
      <c r="G4" s="366"/>
      <c r="H4" s="365" t="s">
        <v>307</v>
      </c>
      <c r="I4" s="366"/>
      <c r="J4" s="366"/>
      <c r="K4" s="365" t="s">
        <v>308</v>
      </c>
      <c r="L4" s="366"/>
      <c r="M4" s="369"/>
      <c r="N4" s="365" t="s">
        <v>309</v>
      </c>
      <c r="O4" s="366"/>
      <c r="P4" s="366"/>
      <c r="Q4" s="365" t="s">
        <v>310</v>
      </c>
      <c r="R4" s="366"/>
      <c r="S4" s="366"/>
      <c r="T4" s="365" t="s">
        <v>311</v>
      </c>
      <c r="U4" s="366"/>
      <c r="V4" s="366"/>
      <c r="W4" s="17"/>
    </row>
    <row r="5" spans="1:23" s="3" customFormat="1" ht="22.5" customHeight="1" thickBot="1">
      <c r="A5" s="346"/>
      <c r="B5" s="259" t="s">
        <v>305</v>
      </c>
      <c r="C5" s="260" t="s">
        <v>312</v>
      </c>
      <c r="D5" s="260" t="s">
        <v>313</v>
      </c>
      <c r="E5" s="259" t="s">
        <v>305</v>
      </c>
      <c r="F5" s="260" t="s">
        <v>312</v>
      </c>
      <c r="G5" s="260" t="s">
        <v>313</v>
      </c>
      <c r="H5" s="261" t="s">
        <v>305</v>
      </c>
      <c r="I5" s="260" t="s">
        <v>312</v>
      </c>
      <c r="J5" s="260" t="s">
        <v>313</v>
      </c>
      <c r="K5" s="261" t="s">
        <v>305</v>
      </c>
      <c r="L5" s="260" t="s">
        <v>312</v>
      </c>
      <c r="M5" s="262" t="s">
        <v>313</v>
      </c>
      <c r="N5" s="261" t="s">
        <v>305</v>
      </c>
      <c r="O5" s="260" t="s">
        <v>312</v>
      </c>
      <c r="P5" s="260" t="s">
        <v>313</v>
      </c>
      <c r="Q5" s="261" t="s">
        <v>79</v>
      </c>
      <c r="R5" s="260" t="s">
        <v>85</v>
      </c>
      <c r="S5" s="260" t="s">
        <v>86</v>
      </c>
      <c r="T5" s="261" t="s">
        <v>79</v>
      </c>
      <c r="U5" s="260" t="s">
        <v>85</v>
      </c>
      <c r="V5" s="260" t="s">
        <v>86</v>
      </c>
      <c r="W5" s="17"/>
    </row>
    <row r="6" spans="1:23" s="3" customFormat="1" ht="33.75" customHeight="1">
      <c r="A6" s="62" t="s">
        <v>323</v>
      </c>
      <c r="B6" s="123">
        <v>1937</v>
      </c>
      <c r="C6" s="124">
        <v>1116</v>
      </c>
      <c r="D6" s="124">
        <v>821</v>
      </c>
      <c r="E6" s="123">
        <v>67</v>
      </c>
      <c r="F6" s="124">
        <v>60</v>
      </c>
      <c r="G6" s="241">
        <v>7</v>
      </c>
      <c r="H6" s="165">
        <v>1</v>
      </c>
      <c r="I6" s="124">
        <v>0</v>
      </c>
      <c r="J6" s="242">
        <v>1</v>
      </c>
      <c r="K6" s="167">
        <v>79</v>
      </c>
      <c r="L6" s="124">
        <v>64</v>
      </c>
      <c r="M6" s="242">
        <v>15</v>
      </c>
      <c r="N6" s="167">
        <v>1</v>
      </c>
      <c r="O6" s="124">
        <v>1</v>
      </c>
      <c r="P6" s="242">
        <v>0</v>
      </c>
      <c r="Q6" s="167">
        <v>0</v>
      </c>
      <c r="R6" s="124">
        <v>0</v>
      </c>
      <c r="S6" s="242">
        <v>0</v>
      </c>
      <c r="T6" s="167">
        <v>1586</v>
      </c>
      <c r="U6" s="124">
        <v>946</v>
      </c>
      <c r="V6" s="124">
        <v>640</v>
      </c>
      <c r="W6" s="17"/>
    </row>
    <row r="7" spans="1:23" s="3" customFormat="1" ht="33.75" customHeight="1">
      <c r="A7" s="91" t="s">
        <v>320</v>
      </c>
      <c r="B7" s="243">
        <f>SUM(B8:B10)</f>
        <v>1928</v>
      </c>
      <c r="C7" s="119">
        <f aca="true" t="shared" si="0" ref="C7:V7">SUM(C8:C10)</f>
        <v>1108</v>
      </c>
      <c r="D7" s="235">
        <f t="shared" si="0"/>
        <v>820</v>
      </c>
      <c r="E7" s="118">
        <f t="shared" si="0"/>
        <v>67</v>
      </c>
      <c r="F7" s="119">
        <f t="shared" si="0"/>
        <v>58</v>
      </c>
      <c r="G7" s="244">
        <f t="shared" si="0"/>
        <v>9</v>
      </c>
      <c r="H7" s="245">
        <f>SUM(H8:H10)</f>
        <v>2</v>
      </c>
      <c r="I7" s="119">
        <f>SUM(I8:I10)</f>
        <v>1</v>
      </c>
      <c r="J7" s="119">
        <f>SUM(J8:J10)</f>
        <v>1</v>
      </c>
      <c r="K7" s="197">
        <f t="shared" si="0"/>
        <v>78</v>
      </c>
      <c r="L7" s="119">
        <f t="shared" si="0"/>
        <v>64</v>
      </c>
      <c r="M7" s="244">
        <f t="shared" si="0"/>
        <v>14</v>
      </c>
      <c r="N7" s="197">
        <f aca="true" t="shared" si="1" ref="N7:S7">SUM(N8:N10)</f>
        <v>2</v>
      </c>
      <c r="O7" s="119">
        <f t="shared" si="1"/>
        <v>2</v>
      </c>
      <c r="P7" s="244">
        <f t="shared" si="1"/>
        <v>0</v>
      </c>
      <c r="Q7" s="197">
        <f t="shared" si="1"/>
        <v>0</v>
      </c>
      <c r="R7" s="119">
        <f t="shared" si="1"/>
        <v>0</v>
      </c>
      <c r="S7" s="244">
        <f t="shared" si="1"/>
        <v>0</v>
      </c>
      <c r="T7" s="197">
        <f t="shared" si="0"/>
        <v>1585</v>
      </c>
      <c r="U7" s="119">
        <f t="shared" si="0"/>
        <v>938</v>
      </c>
      <c r="V7" s="119">
        <f t="shared" si="0"/>
        <v>647</v>
      </c>
      <c r="W7" s="17"/>
    </row>
    <row r="8" spans="1:23" s="3" customFormat="1" ht="33.75" customHeight="1">
      <c r="A8" s="42" t="s">
        <v>186</v>
      </c>
      <c r="B8" s="246">
        <f>SUM(C8:D8)</f>
        <v>19</v>
      </c>
      <c r="C8" s="126">
        <f>F8+I8+L8+O8+R8+U8+'30-2'!B8+'30-2'!E8+'30-2'!H8+'30-2'!K8+'30-2'!N8</f>
        <v>11</v>
      </c>
      <c r="D8" s="132">
        <f>G8+J8+M8+P8+S8+V8+'30-2'!C8+'30-2'!F8+'30-2'!I8+'30-2'!L8+'30-2'!O8</f>
        <v>8</v>
      </c>
      <c r="E8" s="123">
        <f>SUM(F8:G8)</f>
        <v>0</v>
      </c>
      <c r="F8" s="124">
        <v>0</v>
      </c>
      <c r="G8" s="242">
        <v>0</v>
      </c>
      <c r="H8" s="165">
        <f>SUM(I8:J8)</f>
        <v>1</v>
      </c>
      <c r="I8" s="124">
        <v>0</v>
      </c>
      <c r="J8" s="247">
        <v>1</v>
      </c>
      <c r="K8" s="165">
        <f>SUM(L8:M8)</f>
        <v>1</v>
      </c>
      <c r="L8" s="124">
        <v>1</v>
      </c>
      <c r="M8" s="247">
        <v>0</v>
      </c>
      <c r="N8" s="165">
        <f>SUM(O8:P8)</f>
        <v>1</v>
      </c>
      <c r="O8" s="124">
        <v>1</v>
      </c>
      <c r="P8" s="247">
        <v>0</v>
      </c>
      <c r="Q8" s="165">
        <f>SUM(R8:S8)</f>
        <v>0</v>
      </c>
      <c r="R8" s="124">
        <v>0</v>
      </c>
      <c r="S8" s="247">
        <v>0</v>
      </c>
      <c r="T8" s="165">
        <f>SUM(U8:V8)</f>
        <v>15</v>
      </c>
      <c r="U8" s="124">
        <v>9</v>
      </c>
      <c r="V8" s="279">
        <v>6</v>
      </c>
      <c r="W8" s="17"/>
    </row>
    <row r="9" spans="1:23" s="3" customFormat="1" ht="33.75" customHeight="1">
      <c r="A9" s="42" t="s">
        <v>187</v>
      </c>
      <c r="B9" s="140">
        <f>SUM(B12:B28)</f>
        <v>1869</v>
      </c>
      <c r="C9" s="126">
        <f>F9+I9+L9+O9+R9+U9+'30-2'!B9+'30-2'!E9+'30-2'!H9+'30-2'!K9+'30-2'!N9</f>
        <v>1074</v>
      </c>
      <c r="D9" s="132">
        <f>G9+J9+M9+P9+S9+V9+'30-2'!C9+'30-2'!F9+'30-2'!I9+'30-2'!L9+'30-2'!O9</f>
        <v>795</v>
      </c>
      <c r="E9" s="123">
        <f aca="true" t="shared" si="2" ref="E9:K9">SUM(E12:E28)</f>
        <v>65</v>
      </c>
      <c r="F9" s="124">
        <f t="shared" si="2"/>
        <v>57</v>
      </c>
      <c r="G9" s="242">
        <f t="shared" si="2"/>
        <v>8</v>
      </c>
      <c r="H9" s="165">
        <f t="shared" si="2"/>
        <v>0</v>
      </c>
      <c r="I9" s="124">
        <f t="shared" si="2"/>
        <v>0</v>
      </c>
      <c r="J9" s="242">
        <f t="shared" si="2"/>
        <v>0</v>
      </c>
      <c r="K9" s="248">
        <f t="shared" si="2"/>
        <v>74</v>
      </c>
      <c r="L9" s="126">
        <f aca="true" t="shared" si="3" ref="L9:V9">SUM(L12:L28)</f>
        <v>61</v>
      </c>
      <c r="M9" s="249">
        <f t="shared" si="3"/>
        <v>13</v>
      </c>
      <c r="N9" s="165">
        <f t="shared" si="3"/>
        <v>0</v>
      </c>
      <c r="O9" s="124">
        <f>SUM(O12:O28)</f>
        <v>0</v>
      </c>
      <c r="P9" s="242">
        <f>SUM(P12:P28)</f>
        <v>0</v>
      </c>
      <c r="Q9" s="165">
        <f>SUM(Q12:Q28)</f>
        <v>0</v>
      </c>
      <c r="R9" s="124">
        <f>SUM(R12:R28)</f>
        <v>0</v>
      </c>
      <c r="S9" s="242">
        <f>SUM(S12:S28)</f>
        <v>0</v>
      </c>
      <c r="T9" s="248">
        <f t="shared" si="3"/>
        <v>1539</v>
      </c>
      <c r="U9" s="126">
        <f t="shared" si="3"/>
        <v>911</v>
      </c>
      <c r="V9" s="126">
        <f t="shared" si="3"/>
        <v>628</v>
      </c>
      <c r="W9" s="17"/>
    </row>
    <row r="10" spans="1:23" s="3" customFormat="1" ht="33.75" customHeight="1" thickBot="1">
      <c r="A10" s="45" t="s">
        <v>188</v>
      </c>
      <c r="B10" s="138">
        <f>SUM(C10:D10)</f>
        <v>40</v>
      </c>
      <c r="C10" s="139">
        <f>F10+I10+L10+O10+R10+U10+'30-2'!B10+'30-2'!E10+'30-2'!H10+'30-2'!K10+'30-2'!N10</f>
        <v>23</v>
      </c>
      <c r="D10" s="250">
        <f>G10+J10+M10+P10+S10+V10+'30-2'!C10+'30-2'!F10+'30-2'!I10+'30-2'!L10+'30-2'!O10</f>
        <v>17</v>
      </c>
      <c r="E10" s="135">
        <f>SUM(F10:G10)</f>
        <v>2</v>
      </c>
      <c r="F10" s="136">
        <v>1</v>
      </c>
      <c r="G10" s="251">
        <v>1</v>
      </c>
      <c r="H10" s="252">
        <f>SUM(I10:J10)</f>
        <v>1</v>
      </c>
      <c r="I10" s="136">
        <v>1</v>
      </c>
      <c r="J10" s="251">
        <v>0</v>
      </c>
      <c r="K10" s="252">
        <f>SUM(L10:M10)</f>
        <v>3</v>
      </c>
      <c r="L10" s="136">
        <v>2</v>
      </c>
      <c r="M10" s="251">
        <v>1</v>
      </c>
      <c r="N10" s="252">
        <f>SUM(O10:P10)</f>
        <v>1</v>
      </c>
      <c r="O10" s="136">
        <v>1</v>
      </c>
      <c r="P10" s="251">
        <v>0</v>
      </c>
      <c r="Q10" s="252">
        <f>SUM(R10:S10)</f>
        <v>0</v>
      </c>
      <c r="R10" s="136">
        <v>0</v>
      </c>
      <c r="S10" s="251">
        <v>0</v>
      </c>
      <c r="T10" s="252">
        <f>SUM(U10:V10)</f>
        <v>31</v>
      </c>
      <c r="U10" s="136">
        <v>18</v>
      </c>
      <c r="V10" s="136">
        <v>13</v>
      </c>
      <c r="W10" s="17"/>
    </row>
    <row r="11" spans="1:23" s="3" customFormat="1" ht="12.75">
      <c r="A11" s="46" t="s">
        <v>189</v>
      </c>
      <c r="B11" s="123"/>
      <c r="C11" s="203"/>
      <c r="D11" s="253"/>
      <c r="E11" s="123"/>
      <c r="F11" s="124"/>
      <c r="G11" s="242"/>
      <c r="H11" s="165"/>
      <c r="I11" s="124"/>
      <c r="J11" s="124"/>
      <c r="K11" s="167"/>
      <c r="L11" s="124"/>
      <c r="M11" s="242"/>
      <c r="N11" s="167"/>
      <c r="O11" s="124"/>
      <c r="P11" s="241"/>
      <c r="Q11" s="165"/>
      <c r="R11" s="124"/>
      <c r="S11" s="242"/>
      <c r="T11" s="167"/>
      <c r="U11" s="124"/>
      <c r="V11" s="124"/>
      <c r="W11" s="17"/>
    </row>
    <row r="12" spans="1:23" s="3" customFormat="1" ht="33.75" customHeight="1">
      <c r="A12" s="47" t="s">
        <v>173</v>
      </c>
      <c r="B12" s="123">
        <f>SUM(C12:D12)</f>
        <v>547</v>
      </c>
      <c r="C12" s="143">
        <f>F12+I12+L12+O12+R12+U12+'30-2'!B12+'30-2'!E12+'30-2'!H12+'30-2'!K12+'30-2'!N12</f>
        <v>300</v>
      </c>
      <c r="D12" s="144">
        <f>G12+J12+M12+P12+S12+V12+'30-2'!C12+'30-2'!F12+'30-2'!I12+'30-2'!L12+'30-2'!O12</f>
        <v>247</v>
      </c>
      <c r="E12" s="123">
        <f>SUM(F12:G12)</f>
        <v>18</v>
      </c>
      <c r="F12" s="124">
        <v>14</v>
      </c>
      <c r="G12" s="242">
        <v>4</v>
      </c>
      <c r="H12" s="165">
        <f aca="true" t="shared" si="4" ref="H12:H20">SUM(I12:J12)</f>
        <v>0</v>
      </c>
      <c r="I12" s="124">
        <v>0</v>
      </c>
      <c r="J12" s="124">
        <v>0</v>
      </c>
      <c r="K12" s="167">
        <f aca="true" t="shared" si="5" ref="K12:K28">SUM(L12:M12)</f>
        <v>23</v>
      </c>
      <c r="L12" s="124">
        <v>20</v>
      </c>
      <c r="M12" s="242">
        <v>3</v>
      </c>
      <c r="N12" s="165">
        <f aca="true" t="shared" si="6" ref="N12:N20">SUM(O12:P12)</f>
        <v>0</v>
      </c>
      <c r="O12" s="124">
        <v>0</v>
      </c>
      <c r="P12" s="242">
        <v>0</v>
      </c>
      <c r="Q12" s="165">
        <f aca="true" t="shared" si="7" ref="Q12:Q20">SUM(R12:S12)</f>
        <v>0</v>
      </c>
      <c r="R12" s="124">
        <v>0</v>
      </c>
      <c r="S12" s="124">
        <v>0</v>
      </c>
      <c r="T12" s="167">
        <f aca="true" t="shared" si="8" ref="T12:T28">SUM(U12:V12)</f>
        <v>458</v>
      </c>
      <c r="U12" s="124">
        <v>255</v>
      </c>
      <c r="V12" s="124">
        <v>203</v>
      </c>
      <c r="W12" s="17"/>
    </row>
    <row r="13" spans="1:23" s="3" customFormat="1" ht="33.75" customHeight="1">
      <c r="A13" s="48" t="s">
        <v>174</v>
      </c>
      <c r="B13" s="159">
        <f aca="true" t="shared" si="9" ref="B13:B28">SUM(C13:D13)</f>
        <v>141</v>
      </c>
      <c r="C13" s="143">
        <f>F13+I13+L13+O13+R13+U13+'30-2'!B13+'30-2'!E13+'30-2'!H13+'30-2'!K13+'30-2'!N13</f>
        <v>95</v>
      </c>
      <c r="D13" s="144">
        <f>G13+J13+M13+P13+S13+V13+'30-2'!C13+'30-2'!F13+'30-2'!I13+'30-2'!L13+'30-2'!O13</f>
        <v>46</v>
      </c>
      <c r="E13" s="159">
        <f aca="true" t="shared" si="10" ref="E13:E28">SUM(F13:G13)</f>
        <v>4</v>
      </c>
      <c r="F13" s="147">
        <v>4</v>
      </c>
      <c r="G13" s="254">
        <v>0</v>
      </c>
      <c r="H13" s="161">
        <f t="shared" si="4"/>
        <v>0</v>
      </c>
      <c r="I13" s="147">
        <v>0</v>
      </c>
      <c r="J13" s="147">
        <v>0</v>
      </c>
      <c r="K13" s="199">
        <f t="shared" si="5"/>
        <v>6</v>
      </c>
      <c r="L13" s="147">
        <v>5</v>
      </c>
      <c r="M13" s="254">
        <v>1</v>
      </c>
      <c r="N13" s="161">
        <f t="shared" si="6"/>
        <v>0</v>
      </c>
      <c r="O13" s="147">
        <v>0</v>
      </c>
      <c r="P13" s="254">
        <v>0</v>
      </c>
      <c r="Q13" s="161">
        <f t="shared" si="7"/>
        <v>0</v>
      </c>
      <c r="R13" s="147">
        <v>0</v>
      </c>
      <c r="S13" s="147">
        <v>0</v>
      </c>
      <c r="T13" s="199">
        <f t="shared" si="8"/>
        <v>118</v>
      </c>
      <c r="U13" s="147">
        <v>82</v>
      </c>
      <c r="V13" s="147">
        <v>36</v>
      </c>
      <c r="W13" s="17"/>
    </row>
    <row r="14" spans="1:23" s="3" customFormat="1" ht="33.75" customHeight="1">
      <c r="A14" s="48" t="s">
        <v>175</v>
      </c>
      <c r="B14" s="159">
        <f t="shared" si="9"/>
        <v>72</v>
      </c>
      <c r="C14" s="147">
        <f>F14+I14+L14+O14+R14+U14+'30-2'!B14+'30-2'!E14+'30-2'!H14+'30-2'!K14+'30-2'!N14</f>
        <v>47</v>
      </c>
      <c r="D14" s="149">
        <f>G14+J14+M14+P14+S14+V14+'30-2'!C14+'30-2'!F14+'30-2'!I14+'30-2'!L14+'30-2'!O14</f>
        <v>25</v>
      </c>
      <c r="E14" s="159">
        <f t="shared" si="10"/>
        <v>2</v>
      </c>
      <c r="F14" s="147">
        <v>2</v>
      </c>
      <c r="G14" s="254">
        <v>0</v>
      </c>
      <c r="H14" s="161">
        <f t="shared" si="4"/>
        <v>0</v>
      </c>
      <c r="I14" s="147">
        <v>0</v>
      </c>
      <c r="J14" s="147">
        <v>0</v>
      </c>
      <c r="K14" s="199">
        <f t="shared" si="5"/>
        <v>2</v>
      </c>
      <c r="L14" s="147">
        <v>2</v>
      </c>
      <c r="M14" s="254">
        <v>0</v>
      </c>
      <c r="N14" s="161">
        <f t="shared" si="6"/>
        <v>0</v>
      </c>
      <c r="O14" s="147">
        <v>0</v>
      </c>
      <c r="P14" s="254">
        <v>0</v>
      </c>
      <c r="Q14" s="161">
        <f t="shared" si="7"/>
        <v>0</v>
      </c>
      <c r="R14" s="147">
        <v>0</v>
      </c>
      <c r="S14" s="147">
        <v>0</v>
      </c>
      <c r="T14" s="199">
        <f t="shared" si="8"/>
        <v>62</v>
      </c>
      <c r="U14" s="147">
        <v>41</v>
      </c>
      <c r="V14" s="147">
        <v>21</v>
      </c>
      <c r="W14" s="17"/>
    </row>
    <row r="15" spans="1:23" s="3" customFormat="1" ht="33.75" customHeight="1">
      <c r="A15" s="48" t="s">
        <v>176</v>
      </c>
      <c r="B15" s="159">
        <f t="shared" si="9"/>
        <v>97</v>
      </c>
      <c r="C15" s="147">
        <f>F15+I15+L15+O15+R15+U15+'30-2'!B15+'30-2'!E15+'30-2'!H15+'30-2'!K15+'30-2'!N15</f>
        <v>62</v>
      </c>
      <c r="D15" s="149">
        <f>G15+J15+M15+P15+S15+V15+'30-2'!C15+'30-2'!F15+'30-2'!I15+'30-2'!L15+'30-2'!O15</f>
        <v>35</v>
      </c>
      <c r="E15" s="159">
        <f t="shared" si="10"/>
        <v>4</v>
      </c>
      <c r="F15" s="147">
        <v>4</v>
      </c>
      <c r="G15" s="254">
        <v>0</v>
      </c>
      <c r="H15" s="161">
        <f t="shared" si="4"/>
        <v>0</v>
      </c>
      <c r="I15" s="147">
        <v>0</v>
      </c>
      <c r="J15" s="147">
        <v>0</v>
      </c>
      <c r="K15" s="199">
        <f t="shared" si="5"/>
        <v>5</v>
      </c>
      <c r="L15" s="147">
        <v>5</v>
      </c>
      <c r="M15" s="254">
        <v>0</v>
      </c>
      <c r="N15" s="161">
        <f t="shared" si="6"/>
        <v>0</v>
      </c>
      <c r="O15" s="147">
        <v>0</v>
      </c>
      <c r="P15" s="254">
        <v>0</v>
      </c>
      <c r="Q15" s="161">
        <f t="shared" si="7"/>
        <v>0</v>
      </c>
      <c r="R15" s="147">
        <v>0</v>
      </c>
      <c r="S15" s="147">
        <v>0</v>
      </c>
      <c r="T15" s="199">
        <f t="shared" si="8"/>
        <v>76</v>
      </c>
      <c r="U15" s="147">
        <v>51</v>
      </c>
      <c r="V15" s="147">
        <v>25</v>
      </c>
      <c r="W15" s="17"/>
    </row>
    <row r="16" spans="1:23" s="3" customFormat="1" ht="33.75" customHeight="1">
      <c r="A16" s="48" t="s">
        <v>177</v>
      </c>
      <c r="B16" s="159">
        <f t="shared" si="9"/>
        <v>63</v>
      </c>
      <c r="C16" s="147">
        <f>F16+I16+L16+O16+R16+U16+'30-2'!B16+'30-2'!E16+'30-2'!H16+'30-2'!K16+'30-2'!N16</f>
        <v>34</v>
      </c>
      <c r="D16" s="149">
        <f>G16+J16+M16+P16+S16+V16+'30-2'!C16+'30-2'!F16+'30-2'!I16+'30-2'!L16+'30-2'!O16</f>
        <v>29</v>
      </c>
      <c r="E16" s="159">
        <f t="shared" si="10"/>
        <v>3</v>
      </c>
      <c r="F16" s="147">
        <v>2</v>
      </c>
      <c r="G16" s="254">
        <v>1</v>
      </c>
      <c r="H16" s="161">
        <f t="shared" si="4"/>
        <v>0</v>
      </c>
      <c r="I16" s="147">
        <v>0</v>
      </c>
      <c r="J16" s="147">
        <v>0</v>
      </c>
      <c r="K16" s="199">
        <f t="shared" si="5"/>
        <v>3</v>
      </c>
      <c r="L16" s="147">
        <v>2</v>
      </c>
      <c r="M16" s="254">
        <v>1</v>
      </c>
      <c r="N16" s="161">
        <f t="shared" si="6"/>
        <v>0</v>
      </c>
      <c r="O16" s="147">
        <v>0</v>
      </c>
      <c r="P16" s="254">
        <v>0</v>
      </c>
      <c r="Q16" s="161">
        <f t="shared" si="7"/>
        <v>0</v>
      </c>
      <c r="R16" s="147">
        <v>0</v>
      </c>
      <c r="S16" s="147">
        <v>0</v>
      </c>
      <c r="T16" s="199">
        <f t="shared" si="8"/>
        <v>49</v>
      </c>
      <c r="U16" s="147">
        <v>26</v>
      </c>
      <c r="V16" s="147">
        <v>23</v>
      </c>
      <c r="W16" s="17"/>
    </row>
    <row r="17" spans="1:23" s="3" customFormat="1" ht="33.75" customHeight="1">
      <c r="A17" s="48" t="s">
        <v>178</v>
      </c>
      <c r="B17" s="159">
        <f t="shared" si="9"/>
        <v>131</v>
      </c>
      <c r="C17" s="147">
        <f>F17+I17+L17+O17+R17+U17+'30-2'!B17+'30-2'!E17+'30-2'!H17+'30-2'!K17+'30-2'!N17</f>
        <v>76</v>
      </c>
      <c r="D17" s="149">
        <f>G17+J17+M17+P17+S17+V17+'30-2'!C17+'30-2'!F17+'30-2'!I17+'30-2'!L17+'30-2'!O17</f>
        <v>55</v>
      </c>
      <c r="E17" s="159">
        <f t="shared" si="10"/>
        <v>3</v>
      </c>
      <c r="F17" s="147">
        <v>3</v>
      </c>
      <c r="G17" s="254">
        <v>0</v>
      </c>
      <c r="H17" s="161">
        <f t="shared" si="4"/>
        <v>0</v>
      </c>
      <c r="I17" s="147">
        <v>0</v>
      </c>
      <c r="J17" s="147">
        <v>0</v>
      </c>
      <c r="K17" s="199">
        <f t="shared" si="5"/>
        <v>3</v>
      </c>
      <c r="L17" s="147">
        <v>2</v>
      </c>
      <c r="M17" s="254">
        <v>1</v>
      </c>
      <c r="N17" s="161">
        <f t="shared" si="6"/>
        <v>0</v>
      </c>
      <c r="O17" s="147">
        <v>0</v>
      </c>
      <c r="P17" s="254">
        <v>0</v>
      </c>
      <c r="Q17" s="161">
        <f t="shared" si="7"/>
        <v>0</v>
      </c>
      <c r="R17" s="147">
        <v>0</v>
      </c>
      <c r="S17" s="147">
        <v>0</v>
      </c>
      <c r="T17" s="199">
        <f t="shared" si="8"/>
        <v>115</v>
      </c>
      <c r="U17" s="147">
        <v>67</v>
      </c>
      <c r="V17" s="147">
        <v>48</v>
      </c>
      <c r="W17" s="17"/>
    </row>
    <row r="18" spans="1:23" s="3" customFormat="1" ht="33.75" customHeight="1">
      <c r="A18" s="48" t="s">
        <v>6</v>
      </c>
      <c r="B18" s="159">
        <f>SUM(C18:D18)</f>
        <v>69</v>
      </c>
      <c r="C18" s="147">
        <f>F18+I18+L18+O18+R18+U18+'30-2'!B18+'30-2'!E18+'30-2'!H18+'30-2'!K18+'30-2'!N18</f>
        <v>34</v>
      </c>
      <c r="D18" s="149">
        <f>G18+J18+M18+P18+S18+V18+'30-2'!C18+'30-2'!F18+'30-2'!I18+'30-2'!L18+'30-2'!O18</f>
        <v>35</v>
      </c>
      <c r="E18" s="159">
        <f>SUM(F18:G18)</f>
        <v>2</v>
      </c>
      <c r="F18" s="147">
        <v>2</v>
      </c>
      <c r="G18" s="254">
        <v>0</v>
      </c>
      <c r="H18" s="161">
        <f t="shared" si="4"/>
        <v>0</v>
      </c>
      <c r="I18" s="147">
        <v>0</v>
      </c>
      <c r="J18" s="147">
        <v>0</v>
      </c>
      <c r="K18" s="199">
        <f>SUM(L18:M18)</f>
        <v>2</v>
      </c>
      <c r="L18" s="147">
        <v>2</v>
      </c>
      <c r="M18" s="254">
        <v>0</v>
      </c>
      <c r="N18" s="161">
        <f t="shared" si="6"/>
        <v>0</v>
      </c>
      <c r="O18" s="147">
        <v>0</v>
      </c>
      <c r="P18" s="254">
        <v>0</v>
      </c>
      <c r="Q18" s="161">
        <f t="shared" si="7"/>
        <v>0</v>
      </c>
      <c r="R18" s="147">
        <v>0</v>
      </c>
      <c r="S18" s="147">
        <v>0</v>
      </c>
      <c r="T18" s="199">
        <f>SUM(U18:V18)</f>
        <v>58</v>
      </c>
      <c r="U18" s="147">
        <v>29</v>
      </c>
      <c r="V18" s="147">
        <v>29</v>
      </c>
      <c r="W18" s="17"/>
    </row>
    <row r="19" spans="1:23" s="3" customFormat="1" ht="33.75" customHeight="1">
      <c r="A19" s="48" t="s">
        <v>245</v>
      </c>
      <c r="B19" s="159">
        <f>SUM(C19:D19)</f>
        <v>210</v>
      </c>
      <c r="C19" s="147">
        <f>F19+I19+L19+O19+R19+U19+'30-2'!B19+'30-2'!E19+'30-2'!H19+'30-2'!K19+'30-2'!N19</f>
        <v>116</v>
      </c>
      <c r="D19" s="149">
        <f>G19+J19+M19+P19+S19+V19+'30-2'!C19+'30-2'!F19+'30-2'!I19+'30-2'!L19+'30-2'!O19</f>
        <v>94</v>
      </c>
      <c r="E19" s="159">
        <f>SUM(F19:G19)</f>
        <v>7</v>
      </c>
      <c r="F19" s="147">
        <v>6</v>
      </c>
      <c r="G19" s="254">
        <v>1</v>
      </c>
      <c r="H19" s="161">
        <f t="shared" si="4"/>
        <v>0</v>
      </c>
      <c r="I19" s="147">
        <v>0</v>
      </c>
      <c r="J19" s="147">
        <v>0</v>
      </c>
      <c r="K19" s="199">
        <f>SUM(L19:M19)</f>
        <v>7</v>
      </c>
      <c r="L19" s="147">
        <v>5</v>
      </c>
      <c r="M19" s="254">
        <v>2</v>
      </c>
      <c r="N19" s="161">
        <f t="shared" si="6"/>
        <v>0</v>
      </c>
      <c r="O19" s="147">
        <v>0</v>
      </c>
      <c r="P19" s="254">
        <v>0</v>
      </c>
      <c r="Q19" s="161">
        <f t="shared" si="7"/>
        <v>0</v>
      </c>
      <c r="R19" s="147">
        <v>0</v>
      </c>
      <c r="S19" s="147">
        <v>0</v>
      </c>
      <c r="T19" s="199">
        <f>SUM(U19:V19)</f>
        <v>173</v>
      </c>
      <c r="U19" s="147">
        <v>100</v>
      </c>
      <c r="V19" s="147">
        <v>73</v>
      </c>
      <c r="W19" s="17"/>
    </row>
    <row r="20" spans="1:23" s="3" customFormat="1" ht="33.75" customHeight="1">
      <c r="A20" s="48" t="s">
        <v>247</v>
      </c>
      <c r="B20" s="159">
        <f>SUM(C20:D20)</f>
        <v>205</v>
      </c>
      <c r="C20" s="147">
        <f>F20+I20+L20+O20+R20+U20+'30-2'!B20+'30-2'!E20+'30-2'!H20+'30-2'!K20+'30-2'!N20</f>
        <v>115</v>
      </c>
      <c r="D20" s="149">
        <f>G20+J20+M20+P20+S20+V20+'30-2'!C20+'30-2'!F20+'30-2'!I20+'30-2'!L20+'30-2'!O20</f>
        <v>90</v>
      </c>
      <c r="E20" s="159">
        <f>SUM(F20:G20)</f>
        <v>5</v>
      </c>
      <c r="F20" s="147">
        <v>5</v>
      </c>
      <c r="G20" s="254">
        <v>0</v>
      </c>
      <c r="H20" s="161">
        <f t="shared" si="4"/>
        <v>0</v>
      </c>
      <c r="I20" s="147">
        <v>0</v>
      </c>
      <c r="J20" s="147">
        <v>0</v>
      </c>
      <c r="K20" s="199">
        <f>SUM(L20:M20)</f>
        <v>5</v>
      </c>
      <c r="L20" s="147">
        <v>5</v>
      </c>
      <c r="M20" s="254">
        <v>0</v>
      </c>
      <c r="N20" s="161">
        <f t="shared" si="6"/>
        <v>0</v>
      </c>
      <c r="O20" s="147">
        <v>0</v>
      </c>
      <c r="P20" s="254">
        <v>0</v>
      </c>
      <c r="Q20" s="161">
        <f t="shared" si="7"/>
        <v>0</v>
      </c>
      <c r="R20" s="147">
        <v>0</v>
      </c>
      <c r="S20" s="147">
        <v>0</v>
      </c>
      <c r="T20" s="199">
        <f>SUM(U20:V20)</f>
        <v>172</v>
      </c>
      <c r="U20" s="147">
        <v>100</v>
      </c>
      <c r="V20" s="147">
        <v>72</v>
      </c>
      <c r="W20" s="17"/>
    </row>
    <row r="21" spans="1:23" s="3" customFormat="1" ht="33.75" customHeight="1">
      <c r="A21" s="48" t="s">
        <v>204</v>
      </c>
      <c r="B21" s="159">
        <f t="shared" si="9"/>
        <v>51</v>
      </c>
      <c r="C21" s="147">
        <f>F21+I21+L21+O21+R21+U21+'30-2'!B21+'30-2'!E21+'30-2'!H21+'30-2'!K21+'30-2'!N21</f>
        <v>29</v>
      </c>
      <c r="D21" s="149">
        <f>G21+J21+M21+P21+S21+V21+'30-2'!C21+'30-2'!F21+'30-2'!I21+'30-2'!L21+'30-2'!O21</f>
        <v>22</v>
      </c>
      <c r="E21" s="159">
        <f t="shared" si="10"/>
        <v>3</v>
      </c>
      <c r="F21" s="147">
        <v>2</v>
      </c>
      <c r="G21" s="254">
        <v>1</v>
      </c>
      <c r="H21" s="161">
        <f aca="true" t="shared" si="11" ref="H21:H28">SUM(I21:J21)</f>
        <v>0</v>
      </c>
      <c r="I21" s="147">
        <v>0</v>
      </c>
      <c r="J21" s="147">
        <v>0</v>
      </c>
      <c r="K21" s="199">
        <f t="shared" si="5"/>
        <v>3</v>
      </c>
      <c r="L21" s="147">
        <v>2</v>
      </c>
      <c r="M21" s="254">
        <v>1</v>
      </c>
      <c r="N21" s="161">
        <f aca="true" t="shared" si="12" ref="N21:N28">SUM(O21:P21)</f>
        <v>0</v>
      </c>
      <c r="O21" s="147">
        <v>0</v>
      </c>
      <c r="P21" s="254">
        <v>0</v>
      </c>
      <c r="Q21" s="161">
        <f aca="true" t="shared" si="13" ref="Q21:Q28">SUM(R21:S21)</f>
        <v>0</v>
      </c>
      <c r="R21" s="147">
        <v>0</v>
      </c>
      <c r="S21" s="147">
        <v>0</v>
      </c>
      <c r="T21" s="199">
        <f t="shared" si="8"/>
        <v>39</v>
      </c>
      <c r="U21" s="147">
        <v>24</v>
      </c>
      <c r="V21" s="147">
        <v>15</v>
      </c>
      <c r="W21" s="17"/>
    </row>
    <row r="22" spans="1:23" s="3" customFormat="1" ht="33.75" customHeight="1">
      <c r="A22" s="48" t="s">
        <v>205</v>
      </c>
      <c r="B22" s="159">
        <f t="shared" si="9"/>
        <v>12</v>
      </c>
      <c r="C22" s="147">
        <f>F22+I22+L22+O22+R22+U22+'30-2'!B22+'30-2'!E22+'30-2'!H22+'30-2'!K22+'30-2'!N22</f>
        <v>6</v>
      </c>
      <c r="D22" s="149">
        <f>G22+J22+M22+P22+S22+V22+'30-2'!C22+'30-2'!F22+'30-2'!I22+'30-2'!L22+'30-2'!O22</f>
        <v>6</v>
      </c>
      <c r="E22" s="159">
        <f t="shared" si="10"/>
        <v>1</v>
      </c>
      <c r="F22" s="147">
        <v>1</v>
      </c>
      <c r="G22" s="254">
        <v>0</v>
      </c>
      <c r="H22" s="161">
        <f t="shared" si="11"/>
        <v>0</v>
      </c>
      <c r="I22" s="147">
        <v>0</v>
      </c>
      <c r="J22" s="147">
        <v>0</v>
      </c>
      <c r="K22" s="199">
        <f t="shared" si="5"/>
        <v>1</v>
      </c>
      <c r="L22" s="147">
        <v>0</v>
      </c>
      <c r="M22" s="254">
        <v>1</v>
      </c>
      <c r="N22" s="161">
        <f t="shared" si="12"/>
        <v>0</v>
      </c>
      <c r="O22" s="147">
        <v>0</v>
      </c>
      <c r="P22" s="254">
        <v>0</v>
      </c>
      <c r="Q22" s="161">
        <f t="shared" si="13"/>
        <v>0</v>
      </c>
      <c r="R22" s="147">
        <v>0</v>
      </c>
      <c r="S22" s="147">
        <v>0</v>
      </c>
      <c r="T22" s="199">
        <f t="shared" si="8"/>
        <v>8</v>
      </c>
      <c r="U22" s="147">
        <v>5</v>
      </c>
      <c r="V22" s="147">
        <v>3</v>
      </c>
      <c r="W22" s="17"/>
    </row>
    <row r="23" spans="1:23" s="3" customFormat="1" ht="33.75" customHeight="1">
      <c r="A23" s="48" t="s">
        <v>113</v>
      </c>
      <c r="B23" s="159">
        <f t="shared" si="9"/>
        <v>37</v>
      </c>
      <c r="C23" s="147">
        <f>F23+I23+L23+O23+R23+U23+'30-2'!B23+'30-2'!E23+'30-2'!H23+'30-2'!K23+'30-2'!N23</f>
        <v>23</v>
      </c>
      <c r="D23" s="149">
        <f>G23+J23+M23+P23+S23+V23+'30-2'!C23+'30-2'!F23+'30-2'!I23+'30-2'!L23+'30-2'!O23</f>
        <v>14</v>
      </c>
      <c r="E23" s="159">
        <f t="shared" si="10"/>
        <v>3</v>
      </c>
      <c r="F23" s="147">
        <v>3</v>
      </c>
      <c r="G23" s="254">
        <v>0</v>
      </c>
      <c r="H23" s="161">
        <f t="shared" si="11"/>
        <v>0</v>
      </c>
      <c r="I23" s="147">
        <v>0</v>
      </c>
      <c r="J23" s="147">
        <v>0</v>
      </c>
      <c r="K23" s="199">
        <f t="shared" si="5"/>
        <v>3</v>
      </c>
      <c r="L23" s="147">
        <v>2</v>
      </c>
      <c r="M23" s="254">
        <v>1</v>
      </c>
      <c r="N23" s="161">
        <f t="shared" si="12"/>
        <v>0</v>
      </c>
      <c r="O23" s="147">
        <v>0</v>
      </c>
      <c r="P23" s="254">
        <v>0</v>
      </c>
      <c r="Q23" s="161">
        <f t="shared" si="13"/>
        <v>0</v>
      </c>
      <c r="R23" s="147">
        <v>0</v>
      </c>
      <c r="S23" s="147">
        <v>0</v>
      </c>
      <c r="T23" s="199">
        <f t="shared" si="8"/>
        <v>27</v>
      </c>
      <c r="U23" s="147">
        <v>18</v>
      </c>
      <c r="V23" s="147">
        <v>9</v>
      </c>
      <c r="W23" s="17"/>
    </row>
    <row r="24" spans="1:23" s="3" customFormat="1" ht="33.75" customHeight="1">
      <c r="A24" s="48" t="s">
        <v>190</v>
      </c>
      <c r="B24" s="159">
        <f t="shared" si="9"/>
        <v>74</v>
      </c>
      <c r="C24" s="147">
        <f>F24+I24+L24+O24+R24+U24+'30-2'!B24+'30-2'!E24+'30-2'!H24+'30-2'!K24+'30-2'!N24</f>
        <v>39</v>
      </c>
      <c r="D24" s="149">
        <f>G24+J24+M24+P24+S24+V24+'30-2'!C24+'30-2'!F24+'30-2'!I24+'30-2'!L24+'30-2'!O24</f>
        <v>35</v>
      </c>
      <c r="E24" s="159">
        <f t="shared" si="10"/>
        <v>4</v>
      </c>
      <c r="F24" s="147">
        <v>4</v>
      </c>
      <c r="G24" s="254">
        <v>0</v>
      </c>
      <c r="H24" s="161">
        <f t="shared" si="11"/>
        <v>0</v>
      </c>
      <c r="I24" s="147">
        <v>0</v>
      </c>
      <c r="J24" s="147">
        <v>0</v>
      </c>
      <c r="K24" s="199">
        <f t="shared" si="5"/>
        <v>4</v>
      </c>
      <c r="L24" s="147">
        <v>2</v>
      </c>
      <c r="M24" s="254">
        <v>2</v>
      </c>
      <c r="N24" s="161">
        <f t="shared" si="12"/>
        <v>0</v>
      </c>
      <c r="O24" s="147">
        <v>0</v>
      </c>
      <c r="P24" s="254">
        <v>0</v>
      </c>
      <c r="Q24" s="161">
        <f t="shared" si="13"/>
        <v>0</v>
      </c>
      <c r="R24" s="147">
        <v>0</v>
      </c>
      <c r="S24" s="147">
        <v>0</v>
      </c>
      <c r="T24" s="199">
        <f t="shared" si="8"/>
        <v>56</v>
      </c>
      <c r="U24" s="147">
        <v>32</v>
      </c>
      <c r="V24" s="147">
        <v>24</v>
      </c>
      <c r="W24" s="17"/>
    </row>
    <row r="25" spans="1:23" s="3" customFormat="1" ht="33.75" customHeight="1">
      <c r="A25" s="48" t="s">
        <v>191</v>
      </c>
      <c r="B25" s="159">
        <f t="shared" si="9"/>
        <v>34</v>
      </c>
      <c r="C25" s="147">
        <f>F25+I25+L25+O25+R25+U25+'30-2'!B25+'30-2'!E25+'30-2'!H25+'30-2'!K25+'30-2'!N25</f>
        <v>17</v>
      </c>
      <c r="D25" s="149">
        <f>G25+J25+M25+P25+S25+V25+'30-2'!C25+'30-2'!F25+'30-2'!I25+'30-2'!L25+'30-2'!O25</f>
        <v>17</v>
      </c>
      <c r="E25" s="159">
        <f t="shared" si="10"/>
        <v>1</v>
      </c>
      <c r="F25" s="147">
        <v>1</v>
      </c>
      <c r="G25" s="254">
        <v>0</v>
      </c>
      <c r="H25" s="161">
        <f t="shared" si="11"/>
        <v>0</v>
      </c>
      <c r="I25" s="147">
        <v>0</v>
      </c>
      <c r="J25" s="147">
        <v>0</v>
      </c>
      <c r="K25" s="199">
        <f t="shared" si="5"/>
        <v>1</v>
      </c>
      <c r="L25" s="147">
        <v>1</v>
      </c>
      <c r="M25" s="254">
        <v>0</v>
      </c>
      <c r="N25" s="161">
        <f t="shared" si="12"/>
        <v>0</v>
      </c>
      <c r="O25" s="147">
        <v>0</v>
      </c>
      <c r="P25" s="254">
        <v>0</v>
      </c>
      <c r="Q25" s="161">
        <f t="shared" si="13"/>
        <v>0</v>
      </c>
      <c r="R25" s="147">
        <v>0</v>
      </c>
      <c r="S25" s="147">
        <v>0</v>
      </c>
      <c r="T25" s="199">
        <f t="shared" si="8"/>
        <v>29</v>
      </c>
      <c r="U25" s="147">
        <v>15</v>
      </c>
      <c r="V25" s="147">
        <v>14</v>
      </c>
      <c r="W25" s="17"/>
    </row>
    <row r="26" spans="1:23" s="3" customFormat="1" ht="33.75" customHeight="1">
      <c r="A26" s="48" t="s">
        <v>192</v>
      </c>
      <c r="B26" s="159">
        <f t="shared" si="9"/>
        <v>44</v>
      </c>
      <c r="C26" s="147">
        <f>F26+I26+L26+O26+R26+U26+'30-2'!B26+'30-2'!E26+'30-2'!H26+'30-2'!K26+'30-2'!N26</f>
        <v>24</v>
      </c>
      <c r="D26" s="149">
        <f>G26+J26+M26+P26+S26+V26+'30-2'!C26+'30-2'!F26+'30-2'!I26+'30-2'!L26+'30-2'!O26</f>
        <v>20</v>
      </c>
      <c r="E26" s="159">
        <f t="shared" si="10"/>
        <v>1</v>
      </c>
      <c r="F26" s="147">
        <v>0</v>
      </c>
      <c r="G26" s="254">
        <v>1</v>
      </c>
      <c r="H26" s="161">
        <f t="shared" si="11"/>
        <v>0</v>
      </c>
      <c r="I26" s="147">
        <v>0</v>
      </c>
      <c r="J26" s="147">
        <v>0</v>
      </c>
      <c r="K26" s="199">
        <f t="shared" si="5"/>
        <v>2</v>
      </c>
      <c r="L26" s="147">
        <v>2</v>
      </c>
      <c r="M26" s="254">
        <v>0</v>
      </c>
      <c r="N26" s="161">
        <f t="shared" si="12"/>
        <v>0</v>
      </c>
      <c r="O26" s="147">
        <v>0</v>
      </c>
      <c r="P26" s="254">
        <v>0</v>
      </c>
      <c r="Q26" s="161">
        <f t="shared" si="13"/>
        <v>0</v>
      </c>
      <c r="R26" s="147">
        <v>0</v>
      </c>
      <c r="S26" s="147">
        <v>0</v>
      </c>
      <c r="T26" s="199">
        <f t="shared" si="8"/>
        <v>33</v>
      </c>
      <c r="U26" s="147">
        <v>19</v>
      </c>
      <c r="V26" s="147">
        <v>14</v>
      </c>
      <c r="W26" s="17"/>
    </row>
    <row r="27" spans="1:23" s="3" customFormat="1" ht="33.75" customHeight="1">
      <c r="A27" s="50" t="s">
        <v>248</v>
      </c>
      <c r="B27" s="159">
        <f t="shared" si="9"/>
        <v>31</v>
      </c>
      <c r="C27" s="143">
        <f>F27+I27+L27+O27+R27+U27+'30-2'!B27+'30-2'!E27+'30-2'!H27+'30-2'!K27+'30-2'!N27</f>
        <v>21</v>
      </c>
      <c r="D27" s="144">
        <f>G27+J27+M27+P27+S27+V27+'30-2'!C27+'30-2'!F27+'30-2'!I27+'30-2'!L27+'30-2'!O27</f>
        <v>10</v>
      </c>
      <c r="E27" s="159">
        <f t="shared" si="10"/>
        <v>2</v>
      </c>
      <c r="F27" s="147">
        <v>2</v>
      </c>
      <c r="G27" s="254">
        <v>0</v>
      </c>
      <c r="H27" s="161">
        <f t="shared" si="11"/>
        <v>0</v>
      </c>
      <c r="I27" s="147">
        <v>0</v>
      </c>
      <c r="J27" s="147">
        <v>0</v>
      </c>
      <c r="K27" s="199">
        <f t="shared" si="5"/>
        <v>2</v>
      </c>
      <c r="L27" s="147">
        <v>2</v>
      </c>
      <c r="M27" s="254">
        <v>0</v>
      </c>
      <c r="N27" s="161">
        <f t="shared" si="12"/>
        <v>0</v>
      </c>
      <c r="O27" s="147">
        <v>0</v>
      </c>
      <c r="P27" s="254">
        <v>0</v>
      </c>
      <c r="Q27" s="161">
        <f t="shared" si="13"/>
        <v>0</v>
      </c>
      <c r="R27" s="147">
        <v>0</v>
      </c>
      <c r="S27" s="147">
        <v>0</v>
      </c>
      <c r="T27" s="199">
        <f t="shared" si="8"/>
        <v>23</v>
      </c>
      <c r="U27" s="147">
        <v>16</v>
      </c>
      <c r="V27" s="147">
        <v>7</v>
      </c>
      <c r="W27" s="17"/>
    </row>
    <row r="28" spans="1:23" s="3" customFormat="1" ht="33.75" customHeight="1" thickBot="1">
      <c r="A28" s="57" t="s">
        <v>115</v>
      </c>
      <c r="B28" s="200">
        <f t="shared" si="9"/>
        <v>51</v>
      </c>
      <c r="C28" s="152">
        <f>F28+I28+L28+O28+R28+U28+'30-2'!B28+'30-2'!E28+'30-2'!H28+'30-2'!K28+'30-2'!N28</f>
        <v>36</v>
      </c>
      <c r="D28" s="153">
        <f>G28+J28+M28+P28+S28+V28+'30-2'!C28+'30-2'!F28+'30-2'!I28+'30-2'!L28+'30-2'!O28</f>
        <v>15</v>
      </c>
      <c r="E28" s="200">
        <f t="shared" si="10"/>
        <v>2</v>
      </c>
      <c r="F28" s="152">
        <v>2</v>
      </c>
      <c r="G28" s="255">
        <v>0</v>
      </c>
      <c r="H28" s="256">
        <f t="shared" si="11"/>
        <v>0</v>
      </c>
      <c r="I28" s="152">
        <v>0</v>
      </c>
      <c r="J28" s="152">
        <v>0</v>
      </c>
      <c r="K28" s="201">
        <f t="shared" si="5"/>
        <v>2</v>
      </c>
      <c r="L28" s="152">
        <v>2</v>
      </c>
      <c r="M28" s="255">
        <v>0</v>
      </c>
      <c r="N28" s="256">
        <f t="shared" si="12"/>
        <v>0</v>
      </c>
      <c r="O28" s="152">
        <v>0</v>
      </c>
      <c r="P28" s="255">
        <v>0</v>
      </c>
      <c r="Q28" s="256">
        <f t="shared" si="13"/>
        <v>0</v>
      </c>
      <c r="R28" s="152">
        <v>0</v>
      </c>
      <c r="S28" s="152">
        <v>0</v>
      </c>
      <c r="T28" s="201">
        <f t="shared" si="8"/>
        <v>43</v>
      </c>
      <c r="U28" s="152">
        <v>31</v>
      </c>
      <c r="V28" s="152">
        <v>12</v>
      </c>
      <c r="W28" s="17"/>
    </row>
    <row r="29" spans="2:22" ht="20.25" customHeight="1">
      <c r="B29" s="257" t="s">
        <v>303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</row>
  </sheetData>
  <sheetProtection/>
  <mergeCells count="8">
    <mergeCell ref="T4:V4"/>
    <mergeCell ref="A4:A5"/>
    <mergeCell ref="B4:D4"/>
    <mergeCell ref="E4:G4"/>
    <mergeCell ref="K4:M4"/>
    <mergeCell ref="H4:J4"/>
    <mergeCell ref="N4:P4"/>
    <mergeCell ref="Q4:S4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0" r:id="rId1"/>
  <headerFooter scaleWithDoc="0" alignWithMargins="0">
    <oddHeader>&amp;L&amp;11中学校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2010-02-25T06:09:51Z</cp:lastPrinted>
  <dcterms:created xsi:type="dcterms:W3CDTF">2005-08-30T07:01:16Z</dcterms:created>
  <dcterms:modified xsi:type="dcterms:W3CDTF">2010-03-30T08:33:29Z</dcterms:modified>
  <cp:category/>
  <cp:version/>
  <cp:contentType/>
  <cp:contentStatus/>
</cp:coreProperties>
</file>