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8790" activeTab="3"/>
  </bookViews>
  <sheets>
    <sheet name="104～106" sheetId="1" r:id="rId1"/>
    <sheet name="107" sheetId="2" r:id="rId2"/>
    <sheet name="108-1" sheetId="3" r:id="rId3"/>
    <sheet name="108-2" sheetId="4" r:id="rId4"/>
    <sheet name="109､110" sheetId="5" r:id="rId5"/>
    <sheet name="111､112" sheetId="6" r:id="rId6"/>
    <sheet name="113～115" sheetId="7" r:id="rId7"/>
    <sheet name="116～118" sheetId="8" r:id="rId8"/>
  </sheets>
  <definedNames>
    <definedName name="_xlnm.Print_Area" localSheetId="0">'104～106'!$A$1:$W$54</definedName>
    <definedName name="_xlnm.Print_Area" localSheetId="2">'108-1'!$A$1:$X$32</definedName>
    <definedName name="_xlnm.Print_Area" localSheetId="3">'108-2'!$A$1:$W$32</definedName>
    <definedName name="_xlnm.Print_Area" localSheetId="6">'113～115'!$A$1:$P$36</definedName>
    <definedName name="_xlnm.Print_Area" localSheetId="7">'116～118'!$A$1:$O$47</definedName>
  </definedNames>
  <calcPr fullCalcOnLoad="1"/>
</workbook>
</file>

<file path=xl/sharedStrings.xml><?xml version="1.0" encoding="utf-8"?>
<sst xmlns="http://schemas.openxmlformats.org/spreadsheetml/2006/main" count="681" uniqueCount="257">
  <si>
    <t>区　　分</t>
  </si>
  <si>
    <t>計</t>
  </si>
  <si>
    <t>私</t>
  </si>
  <si>
    <t>立</t>
  </si>
  <si>
    <t>公</t>
  </si>
  <si>
    <t>0　　　人</t>
  </si>
  <si>
    <t>福 井 市</t>
  </si>
  <si>
    <t>1～39人</t>
  </si>
  <si>
    <t>敦 賀 市</t>
  </si>
  <si>
    <t>40人</t>
  </si>
  <si>
    <t>41～80人</t>
  </si>
  <si>
    <t>小 浜 市</t>
  </si>
  <si>
    <t>81～200人</t>
  </si>
  <si>
    <t>201～400人</t>
  </si>
  <si>
    <t>公　　　　立</t>
  </si>
  <si>
    <t>私　　　　立</t>
  </si>
  <si>
    <t>区　　　　　分</t>
  </si>
  <si>
    <t>高等</t>
  </si>
  <si>
    <t>専門</t>
  </si>
  <si>
    <t>課程</t>
  </si>
  <si>
    <t>工</t>
  </si>
  <si>
    <t>測　　　 量</t>
  </si>
  <si>
    <t>土木・建築</t>
  </si>
  <si>
    <t>業</t>
  </si>
  <si>
    <t>電気・電子</t>
  </si>
  <si>
    <t>無線・通信</t>
  </si>
  <si>
    <t>関</t>
  </si>
  <si>
    <t>自動車整備</t>
  </si>
  <si>
    <t>-</t>
  </si>
  <si>
    <t>機　　　　械</t>
  </si>
  <si>
    <t>係</t>
  </si>
  <si>
    <t>電子計算機</t>
  </si>
  <si>
    <t>情 報 処 理</t>
  </si>
  <si>
    <t>そ  の  他</t>
  </si>
  <si>
    <t>農業関係</t>
  </si>
  <si>
    <t>農　　　 業</t>
  </si>
  <si>
    <t>医</t>
  </si>
  <si>
    <t>看        護</t>
  </si>
  <si>
    <t>准  看  護</t>
  </si>
  <si>
    <t>療</t>
  </si>
  <si>
    <t>歯 科 衛 生</t>
  </si>
  <si>
    <t>歯 科 技 工</t>
  </si>
  <si>
    <t>臨 床 検 査</t>
  </si>
  <si>
    <t>診療放射線</t>
  </si>
  <si>
    <t>柔 道 整 復</t>
  </si>
  <si>
    <t>栄　　　　養</t>
  </si>
  <si>
    <t>保育士養成</t>
  </si>
  <si>
    <t xml:space="preserve">教 員 養 成 </t>
  </si>
  <si>
    <t>商        業</t>
  </si>
  <si>
    <t>経理・簿記</t>
  </si>
  <si>
    <t>秘        書</t>
  </si>
  <si>
    <t>家        政</t>
  </si>
  <si>
    <t>家        庭</t>
  </si>
  <si>
    <t>和   洋   裁</t>
  </si>
  <si>
    <t>料        理</t>
  </si>
  <si>
    <t>編物・手芸</t>
  </si>
  <si>
    <t>音        楽</t>
  </si>
  <si>
    <t>美        術</t>
  </si>
  <si>
    <t>外   国   語</t>
  </si>
  <si>
    <t>写        真</t>
  </si>
  <si>
    <t>通訳・ガイド</t>
  </si>
  <si>
    <t>受験・補習</t>
  </si>
  <si>
    <t>福　　　井　　　市</t>
  </si>
  <si>
    <t>敦　　　賀　　　市</t>
  </si>
  <si>
    <t>小　　　浜　　　市</t>
  </si>
  <si>
    <t>昼間</t>
  </si>
  <si>
    <t>その他</t>
  </si>
  <si>
    <t>工業関係</t>
  </si>
  <si>
    <t>医療関係</t>
  </si>
  <si>
    <t>教育社会福祉関係</t>
  </si>
  <si>
    <t>商業実務関係</t>
  </si>
  <si>
    <t>服飾・家政関係</t>
  </si>
  <si>
    <t>文化・教養関係</t>
  </si>
  <si>
    <t>計</t>
  </si>
  <si>
    <t>-</t>
  </si>
  <si>
    <t>区　　　　分</t>
  </si>
  <si>
    <t>私　　　　　　　　　　　　　　　　　立</t>
  </si>
  <si>
    <t>公　立</t>
  </si>
  <si>
    <t>学   校</t>
  </si>
  <si>
    <t>準学校</t>
  </si>
  <si>
    <t>財   団</t>
  </si>
  <si>
    <t>社   団</t>
  </si>
  <si>
    <t>個人立</t>
  </si>
  <si>
    <t>法人立</t>
  </si>
  <si>
    <t>高 等 課 程</t>
  </si>
  <si>
    <t>昼</t>
  </si>
  <si>
    <t xml:space="preserve">専  門 課 程 </t>
  </si>
  <si>
    <t>公        立</t>
  </si>
  <si>
    <t>私        立</t>
  </si>
  <si>
    <t>男</t>
  </si>
  <si>
    <t>女</t>
  </si>
  <si>
    <t>歯科衛生</t>
  </si>
  <si>
    <t>そ   の   他</t>
  </si>
  <si>
    <t>調        理</t>
  </si>
  <si>
    <t>理        容</t>
  </si>
  <si>
    <t>美        容</t>
  </si>
  <si>
    <t>公　　　立</t>
  </si>
  <si>
    <t>私　　　立</t>
  </si>
  <si>
    <t>福　井　市</t>
  </si>
  <si>
    <t>敦　賀　市</t>
  </si>
  <si>
    <t>小　浜　市</t>
  </si>
  <si>
    <t>準学校法人</t>
  </si>
  <si>
    <t>私　　　　　立</t>
  </si>
  <si>
    <t>学校
法人立</t>
  </si>
  <si>
    <t>準学校
法人立</t>
  </si>
  <si>
    <t>財団
法人立</t>
  </si>
  <si>
    <t>社団
法人立</t>
  </si>
  <si>
    <t>その他
法人立</t>
  </si>
  <si>
    <t>理学・作業療法</t>
  </si>
  <si>
    <t>介 護 福 祉</t>
  </si>
  <si>
    <t>教育社会
福祉関係</t>
  </si>
  <si>
    <t>衛生関係</t>
  </si>
  <si>
    <t>情　　　 報</t>
  </si>
  <si>
    <t>動　　　 物</t>
  </si>
  <si>
    <t>区    分</t>
  </si>
  <si>
    <t>介護福祉</t>
  </si>
  <si>
    <t>動　　物</t>
  </si>
  <si>
    <t>高　等　課　程</t>
  </si>
  <si>
    <t>動　　 物</t>
  </si>
  <si>
    <t>　教育社会
　　福祉関係</t>
  </si>
  <si>
    <t>高等課程</t>
  </si>
  <si>
    <t>専門課程</t>
  </si>
  <si>
    <t>公立</t>
  </si>
  <si>
    <t>私立</t>
  </si>
  <si>
    <t>公　立</t>
  </si>
  <si>
    <t>私　立</t>
  </si>
  <si>
    <t>ビ ジ ネ ス</t>
  </si>
  <si>
    <t>デ ザ イ ン</t>
  </si>
  <si>
    <t>区    分</t>
  </si>
  <si>
    <t>理学･作業療法</t>
  </si>
  <si>
    <t>動物</t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</si>
  <si>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</si>
  <si>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</si>
  <si>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　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</si>
  <si>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r>
      <t>　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</si>
  <si>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t>情報処理</t>
  </si>
  <si>
    <t>看護</t>
  </si>
  <si>
    <t>歯科衛生</t>
  </si>
  <si>
    <t>調理</t>
  </si>
  <si>
    <t>理容</t>
  </si>
  <si>
    <t>美容</t>
  </si>
  <si>
    <t>その他</t>
  </si>
  <si>
    <r>
      <t>経理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簿記</t>
    </r>
  </si>
  <si>
    <t>情報</t>
  </si>
  <si>
    <t>ビジネス</t>
  </si>
  <si>
    <t>その他</t>
  </si>
  <si>
    <t>和洋裁</t>
  </si>
  <si>
    <t>その他</t>
  </si>
  <si>
    <t>はり・きゅう・あんま</t>
  </si>
  <si>
    <t>区  分</t>
  </si>
  <si>
    <t>計</t>
  </si>
  <si>
    <t>高   等   課   程</t>
  </si>
  <si>
    <t>入学定員</t>
  </si>
  <si>
    <t>計</t>
  </si>
  <si>
    <t>男</t>
  </si>
  <si>
    <t>女</t>
  </si>
  <si>
    <t>福井市</t>
  </si>
  <si>
    <t>敦賀市</t>
  </si>
  <si>
    <t>小浜市</t>
  </si>
  <si>
    <t>計</t>
  </si>
  <si>
    <t>福井市</t>
  </si>
  <si>
    <t>敦賀市</t>
  </si>
  <si>
    <t>小浜市</t>
  </si>
  <si>
    <t>区        分</t>
  </si>
  <si>
    <t>男</t>
  </si>
  <si>
    <t>計</t>
  </si>
  <si>
    <t>入学者数</t>
  </si>
  <si>
    <t>区      分</t>
  </si>
  <si>
    <t>計</t>
  </si>
  <si>
    <t xml:space="preserve">       高等課程</t>
  </si>
  <si>
    <t xml:space="preserve">       専門課程</t>
  </si>
  <si>
    <t>学校法人</t>
  </si>
  <si>
    <t>財団法人</t>
  </si>
  <si>
    <t>社団法人</t>
  </si>
  <si>
    <t>その他の法人</t>
  </si>
  <si>
    <t>個人</t>
  </si>
  <si>
    <t>計</t>
  </si>
  <si>
    <t>区      分</t>
  </si>
  <si>
    <t xml:space="preserve"> 計</t>
  </si>
  <si>
    <t>公     立</t>
  </si>
  <si>
    <t>私     立</t>
  </si>
  <si>
    <t>福　井　市</t>
  </si>
  <si>
    <t>敦　賀　市</t>
  </si>
  <si>
    <t>小　浜　市</t>
  </si>
  <si>
    <t>専　 　修  　学  　校</t>
  </si>
  <si>
    <t>男</t>
  </si>
  <si>
    <t>女</t>
  </si>
  <si>
    <t>（兼務者）</t>
  </si>
  <si>
    <t>専　 門　 課 　程</t>
  </si>
  <si>
    <t>(つづき)</t>
  </si>
  <si>
    <t>（つづき）</t>
  </si>
  <si>
    <t>専門課程を
置く学校</t>
  </si>
  <si>
    <t>高等課程を
置く学校</t>
  </si>
  <si>
    <t>一般課程を
置く学校</t>
  </si>
  <si>
    <t>越前 市</t>
  </si>
  <si>
    <t>永平寺町</t>
  </si>
  <si>
    <t>坂井市</t>
  </si>
  <si>
    <t>越　　　前　　　市</t>
  </si>
  <si>
    <t>坂　　　井　　　市</t>
  </si>
  <si>
    <t>越　前　市</t>
  </si>
  <si>
    <t>坂　井　市</t>
  </si>
  <si>
    <t>越前市</t>
  </si>
  <si>
    <t>永平寺町</t>
  </si>
  <si>
    <t>越　前　市</t>
  </si>
  <si>
    <t>坂　井　市</t>
  </si>
  <si>
    <t>国 立</t>
  </si>
  <si>
    <t>公 立</t>
  </si>
  <si>
    <t>区分</t>
  </si>
  <si>
    <t>教育社会
　　福祉関係</t>
  </si>
  <si>
    <t>美浜町</t>
  </si>
  <si>
    <t>製菓・製パン</t>
  </si>
  <si>
    <t>社会福祉</t>
  </si>
  <si>
    <t>タイピスト</t>
  </si>
  <si>
    <t>経営</t>
  </si>
  <si>
    <t>旅行</t>
  </si>
  <si>
    <t>茶華道</t>
  </si>
  <si>
    <t>演劇・映画</t>
  </si>
  <si>
    <t>法律行政</t>
  </si>
  <si>
    <t>スポーツ</t>
  </si>
  <si>
    <t>調理</t>
  </si>
  <si>
    <t>理容</t>
  </si>
  <si>
    <t>美容</t>
  </si>
  <si>
    <t>その他</t>
  </si>
  <si>
    <t>うち
4月1日～
5月1日
までの
募集分
(再掲)</t>
  </si>
  <si>
    <t>中学校卒業者</t>
  </si>
  <si>
    <t>高等学校卒業者</t>
  </si>
  <si>
    <t>ファッションビジネス</t>
  </si>
  <si>
    <t>文化・
　　教養関係</t>
  </si>
  <si>
    <t>入学定員</t>
  </si>
  <si>
    <t>男</t>
  </si>
  <si>
    <t>女</t>
  </si>
  <si>
    <t>入学
志願者</t>
  </si>
  <si>
    <t>401人以上</t>
  </si>
  <si>
    <t>（注）「0人」とは、休校中の学校。</t>
  </si>
  <si>
    <t>第 104 表  設置者別生徒数別学校数　　　　　　　　　　　</t>
  </si>
  <si>
    <t>第 105 表  類型別学校数</t>
  </si>
  <si>
    <t>第 106 表　学科別学校数</t>
  </si>
  <si>
    <t>第 107 表　市町村別学科数</t>
  </si>
  <si>
    <t>第 108 表   修業年限別学科数</t>
  </si>
  <si>
    <t>第 109 表　 課程別学科数</t>
  </si>
  <si>
    <t>第 110 表　 学科別生徒数</t>
  </si>
  <si>
    <t>第 111 表　 市町別生徒数</t>
  </si>
  <si>
    <t>第 113 表  市町別入学状況</t>
  </si>
  <si>
    <t xml:space="preserve">第 114 表  卒業年次別入学者数                        </t>
  </si>
  <si>
    <t>第 115 表  入学者のうち就業している者の数</t>
  </si>
  <si>
    <t>第 116 表  私立の設置者別課程別生徒数</t>
  </si>
  <si>
    <t>第 117 表  教員数（本務者）</t>
  </si>
  <si>
    <t>第 118 表  職員数（本務者）</t>
  </si>
  <si>
    <t>第 112 表　 学科別卒業者数（平成21年度間）</t>
  </si>
  <si>
    <t>一般</t>
  </si>
  <si>
    <t>専　門　課　程</t>
  </si>
  <si>
    <t xml:space="preserve">一般 課 程 </t>
  </si>
  <si>
    <t>一般課程</t>
  </si>
  <si>
    <t xml:space="preserve">       一般課程</t>
  </si>
  <si>
    <t>一 　般　 課 　程</t>
  </si>
  <si>
    <t>一　般　課　程</t>
  </si>
  <si>
    <t>平成22年3月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</si>
</sst>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0;&quot;-&quot;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2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4" fillId="4" borderId="0" applyNumberFormat="0" applyBorder="0" applyAlignment="0" applyProtection="0"/>
  </cellStyleXfs>
  <cellXfs count="545">
    <xf numFmtId="0" fontId="0" fillId="0" borderId="0" xfId="0" applyAlignment="1">
      <alignment/>
    </xf>
    <xf numFmtId="38" fontId="10" fillId="0" borderId="0" xfId="48" applyFont="1" applyFill="1" applyAlignment="1">
      <alignment/>
    </xf>
    <xf numFmtId="38" fontId="10" fillId="0" borderId="0" xfId="48" applyFont="1" applyFill="1" applyAlignment="1">
      <alignment horizontal="right"/>
    </xf>
    <xf numFmtId="38" fontId="4" fillId="0" borderId="0" xfId="48" applyFont="1" applyFill="1" applyAlignment="1">
      <alignment/>
    </xf>
    <xf numFmtId="38" fontId="10" fillId="0" borderId="10" xfId="48" applyFont="1" applyFill="1" applyBorder="1" applyAlignment="1">
      <alignment vertical="center"/>
    </xf>
    <xf numFmtId="38" fontId="10" fillId="0" borderId="11" xfId="48" applyFont="1" applyFill="1" applyBorder="1" applyAlignment="1">
      <alignment vertical="center"/>
    </xf>
    <xf numFmtId="38" fontId="10" fillId="0" borderId="12" xfId="48" applyFont="1" applyFill="1" applyBorder="1" applyAlignment="1">
      <alignment vertical="center"/>
    </xf>
    <xf numFmtId="38" fontId="10" fillId="0" borderId="13" xfId="48" applyFont="1" applyFill="1" applyBorder="1" applyAlignment="1">
      <alignment vertical="center"/>
    </xf>
    <xf numFmtId="38" fontId="10" fillId="0" borderId="0" xfId="48" applyFont="1" applyFill="1" applyBorder="1" applyAlignment="1">
      <alignment/>
    </xf>
    <xf numFmtId="38" fontId="3" fillId="0" borderId="1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10" fillId="0" borderId="18" xfId="48" applyFont="1" applyFill="1" applyBorder="1" applyAlignment="1">
      <alignment horizontal="distributed" vertical="center"/>
    </xf>
    <xf numFmtId="177" fontId="10" fillId="0" borderId="0" xfId="48" applyNumberFormat="1" applyFont="1" applyFill="1" applyBorder="1" applyAlignment="1">
      <alignment horizontal="right" vertical="center"/>
    </xf>
    <xf numFmtId="177" fontId="10" fillId="0" borderId="19" xfId="48" applyNumberFormat="1" applyFont="1" applyFill="1" applyBorder="1" applyAlignment="1">
      <alignment horizontal="right" vertical="center"/>
    </xf>
    <xf numFmtId="177" fontId="10" fillId="0" borderId="20" xfId="48" applyNumberFormat="1" applyFont="1" applyFill="1" applyBorder="1" applyAlignment="1">
      <alignment horizontal="right" vertical="center"/>
    </xf>
    <xf numFmtId="177" fontId="10" fillId="0" borderId="21" xfId="48" applyNumberFormat="1" applyFont="1" applyFill="1" applyBorder="1" applyAlignment="1">
      <alignment horizontal="right" vertical="center"/>
    </xf>
    <xf numFmtId="38" fontId="10" fillId="0" borderId="22" xfId="48" applyFont="1" applyFill="1" applyBorder="1" applyAlignment="1">
      <alignment horizontal="distributed" vertical="center"/>
    </xf>
    <xf numFmtId="177" fontId="10" fillId="0" borderId="23" xfId="48" applyNumberFormat="1" applyFont="1" applyFill="1" applyBorder="1" applyAlignment="1">
      <alignment horizontal="right" vertical="center"/>
    </xf>
    <xf numFmtId="177" fontId="10" fillId="0" borderId="24" xfId="48" applyNumberFormat="1" applyFont="1" applyFill="1" applyBorder="1" applyAlignment="1">
      <alignment horizontal="right" vertical="center"/>
    </xf>
    <xf numFmtId="177" fontId="10" fillId="0" borderId="25" xfId="48" applyNumberFormat="1" applyFont="1" applyFill="1" applyBorder="1" applyAlignment="1">
      <alignment horizontal="right" vertical="center"/>
    </xf>
    <xf numFmtId="177" fontId="10" fillId="0" borderId="26" xfId="48" applyNumberFormat="1" applyFont="1" applyFill="1" applyBorder="1" applyAlignment="1">
      <alignment horizontal="right" vertical="center"/>
    </xf>
    <xf numFmtId="177" fontId="10" fillId="0" borderId="27" xfId="48" applyNumberFormat="1" applyFont="1" applyFill="1" applyBorder="1" applyAlignment="1">
      <alignment horizontal="right" vertical="center"/>
    </xf>
    <xf numFmtId="38" fontId="10" fillId="0" borderId="28" xfId="48" applyFont="1" applyFill="1" applyBorder="1" applyAlignment="1">
      <alignment horizontal="distributed" vertical="center"/>
    </xf>
    <xf numFmtId="177" fontId="10" fillId="0" borderId="29" xfId="48" applyNumberFormat="1" applyFont="1" applyFill="1" applyBorder="1" applyAlignment="1">
      <alignment horizontal="right" vertical="center"/>
    </xf>
    <xf numFmtId="177" fontId="10" fillId="0" borderId="30" xfId="48" applyNumberFormat="1" applyFont="1" applyFill="1" applyBorder="1" applyAlignment="1">
      <alignment horizontal="right" vertical="center"/>
    </xf>
    <xf numFmtId="177" fontId="10" fillId="0" borderId="31" xfId="48" applyNumberFormat="1" applyFont="1" applyFill="1" applyBorder="1" applyAlignment="1">
      <alignment horizontal="right" vertical="center"/>
    </xf>
    <xf numFmtId="177" fontId="10" fillId="0" borderId="32" xfId="48" applyNumberFormat="1" applyFont="1" applyFill="1" applyBorder="1" applyAlignment="1">
      <alignment horizontal="right" vertical="center"/>
    </xf>
    <xf numFmtId="38" fontId="3" fillId="0" borderId="33" xfId="48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10" fillId="0" borderId="35" xfId="48" applyFont="1" applyFill="1" applyBorder="1" applyAlignment="1">
      <alignment horizontal="center" vertical="center"/>
    </xf>
    <xf numFmtId="177" fontId="10" fillId="0" borderId="36" xfId="48" applyNumberFormat="1" applyFont="1" applyFill="1" applyBorder="1" applyAlignment="1">
      <alignment horizontal="right" vertical="center"/>
    </xf>
    <xf numFmtId="177" fontId="10" fillId="0" borderId="37" xfId="48" applyNumberFormat="1" applyFont="1" applyFill="1" applyBorder="1" applyAlignment="1">
      <alignment horizontal="right" vertical="center"/>
    </xf>
    <xf numFmtId="177" fontId="10" fillId="0" borderId="38" xfId="48" applyNumberFormat="1" applyFont="1" applyFill="1" applyBorder="1" applyAlignment="1">
      <alignment horizontal="right" vertical="center"/>
    </xf>
    <xf numFmtId="177" fontId="10" fillId="0" borderId="39" xfId="48" applyNumberFormat="1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horizontal="right"/>
    </xf>
    <xf numFmtId="0" fontId="10" fillId="0" borderId="0" xfId="62" applyFont="1" applyFill="1">
      <alignment/>
      <protection/>
    </xf>
    <xf numFmtId="0" fontId="10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0" fontId="10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0" fontId="10" fillId="0" borderId="18" xfId="62" applyFont="1" applyFill="1" applyBorder="1" applyAlignment="1">
      <alignment horizontal="distributed" vertical="center"/>
      <protection/>
    </xf>
    <xf numFmtId="0" fontId="10" fillId="0" borderId="40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17" xfId="62" applyFont="1" applyFill="1" applyBorder="1" applyAlignment="1">
      <alignment horizontal="center" vertical="center"/>
      <protection/>
    </xf>
    <xf numFmtId="0" fontId="10" fillId="0" borderId="41" xfId="62" applyFont="1" applyFill="1" applyBorder="1" applyAlignment="1">
      <alignment vertical="center"/>
      <protection/>
    </xf>
    <xf numFmtId="177" fontId="10" fillId="0" borderId="20" xfId="62" applyNumberFormat="1" applyFont="1" applyFill="1" applyBorder="1" applyAlignment="1">
      <alignment horizontal="right" vertical="center"/>
      <protection/>
    </xf>
    <xf numFmtId="177" fontId="10" fillId="0" borderId="19" xfId="62" applyNumberFormat="1" applyFont="1" applyFill="1" applyBorder="1" applyAlignment="1">
      <alignment horizontal="right" vertical="center"/>
      <protection/>
    </xf>
    <xf numFmtId="177" fontId="10" fillId="0" borderId="21" xfId="62" applyNumberFormat="1" applyFont="1" applyFill="1" applyBorder="1" applyAlignment="1">
      <alignment horizontal="right" vertical="center"/>
      <protection/>
    </xf>
    <xf numFmtId="177" fontId="10" fillId="0" borderId="0" xfId="62" applyNumberFormat="1" applyFont="1" applyFill="1" applyBorder="1" applyAlignment="1">
      <alignment horizontal="right" vertical="center"/>
      <protection/>
    </xf>
    <xf numFmtId="177" fontId="10" fillId="0" borderId="19" xfId="62" applyNumberFormat="1" applyFont="1" applyFill="1" applyBorder="1" applyAlignment="1">
      <alignment vertical="center"/>
      <protection/>
    </xf>
    <xf numFmtId="0" fontId="10" fillId="0" borderId="35" xfId="62" applyFont="1" applyFill="1" applyBorder="1" applyAlignment="1">
      <alignment horizontal="distributed" vertical="center"/>
      <protection/>
    </xf>
    <xf numFmtId="177" fontId="10" fillId="0" borderId="36" xfId="62" applyNumberFormat="1" applyFont="1" applyFill="1" applyBorder="1" applyAlignment="1">
      <alignment horizontal="right" vertical="center"/>
      <protection/>
    </xf>
    <xf numFmtId="177" fontId="10" fillId="0" borderId="37" xfId="62" applyNumberFormat="1" applyFont="1" applyFill="1" applyBorder="1" applyAlignment="1">
      <alignment horizontal="right" vertical="center"/>
      <protection/>
    </xf>
    <xf numFmtId="177" fontId="10" fillId="0" borderId="38" xfId="62" applyNumberFormat="1" applyFont="1" applyFill="1" applyBorder="1" applyAlignment="1">
      <alignment horizontal="right" vertical="center"/>
      <protection/>
    </xf>
    <xf numFmtId="177" fontId="10" fillId="0" borderId="39" xfId="62" applyNumberFormat="1" applyFont="1" applyFill="1" applyBorder="1" applyAlignment="1">
      <alignment horizontal="right" vertical="center"/>
      <protection/>
    </xf>
    <xf numFmtId="0" fontId="10" fillId="0" borderId="13" xfId="62" applyFont="1" applyFill="1" applyBorder="1" applyAlignment="1">
      <alignment horizontal="distributed" vertical="center"/>
      <protection/>
    </xf>
    <xf numFmtId="41" fontId="10" fillId="0" borderId="13" xfId="62" applyNumberFormat="1" applyFont="1" applyFill="1" applyBorder="1" applyAlignment="1">
      <alignment horizontal="right" vertical="center"/>
      <protection/>
    </xf>
    <xf numFmtId="0" fontId="10" fillId="0" borderId="29" xfId="62" applyFont="1" applyFill="1" applyBorder="1" applyAlignment="1">
      <alignment vertical="center"/>
      <protection/>
    </xf>
    <xf numFmtId="0" fontId="10" fillId="0" borderId="29" xfId="62" applyFont="1" applyFill="1" applyBorder="1">
      <alignment/>
      <protection/>
    </xf>
    <xf numFmtId="177" fontId="10" fillId="0" borderId="23" xfId="62" applyNumberFormat="1" applyFont="1" applyFill="1" applyBorder="1" applyAlignment="1">
      <alignment horizontal="right" vertical="center"/>
      <protection/>
    </xf>
    <xf numFmtId="177" fontId="10" fillId="0" borderId="25" xfId="62" applyNumberFormat="1" applyFont="1" applyFill="1" applyBorder="1" applyAlignment="1">
      <alignment horizontal="right" vertical="center"/>
      <protection/>
    </xf>
    <xf numFmtId="177" fontId="10" fillId="0" borderId="29" xfId="62" applyNumberFormat="1" applyFont="1" applyFill="1" applyBorder="1" applyAlignment="1">
      <alignment horizontal="right" vertical="center"/>
      <protection/>
    </xf>
    <xf numFmtId="177" fontId="10" fillId="0" borderId="3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>
      <alignment/>
      <protection/>
    </xf>
    <xf numFmtId="0" fontId="10" fillId="0" borderId="42" xfId="62" applyFont="1" applyFill="1" applyBorder="1" applyAlignment="1">
      <alignment horizontal="center" vertical="center"/>
      <protection/>
    </xf>
    <xf numFmtId="0" fontId="10" fillId="0" borderId="43" xfId="62" applyFont="1" applyFill="1" applyBorder="1" applyAlignment="1">
      <alignment horizontal="center" vertical="center"/>
      <protection/>
    </xf>
    <xf numFmtId="0" fontId="10" fillId="0" borderId="44" xfId="62" applyFont="1" applyFill="1" applyBorder="1" applyAlignment="1">
      <alignment horizontal="center" vertical="center"/>
      <protection/>
    </xf>
    <xf numFmtId="0" fontId="10" fillId="0" borderId="45" xfId="62" applyFont="1" applyFill="1" applyBorder="1" applyAlignment="1">
      <alignment horizontal="center" wrapText="1"/>
      <protection/>
    </xf>
    <xf numFmtId="0" fontId="3" fillId="0" borderId="46" xfId="6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47" xfId="62" applyFont="1" applyFill="1" applyBorder="1" applyAlignment="1">
      <alignment horizontal="center" wrapText="1"/>
      <protection/>
    </xf>
    <xf numFmtId="0" fontId="3" fillId="0" borderId="48" xfId="62" applyFont="1" applyFill="1" applyBorder="1" applyAlignment="1">
      <alignment horizontal="center" vertical="center"/>
      <protection/>
    </xf>
    <xf numFmtId="177" fontId="10" fillId="0" borderId="49" xfId="62" applyNumberFormat="1" applyFont="1" applyFill="1" applyBorder="1" applyAlignment="1">
      <alignment horizontal="right" vertical="center"/>
      <protection/>
    </xf>
    <xf numFmtId="177" fontId="10" fillId="0" borderId="50" xfId="62" applyNumberFormat="1" applyFont="1" applyFill="1" applyBorder="1" applyAlignment="1">
      <alignment horizontal="right" vertical="center"/>
      <protection/>
    </xf>
    <xf numFmtId="0" fontId="3" fillId="0" borderId="14" xfId="62" applyFont="1" applyFill="1" applyBorder="1" applyAlignment="1">
      <alignment horizontal="center" vertical="top" wrapText="1"/>
      <protection/>
    </xf>
    <xf numFmtId="0" fontId="3" fillId="0" borderId="17" xfId="62" applyFont="1" applyFill="1" applyBorder="1" applyAlignment="1">
      <alignment horizontal="center" vertical="center"/>
      <protection/>
    </xf>
    <xf numFmtId="177" fontId="10" fillId="0" borderId="41" xfId="62" applyNumberFormat="1" applyFont="1" applyFill="1" applyBorder="1" applyAlignment="1">
      <alignment horizontal="right" vertical="center"/>
      <protection/>
    </xf>
    <xf numFmtId="177" fontId="10" fillId="0" borderId="15" xfId="62" applyNumberFormat="1" applyFont="1" applyFill="1" applyBorder="1" applyAlignment="1">
      <alignment horizontal="right" vertical="center"/>
      <protection/>
    </xf>
    <xf numFmtId="0" fontId="10" fillId="0" borderId="51" xfId="62" applyFont="1" applyFill="1" applyBorder="1" applyAlignment="1">
      <alignment horizontal="center" vertical="center"/>
      <protection/>
    </xf>
    <xf numFmtId="177" fontId="10" fillId="0" borderId="47" xfId="62" applyNumberFormat="1" applyFont="1" applyFill="1" applyBorder="1" applyAlignment="1">
      <alignment horizontal="right" vertical="center"/>
      <protection/>
    </xf>
    <xf numFmtId="177" fontId="10" fillId="0" borderId="52" xfId="62" applyNumberFormat="1" applyFont="1" applyFill="1" applyBorder="1" applyAlignment="1">
      <alignment horizontal="right" vertical="center"/>
      <protection/>
    </xf>
    <xf numFmtId="177" fontId="10" fillId="0" borderId="53" xfId="62" applyNumberFormat="1" applyFont="1" applyFill="1" applyBorder="1" applyAlignment="1">
      <alignment horizontal="right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3" fillId="0" borderId="54" xfId="62" applyFont="1" applyFill="1" applyBorder="1" applyAlignment="1">
      <alignment horizontal="center" vertical="top" wrapText="1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10" fillId="0" borderId="35" xfId="62" applyFont="1" applyFill="1" applyBorder="1" applyAlignment="1">
      <alignment horizontal="center" vertical="center"/>
      <protection/>
    </xf>
    <xf numFmtId="177" fontId="10" fillId="0" borderId="55" xfId="62" applyNumberFormat="1" applyFont="1" applyFill="1" applyBorder="1" applyAlignment="1">
      <alignment horizontal="right" vertical="center"/>
      <protection/>
    </xf>
    <xf numFmtId="177" fontId="10" fillId="0" borderId="56" xfId="62" applyNumberFormat="1" applyFont="1" applyFill="1" applyBorder="1" applyAlignment="1">
      <alignment horizontal="right" vertical="center"/>
      <protection/>
    </xf>
    <xf numFmtId="177" fontId="10" fillId="0" borderId="57" xfId="62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7" fontId="10" fillId="0" borderId="52" xfId="48" applyNumberFormat="1" applyFont="1" applyFill="1" applyBorder="1" applyAlignment="1">
      <alignment horizontal="right" vertical="center"/>
    </xf>
    <xf numFmtId="177" fontId="10" fillId="0" borderId="41" xfId="48" applyNumberFormat="1" applyFont="1" applyFill="1" applyBorder="1" applyAlignment="1">
      <alignment horizontal="right" vertical="center"/>
    </xf>
    <xf numFmtId="177" fontId="10" fillId="0" borderId="59" xfId="48" applyNumberFormat="1" applyFont="1" applyFill="1" applyBorder="1" applyAlignment="1">
      <alignment horizontal="right" vertical="center"/>
    </xf>
    <xf numFmtId="177" fontId="10" fillId="0" borderId="17" xfId="48" applyNumberFormat="1" applyFont="1" applyFill="1" applyBorder="1" applyAlignment="1">
      <alignment horizontal="right" vertical="center"/>
    </xf>
    <xf numFmtId="177" fontId="10" fillId="0" borderId="40" xfId="48" applyNumberFormat="1" applyFont="1" applyFill="1" applyBorder="1" applyAlignment="1">
      <alignment horizontal="right" vertical="center"/>
    </xf>
    <xf numFmtId="177" fontId="10" fillId="0" borderId="15" xfId="48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distributed" vertical="center"/>
    </xf>
    <xf numFmtId="177" fontId="10" fillId="0" borderId="61" xfId="48" applyNumberFormat="1" applyFont="1" applyFill="1" applyBorder="1" applyAlignment="1">
      <alignment horizontal="right" vertical="center"/>
    </xf>
    <xf numFmtId="177" fontId="10" fillId="0" borderId="62" xfId="48" applyNumberFormat="1" applyFont="1" applyFill="1" applyBorder="1" applyAlignment="1">
      <alignment horizontal="right" vertical="center"/>
    </xf>
    <xf numFmtId="177" fontId="10" fillId="0" borderId="63" xfId="48" applyNumberFormat="1" applyFont="1" applyFill="1" applyBorder="1" applyAlignment="1">
      <alignment horizontal="right" vertical="center"/>
    </xf>
    <xf numFmtId="177" fontId="10" fillId="0" borderId="64" xfId="48" applyNumberFormat="1" applyFont="1" applyFill="1" applyBorder="1" applyAlignment="1">
      <alignment horizontal="right" vertical="center"/>
    </xf>
    <xf numFmtId="177" fontId="10" fillId="0" borderId="65" xfId="4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77" fontId="10" fillId="0" borderId="0" xfId="48" applyNumberFormat="1" applyFont="1" applyFill="1" applyBorder="1" applyAlignment="1">
      <alignment vertical="center"/>
    </xf>
    <xf numFmtId="177" fontId="10" fillId="0" borderId="52" xfId="48" applyNumberFormat="1" applyFont="1" applyFill="1" applyBorder="1" applyAlignment="1">
      <alignment vertical="center"/>
    </xf>
    <xf numFmtId="177" fontId="10" fillId="0" borderId="18" xfId="48" applyNumberFormat="1" applyFont="1" applyFill="1" applyBorder="1" applyAlignment="1">
      <alignment vertical="center"/>
    </xf>
    <xf numFmtId="177" fontId="10" fillId="0" borderId="18" xfId="48" applyNumberFormat="1" applyFont="1" applyFill="1" applyBorder="1" applyAlignment="1">
      <alignment horizontal="right" vertical="center"/>
    </xf>
    <xf numFmtId="177" fontId="10" fillId="0" borderId="66" xfId="48" applyNumberFormat="1" applyFont="1" applyFill="1" applyBorder="1" applyAlignment="1">
      <alignment vertical="center"/>
    </xf>
    <xf numFmtId="177" fontId="10" fillId="0" borderId="67" xfId="48" applyNumberFormat="1" applyFont="1" applyFill="1" applyBorder="1" applyAlignment="1">
      <alignment vertical="center"/>
    </xf>
    <xf numFmtId="177" fontId="10" fillId="0" borderId="46" xfId="48" applyNumberFormat="1" applyFont="1" applyFill="1" applyBorder="1" applyAlignment="1">
      <alignment vertical="center"/>
    </xf>
    <xf numFmtId="177" fontId="10" fillId="0" borderId="68" xfId="48" applyNumberFormat="1" applyFont="1" applyFill="1" applyBorder="1" applyAlignment="1">
      <alignment horizontal="right" vertical="center"/>
    </xf>
    <xf numFmtId="177" fontId="10" fillId="0" borderId="67" xfId="48" applyNumberFormat="1" applyFont="1" applyFill="1" applyBorder="1" applyAlignment="1">
      <alignment horizontal="right" vertical="center"/>
    </xf>
    <xf numFmtId="177" fontId="10" fillId="0" borderId="46" xfId="48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textRotation="255"/>
    </xf>
    <xf numFmtId="177" fontId="10" fillId="0" borderId="41" xfId="48" applyNumberFormat="1" applyFont="1" applyFill="1" applyBorder="1" applyAlignment="1">
      <alignment vertical="center"/>
    </xf>
    <xf numFmtId="177" fontId="10" fillId="0" borderId="59" xfId="48" applyNumberFormat="1" applyFont="1" applyFill="1" applyBorder="1" applyAlignment="1">
      <alignment vertical="center"/>
    </xf>
    <xf numFmtId="177" fontId="10" fillId="0" borderId="69" xfId="48" applyNumberFormat="1" applyFont="1" applyFill="1" applyBorder="1" applyAlignment="1">
      <alignment vertical="center"/>
    </xf>
    <xf numFmtId="177" fontId="10" fillId="0" borderId="69" xfId="48" applyNumberFormat="1" applyFont="1" applyFill="1" applyBorder="1" applyAlignment="1">
      <alignment horizontal="right" vertical="center"/>
    </xf>
    <xf numFmtId="177" fontId="10" fillId="0" borderId="21" xfId="48" applyNumberFormat="1" applyFont="1" applyFill="1" applyBorder="1" applyAlignment="1">
      <alignment vertical="center"/>
    </xf>
    <xf numFmtId="177" fontId="10" fillId="0" borderId="66" xfId="48" applyNumberFormat="1" applyFont="1" applyFill="1" applyBorder="1" applyAlignment="1">
      <alignment horizontal="right" vertical="center"/>
    </xf>
    <xf numFmtId="177" fontId="10" fillId="0" borderId="70" xfId="48" applyNumberFormat="1" applyFont="1" applyFill="1" applyBorder="1" applyAlignment="1">
      <alignment vertical="center"/>
    </xf>
    <xf numFmtId="177" fontId="10" fillId="0" borderId="28" xfId="48" applyNumberFormat="1" applyFont="1" applyFill="1" applyBorder="1" applyAlignment="1">
      <alignment vertical="center"/>
    </xf>
    <xf numFmtId="177" fontId="10" fillId="0" borderId="70" xfId="48" applyNumberFormat="1" applyFont="1" applyFill="1" applyBorder="1" applyAlignment="1">
      <alignment horizontal="right" vertical="center"/>
    </xf>
    <xf numFmtId="177" fontId="10" fillId="0" borderId="28" xfId="48" applyNumberFormat="1" applyFont="1" applyFill="1" applyBorder="1" applyAlignment="1">
      <alignment horizontal="right" vertical="center"/>
    </xf>
    <xf numFmtId="177" fontId="10" fillId="0" borderId="29" xfId="48" applyNumberFormat="1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177" fontId="10" fillId="0" borderId="73" xfId="0" applyNumberFormat="1" applyFont="1" applyFill="1" applyBorder="1" applyAlignment="1">
      <alignment horizontal="right" vertical="center"/>
    </xf>
    <xf numFmtId="177" fontId="10" fillId="0" borderId="74" xfId="0" applyNumberFormat="1" applyFont="1" applyFill="1" applyBorder="1" applyAlignment="1">
      <alignment horizontal="right" vertical="center"/>
    </xf>
    <xf numFmtId="177" fontId="10" fillId="0" borderId="75" xfId="0" applyNumberFormat="1" applyFont="1" applyFill="1" applyBorder="1" applyAlignment="1">
      <alignment horizontal="right" vertical="center"/>
    </xf>
    <xf numFmtId="177" fontId="10" fillId="0" borderId="76" xfId="0" applyNumberFormat="1" applyFont="1" applyFill="1" applyBorder="1" applyAlignment="1">
      <alignment horizontal="right" vertical="center"/>
    </xf>
    <xf numFmtId="177" fontId="10" fillId="0" borderId="77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/>
    </xf>
    <xf numFmtId="177" fontId="10" fillId="0" borderId="78" xfId="0" applyNumberFormat="1" applyFont="1" applyFill="1" applyBorder="1" applyAlignment="1">
      <alignment horizontal="right" vertical="center"/>
    </xf>
    <xf numFmtId="177" fontId="10" fillId="0" borderId="53" xfId="0" applyNumberFormat="1" applyFont="1" applyFill="1" applyBorder="1" applyAlignment="1">
      <alignment horizontal="right" vertical="center"/>
    </xf>
    <xf numFmtId="177" fontId="10" fillId="0" borderId="47" xfId="0" applyNumberFormat="1" applyFont="1" applyFill="1" applyBorder="1" applyAlignment="1">
      <alignment horizontal="right" vertical="center"/>
    </xf>
    <xf numFmtId="177" fontId="10" fillId="0" borderId="52" xfId="0" applyNumberFormat="1" applyFont="1" applyFill="1" applyBorder="1" applyAlignment="1">
      <alignment horizontal="right" vertical="center"/>
    </xf>
    <xf numFmtId="177" fontId="10" fillId="0" borderId="19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distributed" vertical="center"/>
    </xf>
    <xf numFmtId="177" fontId="10" fillId="0" borderId="79" xfId="0" applyNumberFormat="1" applyFont="1" applyFill="1" applyBorder="1" applyAlignment="1">
      <alignment horizontal="right" vertical="center"/>
    </xf>
    <xf numFmtId="177" fontId="10" fillId="0" borderId="80" xfId="0" applyNumberFormat="1" applyFont="1" applyFill="1" applyBorder="1" applyAlignment="1">
      <alignment horizontal="right" vertical="center"/>
    </xf>
    <xf numFmtId="177" fontId="10" fillId="0" borderId="81" xfId="0" applyNumberFormat="1" applyFont="1" applyFill="1" applyBorder="1" applyAlignment="1">
      <alignment horizontal="right" vertical="center"/>
    </xf>
    <xf numFmtId="177" fontId="10" fillId="0" borderId="71" xfId="0" applyNumberFormat="1" applyFont="1" applyFill="1" applyBorder="1" applyAlignment="1">
      <alignment horizontal="right" vertical="center"/>
    </xf>
    <xf numFmtId="177" fontId="10" fillId="0" borderId="5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distributed" vertical="center"/>
    </xf>
    <xf numFmtId="177" fontId="10" fillId="0" borderId="82" xfId="0" applyNumberFormat="1" applyFont="1" applyFill="1" applyBorder="1" applyAlignment="1">
      <alignment horizontal="right" vertical="center"/>
    </xf>
    <xf numFmtId="177" fontId="10" fillId="0" borderId="83" xfId="0" applyNumberFormat="1" applyFont="1" applyFill="1" applyBorder="1" applyAlignment="1">
      <alignment horizontal="right" vertical="center"/>
    </xf>
    <xf numFmtId="177" fontId="10" fillId="0" borderId="84" xfId="0" applyNumberFormat="1" applyFont="1" applyFill="1" applyBorder="1" applyAlignment="1">
      <alignment horizontal="right" vertical="center"/>
    </xf>
    <xf numFmtId="177" fontId="10" fillId="0" borderId="24" xfId="0" applyNumberFormat="1" applyFont="1" applyFill="1" applyBorder="1" applyAlignment="1">
      <alignment horizontal="right" vertical="center"/>
    </xf>
    <xf numFmtId="177" fontId="10" fillId="0" borderId="25" xfId="0" applyNumberFormat="1" applyFont="1" applyFill="1" applyBorder="1" applyAlignment="1">
      <alignment horizontal="right" vertical="center"/>
    </xf>
    <xf numFmtId="177" fontId="10" fillId="0" borderId="85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/>
    </xf>
    <xf numFmtId="177" fontId="10" fillId="0" borderId="86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7" fontId="10" fillId="0" borderId="7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10" fillId="0" borderId="22" xfId="48" applyNumberFormat="1" applyFont="1" applyFill="1" applyBorder="1" applyAlignment="1">
      <alignment horizontal="right" vertical="center"/>
    </xf>
    <xf numFmtId="177" fontId="10" fillId="0" borderId="87" xfId="48" applyNumberFormat="1" applyFont="1" applyFill="1" applyBorder="1" applyAlignment="1">
      <alignment horizontal="right" vertical="center"/>
    </xf>
    <xf numFmtId="177" fontId="10" fillId="0" borderId="58" xfId="48" applyNumberFormat="1" applyFont="1" applyFill="1" applyBorder="1" applyAlignment="1">
      <alignment horizontal="right" vertical="center"/>
    </xf>
    <xf numFmtId="177" fontId="10" fillId="0" borderId="88" xfId="48" applyNumberFormat="1" applyFont="1" applyFill="1" applyBorder="1" applyAlignment="1">
      <alignment horizontal="right" vertical="center"/>
    </xf>
    <xf numFmtId="177" fontId="10" fillId="0" borderId="89" xfId="48" applyNumberFormat="1" applyFont="1" applyFill="1" applyBorder="1" applyAlignment="1">
      <alignment horizontal="right" vertical="center"/>
    </xf>
    <xf numFmtId="0" fontId="10" fillId="0" borderId="0" xfId="61" applyFont="1" applyFill="1">
      <alignment/>
      <protection/>
    </xf>
    <xf numFmtId="0" fontId="4" fillId="0" borderId="29" xfId="61" applyFont="1" applyFill="1" applyBorder="1">
      <alignment/>
      <protection/>
    </xf>
    <xf numFmtId="0" fontId="10" fillId="0" borderId="29" xfId="61" applyFont="1" applyFill="1" applyBorder="1">
      <alignment/>
      <protection/>
    </xf>
    <xf numFmtId="0" fontId="10" fillId="0" borderId="90" xfId="61" applyFont="1" applyFill="1" applyBorder="1" applyAlignment="1">
      <alignment horizontal="distributed" vertical="center"/>
      <protection/>
    </xf>
    <xf numFmtId="0" fontId="10" fillId="0" borderId="13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1" fillId="0" borderId="70" xfId="61" applyFont="1" applyFill="1" applyBorder="1" applyAlignment="1">
      <alignment horizontal="center" vertical="center" textRotation="255"/>
      <protection/>
    </xf>
    <xf numFmtId="0" fontId="11" fillId="0" borderId="30" xfId="61" applyFont="1" applyFill="1" applyBorder="1" applyAlignment="1">
      <alignment horizontal="center" vertical="center" textRotation="255"/>
      <protection/>
    </xf>
    <xf numFmtId="0" fontId="11" fillId="0" borderId="70" xfId="61" applyFont="1" applyFill="1" applyBorder="1" applyAlignment="1">
      <alignment horizontal="center" vertical="center" textRotation="255"/>
      <protection/>
    </xf>
    <xf numFmtId="0" fontId="11" fillId="0" borderId="32" xfId="61" applyFont="1" applyFill="1" applyBorder="1" applyAlignment="1">
      <alignment horizontal="center" vertical="center" textRotation="255"/>
      <protection/>
    </xf>
    <xf numFmtId="0" fontId="3" fillId="0" borderId="54" xfId="61" applyFont="1" applyFill="1" applyBorder="1" applyAlignment="1">
      <alignment horizontal="center" vertical="center"/>
      <protection/>
    </xf>
    <xf numFmtId="0" fontId="10" fillId="0" borderId="91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177" fontId="10" fillId="0" borderId="92" xfId="61" applyNumberFormat="1" applyFont="1" applyFill="1" applyBorder="1" applyAlignment="1">
      <alignment horizontal="right" vertical="center"/>
      <protection/>
    </xf>
    <xf numFmtId="177" fontId="10" fillId="0" borderId="93" xfId="61" applyNumberFormat="1" applyFont="1" applyFill="1" applyBorder="1" applyAlignment="1">
      <alignment horizontal="right" vertical="center"/>
      <protection/>
    </xf>
    <xf numFmtId="177" fontId="10" fillId="0" borderId="52" xfId="61" applyNumberFormat="1" applyFont="1" applyFill="1" applyBorder="1" applyAlignment="1">
      <alignment horizontal="right" vertical="center"/>
      <protection/>
    </xf>
    <xf numFmtId="177" fontId="10" fillId="0" borderId="19" xfId="61" applyNumberFormat="1" applyFont="1" applyFill="1" applyBorder="1" applyAlignment="1">
      <alignment horizontal="right" vertical="center"/>
      <protection/>
    </xf>
    <xf numFmtId="177" fontId="10" fillId="0" borderId="21" xfId="61" applyNumberFormat="1" applyFont="1" applyFill="1" applyBorder="1" applyAlignment="1">
      <alignment horizontal="right" vertical="center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177" fontId="10" fillId="0" borderId="94" xfId="61" applyNumberFormat="1" applyFont="1" applyFill="1" applyBorder="1" applyAlignment="1">
      <alignment horizontal="right" vertical="center"/>
      <protection/>
    </xf>
    <xf numFmtId="177" fontId="10" fillId="0" borderId="67" xfId="61" applyNumberFormat="1" applyFont="1" applyFill="1" applyBorder="1" applyAlignment="1">
      <alignment horizontal="right" vertical="center"/>
      <protection/>
    </xf>
    <xf numFmtId="177" fontId="10" fillId="0" borderId="95" xfId="61" applyNumberFormat="1" applyFont="1" applyFill="1" applyBorder="1" applyAlignment="1">
      <alignment horizontal="right" vertical="center"/>
      <protection/>
    </xf>
    <xf numFmtId="177" fontId="10" fillId="0" borderId="66" xfId="61" applyNumberFormat="1" applyFont="1" applyFill="1" applyBorder="1" applyAlignment="1">
      <alignment horizontal="right" vertical="center"/>
      <protection/>
    </xf>
    <xf numFmtId="0" fontId="3" fillId="0" borderId="96" xfId="61" applyFont="1" applyFill="1" applyBorder="1" applyAlignment="1">
      <alignment horizontal="distributed" vertical="center"/>
      <protection/>
    </xf>
    <xf numFmtId="177" fontId="10" fillId="0" borderId="71" xfId="61" applyNumberFormat="1" applyFont="1" applyFill="1" applyBorder="1" applyAlignment="1">
      <alignment horizontal="right" vertical="center"/>
      <protection/>
    </xf>
    <xf numFmtId="0" fontId="3" fillId="0" borderId="97" xfId="61" applyFont="1" applyFill="1" applyBorder="1" applyAlignment="1">
      <alignment horizontal="distributed" vertical="center"/>
      <protection/>
    </xf>
    <xf numFmtId="177" fontId="10" fillId="0" borderId="15" xfId="61" applyNumberFormat="1" applyFont="1" applyFill="1" applyBorder="1" applyAlignment="1">
      <alignment horizontal="right" vertical="center"/>
      <protection/>
    </xf>
    <xf numFmtId="177" fontId="10" fillId="0" borderId="59" xfId="61" applyNumberFormat="1" applyFont="1" applyFill="1" applyBorder="1" applyAlignment="1">
      <alignment horizontal="right" vertical="center"/>
      <protection/>
    </xf>
    <xf numFmtId="177" fontId="10" fillId="0" borderId="17" xfId="61" applyNumberFormat="1" applyFont="1" applyFill="1" applyBorder="1" applyAlignment="1">
      <alignment horizontal="right" vertical="center"/>
      <protection/>
    </xf>
    <xf numFmtId="177" fontId="10" fillId="0" borderId="41" xfId="61" applyNumberFormat="1" applyFont="1" applyFill="1" applyBorder="1" applyAlignment="1">
      <alignment horizontal="right" vertical="center"/>
      <protection/>
    </xf>
    <xf numFmtId="0" fontId="3" fillId="0" borderId="98" xfId="61" applyFont="1" applyFill="1" applyBorder="1" applyAlignment="1">
      <alignment horizontal="distributed" vertical="center"/>
      <protection/>
    </xf>
    <xf numFmtId="177" fontId="10" fillId="0" borderId="25" xfId="61" applyNumberFormat="1" applyFont="1" applyFill="1" applyBorder="1" applyAlignment="1">
      <alignment horizontal="right" vertical="center"/>
      <protection/>
    </xf>
    <xf numFmtId="177" fontId="10" fillId="0" borderId="24" xfId="61" applyNumberFormat="1" applyFont="1" applyFill="1" applyBorder="1" applyAlignment="1">
      <alignment horizontal="right" vertical="center"/>
      <protection/>
    </xf>
    <xf numFmtId="177" fontId="10" fillId="0" borderId="27" xfId="61" applyNumberFormat="1" applyFont="1" applyFill="1" applyBorder="1" applyAlignment="1">
      <alignment horizontal="right" vertical="center"/>
      <protection/>
    </xf>
    <xf numFmtId="177" fontId="10" fillId="0" borderId="23" xfId="61" applyNumberFormat="1" applyFont="1" applyFill="1" applyBorder="1" applyAlignment="1">
      <alignment horizontal="right" vertical="center"/>
      <protection/>
    </xf>
    <xf numFmtId="0" fontId="3" fillId="0" borderId="99" xfId="61" applyFont="1" applyFill="1" applyBorder="1" applyAlignment="1">
      <alignment horizontal="distributed" vertical="center"/>
      <protection/>
    </xf>
    <xf numFmtId="0" fontId="3" fillId="0" borderId="100" xfId="61" applyFont="1" applyFill="1" applyBorder="1" applyAlignment="1">
      <alignment horizontal="distributed" vertical="center"/>
      <protection/>
    </xf>
    <xf numFmtId="177" fontId="10" fillId="0" borderId="47" xfId="61" applyNumberFormat="1" applyFont="1" applyFill="1" applyBorder="1" applyAlignment="1">
      <alignment horizontal="right" vertical="center"/>
      <protection/>
    </xf>
    <xf numFmtId="0" fontId="11" fillId="0" borderId="98" xfId="61" applyFont="1" applyFill="1" applyBorder="1" applyAlignment="1">
      <alignment horizontal="distributed" vertical="center" wrapText="1"/>
      <protection/>
    </xf>
    <xf numFmtId="0" fontId="3" fillId="0" borderId="97" xfId="61" applyFont="1" applyFill="1" applyBorder="1" applyAlignment="1">
      <alignment horizontal="distributed" vertical="center"/>
      <protection/>
    </xf>
    <xf numFmtId="177" fontId="10" fillId="0" borderId="30" xfId="61" applyNumberFormat="1" applyFont="1" applyFill="1" applyBorder="1" applyAlignment="1">
      <alignment horizontal="right" vertical="center"/>
      <protection/>
    </xf>
    <xf numFmtId="177" fontId="10" fillId="0" borderId="70" xfId="61" applyNumberFormat="1" applyFont="1" applyFill="1" applyBorder="1" applyAlignment="1">
      <alignment horizontal="right" vertical="center"/>
      <protection/>
    </xf>
    <xf numFmtId="177" fontId="10" fillId="0" borderId="32" xfId="61" applyNumberFormat="1" applyFont="1" applyFill="1" applyBorder="1" applyAlignment="1">
      <alignment horizontal="right" vertical="center"/>
      <protection/>
    </xf>
    <xf numFmtId="177" fontId="10" fillId="0" borderId="29" xfId="61" applyNumberFormat="1" applyFont="1" applyFill="1" applyBorder="1" applyAlignment="1">
      <alignment horizontal="right" vertical="center"/>
      <protection/>
    </xf>
    <xf numFmtId="0" fontId="3" fillId="0" borderId="101" xfId="61" applyFont="1" applyFill="1" applyBorder="1" applyAlignment="1">
      <alignment horizontal="distributed" vertical="center"/>
      <protection/>
    </xf>
    <xf numFmtId="0" fontId="3" fillId="0" borderId="101" xfId="61" applyFont="1" applyFill="1" applyBorder="1" applyAlignment="1">
      <alignment horizontal="center" vertical="center"/>
      <protection/>
    </xf>
    <xf numFmtId="0" fontId="11" fillId="0" borderId="54" xfId="61" applyFont="1" applyFill="1" applyBorder="1" applyAlignment="1">
      <alignment horizontal="center" vertical="center" textRotation="255"/>
      <protection/>
    </xf>
    <xf numFmtId="177" fontId="10" fillId="0" borderId="102" xfId="61" applyNumberFormat="1" applyFont="1" applyFill="1" applyBorder="1" applyAlignment="1">
      <alignment horizontal="right" vertical="center"/>
      <protection/>
    </xf>
    <xf numFmtId="177" fontId="10" fillId="0" borderId="103" xfId="61" applyNumberFormat="1" applyFont="1" applyFill="1" applyBorder="1" applyAlignment="1">
      <alignment horizontal="right" vertical="center"/>
      <protection/>
    </xf>
    <xf numFmtId="0" fontId="3" fillId="0" borderId="104" xfId="61" applyFont="1" applyFill="1" applyBorder="1" applyAlignment="1">
      <alignment horizontal="distributed" vertical="center"/>
      <protection/>
    </xf>
    <xf numFmtId="177" fontId="10" fillId="0" borderId="96" xfId="61" applyNumberFormat="1" applyFont="1" applyFill="1" applyBorder="1" applyAlignment="1">
      <alignment horizontal="right" vertical="center"/>
      <protection/>
    </xf>
    <xf numFmtId="0" fontId="3" fillId="0" borderId="105" xfId="61" applyFont="1" applyFill="1" applyBorder="1" applyAlignment="1">
      <alignment horizontal="distributed" vertical="center"/>
      <protection/>
    </xf>
    <xf numFmtId="177" fontId="10" fillId="0" borderId="48" xfId="61" applyNumberFormat="1" applyFont="1" applyFill="1" applyBorder="1" applyAlignment="1">
      <alignment horizontal="right" vertical="center"/>
      <protection/>
    </xf>
    <xf numFmtId="0" fontId="4" fillId="0" borderId="41" xfId="61" applyFont="1" applyFill="1" applyBorder="1" applyAlignment="1">
      <alignment horizontal="distributed" vertical="center" textRotation="255"/>
      <protection/>
    </xf>
    <xf numFmtId="0" fontId="3" fillId="0" borderId="106" xfId="61" applyFont="1" applyFill="1" applyBorder="1" applyAlignment="1">
      <alignment horizontal="distributed" vertical="center"/>
      <protection/>
    </xf>
    <xf numFmtId="177" fontId="10" fillId="0" borderId="107" xfId="61" applyNumberFormat="1" applyFont="1" applyFill="1" applyBorder="1" applyAlignment="1">
      <alignment horizontal="right" vertical="center"/>
      <protection/>
    </xf>
    <xf numFmtId="0" fontId="3" fillId="0" borderId="108" xfId="61" applyFont="1" applyFill="1" applyBorder="1" applyAlignment="1">
      <alignment horizontal="distributed" vertical="center"/>
      <protection/>
    </xf>
    <xf numFmtId="0" fontId="11" fillId="0" borderId="105" xfId="61" applyFont="1" applyFill="1" applyBorder="1" applyAlignment="1">
      <alignment horizontal="distributed" vertical="center" wrapText="1"/>
      <protection/>
    </xf>
    <xf numFmtId="0" fontId="3" fillId="0" borderId="105" xfId="61" applyFont="1" applyFill="1" applyBorder="1" applyAlignment="1">
      <alignment horizontal="distributed" vertical="center"/>
      <protection/>
    </xf>
    <xf numFmtId="0" fontId="3" fillId="0" borderId="109" xfId="61" applyFont="1" applyFill="1" applyBorder="1" applyAlignment="1">
      <alignment horizontal="distributed" vertical="center"/>
      <protection/>
    </xf>
    <xf numFmtId="177" fontId="10" fillId="0" borderId="91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7" fontId="6" fillId="0" borderId="68" xfId="0" applyNumberFormat="1" applyFont="1" applyFill="1" applyBorder="1" applyAlignment="1">
      <alignment horizontal="right" vertical="center"/>
    </xf>
    <xf numFmtId="177" fontId="6" fillId="0" borderId="67" xfId="0" applyNumberFormat="1" applyFont="1" applyFill="1" applyBorder="1" applyAlignment="1">
      <alignment horizontal="right" vertical="center"/>
    </xf>
    <xf numFmtId="177" fontId="6" fillId="0" borderId="110" xfId="0" applyNumberFormat="1" applyFont="1" applyFill="1" applyBorder="1" applyAlignment="1">
      <alignment horizontal="right" vertical="center"/>
    </xf>
    <xf numFmtId="177" fontId="6" fillId="0" borderId="46" xfId="0" applyNumberFormat="1" applyFont="1" applyFill="1" applyBorder="1" applyAlignment="1">
      <alignment horizontal="right" vertical="center"/>
    </xf>
    <xf numFmtId="177" fontId="6" fillId="0" borderId="66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6" fillId="0" borderId="52" xfId="0" applyNumberFormat="1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11" xfId="0" applyNumberFormat="1" applyFont="1" applyFill="1" applyBorder="1" applyAlignment="1">
      <alignment horizontal="right" vertical="center"/>
    </xf>
    <xf numFmtId="177" fontId="6" fillId="0" borderId="95" xfId="0" applyNumberFormat="1" applyFont="1" applyFill="1" applyBorder="1" applyAlignment="1">
      <alignment horizontal="right" vertical="center"/>
    </xf>
    <xf numFmtId="177" fontId="6" fillId="0" borderId="94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7" fontId="6" fillId="0" borderId="24" xfId="0" applyNumberFormat="1" applyFont="1" applyFill="1" applyBorder="1" applyAlignment="1">
      <alignment horizontal="righ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27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>
      <alignment horizontal="right" vertical="center"/>
    </xf>
    <xf numFmtId="177" fontId="6" fillId="0" borderId="112" xfId="0" applyNumberFormat="1" applyFont="1" applyFill="1" applyBorder="1" applyAlignment="1">
      <alignment horizontal="right" vertical="center"/>
    </xf>
    <xf numFmtId="177" fontId="6" fillId="0" borderId="70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29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1" fontId="6" fillId="0" borderId="20" xfId="0" applyNumberFormat="1" applyFont="1" applyFill="1" applyBorder="1" applyAlignment="1">
      <alignment horizontal="right" vertical="center"/>
    </xf>
    <xf numFmtId="41" fontId="6" fillId="0" borderId="52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59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31" xfId="0" applyNumberFormat="1" applyFont="1" applyFill="1" applyBorder="1" applyAlignment="1">
      <alignment horizontal="right" vertical="center"/>
    </xf>
    <xf numFmtId="41" fontId="6" fillId="0" borderId="70" xfId="0" applyNumberFormat="1" applyFont="1" applyFill="1" applyBorder="1" applyAlignment="1">
      <alignment horizontal="right" vertical="center"/>
    </xf>
    <xf numFmtId="41" fontId="6" fillId="0" borderId="63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3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distributed" vertical="center"/>
    </xf>
    <xf numFmtId="177" fontId="6" fillId="0" borderId="18" xfId="0" applyNumberFormat="1" applyFont="1" applyFill="1" applyBorder="1" applyAlignment="1">
      <alignment horizontal="right" vertical="center"/>
    </xf>
    <xf numFmtId="177" fontId="10" fillId="0" borderId="19" xfId="50" applyNumberFormat="1" applyFont="1" applyFill="1" applyBorder="1" applyAlignment="1">
      <alignment horizontal="right" vertical="center"/>
    </xf>
    <xf numFmtId="177" fontId="6" fillId="0" borderId="72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113" xfId="0" applyNumberFormat="1" applyFont="1" applyFill="1" applyBorder="1" applyAlignment="1">
      <alignment horizontal="right" vertical="center"/>
    </xf>
    <xf numFmtId="177" fontId="6" fillId="0" borderId="62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65" xfId="0" applyNumberFormat="1" applyFont="1" applyFill="1" applyBorder="1" applyAlignment="1">
      <alignment horizontal="right" vertical="center"/>
    </xf>
    <xf numFmtId="177" fontId="6" fillId="0" borderId="63" xfId="0" applyNumberFormat="1" applyFont="1" applyFill="1" applyBorder="1" applyAlignment="1">
      <alignment horizontal="right" vertical="center"/>
    </xf>
    <xf numFmtId="177" fontId="6" fillId="0" borderId="64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1" fontId="6" fillId="0" borderId="113" xfId="0" applyNumberFormat="1" applyFont="1" applyFill="1" applyBorder="1" applyAlignment="1">
      <alignment horizontal="right" vertical="center"/>
    </xf>
    <xf numFmtId="177" fontId="8" fillId="0" borderId="94" xfId="0" applyNumberFormat="1" applyFont="1" applyFill="1" applyBorder="1" applyAlignment="1">
      <alignment vertical="center"/>
    </xf>
    <xf numFmtId="177" fontId="8" fillId="0" borderId="5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5" xfId="0" applyNumberFormat="1" applyFont="1" applyFill="1" applyBorder="1" applyAlignment="1">
      <alignment vertical="center"/>
    </xf>
    <xf numFmtId="177" fontId="8" fillId="0" borderId="30" xfId="0" applyNumberFormat="1" applyFont="1" applyFill="1" applyBorder="1" applyAlignment="1">
      <alignment vertical="center"/>
    </xf>
    <xf numFmtId="41" fontId="6" fillId="0" borderId="65" xfId="0" applyNumberFormat="1" applyFont="1" applyFill="1" applyBorder="1" applyAlignment="1">
      <alignment horizontal="right" vertical="center"/>
    </xf>
    <xf numFmtId="177" fontId="8" fillId="0" borderId="77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65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77" xfId="62" applyNumberFormat="1" applyFont="1" applyFill="1" applyBorder="1" applyAlignment="1">
      <alignment vertical="center"/>
      <protection/>
    </xf>
    <xf numFmtId="177" fontId="10" fillId="0" borderId="25" xfId="62" applyNumberFormat="1" applyFont="1" applyFill="1" applyBorder="1" applyAlignment="1">
      <alignment vertical="center"/>
      <protection/>
    </xf>
    <xf numFmtId="177" fontId="10" fillId="0" borderId="37" xfId="62" applyNumberFormat="1" applyFont="1" applyFill="1" applyBorder="1" applyAlignment="1">
      <alignment vertical="center"/>
      <protection/>
    </xf>
    <xf numFmtId="177" fontId="10" fillId="0" borderId="74" xfId="62" applyNumberFormat="1" applyFont="1" applyFill="1" applyBorder="1" applyAlignment="1">
      <alignment horizontal="right" vertical="center"/>
      <protection/>
    </xf>
    <xf numFmtId="177" fontId="10" fillId="0" borderId="83" xfId="62" applyNumberFormat="1" applyFont="1" applyFill="1" applyBorder="1" applyAlignment="1">
      <alignment horizontal="right" vertical="center"/>
      <protection/>
    </xf>
    <xf numFmtId="177" fontId="10" fillId="0" borderId="112" xfId="6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9" fillId="0" borderId="50" xfId="0" applyFont="1" applyFill="1" applyBorder="1" applyAlignment="1">
      <alignment horizontal="distributed" vertical="center"/>
    </xf>
    <xf numFmtId="0" fontId="0" fillId="0" borderId="49" xfId="0" applyFill="1" applyBorder="1" applyAlignment="1">
      <alignment/>
    </xf>
    <xf numFmtId="0" fontId="0" fillId="0" borderId="114" xfId="0" applyFill="1" applyBorder="1" applyAlignment="1">
      <alignment/>
    </xf>
    <xf numFmtId="0" fontId="6" fillId="0" borderId="50" xfId="0" applyFont="1" applyFill="1" applyBorder="1" applyAlignment="1">
      <alignment horizontal="distributed" vertical="distributed" textRotation="255" wrapText="1"/>
    </xf>
    <xf numFmtId="0" fontId="6" fillId="0" borderId="19" xfId="0" applyFont="1" applyFill="1" applyBorder="1" applyAlignment="1">
      <alignment horizontal="distributed" vertical="distributed" textRotation="255"/>
    </xf>
    <xf numFmtId="0" fontId="6" fillId="0" borderId="15" xfId="0" applyFont="1" applyFill="1" applyBorder="1" applyAlignment="1">
      <alignment horizontal="distributed" vertical="distributed" textRotation="255"/>
    </xf>
    <xf numFmtId="0" fontId="6" fillId="0" borderId="59" xfId="0" applyFont="1" applyFill="1" applyBorder="1" applyAlignment="1">
      <alignment horizontal="center" vertical="center" textRotation="255"/>
    </xf>
    <xf numFmtId="0" fontId="6" fillId="0" borderId="52" xfId="0" applyFont="1" applyFill="1" applyBorder="1" applyAlignment="1">
      <alignment horizontal="center" vertical="center" textRotation="255"/>
    </xf>
    <xf numFmtId="0" fontId="6" fillId="0" borderId="93" xfId="0" applyFont="1" applyFill="1" applyBorder="1" applyAlignment="1">
      <alignment horizontal="center" vertical="center" textRotation="255"/>
    </xf>
    <xf numFmtId="0" fontId="6" fillId="0" borderId="115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distributed" textRotation="255" wrapText="1"/>
    </xf>
    <xf numFmtId="0" fontId="6" fillId="0" borderId="52" xfId="0" applyFont="1" applyFill="1" applyBorder="1" applyAlignment="1">
      <alignment horizontal="distributed" vertical="distributed" textRotation="255"/>
    </xf>
    <xf numFmtId="0" fontId="6" fillId="0" borderId="59" xfId="0" applyFont="1" applyFill="1" applyBorder="1" applyAlignment="1">
      <alignment horizontal="distributed" vertical="distributed" textRotation="255"/>
    </xf>
    <xf numFmtId="0" fontId="6" fillId="0" borderId="11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 textRotation="255"/>
    </xf>
    <xf numFmtId="0" fontId="6" fillId="0" borderId="53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0" fillId="0" borderId="52" xfId="0" applyFill="1" applyBorder="1" applyAlignment="1">
      <alignment/>
    </xf>
    <xf numFmtId="0" fontId="0" fillId="0" borderId="59" xfId="0" applyFill="1" applyBorder="1" applyAlignment="1">
      <alignment/>
    </xf>
    <xf numFmtId="0" fontId="9" fillId="0" borderId="66" xfId="0" applyFont="1" applyFill="1" applyBorder="1" applyAlignment="1">
      <alignment horizontal="distributed" vertical="center"/>
    </xf>
    <xf numFmtId="0" fontId="9" fillId="0" borderId="46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distributed" textRotation="255"/>
    </xf>
    <xf numFmtId="0" fontId="6" fillId="0" borderId="0" xfId="0" applyFont="1" applyFill="1" applyBorder="1" applyAlignment="1">
      <alignment horizontal="distributed" vertical="distributed" textRotation="255"/>
    </xf>
    <xf numFmtId="0" fontId="6" fillId="0" borderId="29" xfId="0" applyFont="1" applyFill="1" applyBorder="1" applyAlignment="1">
      <alignment horizontal="distributed" vertical="distributed" textRotation="255"/>
    </xf>
    <xf numFmtId="0" fontId="9" fillId="0" borderId="49" xfId="0" applyFont="1" applyFill="1" applyBorder="1" applyAlignment="1">
      <alignment horizontal="distributed" vertical="center"/>
    </xf>
    <xf numFmtId="0" fontId="9" fillId="0" borderId="114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0" fillId="0" borderId="41" xfId="0" applyFill="1" applyBorder="1" applyAlignment="1">
      <alignment/>
    </xf>
    <xf numFmtId="0" fontId="0" fillId="0" borderId="69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distributed" textRotation="255" wrapText="1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>
      <alignment horizontal="distributed" vertical="distributed" textRotation="255"/>
    </xf>
    <xf numFmtId="0" fontId="9" fillId="0" borderId="23" xfId="0" applyFont="1" applyFill="1" applyBorder="1" applyAlignment="1">
      <alignment horizontal="distributed" vertical="center"/>
    </xf>
    <xf numFmtId="0" fontId="6" fillId="0" borderId="117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distributed" vertical="center"/>
    </xf>
    <xf numFmtId="0" fontId="3" fillId="0" borderId="0" xfId="61" applyFont="1" applyFill="1" applyBorder="1" applyAlignment="1">
      <alignment horizontal="distributed" vertical="center" textRotation="255"/>
      <protection/>
    </xf>
    <xf numFmtId="0" fontId="16" fillId="0" borderId="0" xfId="61" applyFont="1" applyFill="1" applyBorder="1" applyAlignment="1">
      <alignment horizontal="distributed" vertical="center" textRotation="255"/>
      <protection/>
    </xf>
    <xf numFmtId="0" fontId="10" fillId="0" borderId="90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0" fillId="0" borderId="115" xfId="61" applyFont="1" applyFill="1" applyBorder="1" applyAlignment="1">
      <alignment horizontal="center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118" xfId="61" applyFont="1" applyFill="1" applyBorder="1" applyAlignment="1">
      <alignment horizontal="center" vertical="center"/>
      <protection/>
    </xf>
    <xf numFmtId="0" fontId="10" fillId="0" borderId="119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left" vertical="center" wrapText="1"/>
      <protection/>
    </xf>
    <xf numFmtId="0" fontId="3" fillId="0" borderId="118" xfId="61" applyFont="1" applyFill="1" applyBorder="1" applyAlignment="1">
      <alignment horizontal="left" vertical="center"/>
      <protection/>
    </xf>
    <xf numFmtId="0" fontId="3" fillId="0" borderId="119" xfId="61" applyFont="1" applyFill="1" applyBorder="1" applyAlignment="1">
      <alignment horizontal="left" vertical="center"/>
      <protection/>
    </xf>
    <xf numFmtId="0" fontId="10" fillId="0" borderId="120" xfId="61" applyFont="1" applyFill="1" applyBorder="1" applyAlignment="1">
      <alignment horizontal="center" vertical="center"/>
      <protection/>
    </xf>
    <xf numFmtId="0" fontId="3" fillId="0" borderId="50" xfId="61" applyFont="1" applyFill="1" applyBorder="1" applyAlignment="1">
      <alignment horizontal="center" vertical="center"/>
      <protection/>
    </xf>
    <xf numFmtId="0" fontId="3" fillId="0" borderId="118" xfId="61" applyFont="1" applyFill="1" applyBorder="1" applyAlignment="1">
      <alignment horizontal="center" vertical="center"/>
      <protection/>
    </xf>
    <xf numFmtId="0" fontId="3" fillId="0" borderId="121" xfId="61" applyFont="1" applyFill="1" applyBorder="1" applyAlignment="1">
      <alignment horizontal="center" vertical="center"/>
      <protection/>
    </xf>
    <xf numFmtId="0" fontId="10" fillId="0" borderId="122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10" fillId="0" borderId="45" xfId="61" applyFont="1" applyFill="1" applyBorder="1" applyAlignment="1">
      <alignment horizontal="center" vertical="center" textRotation="255" shrinkToFit="1"/>
      <protection/>
    </xf>
    <xf numFmtId="0" fontId="4" fillId="0" borderId="41" xfId="61" applyFont="1" applyFill="1" applyBorder="1" applyAlignment="1">
      <alignment horizontal="center" vertical="center" textRotation="255" shrinkToFit="1"/>
      <protection/>
    </xf>
    <xf numFmtId="0" fontId="4" fillId="0" borderId="0" xfId="61" applyFont="1" applyFill="1" applyBorder="1" applyAlignment="1">
      <alignment horizontal="center" vertical="center" textRotation="255" shrinkToFit="1"/>
      <protection/>
    </xf>
    <xf numFmtId="0" fontId="4" fillId="0" borderId="29" xfId="61" applyFont="1" applyFill="1" applyBorder="1" applyAlignment="1">
      <alignment horizontal="center" vertical="center" textRotation="255" shrinkToFit="1"/>
      <protection/>
    </xf>
    <xf numFmtId="0" fontId="10" fillId="0" borderId="0" xfId="61" applyFont="1" applyFill="1" applyBorder="1" applyAlignment="1">
      <alignment horizontal="distributed" vertical="center" textRotation="255"/>
      <protection/>
    </xf>
    <xf numFmtId="0" fontId="4" fillId="0" borderId="0" xfId="61" applyFont="1" applyFill="1" applyBorder="1" applyAlignment="1">
      <alignment horizontal="distributed" vertical="center" textRotation="255"/>
      <protection/>
    </xf>
    <xf numFmtId="0" fontId="10" fillId="0" borderId="45" xfId="61" applyFont="1" applyFill="1" applyBorder="1" applyAlignment="1">
      <alignment horizontal="distributed" vertical="center" textRotation="255"/>
      <protection/>
    </xf>
    <xf numFmtId="0" fontId="4" fillId="0" borderId="41" xfId="61" applyFont="1" applyFill="1" applyBorder="1" applyAlignment="1">
      <alignment horizontal="distributed" vertical="center" textRotation="255"/>
      <protection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123" xfId="61" applyFont="1" applyFill="1" applyBorder="1" applyAlignment="1">
      <alignment horizontal="distributed" vertical="center"/>
      <protection/>
    </xf>
    <xf numFmtId="0" fontId="10" fillId="0" borderId="124" xfId="61" applyFont="1" applyFill="1" applyBorder="1" applyAlignment="1">
      <alignment horizontal="center" vertical="center"/>
      <protection/>
    </xf>
    <xf numFmtId="0" fontId="10" fillId="0" borderId="125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textRotation="255" shrinkToFit="1"/>
      <protection/>
    </xf>
    <xf numFmtId="0" fontId="10" fillId="0" borderId="29" xfId="61" applyFont="1" applyFill="1" applyBorder="1" applyAlignment="1">
      <alignment horizontal="center" vertical="center" textRotation="255" shrinkToFit="1"/>
      <protection/>
    </xf>
    <xf numFmtId="0" fontId="10" fillId="0" borderId="102" xfId="61" applyFont="1" applyFill="1" applyBorder="1" applyAlignment="1">
      <alignment horizontal="distributed" vertical="center"/>
      <protection/>
    </xf>
    <xf numFmtId="0" fontId="10" fillId="0" borderId="126" xfId="61" applyFont="1" applyFill="1" applyBorder="1" applyAlignment="1">
      <alignment horizontal="center" vertical="center"/>
      <protection/>
    </xf>
    <xf numFmtId="0" fontId="10" fillId="0" borderId="127" xfId="61" applyFont="1" applyFill="1" applyBorder="1" applyAlignment="1">
      <alignment horizontal="center" vertical="center"/>
      <protection/>
    </xf>
    <xf numFmtId="0" fontId="10" fillId="0" borderId="41" xfId="61" applyFont="1" applyFill="1" applyBorder="1" applyAlignment="1">
      <alignment horizontal="distributed" vertical="center" textRotation="255"/>
      <protection/>
    </xf>
    <xf numFmtId="0" fontId="3" fillId="0" borderId="45" xfId="61" applyFont="1" applyFill="1" applyBorder="1" applyAlignment="1">
      <alignment horizontal="distributed" vertical="center" textRotation="255"/>
      <protection/>
    </xf>
    <xf numFmtId="0" fontId="3" fillId="0" borderId="41" xfId="61" applyFont="1" applyFill="1" applyBorder="1" applyAlignment="1">
      <alignment horizontal="distributed" vertical="center" textRotation="255"/>
      <protection/>
    </xf>
    <xf numFmtId="0" fontId="10" fillId="0" borderId="45" xfId="61" applyFont="1" applyFill="1" applyBorder="1" applyAlignment="1">
      <alignment horizontal="center" vertical="center" textRotation="255"/>
      <protection/>
    </xf>
    <xf numFmtId="0" fontId="10" fillId="0" borderId="0" xfId="61" applyFont="1" applyFill="1" applyBorder="1" applyAlignment="1">
      <alignment horizontal="center" vertical="center" textRotation="255"/>
      <protection/>
    </xf>
    <xf numFmtId="0" fontId="10" fillId="0" borderId="41" xfId="61" applyFont="1" applyFill="1" applyBorder="1" applyAlignment="1">
      <alignment horizontal="center" vertical="center" textRotation="255"/>
      <protection/>
    </xf>
    <xf numFmtId="0" fontId="10" fillId="0" borderId="41" xfId="61" applyFont="1" applyFill="1" applyBorder="1" applyAlignment="1">
      <alignment horizontal="center" vertical="center" textRotation="255" shrinkToFit="1"/>
      <protection/>
    </xf>
    <xf numFmtId="0" fontId="6" fillId="0" borderId="78" xfId="0" applyFont="1" applyFill="1" applyBorder="1" applyAlignment="1">
      <alignment horizontal="distributed" vertical="center"/>
    </xf>
    <xf numFmtId="0" fontId="9" fillId="0" borderId="1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top" textRotation="255"/>
    </xf>
    <xf numFmtId="0" fontId="10" fillId="0" borderId="45" xfId="0" applyFont="1" applyFill="1" applyBorder="1" applyAlignment="1">
      <alignment horizontal="distributed" vertical="center" textRotation="255"/>
    </xf>
    <xf numFmtId="0" fontId="8" fillId="0" borderId="0" xfId="0" applyFont="1" applyFill="1" applyBorder="1" applyAlignment="1">
      <alignment horizontal="distributed" vertical="center" textRotation="255"/>
    </xf>
    <xf numFmtId="0" fontId="8" fillId="0" borderId="41" xfId="0" applyFont="1" applyFill="1" applyBorder="1" applyAlignment="1">
      <alignment horizontal="distributed" vertical="center" textRotation="255"/>
    </xf>
    <xf numFmtId="0" fontId="13" fillId="0" borderId="21" xfId="0" applyFont="1" applyFill="1" applyBorder="1" applyAlignment="1">
      <alignment horizontal="distributed" vertical="center"/>
    </xf>
    <xf numFmtId="0" fontId="13" fillId="0" borderId="78" xfId="0" applyFont="1" applyFill="1" applyBorder="1" applyAlignment="1">
      <alignment horizontal="distributed" vertical="center"/>
    </xf>
    <xf numFmtId="0" fontId="13" fillId="0" borderId="22" xfId="0" applyFont="1" applyFill="1" applyBorder="1" applyAlignment="1">
      <alignment horizontal="distributed" vertical="center"/>
    </xf>
    <xf numFmtId="0" fontId="13" fillId="0" borderId="8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textRotation="255"/>
    </xf>
    <xf numFmtId="0" fontId="5" fillId="0" borderId="48" xfId="0" applyFont="1" applyFill="1" applyBorder="1" applyAlignment="1">
      <alignment horizontal="distributed" vertical="center"/>
    </xf>
    <xf numFmtId="0" fontId="5" fillId="0" borderId="79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129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top" textRotation="255" wrapText="1"/>
    </xf>
    <xf numFmtId="0" fontId="1" fillId="0" borderId="0" xfId="0" applyFont="1" applyFill="1" applyBorder="1" applyAlignment="1">
      <alignment horizontal="center" vertical="top" textRotation="255"/>
    </xf>
    <xf numFmtId="0" fontId="1" fillId="0" borderId="29" xfId="0" applyFont="1" applyFill="1" applyBorder="1" applyAlignment="1">
      <alignment horizontal="center" vertical="top" textRotation="255"/>
    </xf>
    <xf numFmtId="0" fontId="13" fillId="0" borderId="46" xfId="0" applyFont="1" applyFill="1" applyBorder="1" applyAlignment="1">
      <alignment horizontal="distributed" vertical="center"/>
    </xf>
    <xf numFmtId="0" fontId="13" fillId="0" borderId="128" xfId="0" applyFont="1" applyFill="1" applyBorder="1" applyAlignment="1">
      <alignment horizontal="distributed" vertical="center"/>
    </xf>
    <xf numFmtId="0" fontId="17" fillId="0" borderId="45" xfId="0" applyFont="1" applyFill="1" applyBorder="1" applyAlignment="1">
      <alignment horizontal="center" vertical="center" textRotation="255" wrapText="1" shrinkToFit="1"/>
    </xf>
    <xf numFmtId="0" fontId="1" fillId="0" borderId="41" xfId="0" applyFont="1" applyFill="1" applyBorder="1" applyAlignment="1">
      <alignment horizontal="center" vertical="center" textRotation="255" wrapText="1" shrinkToFit="1"/>
    </xf>
    <xf numFmtId="0" fontId="13" fillId="0" borderId="32" xfId="0" applyFont="1" applyFill="1" applyBorder="1" applyAlignment="1">
      <alignment horizontal="distributed" vertical="center"/>
    </xf>
    <xf numFmtId="0" fontId="13" fillId="0" borderId="8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7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9" fillId="0" borderId="69" xfId="0" applyFont="1" applyFill="1" applyBorder="1" applyAlignment="1">
      <alignment horizontal="distributed" vertical="center"/>
    </xf>
    <xf numFmtId="0" fontId="10" fillId="0" borderId="45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 wrapText="1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29" xfId="0" applyFont="1" applyFill="1" applyBorder="1" applyAlignment="1">
      <alignment horizontal="center" vertical="center" textRotation="255"/>
    </xf>
    <xf numFmtId="0" fontId="1" fillId="0" borderId="41" xfId="0" applyFont="1" applyFill="1" applyBorder="1" applyAlignment="1">
      <alignment horizontal="center" vertical="center" wrapText="1" shrinkToFit="1"/>
    </xf>
    <xf numFmtId="0" fontId="6" fillId="0" borderId="45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41" xfId="0" applyFont="1" applyFill="1" applyBorder="1" applyAlignment="1">
      <alignment horizontal="center" vertical="distributed" textRotation="255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/>
    </xf>
    <xf numFmtId="0" fontId="10" fillId="0" borderId="122" xfId="62" applyFont="1" applyFill="1" applyBorder="1" applyAlignment="1">
      <alignment horizontal="center"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10" fillId="0" borderId="85" xfId="62" applyFont="1" applyFill="1" applyBorder="1" applyAlignment="1">
      <alignment horizontal="center" vertical="center"/>
      <protection/>
    </xf>
    <xf numFmtId="0" fontId="10" fillId="0" borderId="118" xfId="62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center" textRotation="255"/>
      <protection/>
    </xf>
    <xf numFmtId="0" fontId="0" fillId="0" borderId="19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0" fillId="0" borderId="50" xfId="62" applyFont="1" applyFill="1" applyBorder="1" applyAlignment="1">
      <alignment vertical="center" textRotation="255"/>
      <protection/>
    </xf>
    <xf numFmtId="0" fontId="10" fillId="0" borderId="19" xfId="62" applyFont="1" applyFill="1" applyBorder="1" applyAlignment="1">
      <alignment vertical="center" textRotation="255"/>
      <protection/>
    </xf>
    <xf numFmtId="0" fontId="10" fillId="0" borderId="15" xfId="62" applyFont="1" applyFill="1" applyBorder="1" applyAlignment="1">
      <alignment vertical="center" textRotation="255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80" xfId="62" applyFont="1" applyFill="1" applyBorder="1" applyAlignment="1">
      <alignment horizontal="center" vertical="center" textRotation="255"/>
      <protection/>
    </xf>
    <xf numFmtId="0" fontId="0" fillId="0" borderId="53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10" fillId="0" borderId="48" xfId="62" applyFont="1" applyFill="1" applyBorder="1" applyAlignment="1">
      <alignment horizontal="center" vertical="center" textRotation="255"/>
      <protection/>
    </xf>
    <xf numFmtId="0" fontId="0" fillId="0" borderId="21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10" fillId="0" borderId="121" xfId="62" applyFont="1" applyFill="1" applyBorder="1" applyAlignment="1">
      <alignment horizontal="center" vertical="center"/>
      <protection/>
    </xf>
    <xf numFmtId="0" fontId="10" fillId="0" borderId="49" xfId="62" applyFont="1" applyFill="1" applyBorder="1" applyAlignment="1">
      <alignment horizontal="center" vertical="center"/>
      <protection/>
    </xf>
    <xf numFmtId="0" fontId="10" fillId="0" borderId="115" xfId="62" applyFont="1" applyFill="1" applyBorder="1" applyAlignment="1">
      <alignment horizontal="distributed" vertical="center"/>
      <protection/>
    </xf>
    <xf numFmtId="0" fontId="10" fillId="0" borderId="18" xfId="62" applyFont="1" applyFill="1" applyBorder="1" applyAlignment="1">
      <alignment horizontal="distributed" vertical="center"/>
      <protection/>
    </xf>
    <xf numFmtId="0" fontId="10" fillId="0" borderId="69" xfId="62" applyFont="1" applyFill="1" applyBorder="1" applyAlignment="1">
      <alignment horizontal="distributed"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50" xfId="62" applyFont="1" applyFill="1" applyBorder="1" applyAlignment="1">
      <alignment horizontal="center" vertical="distributed" textRotation="255"/>
      <protection/>
    </xf>
    <xf numFmtId="0" fontId="10" fillId="0" borderId="19" xfId="62" applyFont="1" applyFill="1" applyBorder="1" applyAlignment="1">
      <alignment horizontal="center" vertical="distributed" textRotation="255"/>
      <protection/>
    </xf>
    <xf numFmtId="0" fontId="10" fillId="0" borderId="15" xfId="62" applyFont="1" applyFill="1" applyBorder="1" applyAlignment="1">
      <alignment horizontal="center" vertical="distributed" textRotation="255"/>
      <protection/>
    </xf>
    <xf numFmtId="0" fontId="10" fillId="0" borderId="115" xfId="62" applyFont="1" applyFill="1" applyBorder="1" applyAlignment="1">
      <alignment horizontal="center" vertical="center" wrapText="1"/>
      <protection/>
    </xf>
    <xf numFmtId="0" fontId="10" fillId="0" borderId="18" xfId="62" applyFont="1" applyFill="1" applyBorder="1" applyAlignment="1">
      <alignment horizontal="center" vertical="center" wrapText="1"/>
      <protection/>
    </xf>
    <xf numFmtId="0" fontId="10" fillId="0" borderId="69" xfId="62" applyFont="1" applyFill="1" applyBorder="1" applyAlignment="1">
      <alignment horizontal="center" vertical="center" wrapText="1"/>
      <protection/>
    </xf>
    <xf numFmtId="0" fontId="10" fillId="0" borderId="127" xfId="62" applyFont="1" applyFill="1" applyBorder="1" applyAlignment="1">
      <alignment horizontal="center" vertical="center"/>
      <protection/>
    </xf>
    <xf numFmtId="0" fontId="10" fillId="0" borderId="130" xfId="62" applyFont="1" applyFill="1" applyBorder="1" applyAlignment="1">
      <alignment horizontal="center" vertical="center"/>
      <protection/>
    </xf>
    <xf numFmtId="0" fontId="10" fillId="0" borderId="47" xfId="62" applyFont="1" applyFill="1" applyBorder="1" applyAlignment="1">
      <alignment horizontal="center" vertical="distributed" textRotation="255"/>
      <protection/>
    </xf>
    <xf numFmtId="0" fontId="10" fillId="0" borderId="14" xfId="62" applyFont="1" applyFill="1" applyBorder="1" applyAlignment="1">
      <alignment horizontal="center" vertical="distributed" textRotation="255"/>
      <protection/>
    </xf>
    <xf numFmtId="0" fontId="0" fillId="0" borderId="19" xfId="0" applyBorder="1" applyAlignment="1">
      <alignment horizontal="center" vertical="distributed" textRotation="255"/>
    </xf>
    <xf numFmtId="0" fontId="0" fillId="0" borderId="15" xfId="0" applyBorder="1" applyAlignment="1">
      <alignment horizontal="center" vertical="distributed" textRotation="255"/>
    </xf>
    <xf numFmtId="38" fontId="10" fillId="0" borderId="10" xfId="48" applyFont="1" applyFill="1" applyBorder="1" applyAlignment="1">
      <alignment horizontal="center" vertical="center"/>
    </xf>
    <xf numFmtId="38" fontId="10" fillId="0" borderId="11" xfId="48" applyFont="1" applyFill="1" applyBorder="1" applyAlignment="1">
      <alignment horizontal="center" vertical="center"/>
    </xf>
    <xf numFmtId="38" fontId="10" fillId="0" borderId="12" xfId="48" applyFont="1" applyFill="1" applyBorder="1" applyAlignment="1">
      <alignment horizontal="center" vertical="center"/>
    </xf>
    <xf numFmtId="38" fontId="10" fillId="0" borderId="13" xfId="48" applyFont="1" applyFill="1" applyBorder="1" applyAlignment="1">
      <alignment horizontal="center" vertical="center"/>
    </xf>
    <xf numFmtId="38" fontId="10" fillId="0" borderId="115" xfId="48" applyFont="1" applyFill="1" applyBorder="1" applyAlignment="1">
      <alignment horizontal="center" vertical="center"/>
    </xf>
    <xf numFmtId="38" fontId="10" fillId="0" borderId="115" xfId="48" applyFont="1" applyFill="1" applyBorder="1" applyAlignment="1">
      <alignment horizontal="distributed" vertical="center"/>
    </xf>
    <xf numFmtId="38" fontId="10" fillId="0" borderId="69" xfId="48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72　91表" xfId="61"/>
    <cellStyle name="標準_P76  96-98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showGridLines="0" view="pageBreakPreview" zoomScaleSheetLayoutView="100" zoomScalePageLayoutView="0" workbookViewId="0" topLeftCell="A43">
      <selection activeCell="L17" sqref="L17"/>
    </sheetView>
  </sheetViews>
  <sheetFormatPr defaultColWidth="9.00390625" defaultRowHeight="13.5"/>
  <cols>
    <col min="1" max="1" width="9.875" style="92" customWidth="1"/>
    <col min="2" max="23" width="5.00390625" style="92" customWidth="1"/>
    <col min="24" max="16384" width="9.00390625" style="92" customWidth="1"/>
  </cols>
  <sheetData>
    <row r="1" ht="15" customHeight="1"/>
    <row r="2" spans="1:23" ht="32.25" customHeight="1">
      <c r="A2" s="378" t="s">
        <v>184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</row>
    <row r="3" ht="21.75" customHeight="1">
      <c r="A3" s="294"/>
    </row>
    <row r="4" spans="1:13" ht="24.75" customHeight="1" thickBot="1">
      <c r="A4" s="93" t="s">
        <v>234</v>
      </c>
      <c r="M4" s="93" t="s">
        <v>235</v>
      </c>
    </row>
    <row r="5" spans="1:23" s="95" customFormat="1" ht="18" customHeight="1">
      <c r="A5" s="346" t="s">
        <v>0</v>
      </c>
      <c r="B5" s="365" t="s">
        <v>1</v>
      </c>
      <c r="C5" s="368" t="s">
        <v>205</v>
      </c>
      <c r="D5" s="345" t="s">
        <v>206</v>
      </c>
      <c r="E5" s="349" t="s">
        <v>102</v>
      </c>
      <c r="F5" s="349"/>
      <c r="G5" s="349"/>
      <c r="H5" s="349"/>
      <c r="I5" s="349"/>
      <c r="J5" s="349"/>
      <c r="K5" s="349"/>
      <c r="M5" s="354" t="s">
        <v>0</v>
      </c>
      <c r="N5" s="346"/>
      <c r="O5" s="379" t="s">
        <v>192</v>
      </c>
      <c r="P5" s="349"/>
      <c r="Q5" s="365"/>
      <c r="R5" s="348" t="s">
        <v>191</v>
      </c>
      <c r="S5" s="349"/>
      <c r="T5" s="349"/>
      <c r="U5" s="348" t="s">
        <v>193</v>
      </c>
      <c r="V5" s="349"/>
      <c r="W5" s="349"/>
    </row>
    <row r="6" spans="1:23" s="95" customFormat="1" ht="13.5" customHeight="1">
      <c r="A6" s="361"/>
      <c r="B6" s="366"/>
      <c r="C6" s="369"/>
      <c r="D6" s="344"/>
      <c r="E6" s="352" t="s">
        <v>1</v>
      </c>
      <c r="F6" s="362" t="s">
        <v>103</v>
      </c>
      <c r="G6" s="362" t="s">
        <v>104</v>
      </c>
      <c r="H6" s="362" t="s">
        <v>105</v>
      </c>
      <c r="I6" s="362" t="s">
        <v>106</v>
      </c>
      <c r="J6" s="362" t="s">
        <v>107</v>
      </c>
      <c r="K6" s="340" t="s">
        <v>82</v>
      </c>
      <c r="M6" s="360"/>
      <c r="N6" s="361"/>
      <c r="O6" s="351"/>
      <c r="P6" s="351"/>
      <c r="Q6" s="366"/>
      <c r="R6" s="350"/>
      <c r="S6" s="351"/>
      <c r="T6" s="351"/>
      <c r="U6" s="350"/>
      <c r="V6" s="351"/>
      <c r="W6" s="351"/>
    </row>
    <row r="7" spans="1:23" s="95" customFormat="1" ht="15" customHeight="1">
      <c r="A7" s="361"/>
      <c r="B7" s="366"/>
      <c r="C7" s="369"/>
      <c r="D7" s="344"/>
      <c r="E7" s="352"/>
      <c r="F7" s="371"/>
      <c r="G7" s="363"/>
      <c r="H7" s="363"/>
      <c r="I7" s="363"/>
      <c r="J7" s="363"/>
      <c r="K7" s="341"/>
      <c r="M7" s="360"/>
      <c r="N7" s="361"/>
      <c r="O7" s="352" t="s">
        <v>1</v>
      </c>
      <c r="P7" s="140" t="s">
        <v>4</v>
      </c>
      <c r="Q7" s="296" t="s">
        <v>2</v>
      </c>
      <c r="R7" s="352" t="s">
        <v>1</v>
      </c>
      <c r="S7" s="140" t="s">
        <v>4</v>
      </c>
      <c r="T7" s="141" t="s">
        <v>2</v>
      </c>
      <c r="U7" s="356" t="s">
        <v>1</v>
      </c>
      <c r="V7" s="140" t="s">
        <v>4</v>
      </c>
      <c r="W7" s="141" t="s">
        <v>2</v>
      </c>
    </row>
    <row r="8" spans="1:23" s="95" customFormat="1" ht="15" customHeight="1">
      <c r="A8" s="347"/>
      <c r="B8" s="367"/>
      <c r="C8" s="370"/>
      <c r="D8" s="343"/>
      <c r="E8" s="353"/>
      <c r="F8" s="372"/>
      <c r="G8" s="364"/>
      <c r="H8" s="364"/>
      <c r="I8" s="364"/>
      <c r="J8" s="364"/>
      <c r="K8" s="342"/>
      <c r="M8" s="355"/>
      <c r="N8" s="347"/>
      <c r="O8" s="353"/>
      <c r="P8" s="297" t="s">
        <v>3</v>
      </c>
      <c r="Q8" s="298" t="s">
        <v>3</v>
      </c>
      <c r="R8" s="353"/>
      <c r="S8" s="297" t="s">
        <v>3</v>
      </c>
      <c r="T8" s="299" t="s">
        <v>3</v>
      </c>
      <c r="U8" s="357"/>
      <c r="V8" s="297" t="s">
        <v>3</v>
      </c>
      <c r="W8" s="299" t="s">
        <v>3</v>
      </c>
    </row>
    <row r="9" spans="1:23" s="95" customFormat="1" ht="18" customHeight="1">
      <c r="A9" s="300" t="s">
        <v>5</v>
      </c>
      <c r="B9" s="301">
        <f aca="true" t="shared" si="0" ref="B9:B15">C9+D9+E9</f>
        <v>3</v>
      </c>
      <c r="C9" s="302">
        <v>0</v>
      </c>
      <c r="D9" s="256">
        <v>0</v>
      </c>
      <c r="E9" s="258">
        <f aca="true" t="shared" si="1" ref="E9:E15">SUM(F9:K9)</f>
        <v>3</v>
      </c>
      <c r="F9" s="256">
        <v>1</v>
      </c>
      <c r="G9" s="256">
        <v>2</v>
      </c>
      <c r="H9" s="256">
        <v>0</v>
      </c>
      <c r="I9" s="256">
        <v>0</v>
      </c>
      <c r="J9" s="256">
        <v>0</v>
      </c>
      <c r="K9" s="259">
        <v>0</v>
      </c>
      <c r="M9" s="360" t="s">
        <v>6</v>
      </c>
      <c r="N9" s="361"/>
      <c r="O9" s="258">
        <f>SUM(P9:Q9)</f>
        <v>0</v>
      </c>
      <c r="P9" s="256">
        <v>0</v>
      </c>
      <c r="Q9" s="257">
        <v>0</v>
      </c>
      <c r="R9" s="258">
        <f>SUM(S9:T9)</f>
        <v>9</v>
      </c>
      <c r="S9" s="256">
        <v>1</v>
      </c>
      <c r="T9" s="303">
        <v>8</v>
      </c>
      <c r="U9" s="258">
        <f>SUM(V9:W9)</f>
        <v>0</v>
      </c>
      <c r="V9" s="256">
        <v>0</v>
      </c>
      <c r="W9" s="259">
        <v>0</v>
      </c>
    </row>
    <row r="10" spans="1:23" s="95" customFormat="1" ht="18" customHeight="1">
      <c r="A10" s="300" t="s">
        <v>7</v>
      </c>
      <c r="B10" s="301">
        <f t="shared" si="0"/>
        <v>2</v>
      </c>
      <c r="C10" s="304">
        <v>0</v>
      </c>
      <c r="D10" s="256">
        <v>0</v>
      </c>
      <c r="E10" s="258">
        <f t="shared" si="1"/>
        <v>2</v>
      </c>
      <c r="F10" s="256">
        <v>0</v>
      </c>
      <c r="G10" s="256">
        <v>2</v>
      </c>
      <c r="H10" s="256">
        <v>0</v>
      </c>
      <c r="I10" s="256">
        <v>0</v>
      </c>
      <c r="J10" s="256">
        <v>0</v>
      </c>
      <c r="K10" s="259">
        <v>0</v>
      </c>
      <c r="M10" s="360" t="s">
        <v>8</v>
      </c>
      <c r="N10" s="361"/>
      <c r="O10" s="258">
        <f aca="true" t="shared" si="2" ref="O10:O15">SUM(P10:Q10)</f>
        <v>0</v>
      </c>
      <c r="P10" s="256">
        <v>0</v>
      </c>
      <c r="Q10" s="257">
        <v>0</v>
      </c>
      <c r="R10" s="258">
        <f aca="true" t="shared" si="3" ref="R10:R15">SUM(S10:T10)</f>
        <v>1</v>
      </c>
      <c r="S10" s="256">
        <v>1</v>
      </c>
      <c r="T10" s="257">
        <v>0</v>
      </c>
      <c r="U10" s="258">
        <f aca="true" t="shared" si="4" ref="U10:U15">SUM(V10:W10)</f>
        <v>0</v>
      </c>
      <c r="V10" s="256">
        <v>0</v>
      </c>
      <c r="W10" s="259">
        <v>0</v>
      </c>
    </row>
    <row r="11" spans="1:23" s="95" customFormat="1" ht="18" customHeight="1">
      <c r="A11" s="300" t="s">
        <v>9</v>
      </c>
      <c r="B11" s="301">
        <f t="shared" si="0"/>
        <v>0</v>
      </c>
      <c r="C11" s="304">
        <v>0</v>
      </c>
      <c r="D11" s="256">
        <v>0</v>
      </c>
      <c r="E11" s="258">
        <f t="shared" si="1"/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9">
        <v>0</v>
      </c>
      <c r="M11" s="360" t="s">
        <v>11</v>
      </c>
      <c r="N11" s="361"/>
      <c r="O11" s="258">
        <f t="shared" si="2"/>
        <v>1</v>
      </c>
      <c r="P11" s="256">
        <v>0</v>
      </c>
      <c r="Q11" s="257">
        <v>1</v>
      </c>
      <c r="R11" s="258">
        <f t="shared" si="3"/>
        <v>2</v>
      </c>
      <c r="S11" s="256">
        <v>1</v>
      </c>
      <c r="T11" s="257">
        <v>1</v>
      </c>
      <c r="U11" s="258">
        <f t="shared" si="4"/>
        <v>1</v>
      </c>
      <c r="V11" s="256">
        <v>0</v>
      </c>
      <c r="W11" s="259">
        <v>1</v>
      </c>
    </row>
    <row r="12" spans="1:23" s="95" customFormat="1" ht="18" customHeight="1">
      <c r="A12" s="300" t="s">
        <v>10</v>
      </c>
      <c r="B12" s="301">
        <f t="shared" si="0"/>
        <v>4</v>
      </c>
      <c r="C12" s="304">
        <v>0</v>
      </c>
      <c r="D12" s="256">
        <v>0</v>
      </c>
      <c r="E12" s="258">
        <f t="shared" si="1"/>
        <v>4</v>
      </c>
      <c r="F12" s="256">
        <v>0</v>
      </c>
      <c r="G12" s="256">
        <v>3</v>
      </c>
      <c r="H12" s="256">
        <v>0</v>
      </c>
      <c r="I12" s="256">
        <v>1</v>
      </c>
      <c r="J12" s="256">
        <v>0</v>
      </c>
      <c r="K12" s="259">
        <v>0</v>
      </c>
      <c r="M12" s="360" t="s">
        <v>194</v>
      </c>
      <c r="N12" s="361"/>
      <c r="O12" s="258">
        <f t="shared" si="2"/>
        <v>0</v>
      </c>
      <c r="P12" s="256">
        <v>0</v>
      </c>
      <c r="Q12" s="257">
        <v>0</v>
      </c>
      <c r="R12" s="258">
        <f t="shared" si="3"/>
        <v>1</v>
      </c>
      <c r="S12" s="256">
        <v>0</v>
      </c>
      <c r="T12" s="257">
        <v>1</v>
      </c>
      <c r="U12" s="258">
        <f t="shared" si="4"/>
        <v>0</v>
      </c>
      <c r="V12" s="256">
        <v>0</v>
      </c>
      <c r="W12" s="259">
        <v>0</v>
      </c>
    </row>
    <row r="13" spans="1:23" s="95" customFormat="1" ht="18" customHeight="1">
      <c r="A13" s="300" t="s">
        <v>12</v>
      </c>
      <c r="B13" s="301">
        <f t="shared" si="0"/>
        <v>11</v>
      </c>
      <c r="C13" s="304">
        <v>0</v>
      </c>
      <c r="D13" s="256">
        <v>3</v>
      </c>
      <c r="E13" s="258">
        <f t="shared" si="1"/>
        <v>8</v>
      </c>
      <c r="F13" s="256">
        <v>3</v>
      </c>
      <c r="G13" s="256">
        <v>3</v>
      </c>
      <c r="H13" s="256">
        <v>0</v>
      </c>
      <c r="I13" s="256">
        <v>2</v>
      </c>
      <c r="J13" s="256">
        <v>0</v>
      </c>
      <c r="K13" s="259">
        <v>0</v>
      </c>
      <c r="M13" s="360" t="s">
        <v>196</v>
      </c>
      <c r="N13" s="361"/>
      <c r="O13" s="258">
        <f t="shared" si="2"/>
        <v>0</v>
      </c>
      <c r="P13" s="256">
        <v>0</v>
      </c>
      <c r="Q13" s="257">
        <v>0</v>
      </c>
      <c r="R13" s="258">
        <f t="shared" si="3"/>
        <v>2</v>
      </c>
      <c r="S13" s="256">
        <v>0</v>
      </c>
      <c r="T13" s="257">
        <v>2</v>
      </c>
      <c r="U13" s="258">
        <f t="shared" si="4"/>
        <v>0</v>
      </c>
      <c r="V13" s="256">
        <v>0</v>
      </c>
      <c r="W13" s="259">
        <v>0</v>
      </c>
    </row>
    <row r="14" spans="1:23" s="95" customFormat="1" ht="18" customHeight="1">
      <c r="A14" s="300" t="s">
        <v>13</v>
      </c>
      <c r="B14" s="301">
        <f t="shared" si="0"/>
        <v>1</v>
      </c>
      <c r="C14" s="304">
        <v>0</v>
      </c>
      <c r="D14" s="256">
        <v>0</v>
      </c>
      <c r="E14" s="258">
        <f t="shared" si="1"/>
        <v>1</v>
      </c>
      <c r="F14" s="256">
        <v>1</v>
      </c>
      <c r="G14" s="256">
        <v>0</v>
      </c>
      <c r="H14" s="256">
        <v>0</v>
      </c>
      <c r="I14" s="256">
        <v>0</v>
      </c>
      <c r="J14" s="256">
        <v>0</v>
      </c>
      <c r="K14" s="259">
        <v>0</v>
      </c>
      <c r="M14" s="360" t="s">
        <v>195</v>
      </c>
      <c r="N14" s="361"/>
      <c r="O14" s="258">
        <f t="shared" si="2"/>
        <v>1</v>
      </c>
      <c r="P14" s="256">
        <v>0</v>
      </c>
      <c r="Q14" s="257">
        <v>1</v>
      </c>
      <c r="R14" s="258">
        <f t="shared" si="3"/>
        <v>2</v>
      </c>
      <c r="S14" s="256">
        <v>0</v>
      </c>
      <c r="T14" s="257">
        <v>2</v>
      </c>
      <c r="U14" s="258">
        <f t="shared" si="4"/>
        <v>0</v>
      </c>
      <c r="V14" s="256">
        <v>0</v>
      </c>
      <c r="W14" s="259">
        <v>0</v>
      </c>
    </row>
    <row r="15" spans="1:23" s="95" customFormat="1" ht="18" customHeight="1">
      <c r="A15" s="300" t="s">
        <v>232</v>
      </c>
      <c r="B15" s="301">
        <f t="shared" si="0"/>
        <v>0</v>
      </c>
      <c r="C15" s="304">
        <v>0</v>
      </c>
      <c r="D15" s="256">
        <v>0</v>
      </c>
      <c r="E15" s="258">
        <f t="shared" si="1"/>
        <v>0</v>
      </c>
      <c r="F15" s="256">
        <v>0</v>
      </c>
      <c r="G15" s="256">
        <v>0</v>
      </c>
      <c r="H15" s="256">
        <v>0</v>
      </c>
      <c r="I15" s="256">
        <v>0</v>
      </c>
      <c r="J15" s="256">
        <v>0</v>
      </c>
      <c r="K15" s="259">
        <v>0</v>
      </c>
      <c r="M15" s="360" t="s">
        <v>209</v>
      </c>
      <c r="N15" s="361"/>
      <c r="O15" s="258">
        <f t="shared" si="2"/>
        <v>0</v>
      </c>
      <c r="P15" s="261">
        <v>0</v>
      </c>
      <c r="Q15" s="267">
        <v>0</v>
      </c>
      <c r="R15" s="258">
        <f t="shared" si="3"/>
        <v>1</v>
      </c>
      <c r="S15" s="261">
        <v>0</v>
      </c>
      <c r="T15" s="267">
        <v>1</v>
      </c>
      <c r="U15" s="258">
        <f t="shared" si="4"/>
        <v>0</v>
      </c>
      <c r="V15" s="256">
        <v>0</v>
      </c>
      <c r="W15" s="259">
        <v>0</v>
      </c>
    </row>
    <row r="16" spans="1:23" s="95" customFormat="1" ht="18" customHeight="1" thickBot="1">
      <c r="A16" s="109" t="s">
        <v>1</v>
      </c>
      <c r="B16" s="305">
        <f>SUM(B9:B15)</f>
        <v>21</v>
      </c>
      <c r="C16" s="306" t="s">
        <v>74</v>
      </c>
      <c r="D16" s="307">
        <f>SUM(D9:D15)</f>
        <v>3</v>
      </c>
      <c r="E16" s="308">
        <f>SUM(E9:E15)</f>
        <v>18</v>
      </c>
      <c r="F16" s="307">
        <f>SUM(F9:F15)</f>
        <v>5</v>
      </c>
      <c r="G16" s="307">
        <f>SUM(G9:G15)</f>
        <v>10</v>
      </c>
      <c r="H16" s="307" t="s">
        <v>74</v>
      </c>
      <c r="I16" s="307">
        <f>SUM(I9:I15)</f>
        <v>3</v>
      </c>
      <c r="J16" s="307">
        <f>SUM(J9:J15)</f>
        <v>0</v>
      </c>
      <c r="K16" s="309">
        <f>SUM(K9:K15)</f>
        <v>0</v>
      </c>
      <c r="M16" s="358" t="s">
        <v>1</v>
      </c>
      <c r="N16" s="359"/>
      <c r="O16" s="308">
        <f aca="true" t="shared" si="5" ref="O16:W16">SUM(O9:O15)</f>
        <v>2</v>
      </c>
      <c r="P16" s="307">
        <f t="shared" si="5"/>
        <v>0</v>
      </c>
      <c r="Q16" s="310">
        <f t="shared" si="5"/>
        <v>2</v>
      </c>
      <c r="R16" s="311">
        <f t="shared" si="5"/>
        <v>18</v>
      </c>
      <c r="S16" s="307">
        <f t="shared" si="5"/>
        <v>3</v>
      </c>
      <c r="T16" s="310">
        <f t="shared" si="5"/>
        <v>15</v>
      </c>
      <c r="U16" s="308">
        <f t="shared" si="5"/>
        <v>1</v>
      </c>
      <c r="V16" s="307">
        <f t="shared" si="5"/>
        <v>0</v>
      </c>
      <c r="W16" s="309">
        <f t="shared" si="5"/>
        <v>1</v>
      </c>
    </row>
    <row r="17" s="95" customFormat="1" ht="12.75">
      <c r="A17" s="95" t="s">
        <v>233</v>
      </c>
    </row>
    <row r="18" s="95" customFormat="1" ht="12.75"/>
    <row r="19" ht="15" customHeight="1" thickBot="1">
      <c r="A19" s="93" t="s">
        <v>236</v>
      </c>
    </row>
    <row r="20" spans="1:16" s="95" customFormat="1" ht="18" customHeight="1">
      <c r="A20" s="354"/>
      <c r="B20" s="354"/>
      <c r="C20" s="354"/>
      <c r="D20" s="354"/>
      <c r="E20" s="354"/>
      <c r="F20" s="380" t="s">
        <v>1</v>
      </c>
      <c r="G20" s="349"/>
      <c r="H20" s="349"/>
      <c r="I20" s="315" t="s">
        <v>14</v>
      </c>
      <c r="J20" s="380" t="s">
        <v>14</v>
      </c>
      <c r="K20" s="393"/>
      <c r="L20" s="394"/>
      <c r="M20" s="380" t="s">
        <v>15</v>
      </c>
      <c r="N20" s="395"/>
      <c r="O20" s="395"/>
      <c r="P20" s="395"/>
    </row>
    <row r="21" spans="1:16" s="95" customFormat="1" ht="18" customHeight="1">
      <c r="A21" s="360" t="s">
        <v>16</v>
      </c>
      <c r="B21" s="360"/>
      <c r="C21" s="360"/>
      <c r="D21" s="360"/>
      <c r="E21" s="360"/>
      <c r="F21" s="356" t="s">
        <v>1</v>
      </c>
      <c r="G21" s="140" t="s">
        <v>17</v>
      </c>
      <c r="H21" s="141" t="s">
        <v>18</v>
      </c>
      <c r="I21" s="296" t="s">
        <v>249</v>
      </c>
      <c r="J21" s="396" t="s">
        <v>1</v>
      </c>
      <c r="K21" s="140" t="s">
        <v>17</v>
      </c>
      <c r="L21" s="296" t="s">
        <v>18</v>
      </c>
      <c r="M21" s="396" t="s">
        <v>1</v>
      </c>
      <c r="N21" s="142" t="s">
        <v>17</v>
      </c>
      <c r="O21" s="295" t="s">
        <v>18</v>
      </c>
      <c r="P21" s="141" t="s">
        <v>249</v>
      </c>
    </row>
    <row r="22" spans="1:16" s="95" customFormat="1" ht="18" customHeight="1">
      <c r="A22" s="355"/>
      <c r="B22" s="355"/>
      <c r="C22" s="355"/>
      <c r="D22" s="355"/>
      <c r="E22" s="355"/>
      <c r="F22" s="357"/>
      <c r="G22" s="297" t="s">
        <v>19</v>
      </c>
      <c r="H22" s="299" t="s">
        <v>19</v>
      </c>
      <c r="I22" s="298" t="s">
        <v>19</v>
      </c>
      <c r="J22" s="397"/>
      <c r="K22" s="297" t="s">
        <v>19</v>
      </c>
      <c r="L22" s="298" t="s">
        <v>19</v>
      </c>
      <c r="M22" s="397"/>
      <c r="N22" s="297" t="s">
        <v>19</v>
      </c>
      <c r="O22" s="312" t="s">
        <v>19</v>
      </c>
      <c r="P22" s="299" t="s">
        <v>19</v>
      </c>
    </row>
    <row r="23" spans="1:16" s="95" customFormat="1" ht="18" customHeight="1">
      <c r="A23" s="355" t="s">
        <v>1</v>
      </c>
      <c r="B23" s="355"/>
      <c r="C23" s="355"/>
      <c r="D23" s="355"/>
      <c r="E23" s="355"/>
      <c r="F23" s="266">
        <f>SUM(G23:I23)</f>
        <v>33</v>
      </c>
      <c r="G23" s="261">
        <f>G24+G34+G37+'104～106'!G48+'107'!E5+'107'!E11+'107'!E21+'107'!E29</f>
        <v>2</v>
      </c>
      <c r="H23" s="262">
        <f>H24+H34+H37+'104～106'!H48+'107'!F5+'107'!F11+'107'!F21+'107'!F29</f>
        <v>30</v>
      </c>
      <c r="I23" s="267">
        <f>I24+I34+I37+'104～106'!I48+'107'!G5+'107'!G11+'107'!G21+'107'!G29</f>
        <v>1</v>
      </c>
      <c r="J23" s="260">
        <f>SUM(K23:L23)</f>
        <v>3</v>
      </c>
      <c r="K23" s="261">
        <f>K24+K34+K37+'104～106'!K48+'107'!I5+'107'!I11+'107'!I21+'107'!I29</f>
        <v>0</v>
      </c>
      <c r="L23" s="267">
        <f>L24+L34+L37+'104～106'!L48+'107'!J5+'107'!J11+'107'!J21+'107'!J29</f>
        <v>3</v>
      </c>
      <c r="M23" s="266">
        <f>SUM(N23:P23)</f>
        <v>30</v>
      </c>
      <c r="N23" s="261">
        <f>N24+N34+N37+'104～106'!N48+'107'!L5+'107'!L11+'107'!L21+'107'!L29</f>
        <v>2</v>
      </c>
      <c r="O23" s="262">
        <f>O24+O34+O37+'104～106'!O48+'107'!M5+'107'!M11+'107'!M21+'107'!M29</f>
        <v>27</v>
      </c>
      <c r="P23" s="262">
        <f>P24+P34+P37+'104～106'!P48+'107'!N5+'107'!N11+'107'!N21+'107'!N29</f>
        <v>1</v>
      </c>
    </row>
    <row r="24" spans="1:16" s="95" customFormat="1" ht="18" customHeight="1">
      <c r="A24" s="102"/>
      <c r="B24" s="373" t="s">
        <v>1</v>
      </c>
      <c r="C24" s="373"/>
      <c r="D24" s="373"/>
      <c r="E24" s="374"/>
      <c r="F24" s="270">
        <f>SUM(F25:F33)</f>
        <v>2</v>
      </c>
      <c r="G24" s="251">
        <f>SUM(G25:G33)</f>
        <v>0</v>
      </c>
      <c r="H24" s="265">
        <f>SUM(H25:H33)</f>
        <v>2</v>
      </c>
      <c r="I24" s="264">
        <f>SUM(I25:I33)</f>
        <v>0</v>
      </c>
      <c r="J24" s="268">
        <f aca="true" t="shared" si="6" ref="J24:P24">SUM(J25:J33)</f>
        <v>0</v>
      </c>
      <c r="K24" s="251">
        <f t="shared" si="6"/>
        <v>0</v>
      </c>
      <c r="L24" s="264">
        <f t="shared" si="6"/>
        <v>0</v>
      </c>
      <c r="M24" s="270">
        <f t="shared" si="6"/>
        <v>2</v>
      </c>
      <c r="N24" s="251">
        <f t="shared" si="6"/>
        <v>0</v>
      </c>
      <c r="O24" s="265">
        <f t="shared" si="6"/>
        <v>2</v>
      </c>
      <c r="P24" s="265">
        <f t="shared" si="6"/>
        <v>0</v>
      </c>
    </row>
    <row r="25" spans="1:16" s="95" customFormat="1" ht="16.5" customHeight="1">
      <c r="A25" s="102" t="s">
        <v>20</v>
      </c>
      <c r="B25" s="375" t="s">
        <v>21</v>
      </c>
      <c r="C25" s="376"/>
      <c r="D25" s="376"/>
      <c r="E25" s="376"/>
      <c r="F25" s="255">
        <f>SUM(G25:I25)</f>
        <v>0</v>
      </c>
      <c r="G25" s="256">
        <f>K25+N25</f>
        <v>0</v>
      </c>
      <c r="H25" s="259">
        <f>L25+O25</f>
        <v>0</v>
      </c>
      <c r="I25" s="257">
        <f>P25</f>
        <v>0</v>
      </c>
      <c r="J25" s="258">
        <f>SUM(K25:L25)</f>
        <v>0</v>
      </c>
      <c r="K25" s="256">
        <f>SUM(L25:M25)</f>
        <v>0</v>
      </c>
      <c r="L25" s="257">
        <v>0</v>
      </c>
      <c r="M25" s="255">
        <f aca="true" t="shared" si="7" ref="M25:M30">SUM(N25:O25)</f>
        <v>0</v>
      </c>
      <c r="N25" s="256">
        <v>0</v>
      </c>
      <c r="O25" s="259">
        <v>0</v>
      </c>
      <c r="P25" s="259">
        <v>0</v>
      </c>
    </row>
    <row r="26" spans="1:16" s="95" customFormat="1" ht="16.5" customHeight="1">
      <c r="A26" s="102"/>
      <c r="B26" s="375" t="s">
        <v>22</v>
      </c>
      <c r="C26" s="376"/>
      <c r="D26" s="376"/>
      <c r="E26" s="376"/>
      <c r="F26" s="255">
        <f aca="true" t="shared" si="8" ref="F26:F33">SUM(G26:I26)</f>
        <v>1</v>
      </c>
      <c r="G26" s="256">
        <f aca="true" t="shared" si="9" ref="G26:G33">K26+N26</f>
        <v>0</v>
      </c>
      <c r="H26" s="259">
        <f aca="true" t="shared" si="10" ref="H26:H33">L26+O26</f>
        <v>1</v>
      </c>
      <c r="I26" s="257">
        <f aca="true" t="shared" si="11" ref="I26:I33">P26</f>
        <v>0</v>
      </c>
      <c r="J26" s="258">
        <f aca="true" t="shared" si="12" ref="J26:J33">SUM(K26:L26)</f>
        <v>0</v>
      </c>
      <c r="K26" s="256">
        <v>0</v>
      </c>
      <c r="L26" s="257">
        <v>0</v>
      </c>
      <c r="M26" s="255">
        <f t="shared" si="7"/>
        <v>1</v>
      </c>
      <c r="N26" s="256">
        <v>0</v>
      </c>
      <c r="O26" s="259">
        <v>1</v>
      </c>
      <c r="P26" s="259">
        <v>0</v>
      </c>
    </row>
    <row r="27" spans="1:16" s="95" customFormat="1" ht="16.5" customHeight="1">
      <c r="A27" s="102" t="s">
        <v>23</v>
      </c>
      <c r="B27" s="375" t="s">
        <v>24</v>
      </c>
      <c r="C27" s="376"/>
      <c r="D27" s="376"/>
      <c r="E27" s="376"/>
      <c r="F27" s="255">
        <f t="shared" si="8"/>
        <v>0</v>
      </c>
      <c r="G27" s="256">
        <f t="shared" si="9"/>
        <v>0</v>
      </c>
      <c r="H27" s="259">
        <f t="shared" si="10"/>
        <v>0</v>
      </c>
      <c r="I27" s="257">
        <f t="shared" si="11"/>
        <v>0</v>
      </c>
      <c r="J27" s="258">
        <f t="shared" si="12"/>
        <v>0</v>
      </c>
      <c r="K27" s="256">
        <v>0</v>
      </c>
      <c r="L27" s="257">
        <v>0</v>
      </c>
      <c r="M27" s="255">
        <f t="shared" si="7"/>
        <v>0</v>
      </c>
      <c r="N27" s="256">
        <v>0</v>
      </c>
      <c r="O27" s="259">
        <v>0</v>
      </c>
      <c r="P27" s="259">
        <v>0</v>
      </c>
    </row>
    <row r="28" spans="1:16" s="95" customFormat="1" ht="16.5" customHeight="1">
      <c r="A28" s="102"/>
      <c r="B28" s="375" t="s">
        <v>25</v>
      </c>
      <c r="C28" s="376"/>
      <c r="D28" s="376"/>
      <c r="E28" s="376"/>
      <c r="F28" s="255">
        <f t="shared" si="8"/>
        <v>0</v>
      </c>
      <c r="G28" s="256">
        <f t="shared" si="9"/>
        <v>0</v>
      </c>
      <c r="H28" s="259">
        <f t="shared" si="10"/>
        <v>0</v>
      </c>
      <c r="I28" s="257">
        <f t="shared" si="11"/>
        <v>0</v>
      </c>
      <c r="J28" s="258">
        <f t="shared" si="12"/>
        <v>0</v>
      </c>
      <c r="K28" s="256">
        <v>0</v>
      </c>
      <c r="L28" s="257">
        <v>0</v>
      </c>
      <c r="M28" s="255">
        <f t="shared" si="7"/>
        <v>0</v>
      </c>
      <c r="N28" s="256">
        <v>0</v>
      </c>
      <c r="O28" s="259">
        <v>0</v>
      </c>
      <c r="P28" s="259">
        <v>0</v>
      </c>
    </row>
    <row r="29" spans="1:16" s="95" customFormat="1" ht="16.5" customHeight="1">
      <c r="A29" s="102" t="s">
        <v>26</v>
      </c>
      <c r="B29" s="375" t="s">
        <v>27</v>
      </c>
      <c r="C29" s="376"/>
      <c r="D29" s="376"/>
      <c r="E29" s="376"/>
      <c r="F29" s="255">
        <f t="shared" si="8"/>
        <v>0</v>
      </c>
      <c r="G29" s="256">
        <f t="shared" si="9"/>
        <v>0</v>
      </c>
      <c r="H29" s="259">
        <f t="shared" si="10"/>
        <v>0</v>
      </c>
      <c r="I29" s="257">
        <f t="shared" si="11"/>
        <v>0</v>
      </c>
      <c r="J29" s="258">
        <f t="shared" si="12"/>
        <v>0</v>
      </c>
      <c r="K29" s="256">
        <v>0</v>
      </c>
      <c r="L29" s="257">
        <v>0</v>
      </c>
      <c r="M29" s="255">
        <f t="shared" si="7"/>
        <v>0</v>
      </c>
      <c r="N29" s="256">
        <v>0</v>
      </c>
      <c r="O29" s="259">
        <v>0</v>
      </c>
      <c r="P29" s="259">
        <v>0</v>
      </c>
    </row>
    <row r="30" spans="1:16" s="95" customFormat="1" ht="16.5" customHeight="1">
      <c r="A30" s="102"/>
      <c r="B30" s="375" t="s">
        <v>29</v>
      </c>
      <c r="C30" s="376"/>
      <c r="D30" s="376"/>
      <c r="E30" s="376"/>
      <c r="F30" s="255">
        <f t="shared" si="8"/>
        <v>0</v>
      </c>
      <c r="G30" s="256">
        <f t="shared" si="9"/>
        <v>0</v>
      </c>
      <c r="H30" s="259">
        <f t="shared" si="10"/>
        <v>0</v>
      </c>
      <c r="I30" s="257">
        <f t="shared" si="11"/>
        <v>0</v>
      </c>
      <c r="J30" s="258">
        <f t="shared" si="12"/>
        <v>0</v>
      </c>
      <c r="K30" s="256">
        <v>0</v>
      </c>
      <c r="L30" s="257">
        <v>0</v>
      </c>
      <c r="M30" s="255">
        <f t="shared" si="7"/>
        <v>0</v>
      </c>
      <c r="N30" s="256">
        <v>0</v>
      </c>
      <c r="O30" s="259">
        <v>0</v>
      </c>
      <c r="P30" s="259">
        <v>0</v>
      </c>
    </row>
    <row r="31" spans="1:16" s="95" customFormat="1" ht="16.5" customHeight="1">
      <c r="A31" s="102" t="s">
        <v>30</v>
      </c>
      <c r="B31" s="375" t="s">
        <v>31</v>
      </c>
      <c r="C31" s="376"/>
      <c r="D31" s="376"/>
      <c r="E31" s="376"/>
      <c r="F31" s="255">
        <f t="shared" si="8"/>
        <v>0</v>
      </c>
      <c r="G31" s="256">
        <f t="shared" si="9"/>
        <v>0</v>
      </c>
      <c r="H31" s="259">
        <f t="shared" si="10"/>
        <v>0</v>
      </c>
      <c r="I31" s="257">
        <f t="shared" si="11"/>
        <v>0</v>
      </c>
      <c r="J31" s="258">
        <f t="shared" si="12"/>
        <v>0</v>
      </c>
      <c r="K31" s="256">
        <v>0</v>
      </c>
      <c r="L31" s="257">
        <v>0</v>
      </c>
      <c r="M31" s="255"/>
      <c r="N31" s="256">
        <v>0</v>
      </c>
      <c r="O31" s="259">
        <v>0</v>
      </c>
      <c r="P31" s="259">
        <v>0</v>
      </c>
    </row>
    <row r="32" spans="1:16" s="95" customFormat="1" ht="16.5" customHeight="1">
      <c r="A32" s="102"/>
      <c r="B32" s="375" t="s">
        <v>32</v>
      </c>
      <c r="C32" s="376"/>
      <c r="D32" s="376"/>
      <c r="E32" s="376"/>
      <c r="F32" s="255">
        <f t="shared" si="8"/>
        <v>1</v>
      </c>
      <c r="G32" s="256">
        <f t="shared" si="9"/>
        <v>0</v>
      </c>
      <c r="H32" s="259">
        <f t="shared" si="10"/>
        <v>1</v>
      </c>
      <c r="I32" s="257">
        <f t="shared" si="11"/>
        <v>0</v>
      </c>
      <c r="J32" s="258">
        <f t="shared" si="12"/>
        <v>0</v>
      </c>
      <c r="K32" s="256">
        <v>0</v>
      </c>
      <c r="L32" s="257">
        <v>0</v>
      </c>
      <c r="M32" s="255">
        <f>SUM(N32:O32)</f>
        <v>1</v>
      </c>
      <c r="N32" s="256">
        <v>0</v>
      </c>
      <c r="O32" s="259">
        <v>1</v>
      </c>
      <c r="P32" s="259">
        <v>0</v>
      </c>
    </row>
    <row r="33" spans="1:16" s="95" customFormat="1" ht="16.5" customHeight="1">
      <c r="A33" s="102"/>
      <c r="B33" s="375" t="s">
        <v>33</v>
      </c>
      <c r="C33" s="376"/>
      <c r="D33" s="376"/>
      <c r="E33" s="376"/>
      <c r="F33" s="255">
        <f t="shared" si="8"/>
        <v>0</v>
      </c>
      <c r="G33" s="256">
        <f t="shared" si="9"/>
        <v>0</v>
      </c>
      <c r="H33" s="259">
        <f t="shared" si="10"/>
        <v>0</v>
      </c>
      <c r="I33" s="257">
        <f t="shared" si="11"/>
        <v>0</v>
      </c>
      <c r="J33" s="258">
        <f t="shared" si="12"/>
        <v>0</v>
      </c>
      <c r="K33" s="256">
        <v>0</v>
      </c>
      <c r="L33" s="257">
        <v>0</v>
      </c>
      <c r="M33" s="255">
        <f>SUM(N33:O33)</f>
        <v>0</v>
      </c>
      <c r="N33" s="256">
        <v>0</v>
      </c>
      <c r="O33" s="259">
        <v>0</v>
      </c>
      <c r="P33" s="259">
        <v>0</v>
      </c>
    </row>
    <row r="34" spans="1:16" s="95" customFormat="1" ht="18" customHeight="1">
      <c r="A34" s="143"/>
      <c r="B34" s="373" t="s">
        <v>1</v>
      </c>
      <c r="C34" s="373"/>
      <c r="D34" s="373"/>
      <c r="E34" s="374"/>
      <c r="F34" s="250">
        <f>SUM(F35:F36)</f>
        <v>0</v>
      </c>
      <c r="G34" s="251">
        <f>SUM(G35:G36)</f>
        <v>0</v>
      </c>
      <c r="H34" s="265">
        <f>SUM(H35:H36)</f>
        <v>0</v>
      </c>
      <c r="I34" s="264">
        <f>SUM(I35:I36)</f>
        <v>0</v>
      </c>
      <c r="J34" s="254">
        <f aca="true" t="shared" si="13" ref="J34:P34">SUM(J35:J36)</f>
        <v>0</v>
      </c>
      <c r="K34" s="251">
        <f t="shared" si="13"/>
        <v>0</v>
      </c>
      <c r="L34" s="264">
        <f t="shared" si="13"/>
        <v>0</v>
      </c>
      <c r="M34" s="250">
        <f t="shared" si="13"/>
        <v>0</v>
      </c>
      <c r="N34" s="251">
        <f t="shared" si="13"/>
        <v>0</v>
      </c>
      <c r="O34" s="265">
        <f t="shared" si="13"/>
        <v>0</v>
      </c>
      <c r="P34" s="265">
        <f t="shared" si="13"/>
        <v>0</v>
      </c>
    </row>
    <row r="35" spans="1:16" s="95" customFormat="1" ht="15" customHeight="1">
      <c r="A35" s="102" t="s">
        <v>34</v>
      </c>
      <c r="B35" s="375" t="s">
        <v>35</v>
      </c>
      <c r="C35" s="376"/>
      <c r="D35" s="376"/>
      <c r="E35" s="376"/>
      <c r="F35" s="255">
        <f>L35</f>
        <v>0</v>
      </c>
      <c r="G35" s="256">
        <f>K35+N35</f>
        <v>0</v>
      </c>
      <c r="H35" s="259">
        <f>L35+O35</f>
        <v>0</v>
      </c>
      <c r="I35" s="257">
        <f>P35</f>
        <v>0</v>
      </c>
      <c r="J35" s="258">
        <f>P35</f>
        <v>0</v>
      </c>
      <c r="K35" s="256">
        <f>Q35</f>
        <v>0</v>
      </c>
      <c r="L35" s="257">
        <f>R35</f>
        <v>0</v>
      </c>
      <c r="M35" s="255">
        <f>SUM(N35:O35)</f>
        <v>0</v>
      </c>
      <c r="N35" s="256">
        <v>0</v>
      </c>
      <c r="O35" s="259">
        <v>0</v>
      </c>
      <c r="P35" s="259">
        <v>0</v>
      </c>
    </row>
    <row r="36" spans="1:16" s="95" customFormat="1" ht="15" customHeight="1">
      <c r="A36" s="96"/>
      <c r="B36" s="381" t="s">
        <v>33</v>
      </c>
      <c r="C36" s="382"/>
      <c r="D36" s="382"/>
      <c r="E36" s="382"/>
      <c r="F36" s="313" t="s">
        <v>28</v>
      </c>
      <c r="G36" s="256">
        <f>K36+N36</f>
        <v>0</v>
      </c>
      <c r="H36" s="262">
        <f>L36+O36</f>
        <v>0</v>
      </c>
      <c r="I36" s="267">
        <f>P36</f>
        <v>0</v>
      </c>
      <c r="J36" s="314">
        <f>SUM(K36:L36)</f>
        <v>0</v>
      </c>
      <c r="K36" s="261">
        <v>0</v>
      </c>
      <c r="L36" s="267">
        <v>0</v>
      </c>
      <c r="M36" s="313">
        <f>SUM(N36:O36)</f>
        <v>0</v>
      </c>
      <c r="N36" s="261">
        <v>0</v>
      </c>
      <c r="O36" s="262">
        <v>0</v>
      </c>
      <c r="P36" s="262">
        <v>0</v>
      </c>
    </row>
    <row r="37" spans="1:16" s="95" customFormat="1" ht="18" customHeight="1">
      <c r="A37" s="102"/>
      <c r="B37" s="373" t="s">
        <v>1</v>
      </c>
      <c r="C37" s="373"/>
      <c r="D37" s="373"/>
      <c r="E37" s="374"/>
      <c r="F37" s="250">
        <f>SUM(F38:F47)</f>
        <v>7</v>
      </c>
      <c r="G37" s="251">
        <f>SUM(G38:G47)</f>
        <v>0</v>
      </c>
      <c r="H37" s="265">
        <f>SUM(H38:H47)</f>
        <v>7</v>
      </c>
      <c r="I37" s="264">
        <f>SUM(I38:I47)</f>
        <v>0</v>
      </c>
      <c r="J37" s="268">
        <f aca="true" t="shared" si="14" ref="J37:P37">SUM(J38:J47)</f>
        <v>3</v>
      </c>
      <c r="K37" s="251">
        <f t="shared" si="14"/>
        <v>0</v>
      </c>
      <c r="L37" s="271">
        <f t="shared" si="14"/>
        <v>3</v>
      </c>
      <c r="M37" s="250">
        <f t="shared" si="14"/>
        <v>4</v>
      </c>
      <c r="N37" s="251">
        <f t="shared" si="14"/>
        <v>0</v>
      </c>
      <c r="O37" s="265">
        <f t="shared" si="14"/>
        <v>4</v>
      </c>
      <c r="P37" s="265">
        <f t="shared" si="14"/>
        <v>0</v>
      </c>
    </row>
    <row r="38" spans="2:16" s="95" customFormat="1" ht="16.5" customHeight="1">
      <c r="B38" s="337" t="s">
        <v>37</v>
      </c>
      <c r="C38" s="338"/>
      <c r="D38" s="338"/>
      <c r="E38" s="339"/>
      <c r="F38" s="255">
        <f aca="true" t="shared" si="15" ref="F38:F47">SUM(G38:I38)</f>
        <v>5</v>
      </c>
      <c r="G38" s="256">
        <f aca="true" t="shared" si="16" ref="G38:G47">K38+N38</f>
        <v>0</v>
      </c>
      <c r="H38" s="259">
        <f aca="true" t="shared" si="17" ref="H38:H54">L38+O38</f>
        <v>5</v>
      </c>
      <c r="I38" s="257">
        <f aca="true" t="shared" si="18" ref="I38:I54">P38</f>
        <v>0</v>
      </c>
      <c r="J38" s="258">
        <f aca="true" t="shared" si="19" ref="J38:J47">SUM(K38:L38)</f>
        <v>3</v>
      </c>
      <c r="K38" s="256">
        <v>0</v>
      </c>
      <c r="L38" s="257">
        <v>3</v>
      </c>
      <c r="M38" s="255">
        <f aca="true" t="shared" si="20" ref="M38:M47">SUM(N38:O38)</f>
        <v>2</v>
      </c>
      <c r="N38" s="256">
        <v>0</v>
      </c>
      <c r="O38" s="259">
        <v>2</v>
      </c>
      <c r="P38" s="259">
        <v>0</v>
      </c>
    </row>
    <row r="39" spans="1:16" s="95" customFormat="1" ht="16.5" customHeight="1">
      <c r="A39" s="102" t="s">
        <v>36</v>
      </c>
      <c r="B39" s="375" t="s">
        <v>38</v>
      </c>
      <c r="C39" s="335"/>
      <c r="D39" s="335"/>
      <c r="E39" s="336"/>
      <c r="F39" s="255">
        <f t="shared" si="15"/>
        <v>0</v>
      </c>
      <c r="G39" s="256">
        <f t="shared" si="16"/>
        <v>0</v>
      </c>
      <c r="H39" s="259">
        <f t="shared" si="17"/>
        <v>0</v>
      </c>
      <c r="I39" s="257">
        <f t="shared" si="18"/>
        <v>0</v>
      </c>
      <c r="J39" s="258">
        <f t="shared" si="19"/>
        <v>0</v>
      </c>
      <c r="K39" s="256">
        <v>0</v>
      </c>
      <c r="L39" s="257">
        <v>0</v>
      </c>
      <c r="M39" s="255">
        <f t="shared" si="20"/>
        <v>0</v>
      </c>
      <c r="N39" s="256">
        <v>0</v>
      </c>
      <c r="O39" s="259">
        <v>0</v>
      </c>
      <c r="P39" s="259">
        <v>0</v>
      </c>
    </row>
    <row r="40" spans="1:16" s="95" customFormat="1" ht="16.5" customHeight="1">
      <c r="A40" s="102"/>
      <c r="B40" s="375" t="s">
        <v>40</v>
      </c>
      <c r="C40" s="335"/>
      <c r="D40" s="335"/>
      <c r="E40" s="336"/>
      <c r="F40" s="255">
        <f t="shared" si="15"/>
        <v>1</v>
      </c>
      <c r="G40" s="256">
        <f t="shared" si="16"/>
        <v>0</v>
      </c>
      <c r="H40" s="259">
        <f t="shared" si="17"/>
        <v>1</v>
      </c>
      <c r="I40" s="257">
        <f t="shared" si="18"/>
        <v>0</v>
      </c>
      <c r="J40" s="258">
        <f t="shared" si="19"/>
        <v>0</v>
      </c>
      <c r="K40" s="256">
        <v>0</v>
      </c>
      <c r="L40" s="257">
        <v>0</v>
      </c>
      <c r="M40" s="255">
        <f t="shared" si="20"/>
        <v>1</v>
      </c>
      <c r="N40" s="256">
        <v>0</v>
      </c>
      <c r="O40" s="259">
        <v>1</v>
      </c>
      <c r="P40" s="259">
        <v>0</v>
      </c>
    </row>
    <row r="41" spans="1:16" s="95" customFormat="1" ht="16.5" customHeight="1">
      <c r="A41" s="102" t="s">
        <v>39</v>
      </c>
      <c r="B41" s="375" t="s">
        <v>41</v>
      </c>
      <c r="C41" s="335"/>
      <c r="D41" s="335"/>
      <c r="E41" s="336"/>
      <c r="F41" s="255">
        <f t="shared" si="15"/>
        <v>0</v>
      </c>
      <c r="G41" s="256">
        <f t="shared" si="16"/>
        <v>0</v>
      </c>
      <c r="H41" s="259">
        <f t="shared" si="17"/>
        <v>0</v>
      </c>
      <c r="I41" s="257">
        <f t="shared" si="18"/>
        <v>0</v>
      </c>
      <c r="J41" s="258">
        <f t="shared" si="19"/>
        <v>0</v>
      </c>
      <c r="K41" s="256">
        <v>0</v>
      </c>
      <c r="L41" s="257">
        <v>0</v>
      </c>
      <c r="M41" s="255">
        <f t="shared" si="20"/>
        <v>0</v>
      </c>
      <c r="N41" s="256">
        <v>0</v>
      </c>
      <c r="O41" s="259">
        <v>0</v>
      </c>
      <c r="P41" s="259">
        <v>0</v>
      </c>
    </row>
    <row r="42" spans="1:16" s="95" customFormat="1" ht="16.5" customHeight="1">
      <c r="A42" s="102"/>
      <c r="B42" s="375" t="s">
        <v>42</v>
      </c>
      <c r="C42" s="335"/>
      <c r="D42" s="335"/>
      <c r="E42" s="336"/>
      <c r="F42" s="255">
        <f t="shared" si="15"/>
        <v>0</v>
      </c>
      <c r="G42" s="256">
        <f t="shared" si="16"/>
        <v>0</v>
      </c>
      <c r="H42" s="259">
        <f t="shared" si="17"/>
        <v>0</v>
      </c>
      <c r="I42" s="257">
        <f t="shared" si="18"/>
        <v>0</v>
      </c>
      <c r="J42" s="258">
        <f t="shared" si="19"/>
        <v>0</v>
      </c>
      <c r="K42" s="256">
        <v>0</v>
      </c>
      <c r="L42" s="257">
        <v>0</v>
      </c>
      <c r="M42" s="255">
        <f t="shared" si="20"/>
        <v>0</v>
      </c>
      <c r="N42" s="256">
        <v>0</v>
      </c>
      <c r="O42" s="259">
        <v>0</v>
      </c>
      <c r="P42" s="259">
        <v>0</v>
      </c>
    </row>
    <row r="43" spans="1:16" s="95" customFormat="1" ht="16.5" customHeight="1">
      <c r="A43" s="102" t="s">
        <v>26</v>
      </c>
      <c r="B43" s="375" t="s">
        <v>43</v>
      </c>
      <c r="C43" s="335"/>
      <c r="D43" s="335"/>
      <c r="E43" s="336"/>
      <c r="F43" s="255">
        <f t="shared" si="15"/>
        <v>0</v>
      </c>
      <c r="G43" s="256">
        <f t="shared" si="16"/>
        <v>0</v>
      </c>
      <c r="H43" s="259">
        <f t="shared" si="17"/>
        <v>0</v>
      </c>
      <c r="I43" s="257">
        <f t="shared" si="18"/>
        <v>0</v>
      </c>
      <c r="J43" s="258">
        <f t="shared" si="19"/>
        <v>0</v>
      </c>
      <c r="K43" s="256">
        <v>0</v>
      </c>
      <c r="L43" s="257">
        <v>0</v>
      </c>
      <c r="M43" s="255">
        <f t="shared" si="20"/>
        <v>0</v>
      </c>
      <c r="N43" s="256">
        <v>0</v>
      </c>
      <c r="O43" s="259">
        <v>0</v>
      </c>
      <c r="P43" s="259">
        <v>0</v>
      </c>
    </row>
    <row r="44" spans="1:16" s="95" customFormat="1" ht="16.5" customHeight="1">
      <c r="A44" s="102"/>
      <c r="B44" s="375" t="s">
        <v>148</v>
      </c>
      <c r="C44" s="335"/>
      <c r="D44" s="335"/>
      <c r="E44" s="336"/>
      <c r="F44" s="255">
        <f t="shared" si="15"/>
        <v>0</v>
      </c>
      <c r="G44" s="256">
        <f t="shared" si="16"/>
        <v>0</v>
      </c>
      <c r="H44" s="259">
        <f t="shared" si="17"/>
        <v>0</v>
      </c>
      <c r="I44" s="257">
        <f t="shared" si="18"/>
        <v>0</v>
      </c>
      <c r="J44" s="258">
        <f t="shared" si="19"/>
        <v>0</v>
      </c>
      <c r="K44" s="256">
        <v>0</v>
      </c>
      <c r="L44" s="257">
        <v>0</v>
      </c>
      <c r="M44" s="255">
        <f t="shared" si="20"/>
        <v>0</v>
      </c>
      <c r="N44" s="256">
        <v>0</v>
      </c>
      <c r="O44" s="259">
        <v>0</v>
      </c>
      <c r="P44" s="259">
        <v>0</v>
      </c>
    </row>
    <row r="45" spans="1:16" s="95" customFormat="1" ht="16.5" customHeight="1">
      <c r="A45" s="102" t="s">
        <v>30</v>
      </c>
      <c r="B45" s="375" t="s">
        <v>44</v>
      </c>
      <c r="C45" s="335"/>
      <c r="D45" s="335"/>
      <c r="E45" s="336"/>
      <c r="F45" s="255">
        <f t="shared" si="15"/>
        <v>0</v>
      </c>
      <c r="G45" s="256">
        <f t="shared" si="16"/>
        <v>0</v>
      </c>
      <c r="H45" s="259">
        <f t="shared" si="17"/>
        <v>0</v>
      </c>
      <c r="I45" s="257">
        <f t="shared" si="18"/>
        <v>0</v>
      </c>
      <c r="J45" s="258">
        <f t="shared" si="19"/>
        <v>0</v>
      </c>
      <c r="K45" s="256">
        <v>0</v>
      </c>
      <c r="L45" s="257">
        <v>0</v>
      </c>
      <c r="M45" s="255">
        <f t="shared" si="20"/>
        <v>0</v>
      </c>
      <c r="N45" s="256">
        <v>0</v>
      </c>
      <c r="O45" s="259">
        <v>0</v>
      </c>
      <c r="P45" s="259">
        <v>0</v>
      </c>
    </row>
    <row r="46" spans="1:16" s="95" customFormat="1" ht="16.5" customHeight="1">
      <c r="A46" s="102"/>
      <c r="B46" s="375" t="s">
        <v>108</v>
      </c>
      <c r="C46" s="335"/>
      <c r="D46" s="335"/>
      <c r="E46" s="336"/>
      <c r="F46" s="255">
        <f t="shared" si="15"/>
        <v>1</v>
      </c>
      <c r="G46" s="256">
        <f t="shared" si="16"/>
        <v>0</v>
      </c>
      <c r="H46" s="259">
        <f t="shared" si="17"/>
        <v>1</v>
      </c>
      <c r="I46" s="257">
        <f t="shared" si="18"/>
        <v>0</v>
      </c>
      <c r="J46" s="258">
        <f t="shared" si="19"/>
        <v>0</v>
      </c>
      <c r="K46" s="256">
        <v>0</v>
      </c>
      <c r="L46" s="257">
        <v>0</v>
      </c>
      <c r="M46" s="255">
        <f t="shared" si="20"/>
        <v>1</v>
      </c>
      <c r="N46" s="256">
        <v>0</v>
      </c>
      <c r="O46" s="259">
        <v>1</v>
      </c>
      <c r="P46" s="259">
        <v>0</v>
      </c>
    </row>
    <row r="47" spans="1:16" s="95" customFormat="1" ht="16.5" customHeight="1">
      <c r="A47" s="96"/>
      <c r="B47" s="381" t="s">
        <v>33</v>
      </c>
      <c r="C47" s="391"/>
      <c r="D47" s="391"/>
      <c r="E47" s="392"/>
      <c r="F47" s="266">
        <f t="shared" si="15"/>
        <v>0</v>
      </c>
      <c r="G47" s="256">
        <f t="shared" si="16"/>
        <v>0</v>
      </c>
      <c r="H47" s="262">
        <f t="shared" si="17"/>
        <v>0</v>
      </c>
      <c r="I47" s="267">
        <f t="shared" si="18"/>
        <v>0</v>
      </c>
      <c r="J47" s="260">
        <f t="shared" si="19"/>
        <v>0</v>
      </c>
      <c r="K47" s="261">
        <v>0</v>
      </c>
      <c r="L47" s="267">
        <v>0</v>
      </c>
      <c r="M47" s="266">
        <f t="shared" si="20"/>
        <v>0</v>
      </c>
      <c r="N47" s="261">
        <v>0</v>
      </c>
      <c r="O47" s="262">
        <v>0</v>
      </c>
      <c r="P47" s="262">
        <v>0</v>
      </c>
    </row>
    <row r="48" spans="1:16" s="243" customFormat="1" ht="18" customHeight="1">
      <c r="A48" s="383" t="s">
        <v>111</v>
      </c>
      <c r="B48" s="373" t="s">
        <v>1</v>
      </c>
      <c r="C48" s="373"/>
      <c r="D48" s="373"/>
      <c r="E48" s="374"/>
      <c r="F48" s="263">
        <f>SUM(F49:F54)</f>
        <v>8</v>
      </c>
      <c r="G48" s="251">
        <f>SUM(G49:G54)</f>
        <v>2</v>
      </c>
      <c r="H48" s="265">
        <f>SUM(H49:H54)</f>
        <v>5</v>
      </c>
      <c r="I48" s="264">
        <f>SUM(I49:I54)</f>
        <v>1</v>
      </c>
      <c r="J48" s="252">
        <f aca="true" t="shared" si="21" ref="J48:P48">SUM(J49:J54)</f>
        <v>0</v>
      </c>
      <c r="K48" s="251">
        <f t="shared" si="21"/>
        <v>0</v>
      </c>
      <c r="L48" s="264">
        <f t="shared" si="21"/>
        <v>0</v>
      </c>
      <c r="M48" s="263">
        <f t="shared" si="21"/>
        <v>8</v>
      </c>
      <c r="N48" s="251">
        <f t="shared" si="21"/>
        <v>2</v>
      </c>
      <c r="O48" s="265">
        <f t="shared" si="21"/>
        <v>5</v>
      </c>
      <c r="P48" s="265">
        <f t="shared" si="21"/>
        <v>1</v>
      </c>
    </row>
    <row r="49" spans="1:16" s="243" customFormat="1" ht="16.5" customHeight="1">
      <c r="A49" s="384"/>
      <c r="B49" s="337" t="s">
        <v>45</v>
      </c>
      <c r="C49" s="386"/>
      <c r="D49" s="386"/>
      <c r="E49" s="387"/>
      <c r="F49" s="255">
        <f aca="true" t="shared" si="22" ref="F49:F54">SUM(G49:I49)</f>
        <v>0</v>
      </c>
      <c r="G49" s="256">
        <f aca="true" t="shared" si="23" ref="G49:G54">K49+N49</f>
        <v>0</v>
      </c>
      <c r="H49" s="259">
        <f t="shared" si="17"/>
        <v>0</v>
      </c>
      <c r="I49" s="257">
        <f t="shared" si="18"/>
        <v>0</v>
      </c>
      <c r="J49" s="258">
        <f aca="true" t="shared" si="24" ref="J49:J54">SUM(K49:L49)</f>
        <v>0</v>
      </c>
      <c r="K49" s="256">
        <v>0</v>
      </c>
      <c r="L49" s="257">
        <v>0</v>
      </c>
      <c r="M49" s="255">
        <f aca="true" t="shared" si="25" ref="M49:M54">SUM(N49:O49)</f>
        <v>0</v>
      </c>
      <c r="N49" s="256">
        <v>0</v>
      </c>
      <c r="O49" s="259">
        <v>0</v>
      </c>
      <c r="P49" s="259">
        <v>0</v>
      </c>
    </row>
    <row r="50" spans="1:16" s="243" customFormat="1" ht="16.5" customHeight="1">
      <c r="A50" s="384"/>
      <c r="B50" s="375" t="s">
        <v>219</v>
      </c>
      <c r="C50" s="376"/>
      <c r="D50" s="376"/>
      <c r="E50" s="377"/>
      <c r="F50" s="255">
        <f t="shared" si="22"/>
        <v>5</v>
      </c>
      <c r="G50" s="256">
        <f t="shared" si="23"/>
        <v>2</v>
      </c>
      <c r="H50" s="259">
        <f t="shared" si="17"/>
        <v>2</v>
      </c>
      <c r="I50" s="257">
        <f t="shared" si="18"/>
        <v>1</v>
      </c>
      <c r="J50" s="258">
        <f t="shared" si="24"/>
        <v>0</v>
      </c>
      <c r="K50" s="256">
        <v>0</v>
      </c>
      <c r="L50" s="257">
        <v>0</v>
      </c>
      <c r="M50" s="255">
        <f>SUM(N50:P50)</f>
        <v>5</v>
      </c>
      <c r="N50" s="256">
        <v>2</v>
      </c>
      <c r="O50" s="259">
        <v>2</v>
      </c>
      <c r="P50" s="259">
        <v>1</v>
      </c>
    </row>
    <row r="51" spans="1:16" s="243" customFormat="1" ht="16.5" customHeight="1">
      <c r="A51" s="384"/>
      <c r="B51" s="375" t="s">
        <v>220</v>
      </c>
      <c r="C51" s="376"/>
      <c r="D51" s="376"/>
      <c r="E51" s="377"/>
      <c r="F51" s="255">
        <f t="shared" si="22"/>
        <v>1</v>
      </c>
      <c r="G51" s="256">
        <f t="shared" si="23"/>
        <v>0</v>
      </c>
      <c r="H51" s="259">
        <f t="shared" si="17"/>
        <v>1</v>
      </c>
      <c r="I51" s="257">
        <f t="shared" si="18"/>
        <v>0</v>
      </c>
      <c r="J51" s="258">
        <f t="shared" si="24"/>
        <v>0</v>
      </c>
      <c r="K51" s="256">
        <v>0</v>
      </c>
      <c r="L51" s="257">
        <v>0</v>
      </c>
      <c r="M51" s="255">
        <f t="shared" si="25"/>
        <v>1</v>
      </c>
      <c r="N51" s="256">
        <v>0</v>
      </c>
      <c r="O51" s="259">
        <v>1</v>
      </c>
      <c r="P51" s="259">
        <v>0</v>
      </c>
    </row>
    <row r="52" spans="1:16" s="243" customFormat="1" ht="16.5" customHeight="1">
      <c r="A52" s="384"/>
      <c r="B52" s="375" t="s">
        <v>221</v>
      </c>
      <c r="C52" s="376"/>
      <c r="D52" s="376"/>
      <c r="E52" s="377"/>
      <c r="F52" s="255">
        <f t="shared" si="22"/>
        <v>1</v>
      </c>
      <c r="G52" s="256">
        <f t="shared" si="23"/>
        <v>0</v>
      </c>
      <c r="H52" s="259">
        <f t="shared" si="17"/>
        <v>1</v>
      </c>
      <c r="I52" s="257">
        <f t="shared" si="18"/>
        <v>0</v>
      </c>
      <c r="J52" s="258">
        <f t="shared" si="24"/>
        <v>0</v>
      </c>
      <c r="K52" s="256">
        <v>0</v>
      </c>
      <c r="L52" s="257">
        <v>0</v>
      </c>
      <c r="M52" s="255">
        <f t="shared" si="25"/>
        <v>1</v>
      </c>
      <c r="N52" s="256">
        <v>0</v>
      </c>
      <c r="O52" s="259">
        <v>1</v>
      </c>
      <c r="P52" s="259">
        <v>0</v>
      </c>
    </row>
    <row r="53" spans="1:16" s="243" customFormat="1" ht="16.5" customHeight="1">
      <c r="A53" s="384"/>
      <c r="B53" s="375" t="s">
        <v>210</v>
      </c>
      <c r="C53" s="376"/>
      <c r="D53" s="376"/>
      <c r="E53" s="377"/>
      <c r="F53" s="255">
        <f t="shared" si="22"/>
        <v>0</v>
      </c>
      <c r="G53" s="256">
        <f t="shared" si="23"/>
        <v>0</v>
      </c>
      <c r="H53" s="259">
        <f t="shared" si="17"/>
        <v>0</v>
      </c>
      <c r="I53" s="257">
        <f t="shared" si="18"/>
        <v>0</v>
      </c>
      <c r="J53" s="258">
        <f t="shared" si="24"/>
        <v>0</v>
      </c>
      <c r="K53" s="256">
        <v>0</v>
      </c>
      <c r="L53" s="257">
        <v>0</v>
      </c>
      <c r="M53" s="255">
        <f t="shared" si="25"/>
        <v>0</v>
      </c>
      <c r="N53" s="256">
        <v>0</v>
      </c>
      <c r="O53" s="259">
        <v>0</v>
      </c>
      <c r="P53" s="259">
        <v>0</v>
      </c>
    </row>
    <row r="54" spans="1:16" s="243" customFormat="1" ht="16.5" customHeight="1" thickBot="1">
      <c r="A54" s="385"/>
      <c r="B54" s="388" t="s">
        <v>33</v>
      </c>
      <c r="C54" s="389"/>
      <c r="D54" s="389"/>
      <c r="E54" s="390"/>
      <c r="F54" s="276">
        <f t="shared" si="22"/>
        <v>1</v>
      </c>
      <c r="G54" s="274">
        <f t="shared" si="23"/>
        <v>0</v>
      </c>
      <c r="H54" s="278">
        <f t="shared" si="17"/>
        <v>1</v>
      </c>
      <c r="I54" s="275">
        <f t="shared" si="18"/>
        <v>0</v>
      </c>
      <c r="J54" s="277">
        <f t="shared" si="24"/>
        <v>0</v>
      </c>
      <c r="K54" s="274">
        <v>0</v>
      </c>
      <c r="L54" s="275">
        <v>0</v>
      </c>
      <c r="M54" s="276">
        <f t="shared" si="25"/>
        <v>1</v>
      </c>
      <c r="N54" s="274">
        <v>0</v>
      </c>
      <c r="O54" s="278">
        <v>1</v>
      </c>
      <c r="P54" s="278">
        <v>0</v>
      </c>
    </row>
    <row r="55" ht="26.25" customHeight="1"/>
    <row r="56" ht="26.25" customHeight="1"/>
    <row r="57" ht="26.25" customHeight="1"/>
  </sheetData>
  <sheetProtection/>
  <mergeCells count="70">
    <mergeCell ref="J20:L20"/>
    <mergeCell ref="M20:P20"/>
    <mergeCell ref="J21:J22"/>
    <mergeCell ref="M21:M22"/>
    <mergeCell ref="B36:E36"/>
    <mergeCell ref="A48:A54"/>
    <mergeCell ref="B48:E48"/>
    <mergeCell ref="B49:E49"/>
    <mergeCell ref="B50:E50"/>
    <mergeCell ref="B51:E51"/>
    <mergeCell ref="B54:E54"/>
    <mergeCell ref="B47:E47"/>
    <mergeCell ref="B46:E46"/>
    <mergeCell ref="B52:E52"/>
    <mergeCell ref="B32:E32"/>
    <mergeCell ref="B40:E40"/>
    <mergeCell ref="B35:E35"/>
    <mergeCell ref="M15:N15"/>
    <mergeCell ref="A23:E23"/>
    <mergeCell ref="B38:E38"/>
    <mergeCell ref="B28:E28"/>
    <mergeCell ref="B39:E39"/>
    <mergeCell ref="F20:H20"/>
    <mergeCell ref="B26:E26"/>
    <mergeCell ref="B45:E45"/>
    <mergeCell ref="B37:E37"/>
    <mergeCell ref="B42:E42"/>
    <mergeCell ref="B43:E43"/>
    <mergeCell ref="B44:E44"/>
    <mergeCell ref="B41:E41"/>
    <mergeCell ref="B53:E53"/>
    <mergeCell ref="A2:W2"/>
    <mergeCell ref="O5:Q6"/>
    <mergeCell ref="G6:G8"/>
    <mergeCell ref="H6:H8"/>
    <mergeCell ref="A5:A8"/>
    <mergeCell ref="D5:D8"/>
    <mergeCell ref="R7:R8"/>
    <mergeCell ref="M5:N8"/>
    <mergeCell ref="K6:K8"/>
    <mergeCell ref="F21:F22"/>
    <mergeCell ref="B24:E24"/>
    <mergeCell ref="B25:E25"/>
    <mergeCell ref="B34:E34"/>
    <mergeCell ref="B27:E27"/>
    <mergeCell ref="B33:E33"/>
    <mergeCell ref="B29:E29"/>
    <mergeCell ref="A21:E21"/>
    <mergeCell ref="B30:E30"/>
    <mergeCell ref="B31:E31"/>
    <mergeCell ref="R5:T6"/>
    <mergeCell ref="E5:K5"/>
    <mergeCell ref="F6:F8"/>
    <mergeCell ref="O7:O8"/>
    <mergeCell ref="B5:B8"/>
    <mergeCell ref="C5:C8"/>
    <mergeCell ref="M13:N13"/>
    <mergeCell ref="I6:I8"/>
    <mergeCell ref="M11:N11"/>
    <mergeCell ref="M12:N12"/>
    <mergeCell ref="U5:W6"/>
    <mergeCell ref="E6:E8"/>
    <mergeCell ref="A20:E20"/>
    <mergeCell ref="A22:E22"/>
    <mergeCell ref="U7:U8"/>
    <mergeCell ref="M16:N16"/>
    <mergeCell ref="M14:N14"/>
    <mergeCell ref="M9:N9"/>
    <mergeCell ref="M10:N10"/>
    <mergeCell ref="J6:J8"/>
  </mergeCells>
  <printOptions horizontalCentered="1"/>
  <pageMargins left="0.6299212598425197" right="0.3937007874015748" top="0.7086614173228347" bottom="0.5511811023622047" header="0.5118110236220472" footer="0.5118110236220472"/>
  <pageSetup fitToHeight="1" fitToWidth="1" horizontalDpi="600" verticalDpi="600" orientation="portrait" paperSize="9" scale="78" r:id="rId1"/>
  <headerFooter alignWithMargins="0">
    <oddHeader>&amp;L専修学校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view="pageBreakPreview" zoomScaleSheetLayoutView="100" zoomScalePageLayoutView="0" workbookViewId="0" topLeftCell="B1">
      <selection activeCell="L17" sqref="L17"/>
    </sheetView>
  </sheetViews>
  <sheetFormatPr defaultColWidth="9.00390625" defaultRowHeight="13.5"/>
  <cols>
    <col min="1" max="1" width="9.875" style="242" customWidth="1"/>
    <col min="2" max="3" width="9.25390625" style="242" customWidth="1"/>
    <col min="4" max="14" width="4.625" style="242" customWidth="1"/>
    <col min="15" max="16384" width="9.00390625" style="242" customWidth="1"/>
  </cols>
  <sheetData>
    <row r="1" spans="1:13" ht="24.75" customHeight="1" thickBot="1">
      <c r="A1" s="242" t="s">
        <v>189</v>
      </c>
      <c r="M1" s="92"/>
    </row>
    <row r="2" spans="1:14" s="243" customFormat="1" ht="21.75" customHeight="1">
      <c r="A2" s="354"/>
      <c r="B2" s="354"/>
      <c r="C2" s="354"/>
      <c r="D2" s="380" t="s">
        <v>1</v>
      </c>
      <c r="E2" s="349"/>
      <c r="F2" s="349"/>
      <c r="G2" s="94"/>
      <c r="H2" s="403" t="s">
        <v>14</v>
      </c>
      <c r="I2" s="403"/>
      <c r="J2" s="403"/>
      <c r="K2" s="380" t="s">
        <v>15</v>
      </c>
      <c r="L2" s="349"/>
      <c r="M2" s="349"/>
      <c r="N2" s="404"/>
    </row>
    <row r="3" spans="1:14" s="243" customFormat="1" ht="15" customHeight="1">
      <c r="A3" s="360" t="s">
        <v>16</v>
      </c>
      <c r="B3" s="360"/>
      <c r="C3" s="360"/>
      <c r="D3" s="356" t="s">
        <v>1</v>
      </c>
      <c r="E3" s="244" t="s">
        <v>17</v>
      </c>
      <c r="F3" s="244" t="s">
        <v>18</v>
      </c>
      <c r="G3" s="245" t="s">
        <v>249</v>
      </c>
      <c r="H3" s="356" t="s">
        <v>1</v>
      </c>
      <c r="I3" s="244" t="s">
        <v>17</v>
      </c>
      <c r="J3" s="245" t="s">
        <v>18</v>
      </c>
      <c r="K3" s="352" t="s">
        <v>1</v>
      </c>
      <c r="L3" s="244" t="s">
        <v>17</v>
      </c>
      <c r="M3" s="246" t="s">
        <v>18</v>
      </c>
      <c r="N3" s="246" t="s">
        <v>249</v>
      </c>
    </row>
    <row r="4" spans="1:14" s="243" customFormat="1" ht="15" customHeight="1">
      <c r="A4" s="355"/>
      <c r="B4" s="355"/>
      <c r="C4" s="355"/>
      <c r="D4" s="357"/>
      <c r="E4" s="247" t="s">
        <v>19</v>
      </c>
      <c r="F4" s="247" t="s">
        <v>19</v>
      </c>
      <c r="G4" s="97" t="s">
        <v>19</v>
      </c>
      <c r="H4" s="357"/>
      <c r="I4" s="247" t="s">
        <v>19</v>
      </c>
      <c r="J4" s="248" t="s">
        <v>19</v>
      </c>
      <c r="K4" s="353"/>
      <c r="L4" s="247" t="s">
        <v>19</v>
      </c>
      <c r="M4" s="249" t="s">
        <v>19</v>
      </c>
      <c r="N4" s="327" t="s">
        <v>19</v>
      </c>
    </row>
    <row r="5" spans="1:14" s="243" customFormat="1" ht="18" customHeight="1">
      <c r="A5" s="398" t="s">
        <v>110</v>
      </c>
      <c r="B5" s="373" t="s">
        <v>1</v>
      </c>
      <c r="C5" s="373"/>
      <c r="D5" s="250">
        <f aca="true" t="shared" si="0" ref="D5:M5">SUM(D6:D10)</f>
        <v>5</v>
      </c>
      <c r="E5" s="251">
        <f t="shared" si="0"/>
        <v>0</v>
      </c>
      <c r="F5" s="254">
        <f>SUM(F6:F10)</f>
        <v>5</v>
      </c>
      <c r="G5" s="264">
        <f>SUM(G6:G10)</f>
        <v>0</v>
      </c>
      <c r="H5" s="250">
        <f t="shared" si="0"/>
        <v>0</v>
      </c>
      <c r="I5" s="251">
        <f t="shared" si="0"/>
        <v>0</v>
      </c>
      <c r="J5" s="253">
        <f t="shared" si="0"/>
        <v>0</v>
      </c>
      <c r="K5" s="254">
        <f t="shared" si="0"/>
        <v>5</v>
      </c>
      <c r="L5" s="251">
        <f t="shared" si="0"/>
        <v>0</v>
      </c>
      <c r="M5" s="254">
        <f t="shared" si="0"/>
        <v>5</v>
      </c>
      <c r="N5" s="317">
        <f>SUM(N6:N10)</f>
        <v>0</v>
      </c>
    </row>
    <row r="6" spans="1:14" s="243" customFormat="1" ht="16.5" customHeight="1">
      <c r="A6" s="399"/>
      <c r="B6" s="375" t="s">
        <v>46</v>
      </c>
      <c r="C6" s="376"/>
      <c r="D6" s="255">
        <f>SUM(E6:F6)</f>
        <v>1</v>
      </c>
      <c r="E6" s="256">
        <f>I6+L6</f>
        <v>0</v>
      </c>
      <c r="F6" s="259">
        <f>J6+M6</f>
        <v>1</v>
      </c>
      <c r="G6" s="257">
        <f>N6</f>
        <v>0</v>
      </c>
      <c r="H6" s="255">
        <f>SUM(I6:J6)</f>
        <v>0</v>
      </c>
      <c r="I6" s="256">
        <v>0</v>
      </c>
      <c r="J6" s="257">
        <v>0</v>
      </c>
      <c r="K6" s="258">
        <f>SUM(L6:M6)</f>
        <v>1</v>
      </c>
      <c r="L6" s="256">
        <v>0</v>
      </c>
      <c r="M6" s="259">
        <v>1</v>
      </c>
      <c r="N6" s="318">
        <v>0</v>
      </c>
    </row>
    <row r="7" spans="1:14" s="243" customFormat="1" ht="16.5" customHeight="1">
      <c r="A7" s="399"/>
      <c r="B7" s="375" t="s">
        <v>47</v>
      </c>
      <c r="C7" s="376"/>
      <c r="D7" s="255">
        <f>SUM(E7:F7)</f>
        <v>0</v>
      </c>
      <c r="E7" s="256">
        <f aca="true" t="shared" si="1" ref="E7:F10">I7+L7</f>
        <v>0</v>
      </c>
      <c r="F7" s="259">
        <f t="shared" si="1"/>
        <v>0</v>
      </c>
      <c r="G7" s="257">
        <f aca="true" t="shared" si="2" ref="G7:G42">N7</f>
        <v>0</v>
      </c>
      <c r="H7" s="255">
        <f>SUM(I7:J7)</f>
        <v>0</v>
      </c>
      <c r="I7" s="256">
        <v>0</v>
      </c>
      <c r="J7" s="257">
        <v>0</v>
      </c>
      <c r="K7" s="258">
        <f>SUM(L7:M7)</f>
        <v>0</v>
      </c>
      <c r="L7" s="256">
        <v>0</v>
      </c>
      <c r="M7" s="259">
        <v>0</v>
      </c>
      <c r="N7" s="319">
        <v>0</v>
      </c>
    </row>
    <row r="8" spans="1:14" s="243" customFormat="1" ht="16.5" customHeight="1">
      <c r="A8" s="399"/>
      <c r="B8" s="375" t="s">
        <v>109</v>
      </c>
      <c r="C8" s="376"/>
      <c r="D8" s="255">
        <f>SUM(E8:F8)</f>
        <v>2</v>
      </c>
      <c r="E8" s="256">
        <f t="shared" si="1"/>
        <v>0</v>
      </c>
      <c r="F8" s="259">
        <f t="shared" si="1"/>
        <v>2</v>
      </c>
      <c r="G8" s="257">
        <f t="shared" si="2"/>
        <v>0</v>
      </c>
      <c r="H8" s="255">
        <f>SUM(I8:J8)</f>
        <v>0</v>
      </c>
      <c r="I8" s="256">
        <v>0</v>
      </c>
      <c r="J8" s="257">
        <v>0</v>
      </c>
      <c r="K8" s="258">
        <f>SUM(L8:M8)</f>
        <v>2</v>
      </c>
      <c r="L8" s="256">
        <v>0</v>
      </c>
      <c r="M8" s="259">
        <v>2</v>
      </c>
      <c r="N8" s="319">
        <v>0</v>
      </c>
    </row>
    <row r="9" spans="1:14" s="243" customFormat="1" ht="16.5" customHeight="1">
      <c r="A9" s="399"/>
      <c r="B9" s="375" t="s">
        <v>211</v>
      </c>
      <c r="C9" s="376"/>
      <c r="D9" s="255">
        <f>SUM(E9:F9)</f>
        <v>0</v>
      </c>
      <c r="E9" s="256">
        <f t="shared" si="1"/>
        <v>0</v>
      </c>
      <c r="F9" s="259">
        <f t="shared" si="1"/>
        <v>0</v>
      </c>
      <c r="G9" s="257">
        <f t="shared" si="2"/>
        <v>0</v>
      </c>
      <c r="H9" s="255">
        <f>SUM(I9:J9)</f>
        <v>0</v>
      </c>
      <c r="I9" s="256">
        <v>0</v>
      </c>
      <c r="J9" s="257">
        <v>0</v>
      </c>
      <c r="K9" s="258">
        <f>SUM(L9:M9)</f>
        <v>0</v>
      </c>
      <c r="L9" s="256">
        <v>0</v>
      </c>
      <c r="M9" s="259">
        <v>0</v>
      </c>
      <c r="N9" s="319">
        <v>0</v>
      </c>
    </row>
    <row r="10" spans="1:14" s="243" customFormat="1" ht="16.5" customHeight="1">
      <c r="A10" s="400"/>
      <c r="B10" s="381" t="s">
        <v>33</v>
      </c>
      <c r="C10" s="382"/>
      <c r="D10" s="255">
        <f>SUM(E10:F10)</f>
        <v>2</v>
      </c>
      <c r="E10" s="256">
        <f t="shared" si="1"/>
        <v>0</v>
      </c>
      <c r="F10" s="259">
        <f t="shared" si="1"/>
        <v>2</v>
      </c>
      <c r="G10" s="257">
        <f t="shared" si="2"/>
        <v>0</v>
      </c>
      <c r="H10" s="255">
        <f>SUM(I10:J10)</f>
        <v>0</v>
      </c>
      <c r="I10" s="256">
        <v>0</v>
      </c>
      <c r="J10" s="257">
        <v>0</v>
      </c>
      <c r="K10" s="260">
        <f>SUM(L10:M10)</f>
        <v>2</v>
      </c>
      <c r="L10" s="261">
        <v>0</v>
      </c>
      <c r="M10" s="262">
        <v>2</v>
      </c>
      <c r="N10" s="320">
        <v>0</v>
      </c>
    </row>
    <row r="11" spans="1:14" s="243" customFormat="1" ht="18" customHeight="1">
      <c r="A11" s="384" t="s">
        <v>70</v>
      </c>
      <c r="B11" s="402" t="s">
        <v>1</v>
      </c>
      <c r="C11" s="402"/>
      <c r="D11" s="263">
        <f aca="true" t="shared" si="3" ref="D11:M11">SUM(D12:D20)</f>
        <v>5</v>
      </c>
      <c r="E11" s="251">
        <f t="shared" si="3"/>
        <v>0</v>
      </c>
      <c r="F11" s="265">
        <f t="shared" si="3"/>
        <v>5</v>
      </c>
      <c r="G11" s="264">
        <f>SUM(G12:G20)</f>
        <v>0</v>
      </c>
      <c r="H11" s="263">
        <f t="shared" si="3"/>
        <v>0</v>
      </c>
      <c r="I11" s="251">
        <f t="shared" si="3"/>
        <v>0</v>
      </c>
      <c r="J11" s="264">
        <f t="shared" si="3"/>
        <v>0</v>
      </c>
      <c r="K11" s="252">
        <f t="shared" si="3"/>
        <v>5</v>
      </c>
      <c r="L11" s="251">
        <f t="shared" si="3"/>
        <v>0</v>
      </c>
      <c r="M11" s="265">
        <f t="shared" si="3"/>
        <v>5</v>
      </c>
      <c r="N11" s="317">
        <f>SUM(N12:N20)</f>
        <v>0</v>
      </c>
    </row>
    <row r="12" spans="1:14" s="243" customFormat="1" ht="16.5" customHeight="1">
      <c r="A12" s="384"/>
      <c r="B12" s="375" t="s">
        <v>48</v>
      </c>
      <c r="C12" s="376"/>
      <c r="D12" s="255">
        <f aca="true" t="shared" si="4" ref="D12:D20">SUM(E12:F12)</f>
        <v>0</v>
      </c>
      <c r="E12" s="256">
        <f aca="true" t="shared" si="5" ref="E12:E20">I12+L12</f>
        <v>0</v>
      </c>
      <c r="F12" s="259">
        <f aca="true" t="shared" si="6" ref="F12:F20">J12+M12</f>
        <v>0</v>
      </c>
      <c r="G12" s="257">
        <f t="shared" si="2"/>
        <v>0</v>
      </c>
      <c r="H12" s="255">
        <f aca="true" t="shared" si="7" ref="H12:H20">SUM(I12:J12)</f>
        <v>0</v>
      </c>
      <c r="I12" s="256">
        <v>0</v>
      </c>
      <c r="J12" s="257">
        <v>0</v>
      </c>
      <c r="K12" s="258">
        <f aca="true" t="shared" si="8" ref="K12:K20">SUM(L12:M12)</f>
        <v>0</v>
      </c>
      <c r="L12" s="256">
        <v>0</v>
      </c>
      <c r="M12" s="259">
        <v>0</v>
      </c>
      <c r="N12" s="318">
        <v>0</v>
      </c>
    </row>
    <row r="13" spans="1:14" s="243" customFormat="1" ht="16.5" customHeight="1">
      <c r="A13" s="384"/>
      <c r="B13" s="375" t="s">
        <v>49</v>
      </c>
      <c r="C13" s="376"/>
      <c r="D13" s="255">
        <f t="shared" si="4"/>
        <v>1</v>
      </c>
      <c r="E13" s="256">
        <f t="shared" si="5"/>
        <v>0</v>
      </c>
      <c r="F13" s="259">
        <f t="shared" si="6"/>
        <v>1</v>
      </c>
      <c r="G13" s="257">
        <f t="shared" si="2"/>
        <v>0</v>
      </c>
      <c r="H13" s="255">
        <f t="shared" si="7"/>
        <v>0</v>
      </c>
      <c r="I13" s="256">
        <v>0</v>
      </c>
      <c r="J13" s="257">
        <v>0</v>
      </c>
      <c r="K13" s="258">
        <f t="shared" si="8"/>
        <v>1</v>
      </c>
      <c r="L13" s="256">
        <v>0</v>
      </c>
      <c r="M13" s="259">
        <v>1</v>
      </c>
      <c r="N13" s="319">
        <v>0</v>
      </c>
    </row>
    <row r="14" spans="1:14" s="243" customFormat="1" ht="16.5" customHeight="1">
      <c r="A14" s="384"/>
      <c r="B14" s="375" t="s">
        <v>212</v>
      </c>
      <c r="C14" s="376"/>
      <c r="D14" s="255">
        <f t="shared" si="4"/>
        <v>0</v>
      </c>
      <c r="E14" s="256">
        <f t="shared" si="5"/>
        <v>0</v>
      </c>
      <c r="F14" s="259">
        <f t="shared" si="6"/>
        <v>0</v>
      </c>
      <c r="G14" s="257">
        <f t="shared" si="2"/>
        <v>0</v>
      </c>
      <c r="H14" s="255">
        <f t="shared" si="7"/>
        <v>0</v>
      </c>
      <c r="I14" s="256">
        <v>0</v>
      </c>
      <c r="J14" s="257">
        <v>0</v>
      </c>
      <c r="K14" s="258">
        <f t="shared" si="8"/>
        <v>0</v>
      </c>
      <c r="L14" s="256">
        <v>0</v>
      </c>
      <c r="M14" s="259">
        <v>0</v>
      </c>
      <c r="N14" s="319">
        <v>0</v>
      </c>
    </row>
    <row r="15" spans="1:14" s="243" customFormat="1" ht="16.5" customHeight="1">
      <c r="A15" s="384"/>
      <c r="B15" s="375" t="s">
        <v>50</v>
      </c>
      <c r="C15" s="376"/>
      <c r="D15" s="255">
        <f t="shared" si="4"/>
        <v>0</v>
      </c>
      <c r="E15" s="256">
        <f t="shared" si="5"/>
        <v>0</v>
      </c>
      <c r="F15" s="259">
        <f t="shared" si="6"/>
        <v>0</v>
      </c>
      <c r="G15" s="257">
        <f t="shared" si="2"/>
        <v>0</v>
      </c>
      <c r="H15" s="255">
        <f t="shared" si="7"/>
        <v>0</v>
      </c>
      <c r="I15" s="256">
        <v>0</v>
      </c>
      <c r="J15" s="257">
        <v>0</v>
      </c>
      <c r="K15" s="258">
        <f t="shared" si="8"/>
        <v>0</v>
      </c>
      <c r="L15" s="256">
        <v>0</v>
      </c>
      <c r="M15" s="259">
        <v>0</v>
      </c>
      <c r="N15" s="319">
        <v>0</v>
      </c>
    </row>
    <row r="16" spans="1:14" s="243" customFormat="1" ht="16.5" customHeight="1">
      <c r="A16" s="384"/>
      <c r="B16" s="375" t="s">
        <v>213</v>
      </c>
      <c r="C16" s="376"/>
      <c r="D16" s="255">
        <f t="shared" si="4"/>
        <v>0</v>
      </c>
      <c r="E16" s="256">
        <f t="shared" si="5"/>
        <v>0</v>
      </c>
      <c r="F16" s="259">
        <f t="shared" si="6"/>
        <v>0</v>
      </c>
      <c r="G16" s="257">
        <f t="shared" si="2"/>
        <v>0</v>
      </c>
      <c r="H16" s="255">
        <f t="shared" si="7"/>
        <v>0</v>
      </c>
      <c r="I16" s="256">
        <v>0</v>
      </c>
      <c r="J16" s="257">
        <v>0</v>
      </c>
      <c r="K16" s="258">
        <f t="shared" si="8"/>
        <v>0</v>
      </c>
      <c r="L16" s="256">
        <v>0</v>
      </c>
      <c r="M16" s="259">
        <v>0</v>
      </c>
      <c r="N16" s="319">
        <v>0</v>
      </c>
    </row>
    <row r="17" spans="1:14" s="243" customFormat="1" ht="16.5" customHeight="1">
      <c r="A17" s="384"/>
      <c r="B17" s="375" t="s">
        <v>214</v>
      </c>
      <c r="C17" s="376"/>
      <c r="D17" s="255">
        <f t="shared" si="4"/>
        <v>0</v>
      </c>
      <c r="E17" s="256">
        <f t="shared" si="5"/>
        <v>0</v>
      </c>
      <c r="F17" s="259">
        <f t="shared" si="6"/>
        <v>0</v>
      </c>
      <c r="G17" s="257">
        <f t="shared" si="2"/>
        <v>0</v>
      </c>
      <c r="H17" s="255">
        <f t="shared" si="7"/>
        <v>0</v>
      </c>
      <c r="I17" s="256">
        <v>0</v>
      </c>
      <c r="J17" s="257">
        <v>0</v>
      </c>
      <c r="K17" s="258">
        <f t="shared" si="8"/>
        <v>0</v>
      </c>
      <c r="L17" s="256">
        <v>0</v>
      </c>
      <c r="M17" s="259">
        <v>0</v>
      </c>
      <c r="N17" s="319">
        <v>0</v>
      </c>
    </row>
    <row r="18" spans="1:14" s="243" customFormat="1" ht="16.5" customHeight="1">
      <c r="A18" s="384"/>
      <c r="B18" s="375" t="s">
        <v>112</v>
      </c>
      <c r="C18" s="376"/>
      <c r="D18" s="255">
        <f t="shared" si="4"/>
        <v>2</v>
      </c>
      <c r="E18" s="256">
        <f t="shared" si="5"/>
        <v>0</v>
      </c>
      <c r="F18" s="259">
        <f t="shared" si="6"/>
        <v>2</v>
      </c>
      <c r="G18" s="257">
        <f t="shared" si="2"/>
        <v>0</v>
      </c>
      <c r="H18" s="255">
        <f t="shared" si="7"/>
        <v>0</v>
      </c>
      <c r="I18" s="256">
        <v>0</v>
      </c>
      <c r="J18" s="257">
        <v>0</v>
      </c>
      <c r="K18" s="258">
        <f t="shared" si="8"/>
        <v>2</v>
      </c>
      <c r="L18" s="256">
        <v>0</v>
      </c>
      <c r="M18" s="259">
        <v>2</v>
      </c>
      <c r="N18" s="319">
        <v>0</v>
      </c>
    </row>
    <row r="19" spans="1:14" s="243" customFormat="1" ht="16.5" customHeight="1">
      <c r="A19" s="384"/>
      <c r="B19" s="375" t="s">
        <v>126</v>
      </c>
      <c r="C19" s="376"/>
      <c r="D19" s="255">
        <f t="shared" si="4"/>
        <v>1</v>
      </c>
      <c r="E19" s="256">
        <f t="shared" si="5"/>
        <v>0</v>
      </c>
      <c r="F19" s="259">
        <f t="shared" si="6"/>
        <v>1</v>
      </c>
      <c r="G19" s="257">
        <f t="shared" si="2"/>
        <v>0</v>
      </c>
      <c r="H19" s="255">
        <f t="shared" si="7"/>
        <v>0</v>
      </c>
      <c r="I19" s="256">
        <v>0</v>
      </c>
      <c r="J19" s="257">
        <v>0</v>
      </c>
      <c r="K19" s="258">
        <f t="shared" si="8"/>
        <v>1</v>
      </c>
      <c r="L19" s="256">
        <v>0</v>
      </c>
      <c r="M19" s="259">
        <v>1</v>
      </c>
      <c r="N19" s="319">
        <v>0</v>
      </c>
    </row>
    <row r="20" spans="1:14" s="243" customFormat="1" ht="16.5" customHeight="1">
      <c r="A20" s="384"/>
      <c r="B20" s="375" t="s">
        <v>33</v>
      </c>
      <c r="C20" s="376"/>
      <c r="D20" s="255">
        <f t="shared" si="4"/>
        <v>1</v>
      </c>
      <c r="E20" s="256">
        <f t="shared" si="5"/>
        <v>0</v>
      </c>
      <c r="F20" s="259">
        <f t="shared" si="6"/>
        <v>1</v>
      </c>
      <c r="G20" s="257">
        <f t="shared" si="2"/>
        <v>0</v>
      </c>
      <c r="H20" s="255">
        <f t="shared" si="7"/>
        <v>0</v>
      </c>
      <c r="I20" s="256">
        <v>0</v>
      </c>
      <c r="J20" s="257">
        <v>0</v>
      </c>
      <c r="K20" s="258">
        <f t="shared" si="8"/>
        <v>1</v>
      </c>
      <c r="L20" s="256">
        <v>0</v>
      </c>
      <c r="M20" s="259">
        <v>1</v>
      </c>
      <c r="N20" s="320">
        <v>0</v>
      </c>
    </row>
    <row r="21" spans="1:14" s="243" customFormat="1" ht="18" customHeight="1">
      <c r="A21" s="383" t="s">
        <v>71</v>
      </c>
      <c r="B21" s="373" t="s">
        <v>1</v>
      </c>
      <c r="C21" s="373"/>
      <c r="D21" s="263">
        <f aca="true" t="shared" si="9" ref="D21:M21">SUM(D22:D28)</f>
        <v>2</v>
      </c>
      <c r="E21" s="251">
        <f t="shared" si="9"/>
        <v>0</v>
      </c>
      <c r="F21" s="265">
        <f t="shared" si="9"/>
        <v>2</v>
      </c>
      <c r="G21" s="264">
        <f>SUM(G22:G28)</f>
        <v>0</v>
      </c>
      <c r="H21" s="263">
        <f t="shared" si="9"/>
        <v>0</v>
      </c>
      <c r="I21" s="251">
        <f t="shared" si="9"/>
        <v>0</v>
      </c>
      <c r="J21" s="264">
        <f t="shared" si="9"/>
        <v>0</v>
      </c>
      <c r="K21" s="252">
        <f t="shared" si="9"/>
        <v>2</v>
      </c>
      <c r="L21" s="251">
        <f t="shared" si="9"/>
        <v>0</v>
      </c>
      <c r="M21" s="265">
        <f t="shared" si="9"/>
        <v>2</v>
      </c>
      <c r="N21" s="317">
        <f>SUM(N22:N28)</f>
        <v>0</v>
      </c>
    </row>
    <row r="22" spans="1:14" s="243" customFormat="1" ht="16.5" customHeight="1">
      <c r="A22" s="384"/>
      <c r="B22" s="375" t="s">
        <v>51</v>
      </c>
      <c r="C22" s="376"/>
      <c r="D22" s="255">
        <f aca="true" t="shared" si="10" ref="D22:D28">SUM(E22:F22)</f>
        <v>0</v>
      </c>
      <c r="E22" s="256">
        <f>I22+L22</f>
        <v>0</v>
      </c>
      <c r="F22" s="259">
        <f>J22+M22</f>
        <v>0</v>
      </c>
      <c r="G22" s="257">
        <f t="shared" si="2"/>
        <v>0</v>
      </c>
      <c r="H22" s="255">
        <f aca="true" t="shared" si="11" ref="H22:H28">SUM(I22:J22)</f>
        <v>0</v>
      </c>
      <c r="I22" s="256">
        <v>0</v>
      </c>
      <c r="J22" s="257">
        <v>0</v>
      </c>
      <c r="K22" s="258">
        <f aca="true" t="shared" si="12" ref="K22:K28">SUM(L22:M22)</f>
        <v>0</v>
      </c>
      <c r="L22" s="256">
        <v>0</v>
      </c>
      <c r="M22" s="259">
        <v>0</v>
      </c>
      <c r="N22" s="318">
        <v>0</v>
      </c>
    </row>
    <row r="23" spans="1:16" s="243" customFormat="1" ht="16.5" customHeight="1">
      <c r="A23" s="384"/>
      <c r="B23" s="375" t="s">
        <v>52</v>
      </c>
      <c r="C23" s="376"/>
      <c r="D23" s="255">
        <f t="shared" si="10"/>
        <v>0</v>
      </c>
      <c r="E23" s="256">
        <f aca="true" t="shared" si="13" ref="E23:E28">I23+L23</f>
        <v>0</v>
      </c>
      <c r="F23" s="259">
        <f aca="true" t="shared" si="14" ref="F23:F28">J23+M23</f>
        <v>0</v>
      </c>
      <c r="G23" s="257">
        <f t="shared" si="2"/>
        <v>0</v>
      </c>
      <c r="H23" s="255">
        <f t="shared" si="11"/>
        <v>0</v>
      </c>
      <c r="I23" s="256">
        <v>0</v>
      </c>
      <c r="J23" s="257">
        <v>0</v>
      </c>
      <c r="K23" s="258">
        <v>0</v>
      </c>
      <c r="L23" s="256">
        <f>L24+L34+L37+'104～106'!L48+'107'!J5+'107'!J11+'107'!J21+'107'!J29</f>
        <v>0</v>
      </c>
      <c r="M23" s="259">
        <v>0</v>
      </c>
      <c r="N23" s="319">
        <v>0</v>
      </c>
      <c r="P23" s="326"/>
    </row>
    <row r="24" spans="1:14" s="243" customFormat="1" ht="16.5" customHeight="1">
      <c r="A24" s="384"/>
      <c r="B24" s="375" t="s">
        <v>53</v>
      </c>
      <c r="C24" s="376"/>
      <c r="D24" s="255">
        <f t="shared" si="10"/>
        <v>2</v>
      </c>
      <c r="E24" s="256">
        <f t="shared" si="13"/>
        <v>0</v>
      </c>
      <c r="F24" s="259">
        <f t="shared" si="14"/>
        <v>2</v>
      </c>
      <c r="G24" s="257">
        <f t="shared" si="2"/>
        <v>0</v>
      </c>
      <c r="H24" s="255">
        <f t="shared" si="11"/>
        <v>0</v>
      </c>
      <c r="I24" s="256">
        <v>0</v>
      </c>
      <c r="J24" s="257">
        <v>0</v>
      </c>
      <c r="K24" s="258">
        <f t="shared" si="12"/>
        <v>2</v>
      </c>
      <c r="L24" s="256">
        <v>0</v>
      </c>
      <c r="M24" s="259">
        <v>2</v>
      </c>
      <c r="N24" s="319">
        <v>0</v>
      </c>
    </row>
    <row r="25" spans="1:14" s="243" customFormat="1" ht="16.5" customHeight="1">
      <c r="A25" s="384"/>
      <c r="B25" s="375" t="s">
        <v>54</v>
      </c>
      <c r="C25" s="376"/>
      <c r="D25" s="255">
        <f t="shared" si="10"/>
        <v>0</v>
      </c>
      <c r="E25" s="256">
        <f t="shared" si="13"/>
        <v>0</v>
      </c>
      <c r="F25" s="259">
        <f t="shared" si="14"/>
        <v>0</v>
      </c>
      <c r="G25" s="257">
        <f t="shared" si="2"/>
        <v>0</v>
      </c>
      <c r="H25" s="255">
        <f t="shared" si="11"/>
        <v>0</v>
      </c>
      <c r="I25" s="256">
        <v>0</v>
      </c>
      <c r="J25" s="257">
        <v>0</v>
      </c>
      <c r="K25" s="258">
        <f t="shared" si="12"/>
        <v>0</v>
      </c>
      <c r="L25" s="256">
        <v>0</v>
      </c>
      <c r="M25" s="259">
        <v>0</v>
      </c>
      <c r="N25" s="319">
        <v>0</v>
      </c>
    </row>
    <row r="26" spans="1:14" s="243" customFormat="1" ht="16.5" customHeight="1">
      <c r="A26" s="384"/>
      <c r="B26" s="375" t="s">
        <v>55</v>
      </c>
      <c r="C26" s="376"/>
      <c r="D26" s="255">
        <f t="shared" si="10"/>
        <v>0</v>
      </c>
      <c r="E26" s="256">
        <f t="shared" si="13"/>
        <v>0</v>
      </c>
      <c r="F26" s="259">
        <f t="shared" si="14"/>
        <v>0</v>
      </c>
      <c r="G26" s="257">
        <f t="shared" si="2"/>
        <v>0</v>
      </c>
      <c r="H26" s="255">
        <f t="shared" si="11"/>
        <v>0</v>
      </c>
      <c r="I26" s="256">
        <v>0</v>
      </c>
      <c r="J26" s="257">
        <v>0</v>
      </c>
      <c r="K26" s="258">
        <f t="shared" si="12"/>
        <v>0</v>
      </c>
      <c r="L26" s="256">
        <v>0</v>
      </c>
      <c r="M26" s="259">
        <v>0</v>
      </c>
      <c r="N26" s="319">
        <v>0</v>
      </c>
    </row>
    <row r="27" spans="1:14" s="243" customFormat="1" ht="16.5" customHeight="1">
      <c r="A27" s="384"/>
      <c r="B27" s="375" t="s">
        <v>226</v>
      </c>
      <c r="C27" s="376"/>
      <c r="D27" s="255">
        <f t="shared" si="10"/>
        <v>0</v>
      </c>
      <c r="E27" s="256">
        <f t="shared" si="13"/>
        <v>0</v>
      </c>
      <c r="F27" s="259">
        <f t="shared" si="14"/>
        <v>0</v>
      </c>
      <c r="G27" s="257">
        <f t="shared" si="2"/>
        <v>0</v>
      </c>
      <c r="H27" s="255">
        <f t="shared" si="11"/>
        <v>0</v>
      </c>
      <c r="I27" s="256">
        <v>0</v>
      </c>
      <c r="J27" s="257">
        <v>0</v>
      </c>
      <c r="K27" s="258">
        <f t="shared" si="12"/>
        <v>0</v>
      </c>
      <c r="L27" s="256">
        <v>0</v>
      </c>
      <c r="M27" s="259">
        <v>0</v>
      </c>
      <c r="N27" s="319">
        <v>0</v>
      </c>
    </row>
    <row r="28" spans="1:14" s="243" customFormat="1" ht="16.5" customHeight="1">
      <c r="A28" s="401"/>
      <c r="B28" s="381" t="s">
        <v>33</v>
      </c>
      <c r="C28" s="382"/>
      <c r="D28" s="266">
        <f t="shared" si="10"/>
        <v>0</v>
      </c>
      <c r="E28" s="261">
        <f t="shared" si="13"/>
        <v>0</v>
      </c>
      <c r="F28" s="262">
        <f t="shared" si="14"/>
        <v>0</v>
      </c>
      <c r="G28" s="267">
        <f t="shared" si="2"/>
        <v>0</v>
      </c>
      <c r="H28" s="266">
        <f t="shared" si="11"/>
        <v>0</v>
      </c>
      <c r="I28" s="261">
        <v>0</v>
      </c>
      <c r="J28" s="267">
        <v>0</v>
      </c>
      <c r="K28" s="260">
        <f t="shared" si="12"/>
        <v>0</v>
      </c>
      <c r="L28" s="261">
        <v>0</v>
      </c>
      <c r="M28" s="262">
        <v>0</v>
      </c>
      <c r="N28" s="320">
        <v>0</v>
      </c>
    </row>
    <row r="29" spans="1:14" s="243" customFormat="1" ht="18" customHeight="1">
      <c r="A29" s="384" t="s">
        <v>72</v>
      </c>
      <c r="B29" s="373" t="s">
        <v>1</v>
      </c>
      <c r="C29" s="374"/>
      <c r="D29" s="268">
        <f aca="true" t="shared" si="15" ref="D29:M29">SUM(D30:D42)</f>
        <v>4</v>
      </c>
      <c r="E29" s="269">
        <f>SUM(E30:E42)</f>
        <v>0</v>
      </c>
      <c r="F29" s="265">
        <f t="shared" si="15"/>
        <v>4</v>
      </c>
      <c r="G29" s="271">
        <f>SUM(G30:G42)</f>
        <v>0</v>
      </c>
      <c r="H29" s="270">
        <f>SUM(H30:H42)</f>
        <v>0</v>
      </c>
      <c r="I29" s="269">
        <f>SUM(I30:I42)</f>
        <v>0</v>
      </c>
      <c r="J29" s="271">
        <f t="shared" si="15"/>
        <v>0</v>
      </c>
      <c r="K29" s="268">
        <f t="shared" si="15"/>
        <v>4</v>
      </c>
      <c r="L29" s="269">
        <f t="shared" si="15"/>
        <v>0</v>
      </c>
      <c r="M29" s="272">
        <f t="shared" si="15"/>
        <v>4</v>
      </c>
      <c r="N29" s="317">
        <f>SUM(N30:N42)</f>
        <v>0</v>
      </c>
    </row>
    <row r="30" spans="1:14" s="243" customFormat="1" ht="15.75" customHeight="1">
      <c r="A30" s="384"/>
      <c r="B30" s="375" t="s">
        <v>56</v>
      </c>
      <c r="C30" s="376"/>
      <c r="D30" s="255" t="s">
        <v>28</v>
      </c>
      <c r="E30" s="256"/>
      <c r="F30" s="259">
        <f>J30+M30</f>
        <v>0</v>
      </c>
      <c r="G30" s="257">
        <f t="shared" si="2"/>
        <v>0</v>
      </c>
      <c r="H30" s="255">
        <f>SUM(I30:J30)</f>
        <v>0</v>
      </c>
      <c r="I30" s="256"/>
      <c r="J30" s="257">
        <v>0</v>
      </c>
      <c r="K30" s="258">
        <f aca="true" t="shared" si="16" ref="K30:K42">SUM(L30:M30)</f>
        <v>0</v>
      </c>
      <c r="L30" s="256">
        <v>0</v>
      </c>
      <c r="M30" s="259">
        <v>0</v>
      </c>
      <c r="N30" s="319">
        <v>0</v>
      </c>
    </row>
    <row r="31" spans="1:14" s="243" customFormat="1" ht="15.75" customHeight="1">
      <c r="A31" s="384"/>
      <c r="B31" s="375" t="s">
        <v>57</v>
      </c>
      <c r="C31" s="376"/>
      <c r="D31" s="255">
        <f>K31</f>
        <v>0</v>
      </c>
      <c r="E31" s="256">
        <f aca="true" t="shared" si="17" ref="E31:E42">I31+L31</f>
        <v>0</v>
      </c>
      <c r="F31" s="259">
        <f aca="true" t="shared" si="18" ref="F31:F42">J31+M31</f>
        <v>0</v>
      </c>
      <c r="G31" s="257">
        <f t="shared" si="2"/>
        <v>0</v>
      </c>
      <c r="H31" s="255">
        <f aca="true" t="shared" si="19" ref="H31:H42">SUM(I31:J31)</f>
        <v>0</v>
      </c>
      <c r="I31" s="256">
        <v>0</v>
      </c>
      <c r="J31" s="257">
        <v>0</v>
      </c>
      <c r="K31" s="258">
        <f t="shared" si="16"/>
        <v>0</v>
      </c>
      <c r="L31" s="256">
        <v>0</v>
      </c>
      <c r="M31" s="259"/>
      <c r="N31" s="319">
        <v>0</v>
      </c>
    </row>
    <row r="32" spans="1:14" s="243" customFormat="1" ht="15.75" customHeight="1">
      <c r="A32" s="384"/>
      <c r="B32" s="375" t="s">
        <v>127</v>
      </c>
      <c r="C32" s="376"/>
      <c r="D32" s="255" t="s">
        <v>28</v>
      </c>
      <c r="E32" s="256">
        <f t="shared" si="17"/>
        <v>0</v>
      </c>
      <c r="F32" s="259">
        <f t="shared" si="18"/>
        <v>0</v>
      </c>
      <c r="G32" s="257">
        <f t="shared" si="2"/>
        <v>0</v>
      </c>
      <c r="H32" s="255">
        <f t="shared" si="19"/>
        <v>0</v>
      </c>
      <c r="I32" s="256">
        <v>0</v>
      </c>
      <c r="J32" s="257">
        <v>0</v>
      </c>
      <c r="K32" s="258">
        <f t="shared" si="16"/>
        <v>0</v>
      </c>
      <c r="L32" s="256">
        <v>0</v>
      </c>
      <c r="M32" s="259">
        <v>0</v>
      </c>
      <c r="N32" s="319">
        <v>0</v>
      </c>
    </row>
    <row r="33" spans="1:14" s="243" customFormat="1" ht="15.75" customHeight="1">
      <c r="A33" s="384"/>
      <c r="B33" s="375" t="s">
        <v>215</v>
      </c>
      <c r="C33" s="376"/>
      <c r="D33" s="255"/>
      <c r="E33" s="256">
        <f t="shared" si="17"/>
        <v>0</v>
      </c>
      <c r="F33" s="259">
        <f t="shared" si="18"/>
        <v>0</v>
      </c>
      <c r="G33" s="257">
        <f t="shared" si="2"/>
        <v>0</v>
      </c>
      <c r="H33" s="255">
        <f t="shared" si="19"/>
        <v>0</v>
      </c>
      <c r="I33" s="256">
        <v>0</v>
      </c>
      <c r="J33" s="257">
        <v>0</v>
      </c>
      <c r="K33" s="258">
        <f t="shared" si="16"/>
        <v>0</v>
      </c>
      <c r="L33" s="256">
        <v>0</v>
      </c>
      <c r="M33" s="259">
        <v>0</v>
      </c>
      <c r="N33" s="319">
        <v>0</v>
      </c>
    </row>
    <row r="34" spans="1:14" s="243" customFormat="1" ht="15.75" customHeight="1">
      <c r="A34" s="384"/>
      <c r="B34" s="375" t="s">
        <v>58</v>
      </c>
      <c r="C34" s="376"/>
      <c r="D34" s="255" t="s">
        <v>28</v>
      </c>
      <c r="E34" s="256">
        <f t="shared" si="17"/>
        <v>0</v>
      </c>
      <c r="F34" s="259">
        <f t="shared" si="18"/>
        <v>0</v>
      </c>
      <c r="G34" s="257">
        <f t="shared" si="2"/>
        <v>0</v>
      </c>
      <c r="H34" s="255">
        <f t="shared" si="19"/>
        <v>0</v>
      </c>
      <c r="I34" s="256">
        <v>0</v>
      </c>
      <c r="J34" s="257">
        <v>0</v>
      </c>
      <c r="K34" s="258">
        <f t="shared" si="16"/>
        <v>0</v>
      </c>
      <c r="L34" s="256">
        <v>0</v>
      </c>
      <c r="M34" s="259">
        <v>0</v>
      </c>
      <c r="N34" s="319">
        <v>0</v>
      </c>
    </row>
    <row r="35" spans="1:14" s="243" customFormat="1" ht="15.75" customHeight="1">
      <c r="A35" s="384"/>
      <c r="B35" s="375" t="s">
        <v>216</v>
      </c>
      <c r="C35" s="376"/>
      <c r="D35" s="255"/>
      <c r="E35" s="256">
        <f t="shared" si="17"/>
        <v>0</v>
      </c>
      <c r="F35" s="259">
        <f t="shared" si="18"/>
        <v>0</v>
      </c>
      <c r="G35" s="257">
        <f t="shared" si="2"/>
        <v>0</v>
      </c>
      <c r="H35" s="255">
        <f>K35+N35</f>
        <v>0</v>
      </c>
      <c r="I35" s="256">
        <f>L35+O35</f>
        <v>0</v>
      </c>
      <c r="J35" s="257">
        <f>M35+P35</f>
        <v>0</v>
      </c>
      <c r="K35" s="258">
        <f>N35+Q35</f>
        <v>0</v>
      </c>
      <c r="L35" s="256">
        <f>O35+R35</f>
        <v>0</v>
      </c>
      <c r="M35" s="259">
        <v>0</v>
      </c>
      <c r="N35" s="319">
        <f>Q35+T35</f>
        <v>0</v>
      </c>
    </row>
    <row r="36" spans="1:14" s="243" customFormat="1" ht="15.75" customHeight="1">
      <c r="A36" s="384"/>
      <c r="B36" s="375" t="s">
        <v>59</v>
      </c>
      <c r="C36" s="376"/>
      <c r="D36" s="255" t="s">
        <v>28</v>
      </c>
      <c r="E36" s="256">
        <f t="shared" si="17"/>
        <v>0</v>
      </c>
      <c r="F36" s="259">
        <f t="shared" si="18"/>
        <v>0</v>
      </c>
      <c r="G36" s="257">
        <f t="shared" si="2"/>
        <v>0</v>
      </c>
      <c r="H36" s="255">
        <f t="shared" si="19"/>
        <v>0</v>
      </c>
      <c r="I36" s="256">
        <v>0</v>
      </c>
      <c r="J36" s="257">
        <v>0</v>
      </c>
      <c r="K36" s="258">
        <f t="shared" si="16"/>
        <v>0</v>
      </c>
      <c r="L36" s="256">
        <v>0</v>
      </c>
      <c r="M36" s="259">
        <v>0</v>
      </c>
      <c r="N36" s="319">
        <v>0</v>
      </c>
    </row>
    <row r="37" spans="1:14" s="243" customFormat="1" ht="15.75" customHeight="1">
      <c r="A37" s="384"/>
      <c r="B37" s="375" t="s">
        <v>60</v>
      </c>
      <c r="C37" s="376"/>
      <c r="D37" s="255" t="s">
        <v>28</v>
      </c>
      <c r="E37" s="256">
        <f t="shared" si="17"/>
        <v>0</v>
      </c>
      <c r="F37" s="259">
        <f t="shared" si="18"/>
        <v>0</v>
      </c>
      <c r="G37" s="257">
        <f t="shared" si="2"/>
        <v>0</v>
      </c>
      <c r="H37" s="255">
        <f t="shared" si="19"/>
        <v>0</v>
      </c>
      <c r="I37" s="256">
        <v>0</v>
      </c>
      <c r="J37" s="257">
        <v>0</v>
      </c>
      <c r="K37" s="258">
        <f t="shared" si="16"/>
        <v>0</v>
      </c>
      <c r="L37" s="256">
        <v>0</v>
      </c>
      <c r="M37" s="259">
        <v>0</v>
      </c>
      <c r="N37" s="319">
        <v>0</v>
      </c>
    </row>
    <row r="38" spans="1:14" s="243" customFormat="1" ht="15.75" customHeight="1">
      <c r="A38" s="384"/>
      <c r="B38" s="375" t="s">
        <v>61</v>
      </c>
      <c r="C38" s="376"/>
      <c r="D38" s="255" t="s">
        <v>28</v>
      </c>
      <c r="E38" s="256">
        <f t="shared" si="17"/>
        <v>0</v>
      </c>
      <c r="F38" s="259">
        <f t="shared" si="18"/>
        <v>0</v>
      </c>
      <c r="G38" s="257">
        <f t="shared" si="2"/>
        <v>0</v>
      </c>
      <c r="H38" s="255">
        <f t="shared" si="19"/>
        <v>0</v>
      </c>
      <c r="I38" s="256">
        <v>0</v>
      </c>
      <c r="J38" s="257">
        <v>0</v>
      </c>
      <c r="K38" s="258">
        <f t="shared" si="16"/>
        <v>0</v>
      </c>
      <c r="L38" s="256">
        <v>0</v>
      </c>
      <c r="M38" s="259">
        <v>0</v>
      </c>
      <c r="N38" s="319">
        <v>0</v>
      </c>
    </row>
    <row r="39" spans="1:14" s="243" customFormat="1" ht="15.75" customHeight="1">
      <c r="A39" s="384"/>
      <c r="B39" s="375" t="s">
        <v>113</v>
      </c>
      <c r="C39" s="376"/>
      <c r="D39" s="255">
        <f>K39</f>
        <v>2</v>
      </c>
      <c r="E39" s="256">
        <f t="shared" si="17"/>
        <v>0</v>
      </c>
      <c r="F39" s="259">
        <f t="shared" si="18"/>
        <v>2</v>
      </c>
      <c r="G39" s="257">
        <f t="shared" si="2"/>
        <v>0</v>
      </c>
      <c r="H39" s="255">
        <f t="shared" si="19"/>
        <v>0</v>
      </c>
      <c r="I39" s="256">
        <v>0</v>
      </c>
      <c r="J39" s="257">
        <v>0</v>
      </c>
      <c r="K39" s="258">
        <f t="shared" si="16"/>
        <v>2</v>
      </c>
      <c r="L39" s="256">
        <v>0</v>
      </c>
      <c r="M39" s="259">
        <v>2</v>
      </c>
      <c r="N39" s="319">
        <v>0</v>
      </c>
    </row>
    <row r="40" spans="1:14" s="243" customFormat="1" ht="15.75" customHeight="1">
      <c r="A40" s="384"/>
      <c r="B40" s="375" t="s">
        <v>217</v>
      </c>
      <c r="C40" s="376"/>
      <c r="D40" s="255">
        <f>K40</f>
        <v>0</v>
      </c>
      <c r="E40" s="256">
        <f t="shared" si="17"/>
        <v>0</v>
      </c>
      <c r="F40" s="259">
        <f t="shared" si="18"/>
        <v>0</v>
      </c>
      <c r="G40" s="257">
        <f t="shared" si="2"/>
        <v>0</v>
      </c>
      <c r="H40" s="255">
        <f t="shared" si="19"/>
        <v>0</v>
      </c>
      <c r="I40" s="256">
        <v>0</v>
      </c>
      <c r="J40" s="257">
        <v>0</v>
      </c>
      <c r="K40" s="258">
        <f t="shared" si="16"/>
        <v>0</v>
      </c>
      <c r="L40" s="256">
        <v>0</v>
      </c>
      <c r="M40" s="259">
        <v>0</v>
      </c>
      <c r="N40" s="319">
        <v>0</v>
      </c>
    </row>
    <row r="41" spans="1:14" s="243" customFormat="1" ht="15.75" customHeight="1">
      <c r="A41" s="384"/>
      <c r="B41" s="375" t="s">
        <v>218</v>
      </c>
      <c r="C41" s="376"/>
      <c r="D41" s="255">
        <f>K41</f>
        <v>0</v>
      </c>
      <c r="E41" s="256">
        <f t="shared" si="17"/>
        <v>0</v>
      </c>
      <c r="F41" s="259">
        <f t="shared" si="18"/>
        <v>0</v>
      </c>
      <c r="G41" s="257">
        <f t="shared" si="2"/>
        <v>0</v>
      </c>
      <c r="H41" s="255">
        <f t="shared" si="19"/>
        <v>0</v>
      </c>
      <c r="I41" s="256">
        <v>0</v>
      </c>
      <c r="J41" s="257">
        <v>0</v>
      </c>
      <c r="K41" s="258">
        <f t="shared" si="16"/>
        <v>0</v>
      </c>
      <c r="L41" s="256">
        <v>0</v>
      </c>
      <c r="M41" s="259">
        <v>0</v>
      </c>
      <c r="N41" s="319">
        <v>0</v>
      </c>
    </row>
    <row r="42" spans="1:14" s="243" customFormat="1" ht="15.75" customHeight="1" thickBot="1">
      <c r="A42" s="385"/>
      <c r="B42" s="388" t="s">
        <v>33</v>
      </c>
      <c r="C42" s="389"/>
      <c r="D42" s="273">
        <f>K42</f>
        <v>2</v>
      </c>
      <c r="E42" s="274">
        <f t="shared" si="17"/>
        <v>0</v>
      </c>
      <c r="F42" s="278">
        <f t="shared" si="18"/>
        <v>2</v>
      </c>
      <c r="G42" s="275">
        <f t="shared" si="2"/>
        <v>0</v>
      </c>
      <c r="H42" s="276">
        <f t="shared" si="19"/>
        <v>0</v>
      </c>
      <c r="I42" s="274">
        <v>0</v>
      </c>
      <c r="J42" s="275">
        <v>0</v>
      </c>
      <c r="K42" s="277">
        <f t="shared" si="16"/>
        <v>2</v>
      </c>
      <c r="L42" s="274">
        <v>0</v>
      </c>
      <c r="M42" s="278">
        <v>2</v>
      </c>
      <c r="N42" s="321">
        <v>0</v>
      </c>
    </row>
    <row r="43" spans="1:13" s="243" customFormat="1" ht="16.5" customHeight="1">
      <c r="A43" s="279"/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</row>
    <row r="44" spans="1:13" s="282" customFormat="1" ht="19.5" customHeight="1" thickBot="1">
      <c r="A44" s="280" t="s">
        <v>237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1:14" s="95" customFormat="1" ht="18.75" customHeight="1">
      <c r="A45" s="354"/>
      <c r="B45" s="354"/>
      <c r="C45" s="354"/>
      <c r="D45" s="380" t="s">
        <v>1</v>
      </c>
      <c r="E45" s="349"/>
      <c r="F45" s="349"/>
      <c r="G45" s="394"/>
      <c r="H45" s="403" t="s">
        <v>14</v>
      </c>
      <c r="I45" s="403"/>
      <c r="J45" s="403"/>
      <c r="K45" s="380" t="s">
        <v>15</v>
      </c>
      <c r="L45" s="349"/>
      <c r="M45" s="349"/>
      <c r="N45" s="404"/>
    </row>
    <row r="46" spans="1:14" s="95" customFormat="1" ht="14.25" customHeight="1">
      <c r="A46" s="360" t="s">
        <v>16</v>
      </c>
      <c r="B46" s="360"/>
      <c r="C46" s="360"/>
      <c r="D46" s="356" t="s">
        <v>1</v>
      </c>
      <c r="E46" s="244" t="s">
        <v>17</v>
      </c>
      <c r="F46" s="244" t="s">
        <v>18</v>
      </c>
      <c r="G46" s="245" t="s">
        <v>249</v>
      </c>
      <c r="H46" s="356" t="s">
        <v>1</v>
      </c>
      <c r="I46" s="244" t="s">
        <v>17</v>
      </c>
      <c r="J46" s="245" t="s">
        <v>18</v>
      </c>
      <c r="K46" s="352" t="s">
        <v>1</v>
      </c>
      <c r="L46" s="244" t="s">
        <v>17</v>
      </c>
      <c r="M46" s="246" t="s">
        <v>18</v>
      </c>
      <c r="N46" s="246" t="s">
        <v>249</v>
      </c>
    </row>
    <row r="47" spans="1:14" s="95" customFormat="1" ht="14.25" customHeight="1">
      <c r="A47" s="360"/>
      <c r="B47" s="360"/>
      <c r="C47" s="360"/>
      <c r="D47" s="357"/>
      <c r="E47" s="247" t="s">
        <v>19</v>
      </c>
      <c r="F47" s="247" t="s">
        <v>19</v>
      </c>
      <c r="G47" s="97" t="s">
        <v>19</v>
      </c>
      <c r="H47" s="357"/>
      <c r="I47" s="247" t="s">
        <v>19</v>
      </c>
      <c r="J47" s="248" t="s">
        <v>19</v>
      </c>
      <c r="K47" s="353"/>
      <c r="L47" s="247" t="s">
        <v>19</v>
      </c>
      <c r="M47" s="249" t="s">
        <v>19</v>
      </c>
      <c r="N47" s="327" t="s">
        <v>19</v>
      </c>
    </row>
    <row r="48" spans="1:14" s="95" customFormat="1" ht="18" customHeight="1">
      <c r="A48" s="406" t="s">
        <v>62</v>
      </c>
      <c r="B48" s="406"/>
      <c r="C48" s="406"/>
      <c r="D48" s="283">
        <v>23</v>
      </c>
      <c r="E48" s="284">
        <v>0</v>
      </c>
      <c r="F48" s="285">
        <v>23</v>
      </c>
      <c r="G48" s="303">
        <v>0</v>
      </c>
      <c r="H48" s="283">
        <v>1</v>
      </c>
      <c r="I48" s="284">
        <v>0</v>
      </c>
      <c r="J48" s="284">
        <v>1</v>
      </c>
      <c r="K48" s="283">
        <v>22</v>
      </c>
      <c r="L48" s="284">
        <v>0</v>
      </c>
      <c r="M48" s="285">
        <v>22</v>
      </c>
      <c r="N48" s="323">
        <v>0</v>
      </c>
    </row>
    <row r="49" spans="1:14" s="95" customFormat="1" ht="18" customHeight="1">
      <c r="A49" s="360" t="s">
        <v>63</v>
      </c>
      <c r="B49" s="360"/>
      <c r="C49" s="360"/>
      <c r="D49" s="283">
        <v>1</v>
      </c>
      <c r="E49" s="284">
        <v>0</v>
      </c>
      <c r="F49" s="285">
        <v>1</v>
      </c>
      <c r="G49" s="257">
        <v>0</v>
      </c>
      <c r="H49" s="283">
        <v>1</v>
      </c>
      <c r="I49" s="284">
        <v>0</v>
      </c>
      <c r="J49" s="284">
        <v>1</v>
      </c>
      <c r="K49" s="283">
        <v>0</v>
      </c>
      <c r="L49" s="284">
        <v>0</v>
      </c>
      <c r="M49" s="285">
        <v>0</v>
      </c>
      <c r="N49" s="319">
        <v>0</v>
      </c>
    </row>
    <row r="50" spans="1:14" s="95" customFormat="1" ht="18" customHeight="1">
      <c r="A50" s="360" t="s">
        <v>64</v>
      </c>
      <c r="B50" s="360"/>
      <c r="C50" s="360"/>
      <c r="D50" s="283">
        <v>4</v>
      </c>
      <c r="E50" s="284">
        <v>1</v>
      </c>
      <c r="F50" s="285">
        <v>2</v>
      </c>
      <c r="G50" s="257">
        <v>1</v>
      </c>
      <c r="H50" s="283">
        <v>1</v>
      </c>
      <c r="I50" s="284">
        <v>0</v>
      </c>
      <c r="J50" s="284">
        <v>1</v>
      </c>
      <c r="K50" s="283">
        <v>3</v>
      </c>
      <c r="L50" s="284">
        <v>1</v>
      </c>
      <c r="M50" s="285">
        <v>1</v>
      </c>
      <c r="N50" s="324">
        <v>1</v>
      </c>
    </row>
    <row r="51" spans="1:14" s="95" customFormat="1" ht="18" customHeight="1">
      <c r="A51" s="360" t="s">
        <v>197</v>
      </c>
      <c r="B51" s="360"/>
      <c r="C51" s="360"/>
      <c r="D51" s="283">
        <v>1</v>
      </c>
      <c r="E51" s="284">
        <v>0</v>
      </c>
      <c r="F51" s="285">
        <v>1</v>
      </c>
      <c r="G51" s="257">
        <v>0</v>
      </c>
      <c r="H51" s="283">
        <v>0</v>
      </c>
      <c r="I51" s="284">
        <v>0</v>
      </c>
      <c r="J51" s="284">
        <v>0</v>
      </c>
      <c r="K51" s="283">
        <v>1</v>
      </c>
      <c r="L51" s="284">
        <v>0</v>
      </c>
      <c r="M51" s="285">
        <v>1</v>
      </c>
      <c r="N51" s="319">
        <v>0</v>
      </c>
    </row>
    <row r="52" spans="1:14" s="95" customFormat="1" ht="18" customHeight="1">
      <c r="A52" s="360" t="s">
        <v>198</v>
      </c>
      <c r="B52" s="360"/>
      <c r="C52" s="360"/>
      <c r="D52" s="283">
        <v>6</v>
      </c>
      <c r="E52" s="284">
        <v>0</v>
      </c>
      <c r="F52" s="285">
        <v>6</v>
      </c>
      <c r="G52" s="257">
        <v>0</v>
      </c>
      <c r="H52" s="283">
        <v>0</v>
      </c>
      <c r="I52" s="284">
        <v>0</v>
      </c>
      <c r="J52" s="284">
        <v>0</v>
      </c>
      <c r="K52" s="283">
        <v>6</v>
      </c>
      <c r="L52" s="284">
        <v>0</v>
      </c>
      <c r="M52" s="285">
        <v>6</v>
      </c>
      <c r="N52" s="319">
        <v>0</v>
      </c>
    </row>
    <row r="53" spans="1:14" s="95" customFormat="1" ht="18" customHeight="1">
      <c r="A53" s="360" t="s">
        <v>195</v>
      </c>
      <c r="B53" s="360"/>
      <c r="C53" s="361"/>
      <c r="D53" s="283">
        <v>5</v>
      </c>
      <c r="E53" s="284">
        <v>2</v>
      </c>
      <c r="F53" s="285">
        <v>3</v>
      </c>
      <c r="G53" s="257">
        <v>0</v>
      </c>
      <c r="H53" s="283">
        <v>0</v>
      </c>
      <c r="I53" s="284">
        <v>0</v>
      </c>
      <c r="J53" s="284">
        <v>0</v>
      </c>
      <c r="K53" s="283">
        <v>5</v>
      </c>
      <c r="L53" s="284">
        <v>2</v>
      </c>
      <c r="M53" s="285">
        <v>3</v>
      </c>
      <c r="N53" s="319">
        <v>0</v>
      </c>
    </row>
    <row r="54" spans="1:14" s="95" customFormat="1" ht="18" customHeight="1">
      <c r="A54" s="355" t="s">
        <v>209</v>
      </c>
      <c r="B54" s="355"/>
      <c r="C54" s="355"/>
      <c r="D54" s="286">
        <v>3</v>
      </c>
      <c r="E54" s="287">
        <v>0</v>
      </c>
      <c r="F54" s="288">
        <v>3</v>
      </c>
      <c r="G54" s="267">
        <v>0</v>
      </c>
      <c r="H54" s="286">
        <v>0</v>
      </c>
      <c r="I54" s="287">
        <v>0</v>
      </c>
      <c r="J54" s="287">
        <v>0</v>
      </c>
      <c r="K54" s="286">
        <v>3</v>
      </c>
      <c r="L54" s="287">
        <v>0</v>
      </c>
      <c r="M54" s="288">
        <v>3</v>
      </c>
      <c r="N54" s="324">
        <v>0</v>
      </c>
    </row>
    <row r="55" spans="1:14" s="95" customFormat="1" ht="18" customHeight="1" thickBot="1">
      <c r="A55" s="405" t="s">
        <v>1</v>
      </c>
      <c r="B55" s="405"/>
      <c r="C55" s="405"/>
      <c r="D55" s="289">
        <v>43</v>
      </c>
      <c r="E55" s="290">
        <v>3</v>
      </c>
      <c r="F55" s="322">
        <f aca="true" t="shared" si="20" ref="F55:M55">SUM(F48:F54)</f>
        <v>39</v>
      </c>
      <c r="G55" s="275">
        <f>SUM(G48:G54)</f>
        <v>1</v>
      </c>
      <c r="H55" s="316">
        <f>SUM(H48:H54)</f>
        <v>3</v>
      </c>
      <c r="I55" s="290">
        <f t="shared" si="20"/>
        <v>0</v>
      </c>
      <c r="J55" s="291">
        <f>SUM(J48:J54)</f>
        <v>3</v>
      </c>
      <c r="K55" s="292">
        <f t="shared" si="20"/>
        <v>40</v>
      </c>
      <c r="L55" s="290">
        <f t="shared" si="20"/>
        <v>3</v>
      </c>
      <c r="M55" s="293">
        <f t="shared" si="20"/>
        <v>36</v>
      </c>
      <c r="N55" s="325">
        <f>SUM(N48:N54)</f>
        <v>1</v>
      </c>
    </row>
    <row r="56" ht="6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</sheetData>
  <sheetProtection/>
  <mergeCells count="68">
    <mergeCell ref="B31:C31"/>
    <mergeCell ref="B33:C33"/>
    <mergeCell ref="B42:C42"/>
    <mergeCell ref="B37:C37"/>
    <mergeCell ref="B38:C38"/>
    <mergeCell ref="B40:C40"/>
    <mergeCell ref="B41:C41"/>
    <mergeCell ref="H46:H47"/>
    <mergeCell ref="K46:K47"/>
    <mergeCell ref="B39:C39"/>
    <mergeCell ref="D46:D47"/>
    <mergeCell ref="A46:C46"/>
    <mergeCell ref="H45:J45"/>
    <mergeCell ref="K45:N45"/>
    <mergeCell ref="D45:G45"/>
    <mergeCell ref="A45:C45"/>
    <mergeCell ref="A29:A42"/>
    <mergeCell ref="A55:C55"/>
    <mergeCell ref="A47:C47"/>
    <mergeCell ref="A48:C48"/>
    <mergeCell ref="A49:C49"/>
    <mergeCell ref="A51:C51"/>
    <mergeCell ref="A53:C53"/>
    <mergeCell ref="A52:C52"/>
    <mergeCell ref="A50:C50"/>
    <mergeCell ref="A54:C54"/>
    <mergeCell ref="D2:F2"/>
    <mergeCell ref="H2:J2"/>
    <mergeCell ref="A2:C2"/>
    <mergeCell ref="K2:N2"/>
    <mergeCell ref="A11:A20"/>
    <mergeCell ref="H3:H4"/>
    <mergeCell ref="K3:K4"/>
    <mergeCell ref="B35:C35"/>
    <mergeCell ref="A21:A28"/>
    <mergeCell ref="B12:C12"/>
    <mergeCell ref="B8:C8"/>
    <mergeCell ref="B19:C19"/>
    <mergeCell ref="B11:C11"/>
    <mergeCell ref="B10:C10"/>
    <mergeCell ref="B16:C16"/>
    <mergeCell ref="B17:C17"/>
    <mergeCell ref="B36:C36"/>
    <mergeCell ref="B28:C28"/>
    <mergeCell ref="B22:C22"/>
    <mergeCell ref="B23:C23"/>
    <mergeCell ref="B25:C25"/>
    <mergeCell ref="B27:C27"/>
    <mergeCell ref="B18:C18"/>
    <mergeCell ref="B30:C30"/>
    <mergeCell ref="D3:D4"/>
    <mergeCell ref="A4:C4"/>
    <mergeCell ref="A5:A10"/>
    <mergeCell ref="B5:C5"/>
    <mergeCell ref="B6:C6"/>
    <mergeCell ref="A3:C3"/>
    <mergeCell ref="B7:C7"/>
    <mergeCell ref="B9:C9"/>
    <mergeCell ref="B13:C13"/>
    <mergeCell ref="B15:C15"/>
    <mergeCell ref="B34:C34"/>
    <mergeCell ref="B32:C32"/>
    <mergeCell ref="B20:C20"/>
    <mergeCell ref="B21:C21"/>
    <mergeCell ref="B29:C29"/>
    <mergeCell ref="B26:C26"/>
    <mergeCell ref="B24:C24"/>
    <mergeCell ref="B14:C14"/>
  </mergeCells>
  <printOptions/>
  <pageMargins left="0.7086614173228347" right="0.4724409448818898" top="0.7874015748031497" bottom="0.5905511811023623" header="0.5118110236220472" footer="0.5118110236220472"/>
  <pageSetup horizontalDpi="600" verticalDpi="600" orientation="portrait" paperSize="9" scale="86" r:id="rId1"/>
  <headerFooter alignWithMargins="0">
    <oddHeader>&amp;R専修学校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7"/>
  <sheetViews>
    <sheetView showGridLines="0" view="pageBreakPreview" zoomScale="75" zoomScaleSheetLayoutView="75" zoomScalePageLayoutView="0" workbookViewId="0" topLeftCell="A1">
      <selection activeCell="L17" sqref="L17"/>
    </sheetView>
  </sheetViews>
  <sheetFormatPr defaultColWidth="7.50390625" defaultRowHeight="30" customHeight="1"/>
  <cols>
    <col min="1" max="1" width="0.875" style="180" customWidth="1"/>
    <col min="2" max="2" width="3.00390625" style="180" customWidth="1"/>
    <col min="3" max="3" width="10.75390625" style="180" customWidth="1"/>
    <col min="4" max="8" width="4.25390625" style="180" customWidth="1"/>
    <col min="9" max="11" width="4.375" style="180" customWidth="1"/>
    <col min="12" max="24" width="4.25390625" style="180" customWidth="1"/>
    <col min="25" max="27" width="7.50390625" style="72" customWidth="1"/>
    <col min="28" max="28" width="0.875" style="180" customWidth="1"/>
    <col min="29" max="16384" width="7.50390625" style="180" customWidth="1"/>
  </cols>
  <sheetData>
    <row r="1" ht="20.25" customHeight="1"/>
    <row r="2" spans="2:24" ht="20.25" customHeight="1" thickBot="1">
      <c r="B2" s="181" t="s">
        <v>238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1" t="s">
        <v>190</v>
      </c>
      <c r="W2" s="182"/>
      <c r="X2" s="182"/>
    </row>
    <row r="3" spans="2:28" s="186" customFormat="1" ht="25.5" customHeight="1">
      <c r="B3" s="184"/>
      <c r="C3" s="184"/>
      <c r="D3" s="409" t="s">
        <v>73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22" t="s">
        <v>117</v>
      </c>
      <c r="Q3" s="423"/>
      <c r="R3" s="423"/>
      <c r="S3" s="423"/>
      <c r="T3" s="423"/>
      <c r="U3" s="423"/>
      <c r="V3" s="424"/>
      <c r="W3" s="424"/>
      <c r="X3" s="424"/>
      <c r="AB3" s="185"/>
    </row>
    <row r="4" spans="2:28" s="186" customFormat="1" ht="25.5" customHeight="1">
      <c r="B4" s="433" t="s">
        <v>128</v>
      </c>
      <c r="C4" s="434"/>
      <c r="D4" s="418" t="s">
        <v>1</v>
      </c>
      <c r="E4" s="413"/>
      <c r="F4" s="414"/>
      <c r="G4" s="415" t="s">
        <v>134</v>
      </c>
      <c r="H4" s="416"/>
      <c r="I4" s="417"/>
      <c r="J4" s="415" t="s">
        <v>133</v>
      </c>
      <c r="K4" s="416"/>
      <c r="L4" s="417"/>
      <c r="M4" s="419" t="s">
        <v>131</v>
      </c>
      <c r="N4" s="420"/>
      <c r="O4" s="421"/>
      <c r="P4" s="412" t="s">
        <v>1</v>
      </c>
      <c r="Q4" s="413"/>
      <c r="R4" s="414"/>
      <c r="S4" s="415" t="s">
        <v>134</v>
      </c>
      <c r="T4" s="416"/>
      <c r="U4" s="417"/>
      <c r="V4" s="415" t="s">
        <v>133</v>
      </c>
      <c r="W4" s="416"/>
      <c r="X4" s="417"/>
      <c r="AB4" s="185"/>
    </row>
    <row r="5" spans="2:28" s="186" customFormat="1" ht="34.5" customHeight="1" thickBot="1">
      <c r="B5" s="193"/>
      <c r="C5" s="193"/>
      <c r="D5" s="226" t="s">
        <v>1</v>
      </c>
      <c r="E5" s="188" t="s">
        <v>65</v>
      </c>
      <c r="F5" s="188" t="s">
        <v>66</v>
      </c>
      <c r="G5" s="187" t="s">
        <v>1</v>
      </c>
      <c r="H5" s="188" t="s">
        <v>65</v>
      </c>
      <c r="I5" s="188" t="s">
        <v>66</v>
      </c>
      <c r="J5" s="187" t="s">
        <v>1</v>
      </c>
      <c r="K5" s="188" t="s">
        <v>65</v>
      </c>
      <c r="L5" s="188" t="s">
        <v>66</v>
      </c>
      <c r="M5" s="187" t="s">
        <v>1</v>
      </c>
      <c r="N5" s="188" t="s">
        <v>65</v>
      </c>
      <c r="O5" s="190" t="s">
        <v>66</v>
      </c>
      <c r="P5" s="227" t="s">
        <v>1</v>
      </c>
      <c r="Q5" s="188" t="s">
        <v>65</v>
      </c>
      <c r="R5" s="188" t="s">
        <v>66</v>
      </c>
      <c r="S5" s="187" t="s">
        <v>1</v>
      </c>
      <c r="T5" s="188" t="s">
        <v>65</v>
      </c>
      <c r="U5" s="189" t="s">
        <v>66</v>
      </c>
      <c r="V5" s="187" t="s">
        <v>1</v>
      </c>
      <c r="W5" s="188" t="s">
        <v>65</v>
      </c>
      <c r="X5" s="189" t="s">
        <v>66</v>
      </c>
      <c r="AB5" s="185"/>
    </row>
    <row r="6" spans="2:28" s="186" customFormat="1" ht="24.75" customHeight="1">
      <c r="B6" s="410" t="s">
        <v>73</v>
      </c>
      <c r="C6" s="435"/>
      <c r="D6" s="228">
        <f>SUM(E6:F6)</f>
        <v>43</v>
      </c>
      <c r="E6" s="197">
        <f>SUM(H6,K6,N6)</f>
        <v>42</v>
      </c>
      <c r="F6" s="197">
        <f>SUM(O6,L6,I6)</f>
        <v>1</v>
      </c>
      <c r="G6" s="197">
        <f>SUM(H6:I6)</f>
        <v>7</v>
      </c>
      <c r="H6" s="197">
        <f>T6+'108-2'!H6</f>
        <v>7</v>
      </c>
      <c r="I6" s="197">
        <v>0</v>
      </c>
      <c r="J6" s="197">
        <f>SUM(K6:L6)</f>
        <v>23</v>
      </c>
      <c r="K6" s="197">
        <f>W6+'108-2'!K6+'108-2'!T6</f>
        <v>22</v>
      </c>
      <c r="L6" s="197">
        <f>SUM(X6,'108-2'!L6,'108-2'!U6)</f>
        <v>1</v>
      </c>
      <c r="M6" s="197">
        <f>SUM(N6:O6)</f>
        <v>13</v>
      </c>
      <c r="N6" s="197">
        <f>'108-2'!B6+'108-2'!N6</f>
        <v>13</v>
      </c>
      <c r="O6" s="229">
        <v>0</v>
      </c>
      <c r="P6" s="199">
        <f>SUM(Q6:R6)</f>
        <v>3</v>
      </c>
      <c r="Q6" s="197">
        <f>SUM(T6,W6,'108-2'!B6)</f>
        <v>3</v>
      </c>
      <c r="R6" s="197">
        <f>SUM(U6,X6,'108-2'!C6)</f>
        <v>0</v>
      </c>
      <c r="S6" s="197">
        <v>2</v>
      </c>
      <c r="T6" s="197">
        <f>SUM(T7,T10,T14,T19,T23,T28,T30)</f>
        <v>2</v>
      </c>
      <c r="U6" s="196">
        <f>SUM(U7,U10,U14,U19,U23,U28,U30)</f>
        <v>0</v>
      </c>
      <c r="V6" s="194">
        <v>0</v>
      </c>
      <c r="W6" s="195">
        <f>SUM(W7,W10,W14,W19,W23,W28,W30)</f>
        <v>0</v>
      </c>
      <c r="X6" s="196">
        <f>SUM(X7,X10,X14,X19,X23,X28,X30)</f>
        <v>0</v>
      </c>
      <c r="AB6" s="185"/>
    </row>
    <row r="7" spans="2:28" s="186" customFormat="1" ht="24.75" customHeight="1">
      <c r="B7" s="431" t="s">
        <v>67</v>
      </c>
      <c r="C7" s="230" t="s">
        <v>1</v>
      </c>
      <c r="D7" s="231">
        <v>4</v>
      </c>
      <c r="E7" s="200">
        <v>4</v>
      </c>
      <c r="F7" s="200">
        <f aca="true" t="shared" si="0" ref="F7:F32">SUM(O7,L7,I7)</f>
        <v>0</v>
      </c>
      <c r="G7" s="200">
        <f aca="true" t="shared" si="1" ref="G7:G32">SUM(H7:I7)</f>
        <v>0</v>
      </c>
      <c r="H7" s="200">
        <f>T7+'108-2'!H7</f>
        <v>0</v>
      </c>
      <c r="I7" s="200">
        <v>0</v>
      </c>
      <c r="J7" s="200">
        <v>2</v>
      </c>
      <c r="K7" s="200">
        <f>W7+'108-2'!K7+'108-2'!T7</f>
        <v>2</v>
      </c>
      <c r="L7" s="200">
        <f>SUM(X7,'108-2'!L7,'108-2'!U7)</f>
        <v>0</v>
      </c>
      <c r="M7" s="200">
        <f aca="true" t="shared" si="2" ref="M7:M32">SUM(N7:O7)</f>
        <v>2</v>
      </c>
      <c r="N7" s="200">
        <f>'108-2'!B7+'108-2'!N7</f>
        <v>2</v>
      </c>
      <c r="O7" s="202">
        <v>0</v>
      </c>
      <c r="P7" s="203">
        <f aca="true" t="shared" si="3" ref="P7:P32">SUM(Q7:R7)</f>
        <v>0</v>
      </c>
      <c r="Q7" s="200">
        <f>SUM(T7,W7,'108-2'!B7)</f>
        <v>0</v>
      </c>
      <c r="R7" s="200">
        <f>SUM(U7,X7,'108-2'!C7)</f>
        <v>0</v>
      </c>
      <c r="S7" s="200">
        <v>0</v>
      </c>
      <c r="T7" s="200">
        <v>0</v>
      </c>
      <c r="U7" s="201">
        <v>0</v>
      </c>
      <c r="V7" s="200">
        <v>0</v>
      </c>
      <c r="W7" s="200">
        <v>0</v>
      </c>
      <c r="X7" s="201">
        <v>0</v>
      </c>
      <c r="AB7" s="185"/>
    </row>
    <row r="8" spans="2:28" s="186" customFormat="1" ht="24.75" customHeight="1">
      <c r="B8" s="430"/>
      <c r="C8" s="232" t="s">
        <v>22</v>
      </c>
      <c r="D8" s="228">
        <f aca="true" t="shared" si="4" ref="D8:D32">SUM(E8:F8)</f>
        <v>2</v>
      </c>
      <c r="E8" s="197">
        <v>2</v>
      </c>
      <c r="F8" s="197">
        <f t="shared" si="0"/>
        <v>0</v>
      </c>
      <c r="G8" s="197">
        <f t="shared" si="1"/>
        <v>0</v>
      </c>
      <c r="H8" s="197">
        <f>T8+'108-2'!H8</f>
        <v>0</v>
      </c>
      <c r="I8" s="197">
        <v>0</v>
      </c>
      <c r="J8" s="197">
        <f>SUM(K8:L8)</f>
        <v>0</v>
      </c>
      <c r="K8" s="197">
        <f>W8+'108-2'!K8+'108-2'!T8</f>
        <v>0</v>
      </c>
      <c r="L8" s="197">
        <f>SUM(X8,'108-2'!L8,'108-2'!U8)</f>
        <v>0</v>
      </c>
      <c r="M8" s="197">
        <f t="shared" si="2"/>
        <v>2</v>
      </c>
      <c r="N8" s="197">
        <f>'108-2'!B8+'108-2'!N8</f>
        <v>2</v>
      </c>
      <c r="O8" s="233">
        <v>0</v>
      </c>
      <c r="P8" s="199">
        <f t="shared" si="3"/>
        <v>0</v>
      </c>
      <c r="Q8" s="197">
        <f>SUM(T8,W8,'108-2'!B8)</f>
        <v>0</v>
      </c>
      <c r="R8" s="197">
        <f>SUM(U8,X8,'108-2'!C8)</f>
        <v>0</v>
      </c>
      <c r="S8" s="197">
        <v>0</v>
      </c>
      <c r="T8" s="197">
        <v>0</v>
      </c>
      <c r="U8" s="196">
        <v>0</v>
      </c>
      <c r="V8" s="197">
        <v>0</v>
      </c>
      <c r="W8" s="197">
        <v>0</v>
      </c>
      <c r="X8" s="196">
        <v>0</v>
      </c>
      <c r="AB8" s="185"/>
    </row>
    <row r="9" spans="2:28" s="186" customFormat="1" ht="24.75" customHeight="1">
      <c r="B9" s="432"/>
      <c r="C9" s="235" t="s">
        <v>135</v>
      </c>
      <c r="D9" s="236">
        <f t="shared" si="4"/>
        <v>2</v>
      </c>
      <c r="E9" s="207">
        <f aca="true" t="shared" si="5" ref="E9:E32">SUM(H9,K9,N9)</f>
        <v>2</v>
      </c>
      <c r="F9" s="207">
        <f t="shared" si="0"/>
        <v>0</v>
      </c>
      <c r="G9" s="207">
        <f t="shared" si="1"/>
        <v>0</v>
      </c>
      <c r="H9" s="207">
        <f>T9+'108-2'!H9</f>
        <v>0</v>
      </c>
      <c r="I9" s="207">
        <v>0</v>
      </c>
      <c r="J9" s="207">
        <f aca="true" t="shared" si="6" ref="J9:J32">SUM(K9:L9)</f>
        <v>2</v>
      </c>
      <c r="K9" s="207">
        <f>W9+'108-2'!K9+'108-2'!T9</f>
        <v>2</v>
      </c>
      <c r="L9" s="207">
        <f>SUM(X9,'108-2'!L9,'108-2'!U9)</f>
        <v>0</v>
      </c>
      <c r="M9" s="207">
        <f t="shared" si="2"/>
        <v>0</v>
      </c>
      <c r="N9" s="207">
        <f>'108-2'!B9+'108-2'!N9</f>
        <v>0</v>
      </c>
      <c r="O9" s="209">
        <v>0</v>
      </c>
      <c r="P9" s="210">
        <f t="shared" si="3"/>
        <v>0</v>
      </c>
      <c r="Q9" s="207">
        <f>SUM(T9,W9,'108-2'!B9)</f>
        <v>0</v>
      </c>
      <c r="R9" s="207">
        <f>SUM(U9,X9,'108-2'!C9)</f>
        <v>0</v>
      </c>
      <c r="S9" s="207">
        <v>0</v>
      </c>
      <c r="T9" s="207">
        <v>0</v>
      </c>
      <c r="U9" s="208">
        <v>0</v>
      </c>
      <c r="V9" s="207">
        <v>0</v>
      </c>
      <c r="W9" s="207">
        <v>0</v>
      </c>
      <c r="X9" s="208">
        <v>0</v>
      </c>
      <c r="AB9" s="185"/>
    </row>
    <row r="10" spans="2:28" s="186" customFormat="1" ht="24.75" customHeight="1">
      <c r="B10" s="429" t="s">
        <v>68</v>
      </c>
      <c r="C10" s="237" t="s">
        <v>1</v>
      </c>
      <c r="D10" s="231">
        <f t="shared" si="4"/>
        <v>7</v>
      </c>
      <c r="E10" s="200">
        <f t="shared" si="5"/>
        <v>7</v>
      </c>
      <c r="F10" s="200">
        <f t="shared" si="0"/>
        <v>0</v>
      </c>
      <c r="G10" s="200">
        <f t="shared" si="1"/>
        <v>0</v>
      </c>
      <c r="H10" s="200">
        <f>T10+'108-2'!H10</f>
        <v>0</v>
      </c>
      <c r="I10" s="200">
        <v>0</v>
      </c>
      <c r="J10" s="200">
        <f t="shared" si="6"/>
        <v>0</v>
      </c>
      <c r="K10" s="200">
        <f>W10+'108-2'!K10+'108-2'!T10</f>
        <v>0</v>
      </c>
      <c r="L10" s="200">
        <f>SUM(X10,'108-2'!L10,'108-2'!U10)</f>
        <v>0</v>
      </c>
      <c r="M10" s="200">
        <f t="shared" si="2"/>
        <v>7</v>
      </c>
      <c r="N10" s="200">
        <f>'108-2'!B10+'108-2'!N10</f>
        <v>7</v>
      </c>
      <c r="O10" s="202">
        <v>0</v>
      </c>
      <c r="P10" s="215">
        <v>0</v>
      </c>
      <c r="Q10" s="212">
        <f>SUM(T10,W10,'108-2'!B10)</f>
        <v>0</v>
      </c>
      <c r="R10" s="212">
        <f>SUM(U10,X10,'108-2'!C10)</f>
        <v>0</v>
      </c>
      <c r="S10" s="212">
        <v>0</v>
      </c>
      <c r="T10" s="212">
        <v>0</v>
      </c>
      <c r="U10" s="213">
        <v>0</v>
      </c>
      <c r="V10" s="212">
        <v>0</v>
      </c>
      <c r="W10" s="212">
        <v>0</v>
      </c>
      <c r="X10" s="213">
        <v>0</v>
      </c>
      <c r="AB10" s="185"/>
    </row>
    <row r="11" spans="2:28" s="186" customFormat="1" ht="24.75" customHeight="1">
      <c r="B11" s="430"/>
      <c r="C11" s="232" t="s">
        <v>136</v>
      </c>
      <c r="D11" s="228">
        <f t="shared" si="4"/>
        <v>5</v>
      </c>
      <c r="E11" s="197">
        <f t="shared" si="5"/>
        <v>5</v>
      </c>
      <c r="F11" s="197">
        <f t="shared" si="0"/>
        <v>0</v>
      </c>
      <c r="G11" s="197">
        <f t="shared" si="1"/>
        <v>0</v>
      </c>
      <c r="H11" s="197">
        <f>T11+'108-2'!H11</f>
        <v>0</v>
      </c>
      <c r="I11" s="197">
        <v>0</v>
      </c>
      <c r="J11" s="197">
        <f t="shared" si="6"/>
        <v>0</v>
      </c>
      <c r="K11" s="197">
        <f>W11+'108-2'!K11+'108-2'!T11</f>
        <v>0</v>
      </c>
      <c r="L11" s="197">
        <f>SUM(X11,'108-2'!L11,'108-2'!U11)</f>
        <v>0</v>
      </c>
      <c r="M11" s="197">
        <f t="shared" si="2"/>
        <v>5</v>
      </c>
      <c r="N11" s="197">
        <f>'108-2'!B11+'108-2'!N11</f>
        <v>5</v>
      </c>
      <c r="O11" s="233">
        <v>0</v>
      </c>
      <c r="P11" s="199">
        <f t="shared" si="3"/>
        <v>0</v>
      </c>
      <c r="Q11" s="197">
        <f>SUM(T11,W11,'108-2'!B11)</f>
        <v>0</v>
      </c>
      <c r="R11" s="197">
        <f>SUM(U11,X11,'108-2'!C11)</f>
        <v>0</v>
      </c>
      <c r="S11" s="197">
        <v>0</v>
      </c>
      <c r="T11" s="197">
        <v>0</v>
      </c>
      <c r="U11" s="196">
        <v>0</v>
      </c>
      <c r="V11" s="197">
        <v>0</v>
      </c>
      <c r="W11" s="197">
        <v>0</v>
      </c>
      <c r="X11" s="196">
        <v>0</v>
      </c>
      <c r="AB11" s="185"/>
    </row>
    <row r="12" spans="2:28" s="186" customFormat="1" ht="24.75" customHeight="1">
      <c r="B12" s="430"/>
      <c r="C12" s="232" t="s">
        <v>137</v>
      </c>
      <c r="D12" s="228">
        <f t="shared" si="4"/>
        <v>1</v>
      </c>
      <c r="E12" s="197">
        <f t="shared" si="5"/>
        <v>1</v>
      </c>
      <c r="F12" s="197">
        <f t="shared" si="0"/>
        <v>0</v>
      </c>
      <c r="G12" s="197">
        <f t="shared" si="1"/>
        <v>0</v>
      </c>
      <c r="H12" s="197">
        <f>T12+'108-2'!H12</f>
        <v>0</v>
      </c>
      <c r="I12" s="197">
        <v>0</v>
      </c>
      <c r="J12" s="197">
        <f t="shared" si="6"/>
        <v>0</v>
      </c>
      <c r="K12" s="197">
        <f>W12+'108-2'!K12+'108-2'!T12</f>
        <v>0</v>
      </c>
      <c r="L12" s="197">
        <f>SUM(X12,'108-2'!L12,'108-2'!U12)</f>
        <v>0</v>
      </c>
      <c r="M12" s="197">
        <f t="shared" si="2"/>
        <v>1</v>
      </c>
      <c r="N12" s="197">
        <f>'108-2'!B12+'108-2'!N12</f>
        <v>1</v>
      </c>
      <c r="O12" s="198">
        <v>0</v>
      </c>
      <c r="P12" s="199">
        <f t="shared" si="3"/>
        <v>0</v>
      </c>
      <c r="Q12" s="197">
        <f>SUM(T12,W12,'108-2'!B12)</f>
        <v>0</v>
      </c>
      <c r="R12" s="197">
        <f>SUM(U12,X12,'108-2'!C12)</f>
        <v>0</v>
      </c>
      <c r="S12" s="197">
        <v>0</v>
      </c>
      <c r="T12" s="197">
        <v>0</v>
      </c>
      <c r="U12" s="196">
        <v>0</v>
      </c>
      <c r="V12" s="197">
        <v>0</v>
      </c>
      <c r="W12" s="197">
        <v>0</v>
      </c>
      <c r="X12" s="196">
        <v>0</v>
      </c>
      <c r="AB12" s="185"/>
    </row>
    <row r="13" spans="2:28" s="186" customFormat="1" ht="24.75" customHeight="1">
      <c r="B13" s="430"/>
      <c r="C13" s="238" t="s">
        <v>129</v>
      </c>
      <c r="D13" s="236">
        <f t="shared" si="4"/>
        <v>1</v>
      </c>
      <c r="E13" s="207">
        <f t="shared" si="5"/>
        <v>1</v>
      </c>
      <c r="F13" s="207">
        <f t="shared" si="0"/>
        <v>0</v>
      </c>
      <c r="G13" s="207">
        <f t="shared" si="1"/>
        <v>0</v>
      </c>
      <c r="H13" s="207">
        <f>T13+'108-2'!H13</f>
        <v>0</v>
      </c>
      <c r="I13" s="207">
        <v>0</v>
      </c>
      <c r="J13" s="207">
        <f t="shared" si="6"/>
        <v>0</v>
      </c>
      <c r="K13" s="207">
        <f>W13+'108-2'!K13+'108-2'!T13</f>
        <v>0</v>
      </c>
      <c r="L13" s="207">
        <f>SUM(X13,'108-2'!L13,'108-2'!U13)</f>
        <v>0</v>
      </c>
      <c r="M13" s="207">
        <f t="shared" si="2"/>
        <v>1</v>
      </c>
      <c r="N13" s="207">
        <f>'108-2'!B13+'108-2'!N13</f>
        <v>1</v>
      </c>
      <c r="O13" s="209">
        <v>0</v>
      </c>
      <c r="P13" s="199">
        <f t="shared" si="3"/>
        <v>0</v>
      </c>
      <c r="Q13" s="197">
        <f>SUM(T13,W13,'108-2'!B13)</f>
        <v>0</v>
      </c>
      <c r="R13" s="197">
        <f>SUM(U13,X13,'108-2'!C13)</f>
        <v>0</v>
      </c>
      <c r="S13" s="197">
        <v>0</v>
      </c>
      <c r="T13" s="197">
        <v>0</v>
      </c>
      <c r="U13" s="196">
        <v>0</v>
      </c>
      <c r="V13" s="197">
        <v>0</v>
      </c>
      <c r="W13" s="197">
        <v>0</v>
      </c>
      <c r="X13" s="196">
        <v>0</v>
      </c>
      <c r="AB13" s="185"/>
    </row>
    <row r="14" spans="2:28" s="186" customFormat="1" ht="24.75" customHeight="1">
      <c r="B14" s="431" t="s">
        <v>111</v>
      </c>
      <c r="C14" s="230" t="s">
        <v>1</v>
      </c>
      <c r="D14" s="231">
        <f t="shared" si="4"/>
        <v>9</v>
      </c>
      <c r="E14" s="200">
        <f t="shared" si="5"/>
        <v>8</v>
      </c>
      <c r="F14" s="200">
        <f>SUM(O14,L14,I14)</f>
        <v>1</v>
      </c>
      <c r="G14" s="200">
        <f t="shared" si="1"/>
        <v>4</v>
      </c>
      <c r="H14" s="200">
        <f>T14+'108-2'!H14</f>
        <v>4</v>
      </c>
      <c r="I14" s="200">
        <v>0</v>
      </c>
      <c r="J14" s="200">
        <f>SUM(K14:L14)</f>
        <v>4</v>
      </c>
      <c r="K14" s="200">
        <f>W14+'108-2'!K14+'108-2'!T14</f>
        <v>3</v>
      </c>
      <c r="L14" s="200">
        <f>SUM(X14,'108-2'!L14,'108-2'!U14)</f>
        <v>1</v>
      </c>
      <c r="M14" s="200">
        <f t="shared" si="2"/>
        <v>1</v>
      </c>
      <c r="N14" s="200">
        <f>'108-2'!B14+'108-2'!N14</f>
        <v>1</v>
      </c>
      <c r="O14" s="202">
        <v>0</v>
      </c>
      <c r="P14" s="203">
        <f t="shared" si="3"/>
        <v>3</v>
      </c>
      <c r="Q14" s="200">
        <f>SUM(T14,W14,'108-2'!B14)</f>
        <v>3</v>
      </c>
      <c r="R14" s="200">
        <f>SUM(U14,X14,'108-2'!C14)</f>
        <v>0</v>
      </c>
      <c r="S14" s="200">
        <v>2</v>
      </c>
      <c r="T14" s="200">
        <v>2</v>
      </c>
      <c r="U14" s="201">
        <v>0</v>
      </c>
      <c r="V14" s="200">
        <v>0</v>
      </c>
      <c r="W14" s="200">
        <v>0</v>
      </c>
      <c r="X14" s="201">
        <v>0</v>
      </c>
      <c r="AB14" s="185"/>
    </row>
    <row r="15" spans="2:28" s="186" customFormat="1" ht="24.75" customHeight="1">
      <c r="B15" s="430"/>
      <c r="C15" s="232" t="s">
        <v>138</v>
      </c>
      <c r="D15" s="228">
        <f>SUM(E15:F15)</f>
        <v>6</v>
      </c>
      <c r="E15" s="197">
        <f t="shared" si="5"/>
        <v>5</v>
      </c>
      <c r="F15" s="197">
        <v>1</v>
      </c>
      <c r="G15" s="197">
        <f t="shared" si="1"/>
        <v>4</v>
      </c>
      <c r="H15" s="197">
        <f>T15+'108-2'!H15</f>
        <v>4</v>
      </c>
      <c r="I15" s="197">
        <v>0</v>
      </c>
      <c r="J15" s="197">
        <f t="shared" si="6"/>
        <v>1</v>
      </c>
      <c r="K15" s="197">
        <f>W15+'108-2'!K15+'108-2'!T15</f>
        <v>0</v>
      </c>
      <c r="L15" s="197">
        <f>SUM(X15,'108-2'!L15,'108-2'!U15)</f>
        <v>1</v>
      </c>
      <c r="M15" s="197">
        <f t="shared" si="2"/>
        <v>1</v>
      </c>
      <c r="N15" s="197">
        <f>'108-2'!B15+'108-2'!N15</f>
        <v>1</v>
      </c>
      <c r="O15" s="233">
        <v>0</v>
      </c>
      <c r="P15" s="199">
        <f t="shared" si="3"/>
        <v>3</v>
      </c>
      <c r="Q15" s="197">
        <f>SUM(T15,W15,'108-2'!B15)</f>
        <v>3</v>
      </c>
      <c r="R15" s="197">
        <f>SUM(U15,X15,'108-2'!C15)</f>
        <v>0</v>
      </c>
      <c r="S15" s="197">
        <v>2</v>
      </c>
      <c r="T15" s="197">
        <v>2</v>
      </c>
      <c r="U15" s="196">
        <v>0</v>
      </c>
      <c r="V15" s="197">
        <v>0</v>
      </c>
      <c r="W15" s="197">
        <v>0</v>
      </c>
      <c r="X15" s="196">
        <v>0</v>
      </c>
      <c r="AB15" s="185"/>
    </row>
    <row r="16" spans="2:28" s="186" customFormat="1" ht="24.75" customHeight="1">
      <c r="B16" s="430"/>
      <c r="C16" s="232" t="s">
        <v>139</v>
      </c>
      <c r="D16" s="228">
        <f t="shared" si="4"/>
        <v>1</v>
      </c>
      <c r="E16" s="197">
        <f t="shared" si="5"/>
        <v>1</v>
      </c>
      <c r="F16" s="197">
        <f t="shared" si="0"/>
        <v>0</v>
      </c>
      <c r="G16" s="197">
        <f t="shared" si="1"/>
        <v>0</v>
      </c>
      <c r="H16" s="197">
        <f>T16+'108-2'!H16</f>
        <v>0</v>
      </c>
      <c r="I16" s="197">
        <v>0</v>
      </c>
      <c r="J16" s="197">
        <f t="shared" si="6"/>
        <v>1</v>
      </c>
      <c r="K16" s="197">
        <f>W16+'108-2'!K16+'108-2'!T16</f>
        <v>1</v>
      </c>
      <c r="L16" s="197">
        <f>SUM(X16,'108-2'!L16,'108-2'!U16)</f>
        <v>0</v>
      </c>
      <c r="M16" s="197">
        <f t="shared" si="2"/>
        <v>0</v>
      </c>
      <c r="N16" s="197">
        <f>'108-2'!B16+'108-2'!N16</f>
        <v>0</v>
      </c>
      <c r="O16" s="198">
        <v>0</v>
      </c>
      <c r="P16" s="199">
        <f t="shared" si="3"/>
        <v>0</v>
      </c>
      <c r="Q16" s="197">
        <f>SUM(T16,W16,'108-2'!B16)</f>
        <v>0</v>
      </c>
      <c r="R16" s="197">
        <f>SUM(U16,X16,'108-2'!C16)</f>
        <v>0</v>
      </c>
      <c r="S16" s="197">
        <v>0</v>
      </c>
      <c r="T16" s="197">
        <v>0</v>
      </c>
      <c r="U16" s="196">
        <v>0</v>
      </c>
      <c r="V16" s="197">
        <v>0</v>
      </c>
      <c r="W16" s="197">
        <v>0</v>
      </c>
      <c r="X16" s="196">
        <v>0</v>
      </c>
      <c r="AB16" s="185"/>
    </row>
    <row r="17" spans="2:28" s="186" customFormat="1" ht="24.75" customHeight="1">
      <c r="B17" s="430"/>
      <c r="C17" s="232" t="s">
        <v>140</v>
      </c>
      <c r="D17" s="228">
        <f t="shared" si="4"/>
        <v>1</v>
      </c>
      <c r="E17" s="197">
        <f t="shared" si="5"/>
        <v>1</v>
      </c>
      <c r="F17" s="197">
        <f t="shared" si="0"/>
        <v>0</v>
      </c>
      <c r="G17" s="197">
        <f t="shared" si="1"/>
        <v>0</v>
      </c>
      <c r="H17" s="197">
        <f>T17+'108-2'!H17</f>
        <v>0</v>
      </c>
      <c r="I17" s="197">
        <v>0</v>
      </c>
      <c r="J17" s="197">
        <f t="shared" si="6"/>
        <v>1</v>
      </c>
      <c r="K17" s="197">
        <f>W17+'108-2'!K17+'108-2'!T17</f>
        <v>1</v>
      </c>
      <c r="L17" s="197">
        <f>SUM(X17,'108-2'!L17,'108-2'!U17)</f>
        <v>0</v>
      </c>
      <c r="M17" s="197">
        <f t="shared" si="2"/>
        <v>0</v>
      </c>
      <c r="N17" s="197">
        <f>'108-2'!B17+'108-2'!N17</f>
        <v>0</v>
      </c>
      <c r="O17" s="198">
        <v>0</v>
      </c>
      <c r="P17" s="199">
        <f t="shared" si="3"/>
        <v>0</v>
      </c>
      <c r="Q17" s="197">
        <f>SUM(T17,W17,'108-2'!B17)</f>
        <v>0</v>
      </c>
      <c r="R17" s="197">
        <f>SUM(U17,X17,'108-2'!C17)</f>
        <v>0</v>
      </c>
      <c r="S17" s="197">
        <v>0</v>
      </c>
      <c r="T17" s="197">
        <v>0</v>
      </c>
      <c r="U17" s="196">
        <v>0</v>
      </c>
      <c r="V17" s="197">
        <v>0</v>
      </c>
      <c r="W17" s="197">
        <v>0</v>
      </c>
      <c r="X17" s="196">
        <v>0</v>
      </c>
      <c r="AB17" s="185"/>
    </row>
    <row r="18" spans="2:28" s="186" customFormat="1" ht="24.75" customHeight="1">
      <c r="B18" s="234"/>
      <c r="C18" s="235" t="s">
        <v>141</v>
      </c>
      <c r="D18" s="228">
        <f t="shared" si="4"/>
        <v>1</v>
      </c>
      <c r="E18" s="197">
        <f t="shared" si="5"/>
        <v>1</v>
      </c>
      <c r="F18" s="197">
        <f t="shared" si="0"/>
        <v>0</v>
      </c>
      <c r="G18" s="197">
        <f t="shared" si="1"/>
        <v>0</v>
      </c>
      <c r="H18" s="197">
        <f>T18+'108-2'!H18</f>
        <v>0</v>
      </c>
      <c r="I18" s="197">
        <v>0</v>
      </c>
      <c r="J18" s="197">
        <f t="shared" si="6"/>
        <v>1</v>
      </c>
      <c r="K18" s="197">
        <f>W18+'108-2'!K18+'108-2'!T18</f>
        <v>1</v>
      </c>
      <c r="L18" s="197">
        <f>SUM(X18,'108-2'!L18,'108-2'!U18)</f>
        <v>0</v>
      </c>
      <c r="M18" s="197">
        <f t="shared" si="2"/>
        <v>0</v>
      </c>
      <c r="N18" s="197">
        <f>'108-2'!B18+'108-2'!N18</f>
        <v>0</v>
      </c>
      <c r="O18" s="198">
        <v>0</v>
      </c>
      <c r="P18" s="210">
        <f t="shared" si="3"/>
        <v>0</v>
      </c>
      <c r="Q18" s="207">
        <f>SUM(T18,W18,'108-2'!B18)</f>
        <v>0</v>
      </c>
      <c r="R18" s="207">
        <f>SUM(U18,X18,'108-2'!C18)</f>
        <v>0</v>
      </c>
      <c r="S18" s="207">
        <v>0</v>
      </c>
      <c r="T18" s="207">
        <v>0</v>
      </c>
      <c r="U18" s="208">
        <v>0</v>
      </c>
      <c r="V18" s="207">
        <v>0</v>
      </c>
      <c r="W18" s="207">
        <v>0</v>
      </c>
      <c r="X18" s="208">
        <v>0</v>
      </c>
      <c r="AB18" s="185"/>
    </row>
    <row r="19" spans="2:28" s="186" customFormat="1" ht="24.75" customHeight="1">
      <c r="B19" s="407" t="s">
        <v>69</v>
      </c>
      <c r="C19" s="237" t="s">
        <v>1</v>
      </c>
      <c r="D19" s="231">
        <f t="shared" si="4"/>
        <v>5</v>
      </c>
      <c r="E19" s="200">
        <f t="shared" si="5"/>
        <v>5</v>
      </c>
      <c r="F19" s="200">
        <f t="shared" si="0"/>
        <v>0</v>
      </c>
      <c r="G19" s="200">
        <f t="shared" si="1"/>
        <v>0</v>
      </c>
      <c r="H19" s="200">
        <f>T19+'108-2'!H19</f>
        <v>0</v>
      </c>
      <c r="I19" s="200">
        <v>0</v>
      </c>
      <c r="J19" s="200">
        <f t="shared" si="6"/>
        <v>3</v>
      </c>
      <c r="K19" s="200">
        <f>W19+'108-2'!K19+'108-2'!T19</f>
        <v>3</v>
      </c>
      <c r="L19" s="200">
        <f>SUM(X19,'108-2'!L19,'108-2'!U19)</f>
        <v>0</v>
      </c>
      <c r="M19" s="200">
        <f t="shared" si="2"/>
        <v>2</v>
      </c>
      <c r="N19" s="200">
        <f>'108-2'!B19+'108-2'!N19</f>
        <v>2</v>
      </c>
      <c r="O19" s="202">
        <v>0</v>
      </c>
      <c r="P19" s="215">
        <f t="shared" si="3"/>
        <v>0</v>
      </c>
      <c r="Q19" s="212">
        <f>SUM(T19,W19,'108-2'!B19)</f>
        <v>0</v>
      </c>
      <c r="R19" s="212">
        <f>SUM(U19,X19,'108-2'!C19)</f>
        <v>0</v>
      </c>
      <c r="S19" s="212">
        <v>0</v>
      </c>
      <c r="T19" s="212">
        <v>0</v>
      </c>
      <c r="U19" s="213">
        <v>0</v>
      </c>
      <c r="V19" s="212">
        <v>0</v>
      </c>
      <c r="W19" s="212">
        <v>0</v>
      </c>
      <c r="X19" s="213">
        <v>0</v>
      </c>
      <c r="AB19" s="185"/>
    </row>
    <row r="20" spans="2:28" s="186" customFormat="1" ht="24.75" customHeight="1">
      <c r="B20" s="408"/>
      <c r="C20" s="232" t="s">
        <v>46</v>
      </c>
      <c r="D20" s="228">
        <f t="shared" si="4"/>
        <v>1</v>
      </c>
      <c r="E20" s="197">
        <f t="shared" si="5"/>
        <v>1</v>
      </c>
      <c r="F20" s="197">
        <f t="shared" si="0"/>
        <v>0</v>
      </c>
      <c r="G20" s="197">
        <f t="shared" si="1"/>
        <v>0</v>
      </c>
      <c r="H20" s="197">
        <f>T20+'108-2'!H20</f>
        <v>0</v>
      </c>
      <c r="I20" s="197">
        <v>0</v>
      </c>
      <c r="J20" s="197">
        <f t="shared" si="6"/>
        <v>0</v>
      </c>
      <c r="K20" s="197">
        <f>W20+'108-2'!K20+'108-2'!T20</f>
        <v>0</v>
      </c>
      <c r="L20" s="197">
        <f>SUM(X20,'108-2'!L20,'108-2'!U20)</f>
        <v>0</v>
      </c>
      <c r="M20" s="197">
        <f t="shared" si="2"/>
        <v>1</v>
      </c>
      <c r="N20" s="197">
        <f>'108-2'!B20+'108-2'!N20</f>
        <v>1</v>
      </c>
      <c r="O20" s="233">
        <v>0</v>
      </c>
      <c r="P20" s="199">
        <f t="shared" si="3"/>
        <v>0</v>
      </c>
      <c r="Q20" s="197">
        <f>SUM(T20,W20,'108-2'!B20)</f>
        <v>0</v>
      </c>
      <c r="R20" s="197">
        <f>SUM(U20,X20,'108-2'!C20)</f>
        <v>0</v>
      </c>
      <c r="S20" s="197">
        <v>0</v>
      </c>
      <c r="T20" s="197">
        <v>0</v>
      </c>
      <c r="U20" s="196">
        <v>0</v>
      </c>
      <c r="V20" s="197">
        <v>0</v>
      </c>
      <c r="W20" s="197">
        <v>0</v>
      </c>
      <c r="X20" s="196">
        <v>0</v>
      </c>
      <c r="AB20" s="185"/>
    </row>
    <row r="21" spans="2:28" s="186" customFormat="1" ht="24.75" customHeight="1">
      <c r="B21" s="408"/>
      <c r="C21" s="232" t="s">
        <v>115</v>
      </c>
      <c r="D21" s="228">
        <f t="shared" si="4"/>
        <v>2</v>
      </c>
      <c r="E21" s="197">
        <f t="shared" si="5"/>
        <v>2</v>
      </c>
      <c r="F21" s="197">
        <f t="shared" si="0"/>
        <v>0</v>
      </c>
      <c r="G21" s="197">
        <f t="shared" si="1"/>
        <v>0</v>
      </c>
      <c r="H21" s="197">
        <f>T21+'108-2'!H21</f>
        <v>0</v>
      </c>
      <c r="I21" s="197">
        <v>0</v>
      </c>
      <c r="J21" s="197">
        <f t="shared" si="6"/>
        <v>2</v>
      </c>
      <c r="K21" s="197">
        <f>W21+'108-2'!K21+'108-2'!T21</f>
        <v>2</v>
      </c>
      <c r="L21" s="197">
        <f>SUM(X21,'108-2'!L21,'108-2'!U21)</f>
        <v>0</v>
      </c>
      <c r="M21" s="197">
        <f t="shared" si="2"/>
        <v>0</v>
      </c>
      <c r="N21" s="197">
        <f>'108-2'!B21+'108-2'!N21</f>
        <v>0</v>
      </c>
      <c r="O21" s="198">
        <v>0</v>
      </c>
      <c r="P21" s="199">
        <f t="shared" si="3"/>
        <v>0</v>
      </c>
      <c r="Q21" s="197">
        <f>SUM(T21,W21,'108-2'!B21)</f>
        <v>0</v>
      </c>
      <c r="R21" s="197">
        <f>SUM(U21,X21,'108-2'!C21)</f>
        <v>0</v>
      </c>
      <c r="S21" s="197">
        <v>0</v>
      </c>
      <c r="T21" s="197">
        <v>0</v>
      </c>
      <c r="U21" s="196">
        <v>0</v>
      </c>
      <c r="V21" s="197">
        <v>0</v>
      </c>
      <c r="W21" s="197">
        <v>0</v>
      </c>
      <c r="X21" s="196">
        <v>0</v>
      </c>
      <c r="AB21" s="185"/>
    </row>
    <row r="22" spans="2:28" s="186" customFormat="1" ht="24.75" customHeight="1">
      <c r="B22" s="408"/>
      <c r="C22" s="232" t="s">
        <v>141</v>
      </c>
      <c r="D22" s="236">
        <f t="shared" si="4"/>
        <v>2</v>
      </c>
      <c r="E22" s="207">
        <f t="shared" si="5"/>
        <v>2</v>
      </c>
      <c r="F22" s="207">
        <f t="shared" si="0"/>
        <v>0</v>
      </c>
      <c r="G22" s="207">
        <f t="shared" si="1"/>
        <v>0</v>
      </c>
      <c r="H22" s="207">
        <f>T22+'108-2'!H22</f>
        <v>0</v>
      </c>
      <c r="I22" s="207">
        <v>0</v>
      </c>
      <c r="J22" s="207">
        <f t="shared" si="6"/>
        <v>1</v>
      </c>
      <c r="K22" s="207">
        <f>W22+'108-2'!K22+'108-2'!T22</f>
        <v>1</v>
      </c>
      <c r="L22" s="207">
        <f>SUM(X22,'108-2'!L22,'108-2'!U22)</f>
        <v>0</v>
      </c>
      <c r="M22" s="207">
        <f t="shared" si="2"/>
        <v>1</v>
      </c>
      <c r="N22" s="207">
        <f>'108-2'!B22+'108-2'!N22</f>
        <v>1</v>
      </c>
      <c r="O22" s="209">
        <v>0</v>
      </c>
      <c r="P22" s="199">
        <f t="shared" si="3"/>
        <v>0</v>
      </c>
      <c r="Q22" s="197">
        <f>SUM(T22,W22,'108-2'!B22)</f>
        <v>0</v>
      </c>
      <c r="R22" s="197">
        <f>SUM(U22,X22,'108-2'!C22)</f>
        <v>0</v>
      </c>
      <c r="S22" s="197">
        <v>0</v>
      </c>
      <c r="T22" s="197">
        <v>0</v>
      </c>
      <c r="U22" s="196">
        <v>0</v>
      </c>
      <c r="V22" s="197">
        <v>0</v>
      </c>
      <c r="W22" s="197">
        <v>0</v>
      </c>
      <c r="X22" s="196">
        <v>0</v>
      </c>
      <c r="AB22" s="185"/>
    </row>
    <row r="23" spans="2:28" s="186" customFormat="1" ht="24.75" customHeight="1">
      <c r="B23" s="431" t="s">
        <v>70</v>
      </c>
      <c r="C23" s="230" t="s">
        <v>1</v>
      </c>
      <c r="D23" s="231">
        <f>SUM(D24:D27)</f>
        <v>5</v>
      </c>
      <c r="E23" s="200">
        <f>SUM(E24:E27)</f>
        <v>5</v>
      </c>
      <c r="F23" s="200">
        <f t="shared" si="0"/>
        <v>0</v>
      </c>
      <c r="G23" s="200">
        <f t="shared" si="1"/>
        <v>0</v>
      </c>
      <c r="H23" s="200">
        <f>T23+'108-2'!H23</f>
        <v>0</v>
      </c>
      <c r="I23" s="200">
        <v>0</v>
      </c>
      <c r="J23" s="200">
        <f t="shared" si="6"/>
        <v>5</v>
      </c>
      <c r="K23" s="200">
        <f>SUM(W23,'108-2'!K23,'108-2'!T23)</f>
        <v>5</v>
      </c>
      <c r="L23" s="200">
        <f>SUM(X23,'108-2'!L23,'108-2'!U23)</f>
        <v>0</v>
      </c>
      <c r="M23" s="200">
        <f t="shared" si="2"/>
        <v>0</v>
      </c>
      <c r="N23" s="200">
        <f>'108-2'!B23+'108-2'!N23</f>
        <v>0</v>
      </c>
      <c r="O23" s="202">
        <v>0</v>
      </c>
      <c r="P23" s="203">
        <f t="shared" si="3"/>
        <v>0</v>
      </c>
      <c r="Q23" s="200">
        <f>SUM(T23,W23,'108-2'!B23)</f>
        <v>0</v>
      </c>
      <c r="R23" s="200">
        <f>SUM(U23,X23,'108-2'!C23)</f>
        <v>0</v>
      </c>
      <c r="S23" s="200">
        <v>0</v>
      </c>
      <c r="T23" s="200">
        <v>0</v>
      </c>
      <c r="U23" s="201">
        <v>0</v>
      </c>
      <c r="V23" s="200">
        <v>0</v>
      </c>
      <c r="W23" s="200">
        <v>0</v>
      </c>
      <c r="X23" s="201">
        <v>0</v>
      </c>
      <c r="AB23" s="185"/>
    </row>
    <row r="24" spans="2:28" s="186" customFormat="1" ht="24.75" customHeight="1">
      <c r="B24" s="430"/>
      <c r="C24" s="239" t="s">
        <v>142</v>
      </c>
      <c r="D24" s="228">
        <f t="shared" si="4"/>
        <v>1</v>
      </c>
      <c r="E24" s="197">
        <f t="shared" si="5"/>
        <v>1</v>
      </c>
      <c r="F24" s="197">
        <f t="shared" si="0"/>
        <v>0</v>
      </c>
      <c r="G24" s="197">
        <f t="shared" si="1"/>
        <v>0</v>
      </c>
      <c r="H24" s="197">
        <f>T24+'108-2'!H24</f>
        <v>0</v>
      </c>
      <c r="I24" s="197">
        <v>0</v>
      </c>
      <c r="J24" s="197">
        <f t="shared" si="6"/>
        <v>1</v>
      </c>
      <c r="K24" s="197">
        <f>W24+'108-2'!K24+'108-2'!T24</f>
        <v>1</v>
      </c>
      <c r="L24" s="197">
        <f>SUM(X24,'108-2'!L24,'108-2'!U24)</f>
        <v>0</v>
      </c>
      <c r="M24" s="197">
        <f t="shared" si="2"/>
        <v>0</v>
      </c>
      <c r="N24" s="197">
        <f>'108-2'!B24+'108-2'!N24</f>
        <v>0</v>
      </c>
      <c r="O24" s="233">
        <v>0</v>
      </c>
      <c r="P24" s="199">
        <f t="shared" si="3"/>
        <v>0</v>
      </c>
      <c r="Q24" s="197">
        <f>SUM(T24,W24,'108-2'!B24)</f>
        <v>0</v>
      </c>
      <c r="R24" s="197">
        <f>SUM(U24,X24,'108-2'!C24)</f>
        <v>0</v>
      </c>
      <c r="S24" s="197">
        <v>0</v>
      </c>
      <c r="T24" s="197">
        <v>0</v>
      </c>
      <c r="U24" s="196">
        <v>0</v>
      </c>
      <c r="V24" s="197">
        <v>0</v>
      </c>
      <c r="W24" s="197">
        <v>0</v>
      </c>
      <c r="X24" s="196">
        <v>0</v>
      </c>
      <c r="AB24" s="185"/>
    </row>
    <row r="25" spans="2:28" s="186" customFormat="1" ht="24.75" customHeight="1">
      <c r="B25" s="430"/>
      <c r="C25" s="232" t="s">
        <v>143</v>
      </c>
      <c r="D25" s="228">
        <f t="shared" si="4"/>
        <v>2</v>
      </c>
      <c r="E25" s="197">
        <f t="shared" si="5"/>
        <v>2</v>
      </c>
      <c r="F25" s="197">
        <f t="shared" si="0"/>
        <v>0</v>
      </c>
      <c r="G25" s="197">
        <f t="shared" si="1"/>
        <v>0</v>
      </c>
      <c r="H25" s="197">
        <f>T25+'108-2'!H25</f>
        <v>0</v>
      </c>
      <c r="I25" s="197">
        <v>0</v>
      </c>
      <c r="J25" s="197">
        <f t="shared" si="6"/>
        <v>2</v>
      </c>
      <c r="K25" s="197">
        <f>W25+'108-2'!K25+'108-2'!T25</f>
        <v>2</v>
      </c>
      <c r="L25" s="197">
        <f>SUM(X25,'108-2'!L25,'108-2'!U25)</f>
        <v>0</v>
      </c>
      <c r="M25" s="197">
        <f t="shared" si="2"/>
        <v>0</v>
      </c>
      <c r="N25" s="197">
        <f>'108-2'!B25+'108-2'!N25</f>
        <v>0</v>
      </c>
      <c r="O25" s="198">
        <v>0</v>
      </c>
      <c r="P25" s="199">
        <f t="shared" si="3"/>
        <v>0</v>
      </c>
      <c r="Q25" s="197">
        <f>SUM(T25,W25,'108-2'!B25)</f>
        <v>0</v>
      </c>
      <c r="R25" s="197">
        <f>SUM(U25,X25,'108-2'!C25)</f>
        <v>0</v>
      </c>
      <c r="S25" s="197">
        <v>0</v>
      </c>
      <c r="T25" s="197">
        <v>0</v>
      </c>
      <c r="U25" s="196">
        <v>0</v>
      </c>
      <c r="V25" s="197">
        <v>0</v>
      </c>
      <c r="W25" s="197">
        <v>0</v>
      </c>
      <c r="X25" s="196">
        <v>0</v>
      </c>
      <c r="AB25" s="185"/>
    </row>
    <row r="26" spans="2:28" s="186" customFormat="1" ht="24.75" customHeight="1">
      <c r="B26" s="430"/>
      <c r="C26" s="232" t="s">
        <v>144</v>
      </c>
      <c r="D26" s="228">
        <f t="shared" si="4"/>
        <v>1</v>
      </c>
      <c r="E26" s="197">
        <f t="shared" si="5"/>
        <v>1</v>
      </c>
      <c r="F26" s="197">
        <f t="shared" si="0"/>
        <v>0</v>
      </c>
      <c r="G26" s="197">
        <f t="shared" si="1"/>
        <v>0</v>
      </c>
      <c r="H26" s="197">
        <f>T26+'108-2'!H26</f>
        <v>0</v>
      </c>
      <c r="I26" s="197">
        <v>0</v>
      </c>
      <c r="J26" s="197">
        <f t="shared" si="6"/>
        <v>1</v>
      </c>
      <c r="K26" s="197">
        <f>W26+'108-2'!K26+'108-2'!T26</f>
        <v>1</v>
      </c>
      <c r="L26" s="197">
        <f>SUM(X26,'108-2'!L26,'108-2'!U26)</f>
        <v>0</v>
      </c>
      <c r="M26" s="197">
        <f t="shared" si="2"/>
        <v>0</v>
      </c>
      <c r="N26" s="197">
        <f>'108-2'!B26+'108-2'!N26</f>
        <v>0</v>
      </c>
      <c r="O26" s="198">
        <v>0</v>
      </c>
      <c r="P26" s="199">
        <f t="shared" si="3"/>
        <v>0</v>
      </c>
      <c r="Q26" s="197">
        <f>SUM(T26,W26,'108-2'!B26)</f>
        <v>0</v>
      </c>
      <c r="R26" s="197">
        <f>SUM(U26,X26,'108-2'!C26)</f>
        <v>0</v>
      </c>
      <c r="S26" s="197">
        <v>0</v>
      </c>
      <c r="T26" s="197">
        <v>0</v>
      </c>
      <c r="U26" s="196">
        <v>0</v>
      </c>
      <c r="V26" s="197">
        <v>0</v>
      </c>
      <c r="W26" s="197">
        <v>0</v>
      </c>
      <c r="X26" s="196">
        <v>0</v>
      </c>
      <c r="AB26" s="185"/>
    </row>
    <row r="27" spans="2:28" s="186" customFormat="1" ht="24.75" customHeight="1">
      <c r="B27" s="432"/>
      <c r="C27" s="235" t="s">
        <v>145</v>
      </c>
      <c r="D27" s="236">
        <f t="shared" si="4"/>
        <v>1</v>
      </c>
      <c r="E27" s="207">
        <f t="shared" si="5"/>
        <v>1</v>
      </c>
      <c r="F27" s="207">
        <f t="shared" si="0"/>
        <v>0</v>
      </c>
      <c r="G27" s="207">
        <f t="shared" si="1"/>
        <v>0</v>
      </c>
      <c r="H27" s="207">
        <f>T27+'108-2'!H27</f>
        <v>0</v>
      </c>
      <c r="I27" s="207">
        <v>0</v>
      </c>
      <c r="J27" s="207">
        <f t="shared" si="6"/>
        <v>1</v>
      </c>
      <c r="K27" s="207">
        <f>W27+'108-2'!K27+'108-2'!T27</f>
        <v>1</v>
      </c>
      <c r="L27" s="207">
        <f>SUM(X27,'108-2'!L27,'108-2'!U27)</f>
        <v>0</v>
      </c>
      <c r="M27" s="207">
        <f t="shared" si="2"/>
        <v>0</v>
      </c>
      <c r="N27" s="207">
        <f>'108-2'!B27+'108-2'!N27</f>
        <v>0</v>
      </c>
      <c r="O27" s="209">
        <v>0</v>
      </c>
      <c r="P27" s="210">
        <f t="shared" si="3"/>
        <v>0</v>
      </c>
      <c r="Q27" s="207">
        <f>SUM(T27,W27,'108-2'!B27)</f>
        <v>0</v>
      </c>
      <c r="R27" s="207">
        <f>SUM(U27,X27,'108-2'!C27)</f>
        <v>0</v>
      </c>
      <c r="S27" s="207">
        <v>0</v>
      </c>
      <c r="T27" s="207">
        <v>0</v>
      </c>
      <c r="U27" s="208">
        <v>0</v>
      </c>
      <c r="V27" s="207">
        <v>0</v>
      </c>
      <c r="W27" s="207">
        <v>0</v>
      </c>
      <c r="X27" s="208">
        <v>0</v>
      </c>
      <c r="AB27" s="185"/>
    </row>
    <row r="28" spans="2:28" s="186" customFormat="1" ht="24.75" customHeight="1">
      <c r="B28" s="425" t="s">
        <v>71</v>
      </c>
      <c r="C28" s="230" t="s">
        <v>1</v>
      </c>
      <c r="D28" s="231">
        <f t="shared" si="4"/>
        <v>8</v>
      </c>
      <c r="E28" s="200">
        <f t="shared" si="5"/>
        <v>8</v>
      </c>
      <c r="F28" s="200">
        <f t="shared" si="0"/>
        <v>0</v>
      </c>
      <c r="G28" s="200">
        <f t="shared" si="1"/>
        <v>2</v>
      </c>
      <c r="H28" s="200">
        <f>T28+'108-2'!H28</f>
        <v>2</v>
      </c>
      <c r="I28" s="200">
        <v>0</v>
      </c>
      <c r="J28" s="200">
        <f t="shared" si="6"/>
        <v>5</v>
      </c>
      <c r="K28" s="200">
        <f>W28+'108-2'!K28+'108-2'!T28</f>
        <v>5</v>
      </c>
      <c r="L28" s="200">
        <f>SUM(X28,'108-2'!L28,'108-2'!U28)</f>
        <v>0</v>
      </c>
      <c r="M28" s="200">
        <f t="shared" si="2"/>
        <v>1</v>
      </c>
      <c r="N28" s="200">
        <f>'108-2'!B28+'108-2'!N28</f>
        <v>1</v>
      </c>
      <c r="O28" s="202">
        <v>0</v>
      </c>
      <c r="P28" s="215">
        <f t="shared" si="3"/>
        <v>0</v>
      </c>
      <c r="Q28" s="212">
        <f>SUM(T28,W28,'108-2'!B28)</f>
        <v>0</v>
      </c>
      <c r="R28" s="212">
        <f>SUM(U28,X28,'108-2'!C28)</f>
        <v>0</v>
      </c>
      <c r="S28" s="212">
        <v>0</v>
      </c>
      <c r="T28" s="212">
        <v>0</v>
      </c>
      <c r="U28" s="213">
        <v>0</v>
      </c>
      <c r="V28" s="212">
        <v>0</v>
      </c>
      <c r="W28" s="212">
        <v>0</v>
      </c>
      <c r="X28" s="213">
        <v>0</v>
      </c>
      <c r="AB28" s="185"/>
    </row>
    <row r="29" spans="2:28" s="186" customFormat="1" ht="24.75" customHeight="1">
      <c r="B29" s="426"/>
      <c r="C29" s="235" t="s">
        <v>146</v>
      </c>
      <c r="D29" s="236">
        <f t="shared" si="4"/>
        <v>8</v>
      </c>
      <c r="E29" s="207">
        <f t="shared" si="5"/>
        <v>8</v>
      </c>
      <c r="F29" s="207">
        <f t="shared" si="0"/>
        <v>0</v>
      </c>
      <c r="G29" s="207">
        <f t="shared" si="1"/>
        <v>2</v>
      </c>
      <c r="H29" s="207">
        <f>T29+'108-2'!H29</f>
        <v>2</v>
      </c>
      <c r="I29" s="207">
        <v>0</v>
      </c>
      <c r="J29" s="207">
        <f t="shared" si="6"/>
        <v>5</v>
      </c>
      <c r="K29" s="207">
        <f>W29+'108-2'!K29+'108-2'!T29</f>
        <v>5</v>
      </c>
      <c r="L29" s="207">
        <f>SUM(X29,'108-2'!L29,'108-2'!U29)</f>
        <v>0</v>
      </c>
      <c r="M29" s="207">
        <f t="shared" si="2"/>
        <v>1</v>
      </c>
      <c r="N29" s="207">
        <f>'108-2'!B29+'108-2'!N29</f>
        <v>1</v>
      </c>
      <c r="O29" s="209">
        <v>0</v>
      </c>
      <c r="P29" s="199">
        <f t="shared" si="3"/>
        <v>0</v>
      </c>
      <c r="Q29" s="197">
        <f>SUM(T29,W29,'108-2'!B29)</f>
        <v>0</v>
      </c>
      <c r="R29" s="197">
        <f>SUM(U29,X29,'108-2'!C29)</f>
        <v>0</v>
      </c>
      <c r="S29" s="197">
        <v>0</v>
      </c>
      <c r="T29" s="197">
        <v>0</v>
      </c>
      <c r="U29" s="196">
        <v>0</v>
      </c>
      <c r="V29" s="197">
        <v>0</v>
      </c>
      <c r="W29" s="197">
        <v>0</v>
      </c>
      <c r="X29" s="196">
        <v>0</v>
      </c>
      <c r="AB29" s="185"/>
    </row>
    <row r="30" spans="2:28" s="186" customFormat="1" ht="24.75" customHeight="1">
      <c r="B30" s="425" t="s">
        <v>72</v>
      </c>
      <c r="C30" s="237" t="s">
        <v>1</v>
      </c>
      <c r="D30" s="231">
        <f t="shared" si="4"/>
        <v>5</v>
      </c>
      <c r="E30" s="200">
        <f t="shared" si="5"/>
        <v>5</v>
      </c>
      <c r="F30" s="200">
        <f t="shared" si="0"/>
        <v>0</v>
      </c>
      <c r="G30" s="200">
        <f t="shared" si="1"/>
        <v>1</v>
      </c>
      <c r="H30" s="200">
        <f>T30+'108-2'!H30</f>
        <v>1</v>
      </c>
      <c r="I30" s="200">
        <v>0</v>
      </c>
      <c r="J30" s="200">
        <f t="shared" si="6"/>
        <v>4</v>
      </c>
      <c r="K30" s="200">
        <f>W30+'108-2'!K30+'108-2'!T30</f>
        <v>4</v>
      </c>
      <c r="L30" s="200">
        <f>SUM(X30,'108-2'!L30,'108-2'!U30)</f>
        <v>0</v>
      </c>
      <c r="M30" s="200">
        <f t="shared" si="2"/>
        <v>0</v>
      </c>
      <c r="N30" s="200">
        <f>'108-2'!B30+'108-2'!N30</f>
        <v>0</v>
      </c>
      <c r="O30" s="202">
        <v>0</v>
      </c>
      <c r="P30" s="203">
        <f t="shared" si="3"/>
        <v>0</v>
      </c>
      <c r="Q30" s="200">
        <f>SUM(T30,W30,'108-2'!B30)</f>
        <v>0</v>
      </c>
      <c r="R30" s="200">
        <f>SUM(U30,X30,'108-2'!C30)</f>
        <v>0</v>
      </c>
      <c r="S30" s="200">
        <v>0</v>
      </c>
      <c r="T30" s="200">
        <v>0</v>
      </c>
      <c r="U30" s="201">
        <v>0</v>
      </c>
      <c r="V30" s="200">
        <v>0</v>
      </c>
      <c r="W30" s="200">
        <v>0</v>
      </c>
      <c r="X30" s="201">
        <v>0</v>
      </c>
      <c r="AB30" s="185"/>
    </row>
    <row r="31" spans="2:28" s="186" customFormat="1" ht="24.75" customHeight="1">
      <c r="B31" s="427"/>
      <c r="C31" s="232" t="s">
        <v>130</v>
      </c>
      <c r="D31" s="228">
        <f t="shared" si="4"/>
        <v>2</v>
      </c>
      <c r="E31" s="197">
        <f t="shared" si="5"/>
        <v>2</v>
      </c>
      <c r="F31" s="197">
        <f t="shared" si="0"/>
        <v>0</v>
      </c>
      <c r="G31" s="197">
        <f t="shared" si="1"/>
        <v>0</v>
      </c>
      <c r="H31" s="197">
        <f>T31+'108-2'!H31</f>
        <v>0</v>
      </c>
      <c r="I31" s="197">
        <v>0</v>
      </c>
      <c r="J31" s="197">
        <f t="shared" si="6"/>
        <v>2</v>
      </c>
      <c r="K31" s="197">
        <f>W31+'108-2'!K31+'108-2'!T31</f>
        <v>2</v>
      </c>
      <c r="L31" s="197">
        <f>SUM(X31,'108-2'!L31,'108-2'!U31)</f>
        <v>0</v>
      </c>
      <c r="M31" s="197">
        <f t="shared" si="2"/>
        <v>0</v>
      </c>
      <c r="N31" s="197">
        <f>'108-2'!B31+'108-2'!N31</f>
        <v>0</v>
      </c>
      <c r="O31" s="233">
        <v>0</v>
      </c>
      <c r="P31" s="199">
        <f t="shared" si="3"/>
        <v>0</v>
      </c>
      <c r="Q31" s="197">
        <f>SUM(T31,W31,'108-2'!B31)</f>
        <v>0</v>
      </c>
      <c r="R31" s="197">
        <f>SUM(U31,X31,'108-2'!C31)</f>
        <v>0</v>
      </c>
      <c r="S31" s="197">
        <v>0</v>
      </c>
      <c r="T31" s="197">
        <v>0</v>
      </c>
      <c r="U31" s="196">
        <v>0</v>
      </c>
      <c r="V31" s="197">
        <v>0</v>
      </c>
      <c r="W31" s="197">
        <v>0</v>
      </c>
      <c r="X31" s="196">
        <v>0</v>
      </c>
      <c r="AB31" s="185"/>
    </row>
    <row r="32" spans="2:28" s="186" customFormat="1" ht="24.75" customHeight="1" thickBot="1">
      <c r="B32" s="428"/>
      <c r="C32" s="240" t="s">
        <v>147</v>
      </c>
      <c r="D32" s="241">
        <f t="shared" si="4"/>
        <v>3</v>
      </c>
      <c r="E32" s="221">
        <f t="shared" si="5"/>
        <v>3</v>
      </c>
      <c r="F32" s="221">
        <f t="shared" si="0"/>
        <v>0</v>
      </c>
      <c r="G32" s="221">
        <f t="shared" si="1"/>
        <v>1</v>
      </c>
      <c r="H32" s="221">
        <f>T32+'108-2'!H32</f>
        <v>1</v>
      </c>
      <c r="I32" s="221">
        <v>0</v>
      </c>
      <c r="J32" s="221">
        <f t="shared" si="6"/>
        <v>2</v>
      </c>
      <c r="K32" s="221">
        <f>W32+'108-2'!K32+'108-2'!T32</f>
        <v>2</v>
      </c>
      <c r="L32" s="221">
        <f>SUM(X32,'108-2'!L32,'108-2'!U32)</f>
        <v>0</v>
      </c>
      <c r="M32" s="221">
        <f t="shared" si="2"/>
        <v>0</v>
      </c>
      <c r="N32" s="221">
        <f>'108-2'!B32+'108-2'!N32</f>
        <v>0</v>
      </c>
      <c r="O32" s="223">
        <v>0</v>
      </c>
      <c r="P32" s="224">
        <f t="shared" si="3"/>
        <v>0</v>
      </c>
      <c r="Q32" s="221">
        <f>SUM(T32,W32,'108-2'!B32)</f>
        <v>0</v>
      </c>
      <c r="R32" s="221">
        <f>SUM(U32,X32,'108-2'!C32)</f>
        <v>0</v>
      </c>
      <c r="S32" s="221">
        <v>0</v>
      </c>
      <c r="T32" s="221">
        <v>0</v>
      </c>
      <c r="U32" s="222">
        <v>0</v>
      </c>
      <c r="V32" s="221">
        <v>0</v>
      </c>
      <c r="W32" s="221">
        <v>0</v>
      </c>
      <c r="X32" s="222">
        <v>0</v>
      </c>
      <c r="AB32" s="185"/>
    </row>
    <row r="33" spans="25:27" ht="30" customHeight="1">
      <c r="Y33" s="180"/>
      <c r="Z33" s="180"/>
      <c r="AA33" s="180"/>
    </row>
    <row r="34" spans="25:27" ht="30" customHeight="1">
      <c r="Y34" s="180"/>
      <c r="Z34" s="180"/>
      <c r="AA34" s="180"/>
    </row>
    <row r="35" spans="25:27" ht="30" customHeight="1">
      <c r="Y35" s="180"/>
      <c r="Z35" s="180"/>
      <c r="AA35" s="180"/>
    </row>
    <row r="36" spans="25:27" ht="30" customHeight="1">
      <c r="Y36" s="180"/>
      <c r="Z36" s="180"/>
      <c r="AA36" s="180"/>
    </row>
    <row r="37" spans="25:27" ht="30" customHeight="1">
      <c r="Y37" s="180"/>
      <c r="Z37" s="180"/>
      <c r="AA37" s="180"/>
    </row>
  </sheetData>
  <sheetProtection/>
  <mergeCells count="18">
    <mergeCell ref="V4:X4"/>
    <mergeCell ref="P3:X3"/>
    <mergeCell ref="B28:B29"/>
    <mergeCell ref="B30:B32"/>
    <mergeCell ref="B10:B13"/>
    <mergeCell ref="B14:B17"/>
    <mergeCell ref="B23:B27"/>
    <mergeCell ref="B4:C4"/>
    <mergeCell ref="B6:C6"/>
    <mergeCell ref="B7:B9"/>
    <mergeCell ref="B19:B22"/>
    <mergeCell ref="D3:O3"/>
    <mergeCell ref="P4:R4"/>
    <mergeCell ref="S4:U4"/>
    <mergeCell ref="D4:F4"/>
    <mergeCell ref="G4:I4"/>
    <mergeCell ref="J4:L4"/>
    <mergeCell ref="M4:O4"/>
  </mergeCells>
  <printOptions horizontalCentered="1"/>
  <pageMargins left="0.5905511811023623" right="0.5118110236220472" top="0.7874015748031497" bottom="0.3937007874015748" header="0.5118110236220472" footer="0.5118110236220472"/>
  <pageSetup fitToHeight="1" fitToWidth="1" horizontalDpi="600" verticalDpi="600" orientation="portrait" paperSize="9" scale="89" r:id="rId1"/>
  <headerFooter alignWithMargins="0">
    <oddHeader>&amp;L専修学校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X37"/>
  <sheetViews>
    <sheetView showGridLines="0" tabSelected="1" view="pageBreakPreview" zoomScaleSheetLayoutView="100" zoomScalePageLayoutView="0" workbookViewId="0" topLeftCell="A1">
      <selection activeCell="F2" sqref="F2"/>
    </sheetView>
  </sheetViews>
  <sheetFormatPr defaultColWidth="7.50390625" defaultRowHeight="30" customHeight="1"/>
  <cols>
    <col min="1" max="21" width="4.25390625" style="180" customWidth="1"/>
    <col min="22" max="22" width="10.75390625" style="180" customWidth="1"/>
    <col min="23" max="23" width="3.00390625" style="180" customWidth="1"/>
    <col min="24" max="24" width="0.875" style="180" customWidth="1"/>
    <col min="25" max="16384" width="7.50390625" style="180" customWidth="1"/>
  </cols>
  <sheetData>
    <row r="1" ht="20.25" customHeight="1"/>
    <row r="2" spans="1:23" ht="20.25" customHeight="1" thickBot="1">
      <c r="A2" s="181" t="s">
        <v>190</v>
      </c>
      <c r="B2" s="182"/>
      <c r="C2" s="182"/>
      <c r="D2" s="181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1"/>
      <c r="Q2" s="182"/>
      <c r="R2" s="182"/>
      <c r="S2" s="182"/>
      <c r="T2" s="182"/>
      <c r="U2" s="182"/>
      <c r="V2" s="182"/>
      <c r="W2" s="181"/>
    </row>
    <row r="3" spans="1:24" s="186" customFormat="1" ht="25.5" customHeight="1">
      <c r="A3" s="423" t="s">
        <v>120</v>
      </c>
      <c r="B3" s="423"/>
      <c r="C3" s="437"/>
      <c r="D3" s="410" t="s">
        <v>250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422" t="s">
        <v>255</v>
      </c>
      <c r="Q3" s="423"/>
      <c r="R3" s="423"/>
      <c r="S3" s="423"/>
      <c r="T3" s="423"/>
      <c r="U3" s="436"/>
      <c r="V3" s="183"/>
      <c r="W3" s="184"/>
      <c r="X3" s="185"/>
    </row>
    <row r="4" spans="1:24" s="186" customFormat="1" ht="25.5" customHeight="1">
      <c r="A4" s="419" t="s">
        <v>132</v>
      </c>
      <c r="B4" s="420"/>
      <c r="C4" s="421"/>
      <c r="D4" s="412" t="s">
        <v>1</v>
      </c>
      <c r="E4" s="413"/>
      <c r="F4" s="414"/>
      <c r="G4" s="415" t="s">
        <v>134</v>
      </c>
      <c r="H4" s="416"/>
      <c r="I4" s="417"/>
      <c r="J4" s="415" t="s">
        <v>133</v>
      </c>
      <c r="K4" s="416"/>
      <c r="L4" s="417"/>
      <c r="M4" s="419" t="s">
        <v>131</v>
      </c>
      <c r="N4" s="420"/>
      <c r="O4" s="421"/>
      <c r="P4" s="412" t="s">
        <v>1</v>
      </c>
      <c r="Q4" s="413"/>
      <c r="R4" s="414"/>
      <c r="S4" s="415" t="s">
        <v>133</v>
      </c>
      <c r="T4" s="416"/>
      <c r="U4" s="417"/>
      <c r="V4" s="440" t="s">
        <v>114</v>
      </c>
      <c r="W4" s="433"/>
      <c r="X4" s="185"/>
    </row>
    <row r="5" spans="1:24" s="186" customFormat="1" ht="34.5" customHeight="1" thickBot="1">
      <c r="A5" s="187" t="s">
        <v>1</v>
      </c>
      <c r="B5" s="188" t="s">
        <v>65</v>
      </c>
      <c r="C5" s="190" t="s">
        <v>66</v>
      </c>
      <c r="D5" s="191" t="s">
        <v>1</v>
      </c>
      <c r="E5" s="188" t="s">
        <v>65</v>
      </c>
      <c r="F5" s="188" t="s">
        <v>66</v>
      </c>
      <c r="G5" s="187" t="s">
        <v>1</v>
      </c>
      <c r="H5" s="188" t="s">
        <v>65</v>
      </c>
      <c r="I5" s="188" t="s">
        <v>66</v>
      </c>
      <c r="J5" s="187" t="s">
        <v>1</v>
      </c>
      <c r="K5" s="188" t="s">
        <v>65</v>
      </c>
      <c r="L5" s="188" t="s">
        <v>66</v>
      </c>
      <c r="M5" s="187" t="s">
        <v>1</v>
      </c>
      <c r="N5" s="188" t="s">
        <v>65</v>
      </c>
      <c r="O5" s="190" t="s">
        <v>66</v>
      </c>
      <c r="P5" s="191" t="s">
        <v>1</v>
      </c>
      <c r="Q5" s="188" t="s">
        <v>65</v>
      </c>
      <c r="R5" s="188" t="s">
        <v>66</v>
      </c>
      <c r="S5" s="187" t="s">
        <v>1</v>
      </c>
      <c r="T5" s="188" t="s">
        <v>65</v>
      </c>
      <c r="U5" s="188" t="s">
        <v>66</v>
      </c>
      <c r="V5" s="192"/>
      <c r="W5" s="193"/>
      <c r="X5" s="185"/>
    </row>
    <row r="6" spans="1:24" s="186" customFormat="1" ht="24.75" customHeight="1">
      <c r="A6" s="197">
        <v>1</v>
      </c>
      <c r="B6" s="197">
        <v>1</v>
      </c>
      <c r="C6" s="198">
        <v>0</v>
      </c>
      <c r="D6" s="199">
        <f>SUM(E6,F6)</f>
        <v>39</v>
      </c>
      <c r="E6" s="197">
        <f>SUM(H6,K6,N6)</f>
        <v>39</v>
      </c>
      <c r="F6" s="197">
        <f>SUM(I6,L6,O6)</f>
        <v>0</v>
      </c>
      <c r="G6" s="197">
        <v>5</v>
      </c>
      <c r="H6" s="197">
        <v>5</v>
      </c>
      <c r="I6" s="197">
        <v>0</v>
      </c>
      <c r="J6" s="197">
        <f>SUM(K6:L6)</f>
        <v>22</v>
      </c>
      <c r="K6" s="197">
        <f>SUM(K7,K10,K14,K19,K23,K28,K30)</f>
        <v>22</v>
      </c>
      <c r="L6" s="197">
        <v>0</v>
      </c>
      <c r="M6" s="197">
        <v>12</v>
      </c>
      <c r="N6" s="197">
        <v>12</v>
      </c>
      <c r="O6" s="198">
        <v>0</v>
      </c>
      <c r="P6" s="199">
        <f aca="true" t="shared" si="0" ref="P6:U6">SUM(P7,P10,P14,P19,P23,P28,P30)</f>
        <v>1</v>
      </c>
      <c r="Q6" s="197">
        <f t="shared" si="0"/>
        <v>0</v>
      </c>
      <c r="R6" s="197">
        <f t="shared" si="0"/>
        <v>1</v>
      </c>
      <c r="S6" s="197">
        <f t="shared" si="0"/>
        <v>1</v>
      </c>
      <c r="T6" s="197">
        <f t="shared" si="0"/>
        <v>0</v>
      </c>
      <c r="U6" s="197">
        <f t="shared" si="0"/>
        <v>1</v>
      </c>
      <c r="V6" s="441" t="s">
        <v>73</v>
      </c>
      <c r="W6" s="442"/>
      <c r="X6" s="185"/>
    </row>
    <row r="7" spans="1:24" s="186" customFormat="1" ht="24.75" customHeight="1">
      <c r="A7" s="200">
        <v>0</v>
      </c>
      <c r="B7" s="200">
        <v>0</v>
      </c>
      <c r="C7" s="202">
        <v>0</v>
      </c>
      <c r="D7" s="203">
        <f>SUM(E7,F7)</f>
        <v>4</v>
      </c>
      <c r="E7" s="200">
        <f aca="true" t="shared" si="1" ref="E7:E32">SUM(H7,K7,N7)</f>
        <v>4</v>
      </c>
      <c r="F7" s="200">
        <f aca="true" t="shared" si="2" ref="F7:F32">SUM(I7,L7,O7)</f>
        <v>0</v>
      </c>
      <c r="G7" s="200">
        <v>0</v>
      </c>
      <c r="H7" s="200">
        <f>SUM(H8:H9)</f>
        <v>0</v>
      </c>
      <c r="I7" s="200">
        <f>SUM(I8:I9)</f>
        <v>0</v>
      </c>
      <c r="J7" s="200">
        <v>2</v>
      </c>
      <c r="K7" s="200">
        <f>SUM(K8:K9)</f>
        <v>2</v>
      </c>
      <c r="L7" s="200">
        <f>SUM(L8:L9)</f>
        <v>0</v>
      </c>
      <c r="M7" s="200">
        <f>SUM(N7:O7)</f>
        <v>2</v>
      </c>
      <c r="N7" s="200">
        <f>SUM(N8:N9)</f>
        <v>2</v>
      </c>
      <c r="O7" s="202">
        <f>SUM(O8:O9)</f>
        <v>0</v>
      </c>
      <c r="P7" s="203">
        <f>SUM(Q7:R7)</f>
        <v>0</v>
      </c>
      <c r="Q7" s="200">
        <v>0</v>
      </c>
      <c r="R7" s="200">
        <v>0</v>
      </c>
      <c r="S7" s="200">
        <f aca="true" t="shared" si="3" ref="S7:S32">SUM(T7:U7)</f>
        <v>0</v>
      </c>
      <c r="T7" s="200">
        <f>SUM(T8:T9)</f>
        <v>0</v>
      </c>
      <c r="U7" s="200">
        <f>SUM(U8:U9)</f>
        <v>0</v>
      </c>
      <c r="V7" s="204" t="s">
        <v>1</v>
      </c>
      <c r="W7" s="431" t="s">
        <v>67</v>
      </c>
      <c r="X7" s="185"/>
    </row>
    <row r="8" spans="1:24" s="186" customFormat="1" ht="24.75" customHeight="1">
      <c r="A8" s="197">
        <v>0</v>
      </c>
      <c r="B8" s="197">
        <v>0</v>
      </c>
      <c r="C8" s="198">
        <v>0</v>
      </c>
      <c r="D8" s="199">
        <f aca="true" t="shared" si="4" ref="D8:D32">SUM(E8,F8)</f>
        <v>2</v>
      </c>
      <c r="E8" s="197">
        <f t="shared" si="1"/>
        <v>2</v>
      </c>
      <c r="F8" s="197">
        <f t="shared" si="2"/>
        <v>0</v>
      </c>
      <c r="G8" s="197">
        <v>0</v>
      </c>
      <c r="H8" s="197">
        <f>SUM(H8:H9)</f>
        <v>0</v>
      </c>
      <c r="I8" s="197">
        <v>0</v>
      </c>
      <c r="J8" s="197">
        <f>K8+L8</f>
        <v>0</v>
      </c>
      <c r="K8" s="197">
        <v>0</v>
      </c>
      <c r="L8" s="197">
        <f>SUM(L8:L9)</f>
        <v>0</v>
      </c>
      <c r="M8" s="205">
        <f>SUM(N8:O8)</f>
        <v>2</v>
      </c>
      <c r="N8" s="197">
        <v>2</v>
      </c>
      <c r="O8" s="198">
        <v>0</v>
      </c>
      <c r="P8" s="199">
        <v>0</v>
      </c>
      <c r="Q8" s="197">
        <v>0</v>
      </c>
      <c r="R8" s="197">
        <f>U8</f>
        <v>0</v>
      </c>
      <c r="S8" s="197">
        <f t="shared" si="3"/>
        <v>0</v>
      </c>
      <c r="T8" s="197">
        <v>0</v>
      </c>
      <c r="U8" s="197">
        <v>0</v>
      </c>
      <c r="V8" s="206" t="s">
        <v>22</v>
      </c>
      <c r="W8" s="429"/>
      <c r="X8" s="185"/>
    </row>
    <row r="9" spans="1:24" s="186" customFormat="1" ht="24.75" customHeight="1">
      <c r="A9" s="207">
        <v>0</v>
      </c>
      <c r="B9" s="207">
        <v>0</v>
      </c>
      <c r="C9" s="209">
        <v>0</v>
      </c>
      <c r="D9" s="210">
        <f t="shared" si="4"/>
        <v>2</v>
      </c>
      <c r="E9" s="207">
        <f t="shared" si="1"/>
        <v>2</v>
      </c>
      <c r="F9" s="207">
        <f t="shared" si="2"/>
        <v>0</v>
      </c>
      <c r="G9" s="207">
        <v>0</v>
      </c>
      <c r="H9" s="207">
        <v>0</v>
      </c>
      <c r="I9" s="207">
        <v>0</v>
      </c>
      <c r="J9" s="207">
        <f>SUM(K9:L9)</f>
        <v>2</v>
      </c>
      <c r="K9" s="207">
        <v>2</v>
      </c>
      <c r="L9" s="207">
        <v>0</v>
      </c>
      <c r="M9" s="207">
        <f>SUM(N9:O9)</f>
        <v>0</v>
      </c>
      <c r="N9" s="207">
        <v>0</v>
      </c>
      <c r="O9" s="209">
        <v>0</v>
      </c>
      <c r="P9" s="210">
        <f aca="true" t="shared" si="5" ref="P9:P32">SUM(Q9:R9)</f>
        <v>0</v>
      </c>
      <c r="Q9" s="207">
        <f>T9</f>
        <v>0</v>
      </c>
      <c r="R9" s="207">
        <f>U9</f>
        <v>0</v>
      </c>
      <c r="S9" s="207">
        <f t="shared" si="3"/>
        <v>0</v>
      </c>
      <c r="T9" s="207">
        <v>0</v>
      </c>
      <c r="U9" s="207">
        <v>0</v>
      </c>
      <c r="V9" s="211" t="s">
        <v>135</v>
      </c>
      <c r="W9" s="443"/>
      <c r="X9" s="185"/>
    </row>
    <row r="10" spans="1:24" s="186" customFormat="1" ht="24.75" customHeight="1">
      <c r="A10" s="212">
        <v>0</v>
      </c>
      <c r="B10" s="212">
        <v>0</v>
      </c>
      <c r="C10" s="214">
        <v>0</v>
      </c>
      <c r="D10" s="215">
        <f t="shared" si="4"/>
        <v>7</v>
      </c>
      <c r="E10" s="212">
        <f t="shared" si="1"/>
        <v>7</v>
      </c>
      <c r="F10" s="212">
        <f t="shared" si="2"/>
        <v>0</v>
      </c>
      <c r="G10" s="212">
        <f aca="true" t="shared" si="6" ref="G10:G27">SUM(H10:I10)</f>
        <v>0</v>
      </c>
      <c r="H10" s="212">
        <f>SUM(H11:H13)</f>
        <v>0</v>
      </c>
      <c r="I10" s="212">
        <f>SUM(I11)</f>
        <v>0</v>
      </c>
      <c r="J10" s="212">
        <v>0</v>
      </c>
      <c r="K10" s="212">
        <f>SUM(K11:K13)</f>
        <v>0</v>
      </c>
      <c r="L10" s="212">
        <f>SUM(L11:L13)</f>
        <v>0</v>
      </c>
      <c r="M10" s="212">
        <v>7</v>
      </c>
      <c r="N10" s="212">
        <f>SUM(N11:N13)</f>
        <v>7</v>
      </c>
      <c r="O10" s="214">
        <f>SUM(O11:O13)</f>
        <v>0</v>
      </c>
      <c r="P10" s="215">
        <f t="shared" si="5"/>
        <v>0</v>
      </c>
      <c r="Q10" s="212">
        <f aca="true" t="shared" si="7" ref="Q10:Q22">T10</f>
        <v>0</v>
      </c>
      <c r="R10" s="212">
        <v>0</v>
      </c>
      <c r="S10" s="212">
        <f t="shared" si="3"/>
        <v>0</v>
      </c>
      <c r="T10" s="212">
        <f>SUM(T11:T13)</f>
        <v>0</v>
      </c>
      <c r="U10" s="212">
        <f>SUM(U11:U13)</f>
        <v>0</v>
      </c>
      <c r="V10" s="216" t="s">
        <v>1</v>
      </c>
      <c r="W10" s="446" t="s">
        <v>68</v>
      </c>
      <c r="X10" s="185"/>
    </row>
    <row r="11" spans="1:24" s="186" customFormat="1" ht="24.75" customHeight="1">
      <c r="A11" s="197">
        <v>0</v>
      </c>
      <c r="B11" s="197">
        <v>0</v>
      </c>
      <c r="C11" s="198">
        <v>0</v>
      </c>
      <c r="D11" s="199">
        <f t="shared" si="4"/>
        <v>5</v>
      </c>
      <c r="E11" s="197">
        <f t="shared" si="1"/>
        <v>5</v>
      </c>
      <c r="F11" s="197">
        <f t="shared" si="2"/>
        <v>0</v>
      </c>
      <c r="G11" s="197">
        <f t="shared" si="6"/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7">
        <v>5</v>
      </c>
      <c r="N11" s="197">
        <v>5</v>
      </c>
      <c r="O11" s="198">
        <v>0</v>
      </c>
      <c r="P11" s="199">
        <f t="shared" si="5"/>
        <v>0</v>
      </c>
      <c r="Q11" s="197">
        <f t="shared" si="7"/>
        <v>0</v>
      </c>
      <c r="R11" s="197">
        <f>U11</f>
        <v>0</v>
      </c>
      <c r="S11" s="197">
        <f t="shared" si="3"/>
        <v>0</v>
      </c>
      <c r="T11" s="197">
        <v>0</v>
      </c>
      <c r="U11" s="197">
        <v>0</v>
      </c>
      <c r="V11" s="206" t="s">
        <v>136</v>
      </c>
      <c r="W11" s="447"/>
      <c r="X11" s="185"/>
    </row>
    <row r="12" spans="1:24" s="186" customFormat="1" ht="24.75" customHeight="1">
      <c r="A12" s="197">
        <v>0</v>
      </c>
      <c r="B12" s="197">
        <v>0</v>
      </c>
      <c r="C12" s="198">
        <v>0</v>
      </c>
      <c r="D12" s="199">
        <f t="shared" si="4"/>
        <v>1</v>
      </c>
      <c r="E12" s="197">
        <f t="shared" si="1"/>
        <v>1</v>
      </c>
      <c r="F12" s="197">
        <f t="shared" si="2"/>
        <v>0</v>
      </c>
      <c r="G12" s="197">
        <f t="shared" si="6"/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M12" s="197">
        <v>1</v>
      </c>
      <c r="N12" s="197">
        <v>1</v>
      </c>
      <c r="O12" s="198">
        <v>0</v>
      </c>
      <c r="P12" s="199">
        <f t="shared" si="5"/>
        <v>0</v>
      </c>
      <c r="Q12" s="197">
        <f t="shared" si="7"/>
        <v>0</v>
      </c>
      <c r="R12" s="197">
        <f>U12</f>
        <v>0</v>
      </c>
      <c r="S12" s="197">
        <f t="shared" si="3"/>
        <v>0</v>
      </c>
      <c r="T12" s="197">
        <v>0</v>
      </c>
      <c r="U12" s="197">
        <v>0</v>
      </c>
      <c r="V12" s="217" t="s">
        <v>137</v>
      </c>
      <c r="W12" s="447"/>
      <c r="X12" s="185"/>
    </row>
    <row r="13" spans="1:24" s="186" customFormat="1" ht="24.75" customHeight="1">
      <c r="A13" s="197">
        <v>0</v>
      </c>
      <c r="B13" s="197">
        <v>0</v>
      </c>
      <c r="C13" s="198">
        <v>0</v>
      </c>
      <c r="D13" s="218">
        <f t="shared" si="4"/>
        <v>1</v>
      </c>
      <c r="E13" s="197">
        <f t="shared" si="1"/>
        <v>1</v>
      </c>
      <c r="F13" s="197">
        <f t="shared" si="2"/>
        <v>0</v>
      </c>
      <c r="G13" s="197">
        <f t="shared" si="6"/>
        <v>0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1</v>
      </c>
      <c r="N13" s="197">
        <v>1</v>
      </c>
      <c r="O13" s="198">
        <v>0</v>
      </c>
      <c r="P13" s="218">
        <f t="shared" si="5"/>
        <v>0</v>
      </c>
      <c r="Q13" s="197">
        <f t="shared" si="7"/>
        <v>0</v>
      </c>
      <c r="R13" s="197">
        <f>U13</f>
        <v>0</v>
      </c>
      <c r="S13" s="197">
        <f t="shared" si="3"/>
        <v>0</v>
      </c>
      <c r="T13" s="197">
        <v>0</v>
      </c>
      <c r="U13" s="197">
        <v>0</v>
      </c>
      <c r="V13" s="219" t="s">
        <v>129</v>
      </c>
      <c r="W13" s="448"/>
      <c r="X13" s="185"/>
    </row>
    <row r="14" spans="1:24" s="186" customFormat="1" ht="24.75" customHeight="1">
      <c r="A14" s="200">
        <v>1</v>
      </c>
      <c r="B14" s="200">
        <v>1</v>
      </c>
      <c r="C14" s="202">
        <v>0</v>
      </c>
      <c r="D14" s="203">
        <f t="shared" si="4"/>
        <v>5</v>
      </c>
      <c r="E14" s="200">
        <f t="shared" si="1"/>
        <v>5</v>
      </c>
      <c r="F14" s="200">
        <f t="shared" si="2"/>
        <v>0</v>
      </c>
      <c r="G14" s="200">
        <f t="shared" si="6"/>
        <v>2</v>
      </c>
      <c r="H14" s="200">
        <f>SUM(H15:H18)</f>
        <v>2</v>
      </c>
      <c r="I14" s="200">
        <f>SUM(I15:I18)</f>
        <v>0</v>
      </c>
      <c r="J14" s="200">
        <v>3</v>
      </c>
      <c r="K14" s="200">
        <f>SUM(K15:K18)</f>
        <v>3</v>
      </c>
      <c r="L14" s="200">
        <f>SUM(L15:L18)</f>
        <v>0</v>
      </c>
      <c r="M14" s="200">
        <v>0</v>
      </c>
      <c r="N14" s="200">
        <f>SUM(N15:N18)</f>
        <v>0</v>
      </c>
      <c r="O14" s="202">
        <f>SUM(O15:O18)</f>
        <v>0</v>
      </c>
      <c r="P14" s="203">
        <f t="shared" si="5"/>
        <v>1</v>
      </c>
      <c r="Q14" s="200">
        <f t="shared" si="7"/>
        <v>0</v>
      </c>
      <c r="R14" s="200">
        <f>SUM(R15:R18)</f>
        <v>1</v>
      </c>
      <c r="S14" s="200">
        <f t="shared" si="3"/>
        <v>1</v>
      </c>
      <c r="T14" s="200">
        <f>SUM(T15:T18)</f>
        <v>0</v>
      </c>
      <c r="U14" s="200">
        <f>SUM(U15:U18)</f>
        <v>1</v>
      </c>
      <c r="V14" s="204" t="s">
        <v>1</v>
      </c>
      <c r="W14" s="431" t="s">
        <v>111</v>
      </c>
      <c r="X14" s="185"/>
    </row>
    <row r="15" spans="1:24" s="186" customFormat="1" ht="24.75" customHeight="1">
      <c r="A15" s="197">
        <v>1</v>
      </c>
      <c r="B15" s="197">
        <v>1</v>
      </c>
      <c r="C15" s="198">
        <v>0</v>
      </c>
      <c r="D15" s="199">
        <f t="shared" si="4"/>
        <v>2</v>
      </c>
      <c r="E15" s="197">
        <f t="shared" si="1"/>
        <v>2</v>
      </c>
      <c r="F15" s="197">
        <f t="shared" si="2"/>
        <v>0</v>
      </c>
      <c r="G15" s="197">
        <f t="shared" si="6"/>
        <v>2</v>
      </c>
      <c r="H15" s="197">
        <v>2</v>
      </c>
      <c r="I15" s="197">
        <v>0</v>
      </c>
      <c r="J15" s="197">
        <v>0</v>
      </c>
      <c r="K15" s="197">
        <v>0</v>
      </c>
      <c r="L15" s="197">
        <v>0</v>
      </c>
      <c r="M15" s="197">
        <v>0</v>
      </c>
      <c r="N15" s="197">
        <v>0</v>
      </c>
      <c r="O15" s="198">
        <v>0</v>
      </c>
      <c r="P15" s="199">
        <f t="shared" si="5"/>
        <v>1</v>
      </c>
      <c r="Q15" s="197">
        <f t="shared" si="7"/>
        <v>0</v>
      </c>
      <c r="R15" s="197">
        <f>U15</f>
        <v>1</v>
      </c>
      <c r="S15" s="197">
        <f t="shared" si="3"/>
        <v>1</v>
      </c>
      <c r="T15" s="197">
        <v>0</v>
      </c>
      <c r="U15" s="197">
        <v>1</v>
      </c>
      <c r="V15" s="206" t="s">
        <v>138</v>
      </c>
      <c r="W15" s="429"/>
      <c r="X15" s="185"/>
    </row>
    <row r="16" spans="1:24" s="186" customFormat="1" ht="24.75" customHeight="1">
      <c r="A16" s="197">
        <v>0</v>
      </c>
      <c r="B16" s="197">
        <v>0</v>
      </c>
      <c r="C16" s="198">
        <v>0</v>
      </c>
      <c r="D16" s="199">
        <f t="shared" si="4"/>
        <v>1</v>
      </c>
      <c r="E16" s="197">
        <f t="shared" si="1"/>
        <v>1</v>
      </c>
      <c r="F16" s="197">
        <f t="shared" si="2"/>
        <v>0</v>
      </c>
      <c r="G16" s="197">
        <f t="shared" si="6"/>
        <v>0</v>
      </c>
      <c r="H16" s="197">
        <v>0</v>
      </c>
      <c r="I16" s="197">
        <v>0</v>
      </c>
      <c r="J16" s="197">
        <v>1</v>
      </c>
      <c r="K16" s="197">
        <v>1</v>
      </c>
      <c r="L16" s="197">
        <v>0</v>
      </c>
      <c r="M16" s="197">
        <v>0</v>
      </c>
      <c r="N16" s="197">
        <v>0</v>
      </c>
      <c r="O16" s="198">
        <v>0</v>
      </c>
      <c r="P16" s="199">
        <f t="shared" si="5"/>
        <v>0</v>
      </c>
      <c r="Q16" s="197">
        <f t="shared" si="7"/>
        <v>0</v>
      </c>
      <c r="R16" s="197">
        <f>U16</f>
        <v>0</v>
      </c>
      <c r="S16" s="197">
        <f t="shared" si="3"/>
        <v>0</v>
      </c>
      <c r="T16" s="197">
        <v>0</v>
      </c>
      <c r="U16" s="197">
        <v>0</v>
      </c>
      <c r="V16" s="217" t="s">
        <v>139</v>
      </c>
      <c r="W16" s="429"/>
      <c r="X16" s="185"/>
    </row>
    <row r="17" spans="1:24" s="186" customFormat="1" ht="24.75" customHeight="1">
      <c r="A17" s="197">
        <v>0</v>
      </c>
      <c r="B17" s="197">
        <v>0</v>
      </c>
      <c r="C17" s="198">
        <v>0</v>
      </c>
      <c r="D17" s="199">
        <f t="shared" si="4"/>
        <v>1</v>
      </c>
      <c r="E17" s="197">
        <f t="shared" si="1"/>
        <v>1</v>
      </c>
      <c r="F17" s="197">
        <f t="shared" si="2"/>
        <v>0</v>
      </c>
      <c r="G17" s="197">
        <f t="shared" si="6"/>
        <v>0</v>
      </c>
      <c r="H17" s="197">
        <v>0</v>
      </c>
      <c r="I17" s="197">
        <v>0</v>
      </c>
      <c r="J17" s="197">
        <v>1</v>
      </c>
      <c r="K17" s="197">
        <v>1</v>
      </c>
      <c r="L17" s="197">
        <v>0</v>
      </c>
      <c r="M17" s="197">
        <v>0</v>
      </c>
      <c r="N17" s="197">
        <v>0</v>
      </c>
      <c r="O17" s="198">
        <v>0</v>
      </c>
      <c r="P17" s="199">
        <f t="shared" si="5"/>
        <v>0</v>
      </c>
      <c r="Q17" s="197">
        <f t="shared" si="7"/>
        <v>0</v>
      </c>
      <c r="R17" s="197">
        <f>U17</f>
        <v>0</v>
      </c>
      <c r="S17" s="197">
        <f t="shared" si="3"/>
        <v>0</v>
      </c>
      <c r="T17" s="197">
        <v>0</v>
      </c>
      <c r="U17" s="197">
        <v>0</v>
      </c>
      <c r="V17" s="217" t="s">
        <v>140</v>
      </c>
      <c r="W17" s="429"/>
      <c r="X17" s="185"/>
    </row>
    <row r="18" spans="1:24" s="186" customFormat="1" ht="24.75" customHeight="1">
      <c r="A18" s="207">
        <v>0</v>
      </c>
      <c r="B18" s="207">
        <v>0</v>
      </c>
      <c r="C18" s="209">
        <v>0</v>
      </c>
      <c r="D18" s="210">
        <f t="shared" si="4"/>
        <v>1</v>
      </c>
      <c r="E18" s="207">
        <f t="shared" si="1"/>
        <v>1</v>
      </c>
      <c r="F18" s="207">
        <f t="shared" si="2"/>
        <v>0</v>
      </c>
      <c r="G18" s="207">
        <f t="shared" si="6"/>
        <v>0</v>
      </c>
      <c r="H18" s="207">
        <v>0</v>
      </c>
      <c r="I18" s="207">
        <v>0</v>
      </c>
      <c r="J18" s="207">
        <v>1</v>
      </c>
      <c r="K18" s="207">
        <v>1</v>
      </c>
      <c r="L18" s="207">
        <v>0</v>
      </c>
      <c r="M18" s="207">
        <v>0</v>
      </c>
      <c r="N18" s="207">
        <v>0</v>
      </c>
      <c r="O18" s="209">
        <v>0</v>
      </c>
      <c r="P18" s="210">
        <f t="shared" si="5"/>
        <v>0</v>
      </c>
      <c r="Q18" s="207">
        <f t="shared" si="7"/>
        <v>0</v>
      </c>
      <c r="R18" s="207">
        <f>U18</f>
        <v>0</v>
      </c>
      <c r="S18" s="207">
        <f t="shared" si="3"/>
        <v>0</v>
      </c>
      <c r="T18" s="207">
        <v>0</v>
      </c>
      <c r="U18" s="207">
        <v>0</v>
      </c>
      <c r="V18" s="211" t="s">
        <v>141</v>
      </c>
      <c r="W18" s="443"/>
      <c r="X18" s="185"/>
    </row>
    <row r="19" spans="1:24" s="186" customFormat="1" ht="24.75" customHeight="1">
      <c r="A19" s="212">
        <v>0</v>
      </c>
      <c r="B19" s="212">
        <v>0</v>
      </c>
      <c r="C19" s="214">
        <v>0</v>
      </c>
      <c r="D19" s="215">
        <f t="shared" si="4"/>
        <v>5</v>
      </c>
      <c r="E19" s="212">
        <f t="shared" si="1"/>
        <v>5</v>
      </c>
      <c r="F19" s="212">
        <f t="shared" si="2"/>
        <v>0</v>
      </c>
      <c r="G19" s="212">
        <f t="shared" si="6"/>
        <v>0</v>
      </c>
      <c r="H19" s="212">
        <v>0</v>
      </c>
      <c r="I19" s="212">
        <v>0</v>
      </c>
      <c r="J19" s="212">
        <v>3</v>
      </c>
      <c r="K19" s="212">
        <f>SUM(K20:K22)</f>
        <v>3</v>
      </c>
      <c r="L19" s="212">
        <v>0</v>
      </c>
      <c r="M19" s="212">
        <v>2</v>
      </c>
      <c r="N19" s="212">
        <f>SUM(N20:N22)</f>
        <v>2</v>
      </c>
      <c r="O19" s="214">
        <v>0</v>
      </c>
      <c r="P19" s="215">
        <f t="shared" si="5"/>
        <v>0</v>
      </c>
      <c r="Q19" s="212">
        <f t="shared" si="7"/>
        <v>0</v>
      </c>
      <c r="R19" s="212">
        <v>0</v>
      </c>
      <c r="S19" s="212">
        <f t="shared" si="3"/>
        <v>0</v>
      </c>
      <c r="T19" s="212">
        <v>0</v>
      </c>
      <c r="U19" s="212">
        <v>0</v>
      </c>
      <c r="V19" s="216" t="s">
        <v>1</v>
      </c>
      <c r="W19" s="444" t="s">
        <v>69</v>
      </c>
      <c r="X19" s="185"/>
    </row>
    <row r="20" spans="1:24" s="186" customFormat="1" ht="24.75" customHeight="1">
      <c r="A20" s="197">
        <v>0</v>
      </c>
      <c r="B20" s="197">
        <v>0</v>
      </c>
      <c r="C20" s="198">
        <v>0</v>
      </c>
      <c r="D20" s="199">
        <f t="shared" si="4"/>
        <v>1</v>
      </c>
      <c r="E20" s="197">
        <f t="shared" si="1"/>
        <v>1</v>
      </c>
      <c r="F20" s="197">
        <f t="shared" si="2"/>
        <v>0</v>
      </c>
      <c r="G20" s="197">
        <f t="shared" si="6"/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1</v>
      </c>
      <c r="N20" s="197">
        <v>1</v>
      </c>
      <c r="O20" s="198">
        <v>0</v>
      </c>
      <c r="P20" s="199">
        <f t="shared" si="5"/>
        <v>0</v>
      </c>
      <c r="Q20" s="197">
        <f t="shared" si="7"/>
        <v>0</v>
      </c>
      <c r="R20" s="197">
        <f>U20</f>
        <v>0</v>
      </c>
      <c r="S20" s="197">
        <f t="shared" si="3"/>
        <v>0</v>
      </c>
      <c r="T20" s="197">
        <v>0</v>
      </c>
      <c r="U20" s="197">
        <v>0</v>
      </c>
      <c r="V20" s="206" t="s">
        <v>46</v>
      </c>
      <c r="W20" s="407"/>
      <c r="X20" s="185"/>
    </row>
    <row r="21" spans="1:24" s="186" customFormat="1" ht="24.75" customHeight="1">
      <c r="A21" s="197">
        <v>0</v>
      </c>
      <c r="B21" s="197">
        <v>0</v>
      </c>
      <c r="C21" s="198">
        <v>0</v>
      </c>
      <c r="D21" s="199">
        <f t="shared" si="4"/>
        <v>2</v>
      </c>
      <c r="E21" s="197">
        <f t="shared" si="1"/>
        <v>2</v>
      </c>
      <c r="F21" s="197">
        <f t="shared" si="2"/>
        <v>0</v>
      </c>
      <c r="G21" s="197">
        <f t="shared" si="6"/>
        <v>0</v>
      </c>
      <c r="H21" s="197">
        <v>0</v>
      </c>
      <c r="I21" s="197">
        <v>0</v>
      </c>
      <c r="J21" s="197">
        <v>2</v>
      </c>
      <c r="K21" s="197">
        <v>2</v>
      </c>
      <c r="L21" s="197">
        <v>0</v>
      </c>
      <c r="M21" s="197">
        <v>0</v>
      </c>
      <c r="N21" s="197">
        <v>0</v>
      </c>
      <c r="O21" s="198">
        <v>0</v>
      </c>
      <c r="P21" s="199">
        <f t="shared" si="5"/>
        <v>0</v>
      </c>
      <c r="Q21" s="197">
        <f t="shared" si="7"/>
        <v>0</v>
      </c>
      <c r="R21" s="197">
        <f>U21</f>
        <v>0</v>
      </c>
      <c r="S21" s="197">
        <f t="shared" si="3"/>
        <v>0</v>
      </c>
      <c r="T21" s="197">
        <v>0</v>
      </c>
      <c r="U21" s="197">
        <v>0</v>
      </c>
      <c r="V21" s="217" t="s">
        <v>115</v>
      </c>
      <c r="W21" s="407"/>
      <c r="X21" s="185"/>
    </row>
    <row r="22" spans="1:24" s="186" customFormat="1" ht="24.75" customHeight="1">
      <c r="A22" s="197">
        <v>0</v>
      </c>
      <c r="B22" s="197">
        <v>0</v>
      </c>
      <c r="C22" s="198">
        <v>0</v>
      </c>
      <c r="D22" s="199">
        <f t="shared" si="4"/>
        <v>2</v>
      </c>
      <c r="E22" s="197">
        <f t="shared" si="1"/>
        <v>2</v>
      </c>
      <c r="F22" s="197">
        <f t="shared" si="2"/>
        <v>0</v>
      </c>
      <c r="G22" s="197">
        <f t="shared" si="6"/>
        <v>0</v>
      </c>
      <c r="H22" s="197">
        <v>0</v>
      </c>
      <c r="I22" s="197">
        <v>0</v>
      </c>
      <c r="J22" s="197">
        <v>1</v>
      </c>
      <c r="K22" s="197">
        <v>1</v>
      </c>
      <c r="L22" s="197">
        <v>0</v>
      </c>
      <c r="M22" s="197">
        <v>1</v>
      </c>
      <c r="N22" s="197">
        <v>1</v>
      </c>
      <c r="O22" s="198">
        <v>0</v>
      </c>
      <c r="P22" s="199">
        <f t="shared" si="5"/>
        <v>0</v>
      </c>
      <c r="Q22" s="197">
        <f t="shared" si="7"/>
        <v>0</v>
      </c>
      <c r="R22" s="197">
        <f>U22</f>
        <v>0</v>
      </c>
      <c r="S22" s="197">
        <f t="shared" si="3"/>
        <v>0</v>
      </c>
      <c r="T22" s="197">
        <v>0</v>
      </c>
      <c r="U22" s="197">
        <v>0</v>
      </c>
      <c r="V22" s="211" t="s">
        <v>141</v>
      </c>
      <c r="W22" s="445"/>
      <c r="X22" s="185"/>
    </row>
    <row r="23" spans="1:24" s="186" customFormat="1" ht="24.75" customHeight="1">
      <c r="A23" s="200">
        <v>0</v>
      </c>
      <c r="B23" s="200">
        <v>0</v>
      </c>
      <c r="C23" s="202">
        <v>0</v>
      </c>
      <c r="D23" s="203">
        <f t="shared" si="4"/>
        <v>5</v>
      </c>
      <c r="E23" s="200">
        <f t="shared" si="1"/>
        <v>5</v>
      </c>
      <c r="F23" s="200">
        <f t="shared" si="2"/>
        <v>0</v>
      </c>
      <c r="G23" s="200">
        <f t="shared" si="6"/>
        <v>0</v>
      </c>
      <c r="H23" s="200">
        <f>SUM(H24:H27)</f>
        <v>0</v>
      </c>
      <c r="I23" s="200">
        <f>SUM(I24:I27)</f>
        <v>0</v>
      </c>
      <c r="J23" s="200">
        <f>SUM(J24:J27)</f>
        <v>5</v>
      </c>
      <c r="K23" s="200">
        <f>SUM(K24:K27)</f>
        <v>5</v>
      </c>
      <c r="L23" s="200">
        <f>SUM(L24:L27)</f>
        <v>0</v>
      </c>
      <c r="M23" s="200">
        <v>0</v>
      </c>
      <c r="N23" s="200">
        <f>SUM(N24:N27)</f>
        <v>0</v>
      </c>
      <c r="O23" s="202">
        <f>SUM(O24:O27)</f>
        <v>0</v>
      </c>
      <c r="P23" s="203">
        <f t="shared" si="5"/>
        <v>0</v>
      </c>
      <c r="Q23" s="200">
        <f>SUM(Q24:Q27)</f>
        <v>0</v>
      </c>
      <c r="R23" s="200">
        <v>0</v>
      </c>
      <c r="S23" s="200">
        <f t="shared" si="3"/>
        <v>0</v>
      </c>
      <c r="T23" s="200">
        <f>SUM(T24:T27)</f>
        <v>0</v>
      </c>
      <c r="U23" s="200">
        <f>SUM(U24:U27)</f>
        <v>0</v>
      </c>
      <c r="V23" s="204" t="s">
        <v>1</v>
      </c>
      <c r="W23" s="431" t="s">
        <v>70</v>
      </c>
      <c r="X23" s="185"/>
    </row>
    <row r="24" spans="1:24" s="186" customFormat="1" ht="24.75" customHeight="1">
      <c r="A24" s="197">
        <v>0</v>
      </c>
      <c r="B24" s="197">
        <v>0</v>
      </c>
      <c r="C24" s="198">
        <v>0</v>
      </c>
      <c r="D24" s="199">
        <f t="shared" si="4"/>
        <v>1</v>
      </c>
      <c r="E24" s="197">
        <f t="shared" si="1"/>
        <v>1</v>
      </c>
      <c r="F24" s="197">
        <f t="shared" si="2"/>
        <v>0</v>
      </c>
      <c r="G24" s="197">
        <f t="shared" si="6"/>
        <v>0</v>
      </c>
      <c r="H24" s="197">
        <f>SUM(I24:I27)</f>
        <v>0</v>
      </c>
      <c r="I24" s="197">
        <v>0</v>
      </c>
      <c r="J24" s="197">
        <v>1</v>
      </c>
      <c r="K24" s="197">
        <v>1</v>
      </c>
      <c r="L24" s="197">
        <v>0</v>
      </c>
      <c r="M24" s="197">
        <v>0</v>
      </c>
      <c r="N24" s="197">
        <v>0</v>
      </c>
      <c r="O24" s="198">
        <v>0</v>
      </c>
      <c r="P24" s="199">
        <f t="shared" si="5"/>
        <v>0</v>
      </c>
      <c r="Q24" s="197">
        <f aca="true" t="shared" si="8" ref="Q24:R27">T24</f>
        <v>0</v>
      </c>
      <c r="R24" s="197">
        <f t="shared" si="8"/>
        <v>0</v>
      </c>
      <c r="S24" s="197">
        <f t="shared" si="3"/>
        <v>0</v>
      </c>
      <c r="T24" s="197">
        <v>0</v>
      </c>
      <c r="U24" s="197">
        <v>0</v>
      </c>
      <c r="V24" s="220" t="s">
        <v>142</v>
      </c>
      <c r="W24" s="429"/>
      <c r="X24" s="185"/>
    </row>
    <row r="25" spans="1:24" s="186" customFormat="1" ht="24.75" customHeight="1">
      <c r="A25" s="197">
        <v>0</v>
      </c>
      <c r="B25" s="197">
        <v>0</v>
      </c>
      <c r="C25" s="198">
        <v>0</v>
      </c>
      <c r="D25" s="199">
        <f t="shared" si="4"/>
        <v>2</v>
      </c>
      <c r="E25" s="197">
        <f t="shared" si="1"/>
        <v>2</v>
      </c>
      <c r="F25" s="197">
        <f t="shared" si="2"/>
        <v>0</v>
      </c>
      <c r="G25" s="197">
        <f t="shared" si="6"/>
        <v>0</v>
      </c>
      <c r="H25" s="197">
        <v>0</v>
      </c>
      <c r="I25" s="197">
        <v>0</v>
      </c>
      <c r="J25" s="197">
        <v>2</v>
      </c>
      <c r="K25" s="197">
        <v>2</v>
      </c>
      <c r="L25" s="197">
        <v>0</v>
      </c>
      <c r="M25" s="197">
        <v>0</v>
      </c>
      <c r="N25" s="197">
        <v>0</v>
      </c>
      <c r="O25" s="198">
        <v>0</v>
      </c>
      <c r="P25" s="199">
        <f t="shared" si="5"/>
        <v>0</v>
      </c>
      <c r="Q25" s="197">
        <f t="shared" si="8"/>
        <v>0</v>
      </c>
      <c r="R25" s="197">
        <f t="shared" si="8"/>
        <v>0</v>
      </c>
      <c r="S25" s="197">
        <f t="shared" si="3"/>
        <v>0</v>
      </c>
      <c r="T25" s="197">
        <v>0</v>
      </c>
      <c r="U25" s="197">
        <v>0</v>
      </c>
      <c r="V25" s="217" t="s">
        <v>143</v>
      </c>
      <c r="W25" s="429"/>
      <c r="X25" s="185"/>
    </row>
    <row r="26" spans="1:24" s="186" customFormat="1" ht="24.75" customHeight="1">
      <c r="A26" s="197">
        <v>0</v>
      </c>
      <c r="B26" s="197">
        <v>0</v>
      </c>
      <c r="C26" s="198">
        <v>0</v>
      </c>
      <c r="D26" s="199">
        <f t="shared" si="4"/>
        <v>1</v>
      </c>
      <c r="E26" s="197">
        <f t="shared" si="1"/>
        <v>1</v>
      </c>
      <c r="F26" s="197">
        <f t="shared" si="2"/>
        <v>0</v>
      </c>
      <c r="G26" s="197">
        <f t="shared" si="6"/>
        <v>0</v>
      </c>
      <c r="H26" s="197">
        <v>0</v>
      </c>
      <c r="I26" s="197">
        <v>0</v>
      </c>
      <c r="J26" s="197">
        <v>1</v>
      </c>
      <c r="K26" s="197">
        <v>1</v>
      </c>
      <c r="L26" s="197">
        <v>0</v>
      </c>
      <c r="M26" s="197">
        <v>0</v>
      </c>
      <c r="N26" s="197">
        <v>0</v>
      </c>
      <c r="O26" s="198">
        <v>0</v>
      </c>
      <c r="P26" s="199">
        <f t="shared" si="5"/>
        <v>0</v>
      </c>
      <c r="Q26" s="197">
        <f t="shared" si="8"/>
        <v>0</v>
      </c>
      <c r="R26" s="197">
        <f t="shared" si="8"/>
        <v>0</v>
      </c>
      <c r="S26" s="197">
        <f t="shared" si="3"/>
        <v>0</v>
      </c>
      <c r="T26" s="197">
        <v>0</v>
      </c>
      <c r="U26" s="197">
        <v>0</v>
      </c>
      <c r="V26" s="217" t="s">
        <v>144</v>
      </c>
      <c r="W26" s="429"/>
      <c r="X26" s="185"/>
    </row>
    <row r="27" spans="1:24" s="186" customFormat="1" ht="24.75" customHeight="1">
      <c r="A27" s="207">
        <v>0</v>
      </c>
      <c r="B27" s="207">
        <v>0</v>
      </c>
      <c r="C27" s="209">
        <v>0</v>
      </c>
      <c r="D27" s="210">
        <f t="shared" si="4"/>
        <v>1</v>
      </c>
      <c r="E27" s="207">
        <f t="shared" si="1"/>
        <v>1</v>
      </c>
      <c r="F27" s="207">
        <f t="shared" si="2"/>
        <v>0</v>
      </c>
      <c r="G27" s="207">
        <f t="shared" si="6"/>
        <v>0</v>
      </c>
      <c r="H27" s="207">
        <v>0</v>
      </c>
      <c r="I27" s="207">
        <v>0</v>
      </c>
      <c r="J27" s="207">
        <v>1</v>
      </c>
      <c r="K27" s="207">
        <v>1</v>
      </c>
      <c r="L27" s="207">
        <v>0</v>
      </c>
      <c r="M27" s="207">
        <v>0</v>
      </c>
      <c r="N27" s="207">
        <v>0</v>
      </c>
      <c r="O27" s="209">
        <v>0</v>
      </c>
      <c r="P27" s="210">
        <f t="shared" si="5"/>
        <v>0</v>
      </c>
      <c r="Q27" s="207">
        <f t="shared" si="8"/>
        <v>0</v>
      </c>
      <c r="R27" s="207">
        <f t="shared" si="8"/>
        <v>0</v>
      </c>
      <c r="S27" s="207">
        <f t="shared" si="3"/>
        <v>0</v>
      </c>
      <c r="T27" s="207">
        <v>0</v>
      </c>
      <c r="U27" s="207">
        <v>0</v>
      </c>
      <c r="V27" s="211" t="s">
        <v>145</v>
      </c>
      <c r="W27" s="443"/>
      <c r="X27" s="185"/>
    </row>
    <row r="28" spans="1:24" s="186" customFormat="1" ht="24.75" customHeight="1">
      <c r="A28" s="212">
        <v>0</v>
      </c>
      <c r="B28" s="212">
        <v>0</v>
      </c>
      <c r="C28" s="202">
        <v>0</v>
      </c>
      <c r="D28" s="203">
        <f t="shared" si="4"/>
        <v>8</v>
      </c>
      <c r="E28" s="200">
        <f t="shared" si="1"/>
        <v>8</v>
      </c>
      <c r="F28" s="200">
        <f t="shared" si="2"/>
        <v>0</v>
      </c>
      <c r="G28" s="200">
        <v>2</v>
      </c>
      <c r="H28" s="200">
        <f>SUM(H29)</f>
        <v>2</v>
      </c>
      <c r="I28" s="200">
        <f>SUM(I29)</f>
        <v>0</v>
      </c>
      <c r="J28" s="200">
        <v>5</v>
      </c>
      <c r="K28" s="200">
        <f>SUM(K29)</f>
        <v>5</v>
      </c>
      <c r="L28" s="200">
        <f>SUM(L29)</f>
        <v>0</v>
      </c>
      <c r="M28" s="200">
        <v>1</v>
      </c>
      <c r="N28" s="200">
        <f>SUM(N29)</f>
        <v>1</v>
      </c>
      <c r="O28" s="202">
        <f>SUM(O29)</f>
        <v>0</v>
      </c>
      <c r="P28" s="203">
        <f t="shared" si="5"/>
        <v>0</v>
      </c>
      <c r="Q28" s="200">
        <f>SUM(Q29)</f>
        <v>0</v>
      </c>
      <c r="R28" s="200">
        <f>SUM(R29)</f>
        <v>0</v>
      </c>
      <c r="S28" s="200">
        <f t="shared" si="3"/>
        <v>0</v>
      </c>
      <c r="T28" s="200">
        <f>SUM(T29)</f>
        <v>0</v>
      </c>
      <c r="U28" s="200">
        <f>SUM(U29)</f>
        <v>0</v>
      </c>
      <c r="V28" s="204" t="s">
        <v>1</v>
      </c>
      <c r="W28" s="425" t="s">
        <v>71</v>
      </c>
      <c r="X28" s="185"/>
    </row>
    <row r="29" spans="1:24" s="186" customFormat="1" ht="24.75" customHeight="1">
      <c r="A29" s="197">
        <v>0</v>
      </c>
      <c r="B29" s="197">
        <v>0</v>
      </c>
      <c r="C29" s="209">
        <v>0</v>
      </c>
      <c r="D29" s="210">
        <f t="shared" si="4"/>
        <v>8</v>
      </c>
      <c r="E29" s="207">
        <f t="shared" si="1"/>
        <v>8</v>
      </c>
      <c r="F29" s="207">
        <f t="shared" si="2"/>
        <v>0</v>
      </c>
      <c r="G29" s="207">
        <f>SUM(H29:I29)</f>
        <v>2</v>
      </c>
      <c r="H29" s="207">
        <v>2</v>
      </c>
      <c r="I29" s="207">
        <v>0</v>
      </c>
      <c r="J29" s="207">
        <v>5</v>
      </c>
      <c r="K29" s="207">
        <v>5</v>
      </c>
      <c r="L29" s="207">
        <v>0</v>
      </c>
      <c r="M29" s="207">
        <v>1</v>
      </c>
      <c r="N29" s="207">
        <v>1</v>
      </c>
      <c r="O29" s="209">
        <v>0</v>
      </c>
      <c r="P29" s="210">
        <f t="shared" si="5"/>
        <v>0</v>
      </c>
      <c r="Q29" s="207">
        <f>T29</f>
        <v>0</v>
      </c>
      <c r="R29" s="207">
        <f>U29</f>
        <v>0</v>
      </c>
      <c r="S29" s="207">
        <f t="shared" si="3"/>
        <v>0</v>
      </c>
      <c r="T29" s="207">
        <v>0</v>
      </c>
      <c r="U29" s="207">
        <v>0</v>
      </c>
      <c r="V29" s="211" t="s">
        <v>146</v>
      </c>
      <c r="W29" s="449"/>
      <c r="X29" s="185"/>
    </row>
    <row r="30" spans="1:24" s="186" customFormat="1" ht="24.75" customHeight="1">
      <c r="A30" s="200">
        <v>0</v>
      </c>
      <c r="B30" s="200">
        <v>0</v>
      </c>
      <c r="C30" s="214">
        <v>0</v>
      </c>
      <c r="D30" s="215">
        <f t="shared" si="4"/>
        <v>5</v>
      </c>
      <c r="E30" s="212">
        <f t="shared" si="1"/>
        <v>5</v>
      </c>
      <c r="F30" s="212">
        <f t="shared" si="2"/>
        <v>0</v>
      </c>
      <c r="G30" s="212">
        <f>SUM(H30:I30)</f>
        <v>1</v>
      </c>
      <c r="H30" s="212">
        <f>SUM(H31:H32)</f>
        <v>1</v>
      </c>
      <c r="I30" s="212">
        <f>SUM(I31:I32)</f>
        <v>0</v>
      </c>
      <c r="J30" s="212">
        <f>SUM(J31:J32)</f>
        <v>4</v>
      </c>
      <c r="K30" s="212">
        <f>SUM(K31:K32)</f>
        <v>4</v>
      </c>
      <c r="L30" s="212">
        <f>SUM(L31:L32)</f>
        <v>0</v>
      </c>
      <c r="M30" s="212">
        <v>0</v>
      </c>
      <c r="N30" s="212">
        <f>SUM(N31:N32)</f>
        <v>0</v>
      </c>
      <c r="O30" s="214">
        <f>SUM(O31:O32)</f>
        <v>0</v>
      </c>
      <c r="P30" s="215">
        <f t="shared" si="5"/>
        <v>0</v>
      </c>
      <c r="Q30" s="212">
        <f>SUM(Q31:Q32)</f>
        <v>0</v>
      </c>
      <c r="R30" s="212">
        <v>0</v>
      </c>
      <c r="S30" s="212">
        <f t="shared" si="3"/>
        <v>0</v>
      </c>
      <c r="T30" s="212">
        <f>SUM(T31:T32)</f>
        <v>0</v>
      </c>
      <c r="U30" s="212">
        <f>SUM(U31:U32)</f>
        <v>0</v>
      </c>
      <c r="V30" s="216" t="s">
        <v>1</v>
      </c>
      <c r="W30" s="425" t="s">
        <v>72</v>
      </c>
      <c r="X30" s="185"/>
    </row>
    <row r="31" spans="1:24" s="186" customFormat="1" ht="24.75" customHeight="1">
      <c r="A31" s="197">
        <v>0</v>
      </c>
      <c r="B31" s="197">
        <v>0</v>
      </c>
      <c r="C31" s="198">
        <v>0</v>
      </c>
      <c r="D31" s="199">
        <f t="shared" si="4"/>
        <v>2</v>
      </c>
      <c r="E31" s="197">
        <f t="shared" si="1"/>
        <v>2</v>
      </c>
      <c r="F31" s="197">
        <f t="shared" si="2"/>
        <v>0</v>
      </c>
      <c r="G31" s="197">
        <f>SUM(H31:I31)</f>
        <v>0</v>
      </c>
      <c r="H31" s="197">
        <v>0</v>
      </c>
      <c r="I31" s="197"/>
      <c r="J31" s="197">
        <v>2</v>
      </c>
      <c r="K31" s="197">
        <v>2</v>
      </c>
      <c r="L31" s="197">
        <v>0</v>
      </c>
      <c r="M31" s="197">
        <v>0</v>
      </c>
      <c r="N31" s="197">
        <v>0</v>
      </c>
      <c r="O31" s="198">
        <v>0</v>
      </c>
      <c r="P31" s="199">
        <f t="shared" si="5"/>
        <v>0</v>
      </c>
      <c r="Q31" s="197">
        <f>T31</f>
        <v>0</v>
      </c>
      <c r="R31" s="197">
        <f>U31</f>
        <v>0</v>
      </c>
      <c r="S31" s="197">
        <f t="shared" si="3"/>
        <v>0</v>
      </c>
      <c r="T31" s="197">
        <v>0</v>
      </c>
      <c r="U31" s="197">
        <v>0</v>
      </c>
      <c r="V31" s="217" t="s">
        <v>130</v>
      </c>
      <c r="W31" s="438"/>
      <c r="X31" s="185"/>
    </row>
    <row r="32" spans="1:24" s="186" customFormat="1" ht="24.75" customHeight="1" thickBot="1">
      <c r="A32" s="221">
        <v>0</v>
      </c>
      <c r="B32" s="221">
        <v>0</v>
      </c>
      <c r="C32" s="223">
        <v>0</v>
      </c>
      <c r="D32" s="224">
        <f t="shared" si="4"/>
        <v>3</v>
      </c>
      <c r="E32" s="221">
        <f t="shared" si="1"/>
        <v>3</v>
      </c>
      <c r="F32" s="221">
        <f t="shared" si="2"/>
        <v>0</v>
      </c>
      <c r="G32" s="221">
        <f>SUM(H32:I32)</f>
        <v>1</v>
      </c>
      <c r="H32" s="221">
        <v>1</v>
      </c>
      <c r="I32" s="221">
        <v>0</v>
      </c>
      <c r="J32" s="221">
        <v>2</v>
      </c>
      <c r="K32" s="221">
        <v>2</v>
      </c>
      <c r="L32" s="221">
        <v>0</v>
      </c>
      <c r="M32" s="221">
        <v>0</v>
      </c>
      <c r="N32" s="221">
        <v>0</v>
      </c>
      <c r="O32" s="223">
        <v>0</v>
      </c>
      <c r="P32" s="224">
        <f t="shared" si="5"/>
        <v>0</v>
      </c>
      <c r="Q32" s="221">
        <f>T32</f>
        <v>0</v>
      </c>
      <c r="R32" s="221">
        <f>U32</f>
        <v>0</v>
      </c>
      <c r="S32" s="221">
        <f t="shared" si="3"/>
        <v>0</v>
      </c>
      <c r="T32" s="221">
        <v>0</v>
      </c>
      <c r="U32" s="221">
        <v>0</v>
      </c>
      <c r="V32" s="225" t="s">
        <v>147</v>
      </c>
      <c r="W32" s="439"/>
      <c r="X32" s="185"/>
    </row>
    <row r="33" spans="1:24" s="186" customFormat="1" ht="25.5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</row>
    <row r="34" spans="1:24" s="186" customFormat="1" ht="25.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5"/>
    </row>
    <row r="35" spans="1:24" s="186" customFormat="1" ht="25.5" customHeight="1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5"/>
    </row>
    <row r="36" spans="1:24" s="186" customFormat="1" ht="25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5"/>
    </row>
    <row r="37" spans="1:24" s="186" customFormat="1" ht="25.5" customHeight="1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5"/>
    </row>
  </sheetData>
  <sheetProtection/>
  <mergeCells count="19">
    <mergeCell ref="W30:W32"/>
    <mergeCell ref="V4:W4"/>
    <mergeCell ref="V6:W6"/>
    <mergeCell ref="W7:W9"/>
    <mergeCell ref="W14:W18"/>
    <mergeCell ref="W19:W22"/>
    <mergeCell ref="W23:W27"/>
    <mergeCell ref="W10:W13"/>
    <mergeCell ref="W28:W29"/>
    <mergeCell ref="P3:U3"/>
    <mergeCell ref="A3:C3"/>
    <mergeCell ref="A4:C4"/>
    <mergeCell ref="D3:O3"/>
    <mergeCell ref="D4:F4"/>
    <mergeCell ref="G4:I4"/>
    <mergeCell ref="J4:L4"/>
    <mergeCell ref="M4:O4"/>
    <mergeCell ref="P4:R4"/>
    <mergeCell ref="S4:U4"/>
  </mergeCells>
  <printOptions horizontalCentered="1"/>
  <pageMargins left="0.5511811023622047" right="0.4330708661417323" top="0.7874015748031497" bottom="0.3937007874015748" header="0.5118110236220472" footer="0.35433070866141736"/>
  <pageSetup horizontalDpi="600" verticalDpi="600" orientation="portrait" paperSize="9" scale="89" r:id="rId1"/>
  <headerFooter alignWithMargins="0">
    <oddHeader>&amp;R専修学校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showGridLines="0" view="pageBreakPreview" zoomScaleSheetLayoutView="100" zoomScalePageLayoutView="0" workbookViewId="0" topLeftCell="A1">
      <selection activeCell="L17" sqref="L17"/>
    </sheetView>
  </sheetViews>
  <sheetFormatPr defaultColWidth="9.00390625" defaultRowHeight="13.5"/>
  <cols>
    <col min="1" max="1" width="5.875" style="92" customWidth="1"/>
    <col min="2" max="2" width="6.00390625" style="92" customWidth="1"/>
    <col min="3" max="3" width="7.25390625" style="92" customWidth="1"/>
    <col min="4" max="6" width="7.125" style="92" customWidth="1"/>
    <col min="7" max="15" width="7.00390625" style="92" customWidth="1"/>
    <col min="16" max="16384" width="9.00390625" style="92" customWidth="1"/>
  </cols>
  <sheetData>
    <row r="1" ht="15" customHeight="1"/>
    <row r="2" ht="24.75" customHeight="1" thickBot="1">
      <c r="A2" s="93" t="s">
        <v>239</v>
      </c>
    </row>
    <row r="3" spans="1:12" s="95" customFormat="1" ht="22.5" customHeight="1">
      <c r="A3" s="354" t="s">
        <v>75</v>
      </c>
      <c r="B3" s="354"/>
      <c r="C3" s="346"/>
      <c r="D3" s="365" t="s">
        <v>1</v>
      </c>
      <c r="E3" s="403" t="s">
        <v>77</v>
      </c>
      <c r="F3" s="403" t="s">
        <v>76</v>
      </c>
      <c r="G3" s="403"/>
      <c r="H3" s="403"/>
      <c r="I3" s="403"/>
      <c r="J3" s="403"/>
      <c r="K3" s="403"/>
      <c r="L3" s="380"/>
    </row>
    <row r="4" spans="1:12" s="95" customFormat="1" ht="15" customHeight="1">
      <c r="A4" s="360"/>
      <c r="B4" s="360"/>
      <c r="C4" s="361"/>
      <c r="D4" s="366"/>
      <c r="E4" s="482"/>
      <c r="F4" s="350" t="s">
        <v>1</v>
      </c>
      <c r="G4" s="140" t="s">
        <v>78</v>
      </c>
      <c r="H4" s="140" t="s">
        <v>79</v>
      </c>
      <c r="I4" s="140" t="s">
        <v>80</v>
      </c>
      <c r="J4" s="140" t="s">
        <v>81</v>
      </c>
      <c r="K4" s="140" t="s">
        <v>66</v>
      </c>
      <c r="L4" s="480" t="s">
        <v>82</v>
      </c>
    </row>
    <row r="5" spans="1:12" s="95" customFormat="1" ht="15" customHeight="1">
      <c r="A5" s="360"/>
      <c r="B5" s="360"/>
      <c r="C5" s="361"/>
      <c r="D5" s="367"/>
      <c r="E5" s="483"/>
      <c r="F5" s="350"/>
      <c r="G5" s="142" t="s">
        <v>83</v>
      </c>
      <c r="H5" s="142" t="s">
        <v>83</v>
      </c>
      <c r="I5" s="142" t="s">
        <v>83</v>
      </c>
      <c r="J5" s="142" t="s">
        <v>83</v>
      </c>
      <c r="K5" s="142" t="s">
        <v>83</v>
      </c>
      <c r="L5" s="481"/>
    </row>
    <row r="6" spans="1:12" s="95" customFormat="1" ht="18" customHeight="1">
      <c r="A6" s="406" t="s">
        <v>84</v>
      </c>
      <c r="B6" s="406"/>
      <c r="C6" s="144" t="s">
        <v>85</v>
      </c>
      <c r="D6" s="145">
        <f>SUM(E6:F6)</f>
        <v>3</v>
      </c>
      <c r="E6" s="145">
        <v>0</v>
      </c>
      <c r="F6" s="146">
        <v>3</v>
      </c>
      <c r="G6" s="147">
        <v>0</v>
      </c>
      <c r="H6" s="148">
        <v>3</v>
      </c>
      <c r="I6" s="148">
        <v>0</v>
      </c>
      <c r="J6" s="148">
        <v>0</v>
      </c>
      <c r="K6" s="148">
        <v>0</v>
      </c>
      <c r="L6" s="149">
        <v>0</v>
      </c>
    </row>
    <row r="7" spans="1:12" s="95" customFormat="1" ht="18" customHeight="1">
      <c r="A7" s="360"/>
      <c r="B7" s="360"/>
      <c r="C7" s="150" t="s">
        <v>66</v>
      </c>
      <c r="D7" s="151">
        <f>SUM(E7:F7)</f>
        <v>0</v>
      </c>
      <c r="E7" s="151">
        <v>0</v>
      </c>
      <c r="F7" s="152">
        <v>0</v>
      </c>
      <c r="G7" s="153">
        <v>0</v>
      </c>
      <c r="H7" s="154">
        <v>0</v>
      </c>
      <c r="I7" s="154">
        <v>0</v>
      </c>
      <c r="J7" s="154">
        <v>0</v>
      </c>
      <c r="K7" s="154">
        <v>0</v>
      </c>
      <c r="L7" s="155">
        <v>0</v>
      </c>
    </row>
    <row r="8" spans="1:12" s="95" customFormat="1" ht="18" customHeight="1">
      <c r="A8" s="477" t="s">
        <v>86</v>
      </c>
      <c r="B8" s="477"/>
      <c r="C8" s="156" t="s">
        <v>85</v>
      </c>
      <c r="D8" s="157">
        <f>SUM(E8:F8)</f>
        <v>39</v>
      </c>
      <c r="E8" s="157">
        <v>3</v>
      </c>
      <c r="F8" s="158">
        <f>SUM(G8:L8)</f>
        <v>36</v>
      </c>
      <c r="G8" s="159">
        <v>15</v>
      </c>
      <c r="H8" s="160">
        <v>18</v>
      </c>
      <c r="I8" s="160">
        <v>0</v>
      </c>
      <c r="J8" s="160">
        <v>3</v>
      </c>
      <c r="K8" s="160">
        <v>0</v>
      </c>
      <c r="L8" s="161">
        <v>0</v>
      </c>
    </row>
    <row r="9" spans="1:12" s="95" customFormat="1" ht="18" customHeight="1">
      <c r="A9" s="478"/>
      <c r="B9" s="478"/>
      <c r="C9" s="162" t="s">
        <v>66</v>
      </c>
      <c r="D9" s="163">
        <f>SUM(E9:F9)</f>
        <v>0</v>
      </c>
      <c r="E9" s="163">
        <v>0</v>
      </c>
      <c r="F9" s="164">
        <v>0</v>
      </c>
      <c r="G9" s="165">
        <v>0</v>
      </c>
      <c r="H9" s="166">
        <v>0</v>
      </c>
      <c r="I9" s="166">
        <v>0</v>
      </c>
      <c r="J9" s="166">
        <v>0</v>
      </c>
      <c r="K9" s="166">
        <v>0</v>
      </c>
      <c r="L9" s="167">
        <v>0</v>
      </c>
    </row>
    <row r="10" spans="1:12" s="95" customFormat="1" ht="18" customHeight="1">
      <c r="A10" s="477" t="s">
        <v>251</v>
      </c>
      <c r="B10" s="477"/>
      <c r="C10" s="156" t="s">
        <v>85</v>
      </c>
      <c r="D10" s="157">
        <v>0</v>
      </c>
      <c r="E10" s="157">
        <v>0</v>
      </c>
      <c r="F10" s="328">
        <v>0</v>
      </c>
      <c r="G10" s="160">
        <v>0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</row>
    <row r="11" spans="1:12" s="95" customFormat="1" ht="18" customHeight="1">
      <c r="A11" s="478"/>
      <c r="B11" s="478"/>
      <c r="C11" s="162" t="s">
        <v>66</v>
      </c>
      <c r="D11" s="163">
        <f>SUM(E11,F11)</f>
        <v>1</v>
      </c>
      <c r="E11" s="163">
        <v>0</v>
      </c>
      <c r="F11" s="328">
        <f>SUM(G11:L11)</f>
        <v>1</v>
      </c>
      <c r="G11" s="166">
        <v>0</v>
      </c>
      <c r="H11" s="154">
        <v>1</v>
      </c>
      <c r="I11" s="154">
        <v>0</v>
      </c>
      <c r="J11" s="154">
        <v>0</v>
      </c>
      <c r="K11" s="154">
        <v>0</v>
      </c>
      <c r="L11" s="155">
        <v>0</v>
      </c>
    </row>
    <row r="12" spans="1:12" s="95" customFormat="1" ht="18" customHeight="1">
      <c r="A12" s="360" t="s">
        <v>1</v>
      </c>
      <c r="B12" s="360"/>
      <c r="C12" s="150" t="s">
        <v>85</v>
      </c>
      <c r="D12" s="151">
        <f>D6+D8+D10</f>
        <v>42</v>
      </c>
      <c r="E12" s="151">
        <f aca="true" t="shared" si="0" ref="E12:L12">E6+E8+E10</f>
        <v>3</v>
      </c>
      <c r="F12" s="168">
        <f t="shared" si="0"/>
        <v>39</v>
      </c>
      <c r="G12" s="160">
        <f t="shared" si="0"/>
        <v>15</v>
      </c>
      <c r="H12" s="160">
        <f t="shared" si="0"/>
        <v>21</v>
      </c>
      <c r="I12" s="160">
        <f t="shared" si="0"/>
        <v>0</v>
      </c>
      <c r="J12" s="160">
        <f t="shared" si="0"/>
        <v>3</v>
      </c>
      <c r="K12" s="160">
        <f t="shared" si="0"/>
        <v>0</v>
      </c>
      <c r="L12" s="161">
        <f t="shared" si="0"/>
        <v>0</v>
      </c>
    </row>
    <row r="13" spans="1:12" s="95" customFormat="1" ht="18" customHeight="1" thickBot="1">
      <c r="A13" s="479"/>
      <c r="B13" s="479"/>
      <c r="C13" s="169" t="s">
        <v>66</v>
      </c>
      <c r="D13" s="170">
        <f>SUM(D11)</f>
        <v>1</v>
      </c>
      <c r="E13" s="170">
        <f aca="true" t="shared" si="1" ref="E13:L13">SUM(E11)</f>
        <v>0</v>
      </c>
      <c r="F13" s="171">
        <f t="shared" si="1"/>
        <v>1</v>
      </c>
      <c r="G13" s="172">
        <f t="shared" si="1"/>
        <v>0</v>
      </c>
      <c r="H13" s="172">
        <f t="shared" si="1"/>
        <v>1</v>
      </c>
      <c r="I13" s="172">
        <f t="shared" si="1"/>
        <v>0</v>
      </c>
      <c r="J13" s="172">
        <f t="shared" si="1"/>
        <v>0</v>
      </c>
      <c r="K13" s="172">
        <f t="shared" si="1"/>
        <v>0</v>
      </c>
      <c r="L13" s="173">
        <f t="shared" si="1"/>
        <v>0</v>
      </c>
    </row>
    <row r="14" spans="1:12" s="95" customFormat="1" ht="17.25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</row>
    <row r="15" s="95" customFormat="1" ht="15" customHeight="1" thickBot="1">
      <c r="A15" s="115" t="s">
        <v>240</v>
      </c>
    </row>
    <row r="16" spans="1:12" s="95" customFormat="1" ht="17.25" customHeight="1">
      <c r="A16" s="354" t="s">
        <v>75</v>
      </c>
      <c r="B16" s="354"/>
      <c r="C16" s="346"/>
      <c r="D16" s="365" t="s">
        <v>1</v>
      </c>
      <c r="E16" s="403"/>
      <c r="F16" s="403"/>
      <c r="G16" s="403" t="s">
        <v>87</v>
      </c>
      <c r="H16" s="403"/>
      <c r="I16" s="403"/>
      <c r="J16" s="365" t="s">
        <v>88</v>
      </c>
      <c r="K16" s="403"/>
      <c r="L16" s="380"/>
    </row>
    <row r="17" spans="1:12" s="95" customFormat="1" ht="15.75" customHeight="1">
      <c r="A17" s="355"/>
      <c r="B17" s="355"/>
      <c r="C17" s="347"/>
      <c r="D17" s="97" t="s">
        <v>1</v>
      </c>
      <c r="E17" s="98" t="s">
        <v>89</v>
      </c>
      <c r="F17" s="99" t="s">
        <v>90</v>
      </c>
      <c r="G17" s="100" t="s">
        <v>1</v>
      </c>
      <c r="H17" s="98" t="s">
        <v>89</v>
      </c>
      <c r="I17" s="99" t="s">
        <v>90</v>
      </c>
      <c r="J17" s="97" t="s">
        <v>1</v>
      </c>
      <c r="K17" s="98" t="s">
        <v>89</v>
      </c>
      <c r="L17" s="101" t="s">
        <v>90</v>
      </c>
    </row>
    <row r="18" spans="1:12" s="95" customFormat="1" ht="22.5" customHeight="1">
      <c r="A18" s="361" t="s">
        <v>1</v>
      </c>
      <c r="B18" s="450"/>
      <c r="C18" s="450"/>
      <c r="D18" s="14">
        <f aca="true" t="shared" si="2" ref="D18:K18">SUM(D19,D22,D26,D31,D35,D40,D42)</f>
        <v>1848</v>
      </c>
      <c r="E18" s="103">
        <f t="shared" si="2"/>
        <v>718</v>
      </c>
      <c r="F18" s="121">
        <f t="shared" si="2"/>
        <v>1130</v>
      </c>
      <c r="G18" s="16">
        <f t="shared" si="2"/>
        <v>314</v>
      </c>
      <c r="H18" s="103">
        <f t="shared" si="2"/>
        <v>46</v>
      </c>
      <c r="I18" s="121">
        <f t="shared" si="2"/>
        <v>268</v>
      </c>
      <c r="J18" s="14">
        <f t="shared" si="2"/>
        <v>1534</v>
      </c>
      <c r="K18" s="103">
        <f t="shared" si="2"/>
        <v>672</v>
      </c>
      <c r="L18" s="14">
        <f>SUM(L19,L22,L26,L31,L35,L40,L42)</f>
        <v>862</v>
      </c>
    </row>
    <row r="19" spans="1:12" s="95" customFormat="1" ht="19.5" customHeight="1">
      <c r="A19" s="454" t="s">
        <v>67</v>
      </c>
      <c r="B19" s="374" t="s">
        <v>1</v>
      </c>
      <c r="C19" s="451"/>
      <c r="D19" s="134">
        <f aca="true" t="shared" si="3" ref="D19:D44">SUM(E19:F19)</f>
        <v>155</v>
      </c>
      <c r="E19" s="126">
        <f>SUM(E20:E21)</f>
        <v>128</v>
      </c>
      <c r="F19" s="127">
        <f>SUM(F20:F21)</f>
        <v>27</v>
      </c>
      <c r="G19" s="125">
        <v>0</v>
      </c>
      <c r="H19" s="126">
        <v>0</v>
      </c>
      <c r="I19" s="127">
        <v>0</v>
      </c>
      <c r="J19" s="134">
        <f aca="true" t="shared" si="4" ref="J19:J27">SUM(K19:L19)</f>
        <v>155</v>
      </c>
      <c r="K19" s="126">
        <f>SUM(K20:K21)</f>
        <v>128</v>
      </c>
      <c r="L19" s="134">
        <f>SUM(L20:L21)</f>
        <v>27</v>
      </c>
    </row>
    <row r="20" spans="1:12" s="95" customFormat="1" ht="19.5" customHeight="1">
      <c r="A20" s="455"/>
      <c r="B20" s="462" t="s">
        <v>22</v>
      </c>
      <c r="C20" s="463"/>
      <c r="D20" s="14">
        <f t="shared" si="3"/>
        <v>91</v>
      </c>
      <c r="E20" s="103">
        <f>SUM(H20,K20)</f>
        <v>83</v>
      </c>
      <c r="F20" s="121">
        <f>SUM(I20,L20)</f>
        <v>8</v>
      </c>
      <c r="G20" s="16">
        <v>0</v>
      </c>
      <c r="H20" s="103">
        <v>0</v>
      </c>
      <c r="I20" s="121">
        <v>0</v>
      </c>
      <c r="J20" s="14">
        <f t="shared" si="4"/>
        <v>91</v>
      </c>
      <c r="K20" s="103">
        <v>83</v>
      </c>
      <c r="L20" s="14">
        <v>8</v>
      </c>
    </row>
    <row r="21" spans="1:12" s="95" customFormat="1" ht="19.5" customHeight="1">
      <c r="A21" s="456"/>
      <c r="B21" s="464" t="s">
        <v>32</v>
      </c>
      <c r="C21" s="465"/>
      <c r="D21" s="104">
        <f t="shared" si="3"/>
        <v>64</v>
      </c>
      <c r="E21" s="105">
        <f>SUM(H21,K21)</f>
        <v>45</v>
      </c>
      <c r="F21" s="132">
        <f>SUM(I21,L21)</f>
        <v>19</v>
      </c>
      <c r="G21" s="107">
        <v>0</v>
      </c>
      <c r="H21" s="105">
        <v>0</v>
      </c>
      <c r="I21" s="132">
        <v>0</v>
      </c>
      <c r="J21" s="104">
        <f t="shared" si="4"/>
        <v>64</v>
      </c>
      <c r="K21" s="105">
        <v>45</v>
      </c>
      <c r="L21" s="104">
        <v>19</v>
      </c>
    </row>
    <row r="22" spans="1:12" s="95" customFormat="1" ht="19.5" customHeight="1">
      <c r="A22" s="461" t="s">
        <v>68</v>
      </c>
      <c r="B22" s="469" t="s">
        <v>1</v>
      </c>
      <c r="C22" s="470"/>
      <c r="D22" s="19">
        <f t="shared" si="3"/>
        <v>672</v>
      </c>
      <c r="E22" s="20">
        <f>SUM(E23:E25)</f>
        <v>131</v>
      </c>
      <c r="F22" s="175">
        <f>SUM(F23:F25)</f>
        <v>541</v>
      </c>
      <c r="G22" s="22">
        <f>SUM(H22:I22)</f>
        <v>314</v>
      </c>
      <c r="H22" s="20">
        <f>SUM(H23:H25)</f>
        <v>46</v>
      </c>
      <c r="I22" s="175">
        <f>SUM(I23:I25)</f>
        <v>268</v>
      </c>
      <c r="J22" s="19">
        <f t="shared" si="4"/>
        <v>358</v>
      </c>
      <c r="K22" s="20">
        <f>SUM(K23:K25)</f>
        <v>85</v>
      </c>
      <c r="L22" s="19">
        <f>SUM(L23:L25)</f>
        <v>273</v>
      </c>
    </row>
    <row r="23" spans="1:12" s="95" customFormat="1" ht="19.5" customHeight="1">
      <c r="A23" s="455"/>
      <c r="B23" s="457" t="s">
        <v>37</v>
      </c>
      <c r="C23" s="458"/>
      <c r="D23" s="14">
        <f t="shared" si="3"/>
        <v>524</v>
      </c>
      <c r="E23" s="103">
        <f aca="true" t="shared" si="5" ref="E23:F25">SUM(H23,K23)</f>
        <v>76</v>
      </c>
      <c r="F23" s="121">
        <f t="shared" si="5"/>
        <v>448</v>
      </c>
      <c r="G23" s="16">
        <f>SUM(H23:I23)</f>
        <v>314</v>
      </c>
      <c r="H23" s="103">
        <v>46</v>
      </c>
      <c r="I23" s="121">
        <v>268</v>
      </c>
      <c r="J23" s="14">
        <f t="shared" si="4"/>
        <v>210</v>
      </c>
      <c r="K23" s="103">
        <v>30</v>
      </c>
      <c r="L23" s="14">
        <v>180</v>
      </c>
    </row>
    <row r="24" spans="1:12" s="95" customFormat="1" ht="19.5" customHeight="1">
      <c r="A24" s="455"/>
      <c r="B24" s="457" t="s">
        <v>91</v>
      </c>
      <c r="C24" s="458"/>
      <c r="D24" s="14">
        <f t="shared" si="3"/>
        <v>64</v>
      </c>
      <c r="E24" s="103">
        <f t="shared" si="5"/>
        <v>0</v>
      </c>
      <c r="F24" s="121">
        <f t="shared" si="5"/>
        <v>64</v>
      </c>
      <c r="G24" s="16">
        <v>0</v>
      </c>
      <c r="H24" s="103">
        <v>0</v>
      </c>
      <c r="I24" s="121">
        <v>0</v>
      </c>
      <c r="J24" s="14">
        <f t="shared" si="4"/>
        <v>64</v>
      </c>
      <c r="K24" s="103">
        <v>0</v>
      </c>
      <c r="L24" s="14">
        <v>64</v>
      </c>
    </row>
    <row r="25" spans="1:12" s="95" customFormat="1" ht="19.5" customHeight="1">
      <c r="A25" s="455"/>
      <c r="B25" s="457" t="s">
        <v>108</v>
      </c>
      <c r="C25" s="458"/>
      <c r="D25" s="14">
        <f t="shared" si="3"/>
        <v>84</v>
      </c>
      <c r="E25" s="103">
        <f t="shared" si="5"/>
        <v>55</v>
      </c>
      <c r="F25" s="121">
        <f t="shared" si="5"/>
        <v>29</v>
      </c>
      <c r="G25" s="16">
        <v>0</v>
      </c>
      <c r="H25" s="103">
        <v>0</v>
      </c>
      <c r="I25" s="121">
        <v>0</v>
      </c>
      <c r="J25" s="14">
        <f t="shared" si="4"/>
        <v>84</v>
      </c>
      <c r="K25" s="103">
        <v>55</v>
      </c>
      <c r="L25" s="14">
        <v>29</v>
      </c>
    </row>
    <row r="26" spans="1:12" s="95" customFormat="1" ht="19.5" customHeight="1">
      <c r="A26" s="454" t="s">
        <v>111</v>
      </c>
      <c r="B26" s="469" t="s">
        <v>1</v>
      </c>
      <c r="C26" s="470"/>
      <c r="D26" s="134">
        <f t="shared" si="3"/>
        <v>288</v>
      </c>
      <c r="E26" s="126">
        <f>SUM(E27:E30)</f>
        <v>121</v>
      </c>
      <c r="F26" s="127">
        <f>SUM(F27:F30)</f>
        <v>167</v>
      </c>
      <c r="G26" s="125">
        <v>0</v>
      </c>
      <c r="H26" s="126">
        <v>0</v>
      </c>
      <c r="I26" s="127">
        <v>0</v>
      </c>
      <c r="J26" s="134">
        <f t="shared" si="4"/>
        <v>288</v>
      </c>
      <c r="K26" s="126">
        <f>SUM(K27:K30)</f>
        <v>121</v>
      </c>
      <c r="L26" s="134">
        <f>SUM(L27:L30)</f>
        <v>167</v>
      </c>
    </row>
    <row r="27" spans="1:12" s="95" customFormat="1" ht="19.5" customHeight="1">
      <c r="A27" s="455"/>
      <c r="B27" s="457" t="s">
        <v>93</v>
      </c>
      <c r="C27" s="458"/>
      <c r="D27" s="14">
        <f t="shared" si="3"/>
        <v>157</v>
      </c>
      <c r="E27" s="103">
        <f aca="true" t="shared" si="6" ref="E27:E44">SUM(H27,K27)</f>
        <v>69</v>
      </c>
      <c r="F27" s="121">
        <f aca="true" t="shared" si="7" ref="F27:F44">SUM(I27,L27)</f>
        <v>88</v>
      </c>
      <c r="G27" s="16">
        <v>0</v>
      </c>
      <c r="H27" s="103">
        <v>0</v>
      </c>
      <c r="I27" s="121">
        <v>0</v>
      </c>
      <c r="J27" s="14">
        <f t="shared" si="4"/>
        <v>157</v>
      </c>
      <c r="K27" s="103">
        <v>69</v>
      </c>
      <c r="L27" s="14">
        <v>88</v>
      </c>
    </row>
    <row r="28" spans="1:12" s="95" customFormat="1" ht="19.5" customHeight="1">
      <c r="A28" s="455"/>
      <c r="B28" s="457" t="s">
        <v>94</v>
      </c>
      <c r="C28" s="458"/>
      <c r="D28" s="14">
        <f t="shared" si="3"/>
        <v>11</v>
      </c>
      <c r="E28" s="103">
        <f t="shared" si="6"/>
        <v>10</v>
      </c>
      <c r="F28" s="121">
        <f t="shared" si="7"/>
        <v>1</v>
      </c>
      <c r="G28" s="16">
        <v>0</v>
      </c>
      <c r="H28" s="103">
        <v>0</v>
      </c>
      <c r="I28" s="121">
        <v>0</v>
      </c>
      <c r="J28" s="14">
        <f aca="true" t="shared" si="8" ref="J28:J44">SUM(K28:L28)</f>
        <v>11</v>
      </c>
      <c r="K28" s="103">
        <v>10</v>
      </c>
      <c r="L28" s="14">
        <v>1</v>
      </c>
    </row>
    <row r="29" spans="1:12" s="95" customFormat="1" ht="19.5" customHeight="1">
      <c r="A29" s="455"/>
      <c r="B29" s="457" t="s">
        <v>95</v>
      </c>
      <c r="C29" s="458"/>
      <c r="D29" s="14">
        <f t="shared" si="3"/>
        <v>101</v>
      </c>
      <c r="E29" s="103">
        <f t="shared" si="6"/>
        <v>42</v>
      </c>
      <c r="F29" s="121">
        <f t="shared" si="7"/>
        <v>59</v>
      </c>
      <c r="G29" s="16">
        <v>0</v>
      </c>
      <c r="H29" s="103">
        <v>0</v>
      </c>
      <c r="I29" s="121">
        <v>0</v>
      </c>
      <c r="J29" s="14">
        <f t="shared" si="8"/>
        <v>101</v>
      </c>
      <c r="K29" s="103">
        <v>42</v>
      </c>
      <c r="L29" s="14">
        <v>59</v>
      </c>
    </row>
    <row r="30" spans="1:12" s="95" customFormat="1" ht="19.5" customHeight="1">
      <c r="A30" s="456"/>
      <c r="B30" s="464" t="s">
        <v>92</v>
      </c>
      <c r="C30" s="465"/>
      <c r="D30" s="104">
        <f t="shared" si="3"/>
        <v>19</v>
      </c>
      <c r="E30" s="105">
        <f t="shared" si="6"/>
        <v>0</v>
      </c>
      <c r="F30" s="132">
        <f t="shared" si="7"/>
        <v>19</v>
      </c>
      <c r="G30" s="107">
        <v>0</v>
      </c>
      <c r="H30" s="105">
        <v>0</v>
      </c>
      <c r="I30" s="132">
        <v>0</v>
      </c>
      <c r="J30" s="104">
        <f t="shared" si="8"/>
        <v>19</v>
      </c>
      <c r="K30" s="105">
        <v>0</v>
      </c>
      <c r="L30" s="104">
        <v>19</v>
      </c>
    </row>
    <row r="31" spans="1:12" s="95" customFormat="1" ht="19.5" customHeight="1">
      <c r="A31" s="452" t="s">
        <v>119</v>
      </c>
      <c r="B31" s="459" t="s">
        <v>1</v>
      </c>
      <c r="C31" s="460"/>
      <c r="D31" s="19">
        <f t="shared" si="3"/>
        <v>307</v>
      </c>
      <c r="E31" s="20">
        <f t="shared" si="6"/>
        <v>106</v>
      </c>
      <c r="F31" s="175">
        <f t="shared" si="7"/>
        <v>201</v>
      </c>
      <c r="G31" s="22">
        <v>0</v>
      </c>
      <c r="H31" s="20">
        <v>0</v>
      </c>
      <c r="I31" s="175">
        <v>0</v>
      </c>
      <c r="J31" s="19">
        <f t="shared" si="8"/>
        <v>307</v>
      </c>
      <c r="K31" s="20">
        <f>SUM(K32:K34)</f>
        <v>106</v>
      </c>
      <c r="L31" s="19">
        <f>SUM(L32:L34)</f>
        <v>201</v>
      </c>
    </row>
    <row r="32" spans="1:12" s="95" customFormat="1" ht="19.5" customHeight="1">
      <c r="A32" s="453"/>
      <c r="B32" s="457" t="s">
        <v>46</v>
      </c>
      <c r="C32" s="458"/>
      <c r="D32" s="14">
        <f t="shared" si="3"/>
        <v>71</v>
      </c>
      <c r="E32" s="103">
        <f t="shared" si="6"/>
        <v>33</v>
      </c>
      <c r="F32" s="121">
        <f t="shared" si="7"/>
        <v>38</v>
      </c>
      <c r="G32" s="16">
        <v>0</v>
      </c>
      <c r="H32" s="103"/>
      <c r="I32" s="121">
        <v>0</v>
      </c>
      <c r="J32" s="14">
        <f t="shared" si="8"/>
        <v>71</v>
      </c>
      <c r="K32" s="103">
        <v>33</v>
      </c>
      <c r="L32" s="14">
        <v>38</v>
      </c>
    </row>
    <row r="33" spans="1:12" s="95" customFormat="1" ht="19.5" customHeight="1">
      <c r="A33" s="453"/>
      <c r="B33" s="457" t="s">
        <v>115</v>
      </c>
      <c r="C33" s="458"/>
      <c r="D33" s="14">
        <f t="shared" si="3"/>
        <v>117</v>
      </c>
      <c r="E33" s="103">
        <f t="shared" si="6"/>
        <v>53</v>
      </c>
      <c r="F33" s="121">
        <f t="shared" si="7"/>
        <v>64</v>
      </c>
      <c r="G33" s="16">
        <v>0</v>
      </c>
      <c r="H33" s="103">
        <v>0</v>
      </c>
      <c r="I33" s="121">
        <v>0</v>
      </c>
      <c r="J33" s="14">
        <f t="shared" si="8"/>
        <v>117</v>
      </c>
      <c r="K33" s="103">
        <v>53</v>
      </c>
      <c r="L33" s="14">
        <v>64</v>
      </c>
    </row>
    <row r="34" spans="1:12" s="95" customFormat="1" ht="19.5" customHeight="1">
      <c r="A34" s="453"/>
      <c r="B34" s="457" t="s">
        <v>92</v>
      </c>
      <c r="C34" s="458"/>
      <c r="D34" s="14">
        <f t="shared" si="3"/>
        <v>119</v>
      </c>
      <c r="E34" s="103">
        <f t="shared" si="6"/>
        <v>20</v>
      </c>
      <c r="F34" s="121">
        <f t="shared" si="7"/>
        <v>99</v>
      </c>
      <c r="G34" s="16">
        <v>0</v>
      </c>
      <c r="H34" s="103">
        <v>0</v>
      </c>
      <c r="I34" s="121">
        <v>0</v>
      </c>
      <c r="J34" s="14">
        <f t="shared" si="8"/>
        <v>119</v>
      </c>
      <c r="K34" s="103">
        <v>20</v>
      </c>
      <c r="L34" s="14">
        <v>99</v>
      </c>
    </row>
    <row r="35" spans="1:12" s="95" customFormat="1" ht="19.5" customHeight="1">
      <c r="A35" s="454" t="s">
        <v>70</v>
      </c>
      <c r="B35" s="469" t="s">
        <v>1</v>
      </c>
      <c r="C35" s="470"/>
      <c r="D35" s="134">
        <f t="shared" si="3"/>
        <v>113</v>
      </c>
      <c r="E35" s="126">
        <f t="shared" si="6"/>
        <v>60</v>
      </c>
      <c r="F35" s="127">
        <f t="shared" si="7"/>
        <v>53</v>
      </c>
      <c r="G35" s="125">
        <v>0</v>
      </c>
      <c r="H35" s="126">
        <v>0</v>
      </c>
      <c r="I35" s="127">
        <v>0</v>
      </c>
      <c r="J35" s="134">
        <f t="shared" si="8"/>
        <v>113</v>
      </c>
      <c r="K35" s="126">
        <f>SUM(K36:K39)</f>
        <v>60</v>
      </c>
      <c r="L35" s="134">
        <f>SUM(L36:L39)</f>
        <v>53</v>
      </c>
    </row>
    <row r="36" spans="1:12" s="95" customFormat="1" ht="19.5" customHeight="1">
      <c r="A36" s="455"/>
      <c r="B36" s="475" t="s">
        <v>49</v>
      </c>
      <c r="C36" s="476"/>
      <c r="D36" s="14">
        <f t="shared" si="3"/>
        <v>41</v>
      </c>
      <c r="E36" s="103">
        <f t="shared" si="6"/>
        <v>32</v>
      </c>
      <c r="F36" s="121">
        <f t="shared" si="7"/>
        <v>9</v>
      </c>
      <c r="G36" s="16">
        <v>0</v>
      </c>
      <c r="H36" s="103">
        <v>0</v>
      </c>
      <c r="I36" s="121">
        <v>0</v>
      </c>
      <c r="J36" s="14">
        <f t="shared" si="8"/>
        <v>41</v>
      </c>
      <c r="K36" s="103">
        <v>32</v>
      </c>
      <c r="L36" s="14">
        <v>9</v>
      </c>
    </row>
    <row r="37" spans="1:12" s="95" customFormat="1" ht="19.5" customHeight="1">
      <c r="A37" s="455"/>
      <c r="B37" s="457" t="s">
        <v>112</v>
      </c>
      <c r="C37" s="458"/>
      <c r="D37" s="14">
        <f t="shared" si="3"/>
        <v>40</v>
      </c>
      <c r="E37" s="103">
        <f t="shared" si="6"/>
        <v>27</v>
      </c>
      <c r="F37" s="121">
        <f t="shared" si="7"/>
        <v>13</v>
      </c>
      <c r="G37" s="16">
        <v>0</v>
      </c>
      <c r="H37" s="103">
        <v>0</v>
      </c>
      <c r="I37" s="121">
        <v>0</v>
      </c>
      <c r="J37" s="14">
        <f t="shared" si="8"/>
        <v>40</v>
      </c>
      <c r="K37" s="103">
        <v>27</v>
      </c>
      <c r="L37" s="14">
        <v>13</v>
      </c>
    </row>
    <row r="38" spans="1:12" s="95" customFormat="1" ht="19.5" customHeight="1">
      <c r="A38" s="455"/>
      <c r="B38" s="457" t="s">
        <v>126</v>
      </c>
      <c r="C38" s="458"/>
      <c r="D38" s="14">
        <f t="shared" si="3"/>
        <v>19</v>
      </c>
      <c r="E38" s="103">
        <f t="shared" si="6"/>
        <v>1</v>
      </c>
      <c r="F38" s="121">
        <f t="shared" si="7"/>
        <v>18</v>
      </c>
      <c r="G38" s="16">
        <v>0</v>
      </c>
      <c r="H38" s="103">
        <v>0</v>
      </c>
      <c r="I38" s="121">
        <v>0</v>
      </c>
      <c r="J38" s="14">
        <f t="shared" si="8"/>
        <v>19</v>
      </c>
      <c r="K38" s="103">
        <v>1</v>
      </c>
      <c r="L38" s="14">
        <v>18</v>
      </c>
    </row>
    <row r="39" spans="1:12" s="95" customFormat="1" ht="19.5" customHeight="1">
      <c r="A39" s="456"/>
      <c r="B39" s="464" t="s">
        <v>92</v>
      </c>
      <c r="C39" s="465"/>
      <c r="D39" s="104">
        <f t="shared" si="3"/>
        <v>13</v>
      </c>
      <c r="E39" s="105">
        <f t="shared" si="6"/>
        <v>0</v>
      </c>
      <c r="F39" s="132">
        <f t="shared" si="7"/>
        <v>13</v>
      </c>
      <c r="G39" s="107">
        <v>0</v>
      </c>
      <c r="H39" s="105">
        <v>0</v>
      </c>
      <c r="I39" s="132">
        <v>0</v>
      </c>
      <c r="J39" s="104">
        <f t="shared" si="8"/>
        <v>13</v>
      </c>
      <c r="K39" s="105">
        <v>0</v>
      </c>
      <c r="L39" s="104">
        <v>13</v>
      </c>
    </row>
    <row r="40" spans="1:12" s="95" customFormat="1" ht="19.5" customHeight="1">
      <c r="A40" s="471" t="s">
        <v>71</v>
      </c>
      <c r="B40" s="469" t="s">
        <v>1</v>
      </c>
      <c r="C40" s="470"/>
      <c r="D40" s="134">
        <f t="shared" si="3"/>
        <v>41</v>
      </c>
      <c r="E40" s="126">
        <f t="shared" si="6"/>
        <v>5</v>
      </c>
      <c r="F40" s="127">
        <f t="shared" si="7"/>
        <v>36</v>
      </c>
      <c r="G40" s="125">
        <v>0</v>
      </c>
      <c r="H40" s="126">
        <v>0</v>
      </c>
      <c r="I40" s="127">
        <v>0</v>
      </c>
      <c r="J40" s="134">
        <f t="shared" si="8"/>
        <v>41</v>
      </c>
      <c r="K40" s="126">
        <v>5</v>
      </c>
      <c r="L40" s="134">
        <v>36</v>
      </c>
    </row>
    <row r="41" spans="1:12" s="95" customFormat="1" ht="19.5" customHeight="1">
      <c r="A41" s="472"/>
      <c r="B41" s="457" t="s">
        <v>53</v>
      </c>
      <c r="C41" s="458"/>
      <c r="D41" s="176">
        <f t="shared" si="3"/>
        <v>41</v>
      </c>
      <c r="E41" s="177">
        <f t="shared" si="6"/>
        <v>5</v>
      </c>
      <c r="F41" s="178">
        <f t="shared" si="7"/>
        <v>36</v>
      </c>
      <c r="G41" s="176">
        <v>0</v>
      </c>
      <c r="H41" s="177">
        <v>0</v>
      </c>
      <c r="I41" s="178">
        <v>0</v>
      </c>
      <c r="J41" s="179">
        <f t="shared" si="8"/>
        <v>41</v>
      </c>
      <c r="K41" s="177">
        <v>5</v>
      </c>
      <c r="L41" s="179">
        <v>36</v>
      </c>
    </row>
    <row r="42" spans="1:12" s="95" customFormat="1" ht="19.5" customHeight="1">
      <c r="A42" s="466" t="s">
        <v>227</v>
      </c>
      <c r="B42" s="469" t="s">
        <v>1</v>
      </c>
      <c r="C42" s="470"/>
      <c r="D42" s="19">
        <f t="shared" si="3"/>
        <v>272</v>
      </c>
      <c r="E42" s="20">
        <f t="shared" si="6"/>
        <v>167</v>
      </c>
      <c r="F42" s="175">
        <f t="shared" si="7"/>
        <v>105</v>
      </c>
      <c r="G42" s="22">
        <v>0</v>
      </c>
      <c r="H42" s="20">
        <v>0</v>
      </c>
      <c r="I42" s="175">
        <v>0</v>
      </c>
      <c r="J42" s="19">
        <f t="shared" si="8"/>
        <v>272</v>
      </c>
      <c r="K42" s="20">
        <f>SUM(K43:K44)</f>
        <v>167</v>
      </c>
      <c r="L42" s="19">
        <f>SUM(L43:L44)</f>
        <v>105</v>
      </c>
    </row>
    <row r="43" spans="1:12" s="95" customFormat="1" ht="19.5" customHeight="1">
      <c r="A43" s="467"/>
      <c r="B43" s="475" t="s">
        <v>116</v>
      </c>
      <c r="C43" s="476"/>
      <c r="D43" s="14">
        <f t="shared" si="3"/>
        <v>79</v>
      </c>
      <c r="E43" s="103">
        <f t="shared" si="6"/>
        <v>13</v>
      </c>
      <c r="F43" s="121">
        <f t="shared" si="7"/>
        <v>66</v>
      </c>
      <c r="G43" s="16">
        <v>0</v>
      </c>
      <c r="H43" s="103">
        <v>0</v>
      </c>
      <c r="I43" s="121">
        <v>0</v>
      </c>
      <c r="J43" s="14">
        <f t="shared" si="8"/>
        <v>79</v>
      </c>
      <c r="K43" s="103">
        <v>13</v>
      </c>
      <c r="L43" s="14">
        <v>66</v>
      </c>
    </row>
    <row r="44" spans="1:12" s="95" customFormat="1" ht="19.5" customHeight="1" thickBot="1">
      <c r="A44" s="468"/>
      <c r="B44" s="473" t="s">
        <v>92</v>
      </c>
      <c r="C44" s="474"/>
      <c r="D44" s="25">
        <f t="shared" si="3"/>
        <v>193</v>
      </c>
      <c r="E44" s="137">
        <f t="shared" si="6"/>
        <v>154</v>
      </c>
      <c r="F44" s="138">
        <f t="shared" si="7"/>
        <v>39</v>
      </c>
      <c r="G44" s="27">
        <v>0</v>
      </c>
      <c r="H44" s="137">
        <v>0</v>
      </c>
      <c r="I44" s="138">
        <v>0</v>
      </c>
      <c r="J44" s="25">
        <f t="shared" si="8"/>
        <v>193</v>
      </c>
      <c r="K44" s="137">
        <v>154</v>
      </c>
      <c r="L44" s="25">
        <v>39</v>
      </c>
    </row>
    <row r="45" ht="12.75">
      <c r="A45" s="128"/>
    </row>
  </sheetData>
  <sheetProtection/>
  <mergeCells count="48">
    <mergeCell ref="F4:F5"/>
    <mergeCell ref="L4:L5"/>
    <mergeCell ref="A6:B7"/>
    <mergeCell ref="F3:L3"/>
    <mergeCell ref="D3:D5"/>
    <mergeCell ref="E3:E5"/>
    <mergeCell ref="A3:C5"/>
    <mergeCell ref="B26:C26"/>
    <mergeCell ref="B27:C27"/>
    <mergeCell ref="B28:C28"/>
    <mergeCell ref="B29:C29"/>
    <mergeCell ref="B39:C39"/>
    <mergeCell ref="B36:C36"/>
    <mergeCell ref="B30:C30"/>
    <mergeCell ref="B32:C32"/>
    <mergeCell ref="B33:C33"/>
    <mergeCell ref="B35:C35"/>
    <mergeCell ref="B22:C22"/>
    <mergeCell ref="B23:C23"/>
    <mergeCell ref="A8:B9"/>
    <mergeCell ref="A12:B13"/>
    <mergeCell ref="A16:C17"/>
    <mergeCell ref="A19:A21"/>
    <mergeCell ref="A10:B11"/>
    <mergeCell ref="A42:A44"/>
    <mergeCell ref="B40:C40"/>
    <mergeCell ref="B41:C41"/>
    <mergeCell ref="A35:A39"/>
    <mergeCell ref="A40:A41"/>
    <mergeCell ref="B44:C44"/>
    <mergeCell ref="B42:C42"/>
    <mergeCell ref="B43:C43"/>
    <mergeCell ref="B37:C37"/>
    <mergeCell ref="B38:C38"/>
    <mergeCell ref="A31:A34"/>
    <mergeCell ref="A26:A30"/>
    <mergeCell ref="B34:C34"/>
    <mergeCell ref="G16:I16"/>
    <mergeCell ref="B31:C31"/>
    <mergeCell ref="B24:C24"/>
    <mergeCell ref="A22:A25"/>
    <mergeCell ref="B20:C20"/>
    <mergeCell ref="B21:C21"/>
    <mergeCell ref="B25:C25"/>
    <mergeCell ref="J16:L16"/>
    <mergeCell ref="A18:C18"/>
    <mergeCell ref="B19:C19"/>
    <mergeCell ref="D16:F16"/>
  </mergeCells>
  <printOptions horizontalCentered="1"/>
  <pageMargins left="0.6299212598425197" right="0.3937007874015748" top="0.6692913385826772" bottom="0.4724409448818898" header="0.5118110236220472" footer="0.2755905511811024"/>
  <pageSetup fitToHeight="1" fitToWidth="1" horizontalDpi="600" verticalDpi="600" orientation="portrait" paperSize="9" r:id="rId1"/>
  <headerFooter alignWithMargins="0">
    <oddHeader>&amp;L専修学校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showGridLines="0" view="pageBreakPreview" zoomScaleSheetLayoutView="100" zoomScalePageLayoutView="0" workbookViewId="0" topLeftCell="A25">
      <selection activeCell="L17" sqref="L17"/>
    </sheetView>
  </sheetViews>
  <sheetFormatPr defaultColWidth="9.00390625" defaultRowHeight="13.5"/>
  <cols>
    <col min="1" max="1" width="5.25390625" style="92" customWidth="1"/>
    <col min="2" max="3" width="5.625" style="92" customWidth="1"/>
    <col min="4" max="12" width="7.125" style="92" customWidth="1"/>
    <col min="13" max="15" width="7.375" style="92" customWidth="1"/>
    <col min="16" max="16384" width="9.00390625" style="92" customWidth="1"/>
  </cols>
  <sheetData>
    <row r="1" ht="12" customHeight="1"/>
    <row r="2" ht="17.25" customHeight="1" thickBot="1">
      <c r="A2" s="93" t="s">
        <v>241</v>
      </c>
    </row>
    <row r="3" spans="1:12" s="95" customFormat="1" ht="16.5" customHeight="1">
      <c r="A3" s="354" t="s">
        <v>0</v>
      </c>
      <c r="B3" s="354"/>
      <c r="C3" s="346"/>
      <c r="D3" s="349" t="s">
        <v>1</v>
      </c>
      <c r="E3" s="349"/>
      <c r="F3" s="365"/>
      <c r="G3" s="403" t="s">
        <v>96</v>
      </c>
      <c r="H3" s="403"/>
      <c r="I3" s="403"/>
      <c r="J3" s="403" t="s">
        <v>97</v>
      </c>
      <c r="K3" s="403"/>
      <c r="L3" s="380"/>
    </row>
    <row r="4" spans="1:12" s="95" customFormat="1" ht="15" customHeight="1">
      <c r="A4" s="355"/>
      <c r="B4" s="355"/>
      <c r="C4" s="347"/>
      <c r="D4" s="97" t="s">
        <v>1</v>
      </c>
      <c r="E4" s="98" t="s">
        <v>89</v>
      </c>
      <c r="F4" s="99" t="s">
        <v>90</v>
      </c>
      <c r="G4" s="100" t="s">
        <v>1</v>
      </c>
      <c r="H4" s="98" t="s">
        <v>89</v>
      </c>
      <c r="I4" s="99" t="s">
        <v>90</v>
      </c>
      <c r="J4" s="100" t="s">
        <v>1</v>
      </c>
      <c r="K4" s="98" t="s">
        <v>89</v>
      </c>
      <c r="L4" s="101" t="s">
        <v>90</v>
      </c>
    </row>
    <row r="5" spans="1:12" s="95" customFormat="1" ht="19.5" customHeight="1">
      <c r="A5" s="360" t="s">
        <v>98</v>
      </c>
      <c r="B5" s="360"/>
      <c r="C5" s="361"/>
      <c r="D5" s="14">
        <f>SUM(E5:F5)</f>
        <v>905</v>
      </c>
      <c r="E5" s="103">
        <f>SUM(H5,K5)</f>
        <v>336</v>
      </c>
      <c r="F5" s="17">
        <f>SUM(I5,L5)</f>
        <v>569</v>
      </c>
      <c r="G5" s="16">
        <f>SUM(H5:I5)</f>
        <v>132</v>
      </c>
      <c r="H5" s="103">
        <v>19</v>
      </c>
      <c r="I5" s="17">
        <v>113</v>
      </c>
      <c r="J5" s="16">
        <f>SUM(K5:L5)</f>
        <v>773</v>
      </c>
      <c r="K5" s="103">
        <v>317</v>
      </c>
      <c r="L5" s="15">
        <v>456</v>
      </c>
    </row>
    <row r="6" spans="1:12" s="95" customFormat="1" ht="19.5" customHeight="1">
      <c r="A6" s="360" t="s">
        <v>99</v>
      </c>
      <c r="B6" s="360"/>
      <c r="C6" s="361"/>
      <c r="D6" s="14">
        <f aca="true" t="shared" si="0" ref="D6:D11">SUM(E6:F6)</f>
        <v>93</v>
      </c>
      <c r="E6" s="103">
        <f aca="true" t="shared" si="1" ref="E6:E11">SUM(H6,K6)</f>
        <v>13</v>
      </c>
      <c r="F6" s="17">
        <f aca="true" t="shared" si="2" ref="F6:F11">SUM(I6,L6)</f>
        <v>80</v>
      </c>
      <c r="G6" s="16">
        <f aca="true" t="shared" si="3" ref="G6:G11">SUM(H6:I6)</f>
        <v>93</v>
      </c>
      <c r="H6" s="103">
        <v>13</v>
      </c>
      <c r="I6" s="17">
        <v>80</v>
      </c>
      <c r="J6" s="16">
        <f aca="true" t="shared" si="4" ref="J6:J11">SUM(K6:L6)</f>
        <v>0</v>
      </c>
      <c r="K6" s="103">
        <v>0</v>
      </c>
      <c r="L6" s="15">
        <v>0</v>
      </c>
    </row>
    <row r="7" spans="1:12" s="95" customFormat="1" ht="19.5" customHeight="1">
      <c r="A7" s="360" t="s">
        <v>100</v>
      </c>
      <c r="B7" s="360"/>
      <c r="C7" s="361"/>
      <c r="D7" s="14">
        <f t="shared" si="0"/>
        <v>155</v>
      </c>
      <c r="E7" s="103">
        <f t="shared" si="1"/>
        <v>43</v>
      </c>
      <c r="F7" s="17">
        <f t="shared" si="2"/>
        <v>112</v>
      </c>
      <c r="G7" s="16">
        <f t="shared" si="3"/>
        <v>89</v>
      </c>
      <c r="H7" s="103">
        <v>14</v>
      </c>
      <c r="I7" s="17">
        <v>75</v>
      </c>
      <c r="J7" s="16">
        <f t="shared" si="4"/>
        <v>66</v>
      </c>
      <c r="K7" s="103">
        <v>29</v>
      </c>
      <c r="L7" s="15">
        <v>37</v>
      </c>
    </row>
    <row r="8" spans="1:12" s="95" customFormat="1" ht="19.5" customHeight="1">
      <c r="A8" s="360" t="s">
        <v>199</v>
      </c>
      <c r="B8" s="360"/>
      <c r="C8" s="361"/>
      <c r="D8" s="14">
        <f t="shared" si="0"/>
        <v>105</v>
      </c>
      <c r="E8" s="103">
        <f t="shared" si="1"/>
        <v>14</v>
      </c>
      <c r="F8" s="17">
        <f t="shared" si="2"/>
        <v>91</v>
      </c>
      <c r="G8" s="16">
        <f t="shared" si="3"/>
        <v>0</v>
      </c>
      <c r="H8" s="103">
        <v>0</v>
      </c>
      <c r="I8" s="17">
        <v>0</v>
      </c>
      <c r="J8" s="16">
        <f t="shared" si="4"/>
        <v>105</v>
      </c>
      <c r="K8" s="103">
        <v>14</v>
      </c>
      <c r="L8" s="15">
        <v>91</v>
      </c>
    </row>
    <row r="9" spans="1:12" s="95" customFormat="1" ht="19.5" customHeight="1">
      <c r="A9" s="360" t="s">
        <v>200</v>
      </c>
      <c r="B9" s="360"/>
      <c r="C9" s="361"/>
      <c r="D9" s="14">
        <f t="shared" si="0"/>
        <v>221</v>
      </c>
      <c r="E9" s="103">
        <f t="shared" si="1"/>
        <v>137</v>
      </c>
      <c r="F9" s="17">
        <f t="shared" si="2"/>
        <v>84</v>
      </c>
      <c r="G9" s="16">
        <f t="shared" si="3"/>
        <v>0</v>
      </c>
      <c r="H9" s="103">
        <v>0</v>
      </c>
      <c r="I9" s="17">
        <v>0</v>
      </c>
      <c r="J9" s="16">
        <f t="shared" si="4"/>
        <v>221</v>
      </c>
      <c r="K9" s="103">
        <v>137</v>
      </c>
      <c r="L9" s="15">
        <v>84</v>
      </c>
    </row>
    <row r="10" spans="1:12" s="95" customFormat="1" ht="19.5" customHeight="1">
      <c r="A10" s="360" t="s">
        <v>195</v>
      </c>
      <c r="B10" s="360"/>
      <c r="C10" s="361"/>
      <c r="D10" s="14">
        <f t="shared" si="0"/>
        <v>203</v>
      </c>
      <c r="E10" s="103">
        <f t="shared" si="1"/>
        <v>92</v>
      </c>
      <c r="F10" s="17">
        <f t="shared" si="2"/>
        <v>111</v>
      </c>
      <c r="G10" s="16">
        <f t="shared" si="3"/>
        <v>0</v>
      </c>
      <c r="H10" s="103">
        <v>0</v>
      </c>
      <c r="I10" s="17">
        <v>0</v>
      </c>
      <c r="J10" s="16">
        <f t="shared" si="4"/>
        <v>203</v>
      </c>
      <c r="K10" s="103">
        <v>92</v>
      </c>
      <c r="L10" s="15">
        <v>111</v>
      </c>
    </row>
    <row r="11" spans="1:12" s="95" customFormat="1" ht="19.5" customHeight="1">
      <c r="A11" s="355" t="s">
        <v>209</v>
      </c>
      <c r="B11" s="355"/>
      <c r="C11" s="347"/>
      <c r="D11" s="104">
        <f t="shared" si="0"/>
        <v>166</v>
      </c>
      <c r="E11" s="105">
        <f t="shared" si="1"/>
        <v>83</v>
      </c>
      <c r="F11" s="106">
        <f t="shared" si="2"/>
        <v>83</v>
      </c>
      <c r="G11" s="107">
        <f t="shared" si="3"/>
        <v>0</v>
      </c>
      <c r="H11" s="105">
        <v>0</v>
      </c>
      <c r="I11" s="106">
        <v>0</v>
      </c>
      <c r="J11" s="16">
        <f t="shared" si="4"/>
        <v>166</v>
      </c>
      <c r="K11" s="105">
        <v>83</v>
      </c>
      <c r="L11" s="108">
        <v>83</v>
      </c>
    </row>
    <row r="12" spans="1:12" s="95" customFormat="1" ht="19.5" customHeight="1" thickBot="1">
      <c r="A12" s="358" t="s">
        <v>1</v>
      </c>
      <c r="B12" s="358"/>
      <c r="C12" s="359"/>
      <c r="D12" s="110">
        <f>G12+J12</f>
        <v>1848</v>
      </c>
      <c r="E12" s="111">
        <f>H12+K12</f>
        <v>718</v>
      </c>
      <c r="F12" s="112">
        <f>I12+L12</f>
        <v>1130</v>
      </c>
      <c r="G12" s="113">
        <f aca="true" t="shared" si="5" ref="G12:L12">SUM(G5:G11)</f>
        <v>314</v>
      </c>
      <c r="H12" s="111">
        <f t="shared" si="5"/>
        <v>46</v>
      </c>
      <c r="I12" s="112">
        <f t="shared" si="5"/>
        <v>268</v>
      </c>
      <c r="J12" s="113">
        <f t="shared" si="5"/>
        <v>1534</v>
      </c>
      <c r="K12" s="111">
        <f t="shared" si="5"/>
        <v>672</v>
      </c>
      <c r="L12" s="114">
        <f t="shared" si="5"/>
        <v>862</v>
      </c>
    </row>
    <row r="13" s="95" customFormat="1" ht="18.75" customHeight="1"/>
    <row r="14" s="95" customFormat="1" ht="17.25" customHeight="1" thickBot="1">
      <c r="A14" s="115" t="s">
        <v>248</v>
      </c>
    </row>
    <row r="15" spans="1:12" s="95" customFormat="1" ht="17.25" customHeight="1">
      <c r="A15" s="354" t="s">
        <v>207</v>
      </c>
      <c r="B15" s="354"/>
      <c r="C15" s="346"/>
      <c r="D15" s="380" t="s">
        <v>1</v>
      </c>
      <c r="E15" s="349"/>
      <c r="F15" s="365"/>
      <c r="G15" s="403" t="s">
        <v>87</v>
      </c>
      <c r="H15" s="403"/>
      <c r="I15" s="403"/>
      <c r="J15" s="365" t="s">
        <v>88</v>
      </c>
      <c r="K15" s="403"/>
      <c r="L15" s="380"/>
    </row>
    <row r="16" spans="1:12" s="95" customFormat="1" ht="17.25" customHeight="1">
      <c r="A16" s="355"/>
      <c r="B16" s="355"/>
      <c r="C16" s="347"/>
      <c r="D16" s="116" t="s">
        <v>1</v>
      </c>
      <c r="E16" s="98" t="s">
        <v>89</v>
      </c>
      <c r="F16" s="99" t="s">
        <v>90</v>
      </c>
      <c r="G16" s="117" t="s">
        <v>1</v>
      </c>
      <c r="H16" s="98" t="s">
        <v>89</v>
      </c>
      <c r="I16" s="99" t="s">
        <v>90</v>
      </c>
      <c r="J16" s="116" t="s">
        <v>1</v>
      </c>
      <c r="K16" s="98" t="s">
        <v>89</v>
      </c>
      <c r="L16" s="101" t="s">
        <v>90</v>
      </c>
    </row>
    <row r="17" spans="1:12" s="95" customFormat="1" ht="24" customHeight="1">
      <c r="A17" s="366" t="s">
        <v>1</v>
      </c>
      <c r="B17" s="482"/>
      <c r="C17" s="482"/>
      <c r="D17" s="118">
        <f aca="true" t="shared" si="6" ref="D17:J17">SUM(D18,D24,D21,D29,D33,D38,D40)</f>
        <v>675</v>
      </c>
      <c r="E17" s="119">
        <f t="shared" si="6"/>
        <v>244</v>
      </c>
      <c r="F17" s="120">
        <f t="shared" si="6"/>
        <v>431</v>
      </c>
      <c r="G17" s="16">
        <f t="shared" si="6"/>
        <v>89</v>
      </c>
      <c r="H17" s="103">
        <f t="shared" si="6"/>
        <v>11</v>
      </c>
      <c r="I17" s="121">
        <f t="shared" si="6"/>
        <v>78</v>
      </c>
      <c r="J17" s="118">
        <f t="shared" si="6"/>
        <v>586</v>
      </c>
      <c r="K17" s="119">
        <f>SUM(K18,K24,K21,K29,K33,K38,K40)</f>
        <v>233</v>
      </c>
      <c r="L17" s="118">
        <f>SUM(L18,L24,L21,L29,L33,L38,L40)</f>
        <v>353</v>
      </c>
    </row>
    <row r="18" spans="1:12" s="95" customFormat="1" ht="19.5" customHeight="1">
      <c r="A18" s="487" t="s">
        <v>67</v>
      </c>
      <c r="B18" s="373" t="s">
        <v>1</v>
      </c>
      <c r="C18" s="374"/>
      <c r="D18" s="122">
        <f>SUM(E18:F18)</f>
        <v>44</v>
      </c>
      <c r="E18" s="123">
        <f>SUM(H18,K18)</f>
        <v>34</v>
      </c>
      <c r="F18" s="124">
        <f>SUM(I18,L18)</f>
        <v>10</v>
      </c>
      <c r="G18" s="125">
        <f aca="true" t="shared" si="7" ref="G18:G42">SUM(H18:I18)</f>
        <v>0</v>
      </c>
      <c r="H18" s="126">
        <v>0</v>
      </c>
      <c r="I18" s="127">
        <v>0</v>
      </c>
      <c r="J18" s="122">
        <f aca="true" t="shared" si="8" ref="J18:J42">SUM(K18:L18)</f>
        <v>44</v>
      </c>
      <c r="K18" s="123">
        <f>SUM(K19:K20)</f>
        <v>34</v>
      </c>
      <c r="L18" s="122">
        <f>SUM(L19:L20)</f>
        <v>10</v>
      </c>
    </row>
    <row r="19" spans="1:12" s="95" customFormat="1" ht="19.5" customHeight="1">
      <c r="A19" s="488"/>
      <c r="B19" s="484" t="s">
        <v>22</v>
      </c>
      <c r="C19" s="485"/>
      <c r="D19" s="118">
        <f>SUM(E19:F19)</f>
        <v>20</v>
      </c>
      <c r="E19" s="119">
        <f>SUM(H19,K19)</f>
        <v>18</v>
      </c>
      <c r="F19" s="120">
        <f>SUM(I19,L19)</f>
        <v>2</v>
      </c>
      <c r="G19" s="16">
        <f t="shared" si="7"/>
        <v>0</v>
      </c>
      <c r="H19" s="103">
        <v>0</v>
      </c>
      <c r="I19" s="121">
        <v>0</v>
      </c>
      <c r="J19" s="118">
        <f t="shared" si="8"/>
        <v>20</v>
      </c>
      <c r="K19" s="119">
        <v>18</v>
      </c>
      <c r="L19" s="118">
        <v>2</v>
      </c>
    </row>
    <row r="20" spans="1:12" s="95" customFormat="1" ht="19.5" customHeight="1">
      <c r="A20" s="489"/>
      <c r="B20" s="381" t="s">
        <v>32</v>
      </c>
      <c r="C20" s="486"/>
      <c r="D20" s="129">
        <f>SUM(E20:F20)</f>
        <v>24</v>
      </c>
      <c r="E20" s="130">
        <f aca="true" t="shared" si="9" ref="E20:E42">SUM(H20,K20)</f>
        <v>16</v>
      </c>
      <c r="F20" s="131">
        <f aca="true" t="shared" si="10" ref="F20:F25">SUM(I20,L20)</f>
        <v>8</v>
      </c>
      <c r="G20" s="107">
        <f t="shared" si="7"/>
        <v>0</v>
      </c>
      <c r="H20" s="105">
        <v>0</v>
      </c>
      <c r="I20" s="132">
        <v>0</v>
      </c>
      <c r="J20" s="129">
        <f t="shared" si="8"/>
        <v>24</v>
      </c>
      <c r="K20" s="130">
        <v>16</v>
      </c>
      <c r="L20" s="129">
        <v>8</v>
      </c>
    </row>
    <row r="21" spans="1:12" s="95" customFormat="1" ht="19.5" customHeight="1">
      <c r="A21" s="495" t="s">
        <v>68</v>
      </c>
      <c r="B21" s="373" t="s">
        <v>1</v>
      </c>
      <c r="C21" s="374"/>
      <c r="D21" s="122">
        <f aca="true" t="shared" si="11" ref="D21:D42">SUM(E21:F21)</f>
        <v>154</v>
      </c>
      <c r="E21" s="123">
        <f t="shared" si="9"/>
        <v>25</v>
      </c>
      <c r="F21" s="124">
        <f t="shared" si="10"/>
        <v>129</v>
      </c>
      <c r="G21" s="125">
        <f>SUM(G22:G23)</f>
        <v>89</v>
      </c>
      <c r="H21" s="126">
        <f>SUM(H22:H23)</f>
        <v>11</v>
      </c>
      <c r="I21" s="127">
        <f>SUM(I22:I23)</f>
        <v>78</v>
      </c>
      <c r="J21" s="122">
        <f t="shared" si="8"/>
        <v>65</v>
      </c>
      <c r="K21" s="123">
        <f>SUM(K22:K23)</f>
        <v>14</v>
      </c>
      <c r="L21" s="122">
        <f>SUM(L22:L23)</f>
        <v>51</v>
      </c>
    </row>
    <row r="22" spans="1:12" s="95" customFormat="1" ht="19.5" customHeight="1">
      <c r="A22" s="495"/>
      <c r="B22" s="375" t="s">
        <v>37</v>
      </c>
      <c r="C22" s="377"/>
      <c r="D22" s="118">
        <f t="shared" si="11"/>
        <v>154</v>
      </c>
      <c r="E22" s="119">
        <f t="shared" si="9"/>
        <v>25</v>
      </c>
      <c r="F22" s="120">
        <f t="shared" si="10"/>
        <v>129</v>
      </c>
      <c r="G22" s="16">
        <f t="shared" si="7"/>
        <v>89</v>
      </c>
      <c r="H22" s="103">
        <v>11</v>
      </c>
      <c r="I22" s="121">
        <v>78</v>
      </c>
      <c r="J22" s="118">
        <f t="shared" si="8"/>
        <v>65</v>
      </c>
      <c r="K22" s="103">
        <v>14</v>
      </c>
      <c r="L22" s="118">
        <v>51</v>
      </c>
    </row>
    <row r="23" spans="1:12" s="95" customFormat="1" ht="19.5" customHeight="1">
      <c r="A23" s="495"/>
      <c r="B23" s="375" t="s">
        <v>91</v>
      </c>
      <c r="C23" s="377"/>
      <c r="D23" s="118">
        <f t="shared" si="11"/>
        <v>0</v>
      </c>
      <c r="E23" s="103">
        <f t="shared" si="9"/>
        <v>0</v>
      </c>
      <c r="F23" s="120">
        <f t="shared" si="10"/>
        <v>0</v>
      </c>
      <c r="G23" s="16">
        <f t="shared" si="7"/>
        <v>0</v>
      </c>
      <c r="H23" s="103">
        <v>0</v>
      </c>
      <c r="I23" s="121">
        <v>0</v>
      </c>
      <c r="J23" s="118">
        <f t="shared" si="8"/>
        <v>0</v>
      </c>
      <c r="K23" s="103">
        <v>0</v>
      </c>
      <c r="L23" s="118">
        <v>0</v>
      </c>
    </row>
    <row r="24" spans="1:12" s="95" customFormat="1" ht="19.5" customHeight="1">
      <c r="A24" s="494" t="s">
        <v>111</v>
      </c>
      <c r="B24" s="373" t="s">
        <v>1</v>
      </c>
      <c r="C24" s="374"/>
      <c r="D24" s="122">
        <f t="shared" si="11"/>
        <v>176</v>
      </c>
      <c r="E24" s="123">
        <f t="shared" si="9"/>
        <v>72</v>
      </c>
      <c r="F24" s="124">
        <f t="shared" si="10"/>
        <v>104</v>
      </c>
      <c r="G24" s="125">
        <f t="shared" si="7"/>
        <v>0</v>
      </c>
      <c r="H24" s="126">
        <v>0</v>
      </c>
      <c r="I24" s="127">
        <v>0</v>
      </c>
      <c r="J24" s="122">
        <f t="shared" si="8"/>
        <v>176</v>
      </c>
      <c r="K24" s="123">
        <f>SUM(K25:K28)</f>
        <v>72</v>
      </c>
      <c r="L24" s="122">
        <f>SUM(L25:L28)</f>
        <v>104</v>
      </c>
    </row>
    <row r="25" spans="1:12" s="95" customFormat="1" ht="19.5" customHeight="1">
      <c r="A25" s="495"/>
      <c r="B25" s="375" t="s">
        <v>93</v>
      </c>
      <c r="C25" s="377"/>
      <c r="D25" s="118">
        <f>SUM(E25:F25)</f>
        <v>116</v>
      </c>
      <c r="E25" s="119">
        <f>SUM(H25,K25)</f>
        <v>51</v>
      </c>
      <c r="F25" s="120">
        <f t="shared" si="10"/>
        <v>65</v>
      </c>
      <c r="G25" s="16">
        <f t="shared" si="7"/>
        <v>0</v>
      </c>
      <c r="H25" s="103">
        <v>0</v>
      </c>
      <c r="I25" s="121">
        <v>0</v>
      </c>
      <c r="J25" s="118">
        <f t="shared" si="8"/>
        <v>116</v>
      </c>
      <c r="K25" s="119">
        <v>51</v>
      </c>
      <c r="L25" s="118">
        <v>65</v>
      </c>
    </row>
    <row r="26" spans="1:12" s="95" customFormat="1" ht="19.5" customHeight="1">
      <c r="A26" s="495"/>
      <c r="B26" s="375" t="s">
        <v>94</v>
      </c>
      <c r="C26" s="377"/>
      <c r="D26" s="118">
        <f t="shared" si="11"/>
        <v>5</v>
      </c>
      <c r="E26" s="119">
        <f t="shared" si="9"/>
        <v>5</v>
      </c>
      <c r="F26" s="133">
        <f aca="true" t="shared" si="12" ref="F26:F42">SUM(I26,L26)</f>
        <v>0</v>
      </c>
      <c r="G26" s="16">
        <f t="shared" si="7"/>
        <v>0</v>
      </c>
      <c r="H26" s="103">
        <v>0</v>
      </c>
      <c r="I26" s="121">
        <v>0</v>
      </c>
      <c r="J26" s="118">
        <f t="shared" si="8"/>
        <v>5</v>
      </c>
      <c r="K26" s="119">
        <v>5</v>
      </c>
      <c r="L26" s="14">
        <v>0</v>
      </c>
    </row>
    <row r="27" spans="1:12" s="95" customFormat="1" ht="19.5" customHeight="1">
      <c r="A27" s="495"/>
      <c r="B27" s="375" t="s">
        <v>95</v>
      </c>
      <c r="C27" s="377"/>
      <c r="D27" s="118">
        <f t="shared" si="11"/>
        <v>48</v>
      </c>
      <c r="E27" s="119">
        <f t="shared" si="9"/>
        <v>16</v>
      </c>
      <c r="F27" s="120">
        <f t="shared" si="12"/>
        <v>32</v>
      </c>
      <c r="G27" s="16">
        <f t="shared" si="7"/>
        <v>0</v>
      </c>
      <c r="H27" s="103">
        <v>0</v>
      </c>
      <c r="I27" s="121">
        <v>0</v>
      </c>
      <c r="J27" s="118">
        <f t="shared" si="8"/>
        <v>48</v>
      </c>
      <c r="K27" s="119">
        <v>16</v>
      </c>
      <c r="L27" s="14">
        <v>32</v>
      </c>
    </row>
    <row r="28" spans="1:12" s="95" customFormat="1" ht="19.5" customHeight="1">
      <c r="A28" s="496"/>
      <c r="B28" s="381" t="s">
        <v>222</v>
      </c>
      <c r="C28" s="486"/>
      <c r="D28" s="129">
        <f t="shared" si="11"/>
        <v>7</v>
      </c>
      <c r="E28" s="130">
        <f t="shared" si="9"/>
        <v>0</v>
      </c>
      <c r="F28" s="131">
        <f t="shared" si="12"/>
        <v>7</v>
      </c>
      <c r="G28" s="107">
        <f t="shared" si="7"/>
        <v>0</v>
      </c>
      <c r="H28" s="105">
        <v>0</v>
      </c>
      <c r="I28" s="132">
        <v>0</v>
      </c>
      <c r="J28" s="129">
        <f t="shared" si="8"/>
        <v>7</v>
      </c>
      <c r="K28" s="130">
        <v>0</v>
      </c>
      <c r="L28" s="129">
        <v>7</v>
      </c>
    </row>
    <row r="29" spans="1:12" s="95" customFormat="1" ht="19.5" customHeight="1">
      <c r="A29" s="497" t="s">
        <v>208</v>
      </c>
      <c r="B29" s="373" t="s">
        <v>1</v>
      </c>
      <c r="C29" s="374"/>
      <c r="D29" s="122">
        <f t="shared" si="11"/>
        <v>119</v>
      </c>
      <c r="E29" s="123">
        <f t="shared" si="9"/>
        <v>28</v>
      </c>
      <c r="F29" s="124">
        <f t="shared" si="12"/>
        <v>91</v>
      </c>
      <c r="G29" s="125">
        <f t="shared" si="7"/>
        <v>0</v>
      </c>
      <c r="H29" s="126">
        <v>0</v>
      </c>
      <c r="I29" s="127">
        <v>0</v>
      </c>
      <c r="J29" s="122">
        <f t="shared" si="8"/>
        <v>119</v>
      </c>
      <c r="K29" s="123">
        <f>SUM(K30:K32)</f>
        <v>28</v>
      </c>
      <c r="L29" s="122">
        <f>SUM(L30:L32)</f>
        <v>91</v>
      </c>
    </row>
    <row r="30" spans="1:12" s="95" customFormat="1" ht="19.5" customHeight="1">
      <c r="A30" s="498"/>
      <c r="B30" s="375" t="s">
        <v>46</v>
      </c>
      <c r="C30" s="377"/>
      <c r="D30" s="14">
        <f t="shared" si="11"/>
        <v>27</v>
      </c>
      <c r="E30" s="119">
        <f t="shared" si="9"/>
        <v>15</v>
      </c>
      <c r="F30" s="133">
        <f t="shared" si="12"/>
        <v>12</v>
      </c>
      <c r="G30" s="16">
        <f t="shared" si="7"/>
        <v>0</v>
      </c>
      <c r="H30" s="103">
        <v>0</v>
      </c>
      <c r="I30" s="121">
        <v>0</v>
      </c>
      <c r="J30" s="118">
        <f t="shared" si="8"/>
        <v>27</v>
      </c>
      <c r="K30" s="103">
        <v>15</v>
      </c>
      <c r="L30" s="14">
        <v>12</v>
      </c>
    </row>
    <row r="31" spans="1:12" s="95" customFormat="1" ht="19.5" customHeight="1">
      <c r="A31" s="498"/>
      <c r="B31" s="375" t="s">
        <v>115</v>
      </c>
      <c r="C31" s="377"/>
      <c r="D31" s="14">
        <f t="shared" si="11"/>
        <v>23</v>
      </c>
      <c r="E31" s="119">
        <f t="shared" si="9"/>
        <v>7</v>
      </c>
      <c r="F31" s="133">
        <f t="shared" si="12"/>
        <v>16</v>
      </c>
      <c r="G31" s="16">
        <f t="shared" si="7"/>
        <v>0</v>
      </c>
      <c r="H31" s="103">
        <v>0</v>
      </c>
      <c r="I31" s="121">
        <v>0</v>
      </c>
      <c r="J31" s="118">
        <f t="shared" si="8"/>
        <v>23</v>
      </c>
      <c r="K31" s="119">
        <v>7</v>
      </c>
      <c r="L31" s="118">
        <v>16</v>
      </c>
    </row>
    <row r="32" spans="1:12" s="95" customFormat="1" ht="19.5" customHeight="1">
      <c r="A32" s="498"/>
      <c r="B32" s="375" t="s">
        <v>92</v>
      </c>
      <c r="C32" s="377"/>
      <c r="D32" s="14">
        <f t="shared" si="11"/>
        <v>69</v>
      </c>
      <c r="E32" s="103">
        <f t="shared" si="9"/>
        <v>6</v>
      </c>
      <c r="F32" s="120">
        <f t="shared" si="12"/>
        <v>63</v>
      </c>
      <c r="G32" s="16">
        <f t="shared" si="7"/>
        <v>0</v>
      </c>
      <c r="H32" s="103">
        <v>0</v>
      </c>
      <c r="I32" s="121">
        <v>0</v>
      </c>
      <c r="J32" s="118">
        <f t="shared" si="8"/>
        <v>69</v>
      </c>
      <c r="K32" s="103">
        <v>6</v>
      </c>
      <c r="L32" s="118">
        <v>63</v>
      </c>
    </row>
    <row r="33" spans="1:12" s="95" customFormat="1" ht="19.5" customHeight="1">
      <c r="A33" s="494" t="s">
        <v>70</v>
      </c>
      <c r="B33" s="373" t="s">
        <v>1</v>
      </c>
      <c r="C33" s="374"/>
      <c r="D33" s="134">
        <f t="shared" si="11"/>
        <v>51</v>
      </c>
      <c r="E33" s="123">
        <f t="shared" si="9"/>
        <v>25</v>
      </c>
      <c r="F33" s="124">
        <f t="shared" si="12"/>
        <v>26</v>
      </c>
      <c r="G33" s="125">
        <f t="shared" si="7"/>
        <v>0</v>
      </c>
      <c r="H33" s="126">
        <v>0</v>
      </c>
      <c r="I33" s="127">
        <v>0</v>
      </c>
      <c r="J33" s="122">
        <f t="shared" si="8"/>
        <v>51</v>
      </c>
      <c r="K33" s="123">
        <f>SUM(K34:K37)</f>
        <v>25</v>
      </c>
      <c r="L33" s="122">
        <f>SUM(L34:L37)</f>
        <v>26</v>
      </c>
    </row>
    <row r="34" spans="1:12" s="95" customFormat="1" ht="19.5" customHeight="1">
      <c r="A34" s="495"/>
      <c r="B34" s="484" t="s">
        <v>49</v>
      </c>
      <c r="C34" s="485"/>
      <c r="D34" s="14">
        <f t="shared" si="11"/>
        <v>16</v>
      </c>
      <c r="E34" s="119">
        <f t="shared" si="9"/>
        <v>10</v>
      </c>
      <c r="F34" s="120">
        <f t="shared" si="12"/>
        <v>6</v>
      </c>
      <c r="G34" s="16">
        <f t="shared" si="7"/>
        <v>0</v>
      </c>
      <c r="H34" s="103">
        <v>0</v>
      </c>
      <c r="I34" s="121">
        <v>0</v>
      </c>
      <c r="J34" s="14">
        <f t="shared" si="8"/>
        <v>16</v>
      </c>
      <c r="K34" s="103">
        <v>10</v>
      </c>
      <c r="L34" s="14">
        <v>6</v>
      </c>
    </row>
    <row r="35" spans="1:12" s="95" customFormat="1" ht="19.5" customHeight="1">
      <c r="A35" s="495"/>
      <c r="B35" s="375" t="s">
        <v>112</v>
      </c>
      <c r="C35" s="377"/>
      <c r="D35" s="14">
        <f t="shared" si="11"/>
        <v>27</v>
      </c>
      <c r="E35" s="119">
        <f t="shared" si="9"/>
        <v>15</v>
      </c>
      <c r="F35" s="120">
        <f t="shared" si="12"/>
        <v>12</v>
      </c>
      <c r="G35" s="16">
        <f t="shared" si="7"/>
        <v>0</v>
      </c>
      <c r="H35" s="103">
        <v>0</v>
      </c>
      <c r="I35" s="121">
        <v>0</v>
      </c>
      <c r="J35" s="14">
        <f t="shared" si="8"/>
        <v>27</v>
      </c>
      <c r="K35" s="103">
        <v>15</v>
      </c>
      <c r="L35" s="14">
        <v>12</v>
      </c>
    </row>
    <row r="36" spans="1:12" s="95" customFormat="1" ht="19.5" customHeight="1">
      <c r="A36" s="495"/>
      <c r="B36" s="375" t="s">
        <v>126</v>
      </c>
      <c r="C36" s="377"/>
      <c r="D36" s="118">
        <f t="shared" si="11"/>
        <v>4</v>
      </c>
      <c r="E36" s="119">
        <f t="shared" si="9"/>
        <v>0</v>
      </c>
      <c r="F36" s="133">
        <f t="shared" si="12"/>
        <v>4</v>
      </c>
      <c r="G36" s="16">
        <f t="shared" si="7"/>
        <v>0</v>
      </c>
      <c r="H36" s="103">
        <v>0</v>
      </c>
      <c r="I36" s="121">
        <v>0</v>
      </c>
      <c r="J36" s="118">
        <f t="shared" si="8"/>
        <v>4</v>
      </c>
      <c r="K36" s="103">
        <v>0</v>
      </c>
      <c r="L36" s="14">
        <v>4</v>
      </c>
    </row>
    <row r="37" spans="1:12" s="95" customFormat="1" ht="19.5" customHeight="1">
      <c r="A37" s="496"/>
      <c r="B37" s="381" t="s">
        <v>92</v>
      </c>
      <c r="C37" s="486"/>
      <c r="D37" s="129">
        <f t="shared" si="11"/>
        <v>4</v>
      </c>
      <c r="E37" s="105">
        <f t="shared" si="9"/>
        <v>0</v>
      </c>
      <c r="F37" s="131">
        <f t="shared" si="12"/>
        <v>4</v>
      </c>
      <c r="G37" s="107">
        <f t="shared" si="7"/>
        <v>0</v>
      </c>
      <c r="H37" s="105">
        <v>0</v>
      </c>
      <c r="I37" s="132">
        <v>0</v>
      </c>
      <c r="J37" s="118">
        <f t="shared" si="8"/>
        <v>4</v>
      </c>
      <c r="K37" s="105">
        <v>0</v>
      </c>
      <c r="L37" s="104">
        <v>4</v>
      </c>
    </row>
    <row r="38" spans="1:12" s="95" customFormat="1" ht="19.5" customHeight="1">
      <c r="A38" s="471" t="s">
        <v>71</v>
      </c>
      <c r="B38" s="373" t="s">
        <v>1</v>
      </c>
      <c r="C38" s="374"/>
      <c r="D38" s="134">
        <f t="shared" si="11"/>
        <v>30</v>
      </c>
      <c r="E38" s="123">
        <f t="shared" si="9"/>
        <v>3</v>
      </c>
      <c r="F38" s="124">
        <f t="shared" si="12"/>
        <v>27</v>
      </c>
      <c r="G38" s="125">
        <f t="shared" si="7"/>
        <v>0</v>
      </c>
      <c r="H38" s="126">
        <v>0</v>
      </c>
      <c r="I38" s="127">
        <v>0</v>
      </c>
      <c r="J38" s="134">
        <f t="shared" si="8"/>
        <v>30</v>
      </c>
      <c r="K38" s="126">
        <f>SUM(K39)</f>
        <v>3</v>
      </c>
      <c r="L38" s="134">
        <f>SUM(L39)</f>
        <v>27</v>
      </c>
    </row>
    <row r="39" spans="1:12" s="95" customFormat="1" ht="19.5" customHeight="1">
      <c r="A39" s="493"/>
      <c r="B39" s="375" t="s">
        <v>53</v>
      </c>
      <c r="C39" s="377"/>
      <c r="D39" s="14">
        <f t="shared" si="11"/>
        <v>30</v>
      </c>
      <c r="E39" s="119">
        <f t="shared" si="9"/>
        <v>3</v>
      </c>
      <c r="F39" s="120">
        <f t="shared" si="12"/>
        <v>27</v>
      </c>
      <c r="G39" s="16">
        <f t="shared" si="7"/>
        <v>0</v>
      </c>
      <c r="H39" s="103">
        <v>0</v>
      </c>
      <c r="I39" s="121">
        <v>0</v>
      </c>
      <c r="J39" s="14">
        <f t="shared" si="8"/>
        <v>30</v>
      </c>
      <c r="K39" s="103">
        <v>3</v>
      </c>
      <c r="L39" s="14">
        <v>27</v>
      </c>
    </row>
    <row r="40" spans="1:12" s="95" customFormat="1" ht="19.5" customHeight="1">
      <c r="A40" s="490" t="s">
        <v>72</v>
      </c>
      <c r="B40" s="373" t="s">
        <v>1</v>
      </c>
      <c r="C40" s="374"/>
      <c r="D40" s="134">
        <f t="shared" si="11"/>
        <v>101</v>
      </c>
      <c r="E40" s="123">
        <f t="shared" si="9"/>
        <v>57</v>
      </c>
      <c r="F40" s="124">
        <f t="shared" si="12"/>
        <v>44</v>
      </c>
      <c r="G40" s="125">
        <f t="shared" si="7"/>
        <v>0</v>
      </c>
      <c r="H40" s="126">
        <v>0</v>
      </c>
      <c r="I40" s="127">
        <v>0</v>
      </c>
      <c r="J40" s="134">
        <f t="shared" si="8"/>
        <v>101</v>
      </c>
      <c r="K40" s="126">
        <f>SUM(K41:K42)</f>
        <v>57</v>
      </c>
      <c r="L40" s="134">
        <f>SUM(L41:L42)</f>
        <v>44</v>
      </c>
    </row>
    <row r="41" spans="1:12" s="95" customFormat="1" ht="19.5" customHeight="1">
      <c r="A41" s="491"/>
      <c r="B41" s="484" t="s">
        <v>118</v>
      </c>
      <c r="C41" s="485"/>
      <c r="D41" s="14">
        <f t="shared" si="11"/>
        <v>37</v>
      </c>
      <c r="E41" s="119">
        <f t="shared" si="9"/>
        <v>6</v>
      </c>
      <c r="F41" s="120">
        <f t="shared" si="12"/>
        <v>31</v>
      </c>
      <c r="G41" s="16">
        <f t="shared" si="7"/>
        <v>0</v>
      </c>
      <c r="H41" s="103">
        <v>0</v>
      </c>
      <c r="I41" s="121">
        <v>0</v>
      </c>
      <c r="J41" s="14">
        <f t="shared" si="8"/>
        <v>37</v>
      </c>
      <c r="K41" s="103">
        <v>6</v>
      </c>
      <c r="L41" s="14">
        <v>31</v>
      </c>
    </row>
    <row r="42" spans="1:12" s="95" customFormat="1" ht="19.5" customHeight="1" thickBot="1">
      <c r="A42" s="492"/>
      <c r="B42" s="388" t="s">
        <v>92</v>
      </c>
      <c r="C42" s="390"/>
      <c r="D42" s="25">
        <f t="shared" si="11"/>
        <v>64</v>
      </c>
      <c r="E42" s="135">
        <f t="shared" si="9"/>
        <v>51</v>
      </c>
      <c r="F42" s="136">
        <f t="shared" si="12"/>
        <v>13</v>
      </c>
      <c r="G42" s="27">
        <f t="shared" si="7"/>
        <v>0</v>
      </c>
      <c r="H42" s="137">
        <v>0</v>
      </c>
      <c r="I42" s="138">
        <v>0</v>
      </c>
      <c r="J42" s="139">
        <f t="shared" si="8"/>
        <v>64</v>
      </c>
      <c r="K42" s="135">
        <v>51</v>
      </c>
      <c r="L42" s="139">
        <v>13</v>
      </c>
    </row>
  </sheetData>
  <sheetProtection/>
  <mergeCells count="49">
    <mergeCell ref="A33:A37"/>
    <mergeCell ref="A21:A23"/>
    <mergeCell ref="A24:A28"/>
    <mergeCell ref="A29:A32"/>
    <mergeCell ref="B18:C18"/>
    <mergeCell ref="B25:C25"/>
    <mergeCell ref="B24:C24"/>
    <mergeCell ref="B30:C30"/>
    <mergeCell ref="B27:C27"/>
    <mergeCell ref="D3:F3"/>
    <mergeCell ref="A18:A20"/>
    <mergeCell ref="A40:A42"/>
    <mergeCell ref="A38:A39"/>
    <mergeCell ref="B19:C19"/>
    <mergeCell ref="B20:C20"/>
    <mergeCell ref="B21:C21"/>
    <mergeCell ref="B22:C22"/>
    <mergeCell ref="B23:C23"/>
    <mergeCell ref="B32:C32"/>
    <mergeCell ref="J15:L15"/>
    <mergeCell ref="A17:C17"/>
    <mergeCell ref="G15:I15"/>
    <mergeCell ref="D15:F15"/>
    <mergeCell ref="A15:C16"/>
    <mergeCell ref="B39:C39"/>
    <mergeCell ref="B35:C35"/>
    <mergeCell ref="B26:C26"/>
    <mergeCell ref="B28:C28"/>
    <mergeCell ref="B29:C29"/>
    <mergeCell ref="A8:C8"/>
    <mergeCell ref="B42:C42"/>
    <mergeCell ref="B40:C40"/>
    <mergeCell ref="B41:C41"/>
    <mergeCell ref="B34:C34"/>
    <mergeCell ref="B36:C36"/>
    <mergeCell ref="B37:C37"/>
    <mergeCell ref="B38:C38"/>
    <mergeCell ref="A10:C10"/>
    <mergeCell ref="A12:C12"/>
    <mergeCell ref="A7:C7"/>
    <mergeCell ref="B33:C33"/>
    <mergeCell ref="G3:I3"/>
    <mergeCell ref="J3:L3"/>
    <mergeCell ref="A3:C4"/>
    <mergeCell ref="A9:C9"/>
    <mergeCell ref="A11:C11"/>
    <mergeCell ref="A5:C5"/>
    <mergeCell ref="A6:C6"/>
    <mergeCell ref="B31:C31"/>
  </mergeCells>
  <printOptions horizontalCentered="1"/>
  <pageMargins left="0.9055118110236221" right="0.4330708661417323" top="0.7874015748031497" bottom="0.4330708661417323" header="0.5118110236220472" footer="0.5118110236220472"/>
  <pageSetup fitToHeight="1" fitToWidth="1" horizontalDpi="600" verticalDpi="600" orientation="portrait" paperSize="9" r:id="rId1"/>
  <headerFooter alignWithMargins="0">
    <oddHeader>&amp;R専修学校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showGridLines="0" view="pageBreakPreview" zoomScaleSheetLayoutView="100" zoomScalePageLayoutView="0" workbookViewId="0" topLeftCell="A1">
      <selection activeCell="L17" sqref="L17"/>
    </sheetView>
  </sheetViews>
  <sheetFormatPr defaultColWidth="11.00390625" defaultRowHeight="24.75" customHeight="1"/>
  <cols>
    <col min="1" max="1" width="0.37109375" style="37" customWidth="1"/>
    <col min="2" max="2" width="13.375" style="37" customWidth="1"/>
    <col min="3" max="11" width="6.25390625" style="37" customWidth="1"/>
    <col min="12" max="14" width="6.625" style="37" customWidth="1"/>
    <col min="15" max="16" width="6.25390625" style="37" customWidth="1"/>
    <col min="17" max="16384" width="11.00390625" style="37" customWidth="1"/>
  </cols>
  <sheetData>
    <row r="1" spans="15:20" ht="13.5" customHeight="1">
      <c r="O1" s="38"/>
      <c r="P1" s="38"/>
      <c r="Q1" s="38"/>
      <c r="R1" s="38"/>
      <c r="S1" s="38"/>
      <c r="T1" s="38"/>
    </row>
    <row r="2" spans="2:20" ht="13.5" customHeight="1" thickBot="1">
      <c r="B2" s="39" t="s">
        <v>242</v>
      </c>
      <c r="O2" s="38"/>
      <c r="P2" s="38"/>
      <c r="Q2" s="38"/>
      <c r="R2" s="38"/>
      <c r="S2" s="38"/>
      <c r="T2" s="38"/>
    </row>
    <row r="3" spans="2:20" s="41" customFormat="1" ht="20.25" customHeight="1">
      <c r="B3" s="522" t="s">
        <v>149</v>
      </c>
      <c r="C3" s="499" t="s">
        <v>150</v>
      </c>
      <c r="D3" s="500"/>
      <c r="E3" s="500"/>
      <c r="F3" s="500"/>
      <c r="G3" s="500"/>
      <c r="H3" s="525"/>
      <c r="I3" s="500" t="s">
        <v>151</v>
      </c>
      <c r="J3" s="500"/>
      <c r="K3" s="500"/>
      <c r="L3" s="500"/>
      <c r="M3" s="500"/>
      <c r="N3" s="500"/>
      <c r="O3" s="40"/>
      <c r="P3" s="40"/>
      <c r="Q3" s="40"/>
      <c r="R3" s="40"/>
      <c r="S3" s="40"/>
      <c r="T3" s="40"/>
    </row>
    <row r="4" spans="2:20" s="41" customFormat="1" ht="20.25" customHeight="1">
      <c r="B4" s="523"/>
      <c r="C4" s="501" t="s">
        <v>152</v>
      </c>
      <c r="D4" s="502"/>
      <c r="E4" s="503" t="s">
        <v>231</v>
      </c>
      <c r="F4" s="505" t="s">
        <v>166</v>
      </c>
      <c r="G4" s="502"/>
      <c r="H4" s="520"/>
      <c r="I4" s="521" t="s">
        <v>152</v>
      </c>
      <c r="J4" s="502"/>
      <c r="K4" s="503" t="s">
        <v>231</v>
      </c>
      <c r="L4" s="505" t="s">
        <v>166</v>
      </c>
      <c r="M4" s="502"/>
      <c r="N4" s="502"/>
      <c r="O4" s="40"/>
      <c r="P4" s="40"/>
      <c r="Q4" s="40"/>
      <c r="R4" s="40"/>
      <c r="S4" s="40"/>
      <c r="T4" s="40"/>
    </row>
    <row r="5" spans="2:20" s="41" customFormat="1" ht="78.75">
      <c r="B5" s="524"/>
      <c r="C5" s="43"/>
      <c r="D5" s="44" t="s">
        <v>223</v>
      </c>
      <c r="E5" s="504"/>
      <c r="F5" s="45" t="s">
        <v>1</v>
      </c>
      <c r="G5" s="45" t="s">
        <v>154</v>
      </c>
      <c r="H5" s="46" t="s">
        <v>155</v>
      </c>
      <c r="I5" s="47"/>
      <c r="J5" s="44" t="s">
        <v>223</v>
      </c>
      <c r="K5" s="504"/>
      <c r="L5" s="45" t="s">
        <v>1</v>
      </c>
      <c r="M5" s="45" t="s">
        <v>154</v>
      </c>
      <c r="N5" s="45" t="s">
        <v>155</v>
      </c>
      <c r="O5" s="40"/>
      <c r="P5" s="40"/>
      <c r="Q5" s="40"/>
      <c r="R5" s="40"/>
      <c r="S5" s="40"/>
      <c r="T5" s="40"/>
    </row>
    <row r="6" spans="2:20" s="41" customFormat="1" ht="20.25" customHeight="1">
      <c r="B6" s="42" t="s">
        <v>156</v>
      </c>
      <c r="C6" s="48">
        <f>SUM(I6,C19,I19)</f>
        <v>730</v>
      </c>
      <c r="D6" s="49">
        <f aca="true" t="shared" si="0" ref="D6:H12">SUM(J6,D19,J19)</f>
        <v>530</v>
      </c>
      <c r="E6" s="49">
        <f t="shared" si="0"/>
        <v>652</v>
      </c>
      <c r="F6" s="49">
        <f t="shared" si="0"/>
        <v>469</v>
      </c>
      <c r="G6" s="49">
        <f t="shared" si="0"/>
        <v>211</v>
      </c>
      <c r="H6" s="50">
        <f t="shared" si="0"/>
        <v>258</v>
      </c>
      <c r="I6" s="51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0"/>
      <c r="P6" s="40"/>
      <c r="Q6" s="40"/>
      <c r="R6" s="40"/>
      <c r="S6" s="40"/>
      <c r="T6" s="40"/>
    </row>
    <row r="7" spans="2:20" s="41" customFormat="1" ht="20.25" customHeight="1">
      <c r="B7" s="42" t="s">
        <v>157</v>
      </c>
      <c r="C7" s="48">
        <f aca="true" t="shared" si="1" ref="C7:C12">SUM(I7,C20,I20)</f>
        <v>30</v>
      </c>
      <c r="D7" s="49">
        <f t="shared" si="0"/>
        <v>30</v>
      </c>
      <c r="E7" s="49">
        <f t="shared" si="0"/>
        <v>75</v>
      </c>
      <c r="F7" s="49">
        <f t="shared" si="0"/>
        <v>35</v>
      </c>
      <c r="G7" s="49">
        <f t="shared" si="0"/>
        <v>6</v>
      </c>
      <c r="H7" s="50">
        <f t="shared" si="0"/>
        <v>29</v>
      </c>
      <c r="I7" s="51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0"/>
      <c r="P7" s="40"/>
      <c r="Q7" s="40"/>
      <c r="R7" s="40"/>
      <c r="S7" s="40"/>
      <c r="T7" s="40"/>
    </row>
    <row r="8" spans="2:20" s="41" customFormat="1" ht="20.25" customHeight="1">
      <c r="B8" s="42" t="s">
        <v>158</v>
      </c>
      <c r="C8" s="48">
        <f t="shared" si="1"/>
        <v>200</v>
      </c>
      <c r="D8" s="49">
        <f t="shared" si="0"/>
        <v>125</v>
      </c>
      <c r="E8" s="52">
        <f t="shared" si="0"/>
        <v>136</v>
      </c>
      <c r="F8" s="49">
        <f t="shared" si="0"/>
        <v>73</v>
      </c>
      <c r="G8" s="49">
        <f t="shared" si="0"/>
        <v>24</v>
      </c>
      <c r="H8" s="50">
        <f t="shared" si="0"/>
        <v>49</v>
      </c>
      <c r="I8" s="51">
        <v>90</v>
      </c>
      <c r="J8" s="49">
        <v>30</v>
      </c>
      <c r="K8" s="49">
        <v>24</v>
      </c>
      <c r="L8" s="49">
        <v>21</v>
      </c>
      <c r="M8" s="49">
        <v>10</v>
      </c>
      <c r="N8" s="49">
        <v>11</v>
      </c>
      <c r="O8" s="40"/>
      <c r="P8" s="40"/>
      <c r="Q8" s="40"/>
      <c r="R8" s="40"/>
      <c r="S8" s="40"/>
      <c r="T8" s="40"/>
    </row>
    <row r="9" spans="2:20" s="41" customFormat="1" ht="20.25" customHeight="1">
      <c r="B9" s="42" t="s">
        <v>201</v>
      </c>
      <c r="C9" s="48">
        <f t="shared" si="1"/>
        <v>35</v>
      </c>
      <c r="D9" s="49">
        <f t="shared" si="0"/>
        <v>35</v>
      </c>
      <c r="E9" s="52">
        <f t="shared" si="0"/>
        <v>74</v>
      </c>
      <c r="F9" s="49">
        <f t="shared" si="0"/>
        <v>37</v>
      </c>
      <c r="G9" s="49">
        <f t="shared" si="0"/>
        <v>5</v>
      </c>
      <c r="H9" s="50">
        <f t="shared" si="0"/>
        <v>32</v>
      </c>
      <c r="I9" s="51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0"/>
      <c r="P9" s="40"/>
      <c r="Q9" s="40"/>
      <c r="R9" s="40"/>
      <c r="S9" s="40"/>
      <c r="T9" s="40"/>
    </row>
    <row r="10" spans="2:20" s="41" customFormat="1" ht="20.25" customHeight="1">
      <c r="B10" s="42" t="s">
        <v>196</v>
      </c>
      <c r="C10" s="48">
        <f t="shared" si="1"/>
        <v>170</v>
      </c>
      <c r="D10" s="49">
        <f t="shared" si="0"/>
        <v>110</v>
      </c>
      <c r="E10" s="52">
        <f t="shared" si="0"/>
        <v>116</v>
      </c>
      <c r="F10" s="49">
        <f t="shared" si="0"/>
        <v>113</v>
      </c>
      <c r="G10" s="49">
        <f t="shared" si="0"/>
        <v>64</v>
      </c>
      <c r="H10" s="50">
        <f t="shared" si="0"/>
        <v>49</v>
      </c>
      <c r="I10" s="51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0"/>
      <c r="P10" s="40"/>
      <c r="Q10" s="40"/>
      <c r="R10" s="40"/>
      <c r="S10" s="40"/>
      <c r="T10" s="40"/>
    </row>
    <row r="11" spans="2:20" s="41" customFormat="1" ht="20.25" customHeight="1">
      <c r="B11" s="42" t="s">
        <v>202</v>
      </c>
      <c r="C11" s="48">
        <f t="shared" si="1"/>
        <v>230</v>
      </c>
      <c r="D11" s="49">
        <f t="shared" si="0"/>
        <v>230</v>
      </c>
      <c r="E11" s="52">
        <f t="shared" si="0"/>
        <v>147</v>
      </c>
      <c r="F11" s="49">
        <f t="shared" si="0"/>
        <v>144</v>
      </c>
      <c r="G11" s="49">
        <f t="shared" si="0"/>
        <v>65</v>
      </c>
      <c r="H11" s="50">
        <f t="shared" si="0"/>
        <v>79</v>
      </c>
      <c r="I11" s="51">
        <v>70</v>
      </c>
      <c r="J11" s="49">
        <v>70</v>
      </c>
      <c r="K11" s="49">
        <v>62</v>
      </c>
      <c r="L11" s="49">
        <v>59</v>
      </c>
      <c r="M11" s="49">
        <v>24</v>
      </c>
      <c r="N11" s="49">
        <v>35</v>
      </c>
      <c r="O11" s="40"/>
      <c r="P11" s="40"/>
      <c r="Q11" s="40"/>
      <c r="R11" s="40"/>
      <c r="S11" s="40"/>
      <c r="T11" s="40"/>
    </row>
    <row r="12" spans="2:20" s="41" customFormat="1" ht="20.25" customHeight="1">
      <c r="B12" s="42" t="s">
        <v>209</v>
      </c>
      <c r="C12" s="48">
        <f t="shared" si="1"/>
        <v>100</v>
      </c>
      <c r="D12" s="49">
        <f t="shared" si="0"/>
        <v>100</v>
      </c>
      <c r="E12" s="52">
        <f t="shared" si="0"/>
        <v>99</v>
      </c>
      <c r="F12" s="49">
        <f t="shared" si="0"/>
        <v>88</v>
      </c>
      <c r="G12" s="49">
        <f t="shared" si="0"/>
        <v>41</v>
      </c>
      <c r="H12" s="50">
        <f t="shared" si="0"/>
        <v>47</v>
      </c>
      <c r="I12" s="51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0"/>
      <c r="P12" s="40"/>
      <c r="Q12" s="40"/>
      <c r="R12" s="40"/>
      <c r="S12" s="40"/>
      <c r="T12" s="40"/>
    </row>
    <row r="13" spans="2:20" s="41" customFormat="1" ht="20.25" customHeight="1" thickBot="1">
      <c r="B13" s="53" t="s">
        <v>159</v>
      </c>
      <c r="C13" s="54">
        <f>SUM(C6:C12)</f>
        <v>1495</v>
      </c>
      <c r="D13" s="55">
        <f aca="true" t="shared" si="2" ref="D13:N13">SUM(D6:D12)</f>
        <v>1160</v>
      </c>
      <c r="E13" s="55">
        <f t="shared" si="2"/>
        <v>1299</v>
      </c>
      <c r="F13" s="55">
        <f t="shared" si="2"/>
        <v>959</v>
      </c>
      <c r="G13" s="55">
        <f t="shared" si="2"/>
        <v>416</v>
      </c>
      <c r="H13" s="56">
        <f t="shared" si="2"/>
        <v>543</v>
      </c>
      <c r="I13" s="57">
        <f t="shared" si="2"/>
        <v>160</v>
      </c>
      <c r="J13" s="55">
        <f t="shared" si="2"/>
        <v>100</v>
      </c>
      <c r="K13" s="55">
        <f t="shared" si="2"/>
        <v>86</v>
      </c>
      <c r="L13" s="55">
        <f t="shared" si="2"/>
        <v>80</v>
      </c>
      <c r="M13" s="55">
        <f t="shared" si="2"/>
        <v>34</v>
      </c>
      <c r="N13" s="55">
        <f t="shared" si="2"/>
        <v>46</v>
      </c>
      <c r="O13" s="40"/>
      <c r="P13" s="40"/>
      <c r="Q13" s="40"/>
      <c r="R13" s="40"/>
      <c r="S13" s="40"/>
      <c r="T13" s="40"/>
    </row>
    <row r="14" spans="2:20" s="41" customFormat="1" ht="12.75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40"/>
      <c r="P14" s="40"/>
      <c r="Q14" s="40"/>
      <c r="R14" s="40"/>
      <c r="S14" s="40"/>
      <c r="T14" s="40"/>
    </row>
    <row r="15" spans="2:20" ht="13.5" thickBot="1">
      <c r="B15" s="60" t="s">
        <v>190</v>
      </c>
      <c r="C15" s="61"/>
      <c r="D15" s="61"/>
      <c r="E15" s="61"/>
      <c r="F15" s="61"/>
      <c r="G15" s="61"/>
      <c r="H15" s="61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spans="2:20" s="41" customFormat="1" ht="20.25" customHeight="1">
      <c r="B16" s="522" t="s">
        <v>149</v>
      </c>
      <c r="C16" s="500" t="s">
        <v>188</v>
      </c>
      <c r="D16" s="500"/>
      <c r="E16" s="500"/>
      <c r="F16" s="500"/>
      <c r="G16" s="500"/>
      <c r="H16" s="500"/>
      <c r="I16" s="499" t="s">
        <v>254</v>
      </c>
      <c r="J16" s="500"/>
      <c r="K16" s="500"/>
      <c r="L16" s="500"/>
      <c r="M16" s="500"/>
      <c r="N16" s="500"/>
      <c r="O16" s="40"/>
      <c r="P16" s="40"/>
      <c r="Q16" s="40"/>
      <c r="R16" s="40"/>
      <c r="S16" s="40"/>
      <c r="T16" s="40"/>
    </row>
    <row r="17" spans="2:20" s="41" customFormat="1" ht="20.25" customHeight="1">
      <c r="B17" s="523"/>
      <c r="C17" s="501" t="s">
        <v>228</v>
      </c>
      <c r="D17" s="502"/>
      <c r="E17" s="503" t="s">
        <v>231</v>
      </c>
      <c r="F17" s="505" t="s">
        <v>166</v>
      </c>
      <c r="G17" s="502"/>
      <c r="H17" s="502"/>
      <c r="I17" s="501" t="s">
        <v>152</v>
      </c>
      <c r="J17" s="502"/>
      <c r="K17" s="503" t="s">
        <v>231</v>
      </c>
      <c r="L17" s="505" t="s">
        <v>166</v>
      </c>
      <c r="M17" s="502"/>
      <c r="N17" s="502"/>
      <c r="O17" s="40"/>
      <c r="P17" s="40"/>
      <c r="Q17" s="40"/>
      <c r="R17" s="40"/>
      <c r="S17" s="40"/>
      <c r="T17" s="40"/>
    </row>
    <row r="18" spans="2:20" s="41" customFormat="1" ht="78.75" customHeight="1">
      <c r="B18" s="524"/>
      <c r="C18" s="43"/>
      <c r="D18" s="44" t="s">
        <v>223</v>
      </c>
      <c r="E18" s="504"/>
      <c r="F18" s="45" t="s">
        <v>1</v>
      </c>
      <c r="G18" s="45" t="s">
        <v>229</v>
      </c>
      <c r="H18" s="45" t="s">
        <v>230</v>
      </c>
      <c r="I18" s="43"/>
      <c r="J18" s="44" t="s">
        <v>223</v>
      </c>
      <c r="K18" s="504"/>
      <c r="L18" s="45" t="s">
        <v>1</v>
      </c>
      <c r="M18" s="45" t="s">
        <v>154</v>
      </c>
      <c r="N18" s="45" t="s">
        <v>155</v>
      </c>
      <c r="O18" s="40"/>
      <c r="P18" s="40"/>
      <c r="Q18" s="40"/>
      <c r="R18" s="40"/>
      <c r="S18" s="40"/>
      <c r="T18" s="40"/>
    </row>
    <row r="19" spans="2:20" s="41" customFormat="1" ht="20.25" customHeight="1">
      <c r="B19" s="42" t="s">
        <v>160</v>
      </c>
      <c r="C19" s="51">
        <v>730</v>
      </c>
      <c r="D19" s="49">
        <v>530</v>
      </c>
      <c r="E19" s="49">
        <v>652</v>
      </c>
      <c r="F19" s="49">
        <f>SUM(G19:H19)</f>
        <v>469</v>
      </c>
      <c r="G19" s="49">
        <v>211</v>
      </c>
      <c r="H19" s="49">
        <v>258</v>
      </c>
      <c r="I19" s="332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0"/>
      <c r="P19" s="40"/>
      <c r="Q19" s="40"/>
      <c r="R19" s="40"/>
      <c r="S19" s="40"/>
      <c r="T19" s="40"/>
    </row>
    <row r="20" spans="2:20" s="41" customFormat="1" ht="20.25" customHeight="1">
      <c r="B20" s="42" t="s">
        <v>161</v>
      </c>
      <c r="C20" s="51">
        <v>30</v>
      </c>
      <c r="D20" s="49">
        <v>30</v>
      </c>
      <c r="E20" s="49">
        <v>75</v>
      </c>
      <c r="F20" s="49">
        <f aca="true" t="shared" si="3" ref="F20:F25">SUM(G20:H20)</f>
        <v>35</v>
      </c>
      <c r="G20" s="49">
        <v>6</v>
      </c>
      <c r="H20" s="49">
        <v>29</v>
      </c>
      <c r="I20" s="84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0"/>
      <c r="P20" s="40"/>
      <c r="Q20" s="40"/>
      <c r="R20" s="40"/>
      <c r="S20" s="40"/>
      <c r="T20" s="40"/>
    </row>
    <row r="21" spans="2:20" s="41" customFormat="1" ht="20.25" customHeight="1">
      <c r="B21" s="42" t="s">
        <v>162</v>
      </c>
      <c r="C21" s="51">
        <v>80</v>
      </c>
      <c r="D21" s="49">
        <v>80</v>
      </c>
      <c r="E21" s="49">
        <v>106</v>
      </c>
      <c r="F21" s="49">
        <f t="shared" si="3"/>
        <v>47</v>
      </c>
      <c r="G21" s="49">
        <v>13</v>
      </c>
      <c r="H21" s="49">
        <v>34</v>
      </c>
      <c r="I21" s="84">
        <v>30</v>
      </c>
      <c r="J21" s="49">
        <v>15</v>
      </c>
      <c r="K21" s="49">
        <v>6</v>
      </c>
      <c r="L21" s="49">
        <v>5</v>
      </c>
      <c r="M21" s="49">
        <v>1</v>
      </c>
      <c r="N21" s="49">
        <v>4</v>
      </c>
      <c r="O21" s="40"/>
      <c r="P21" s="40"/>
      <c r="Q21" s="40"/>
      <c r="R21" s="40"/>
      <c r="S21" s="40"/>
      <c r="T21" s="40"/>
    </row>
    <row r="22" spans="2:20" s="41" customFormat="1" ht="20.25" customHeight="1">
      <c r="B22" s="42" t="s">
        <v>201</v>
      </c>
      <c r="C22" s="51">
        <v>35</v>
      </c>
      <c r="D22" s="49">
        <v>35</v>
      </c>
      <c r="E22" s="49">
        <v>74</v>
      </c>
      <c r="F22" s="49">
        <f t="shared" si="3"/>
        <v>37</v>
      </c>
      <c r="G22" s="49">
        <v>5</v>
      </c>
      <c r="H22" s="49">
        <v>32</v>
      </c>
      <c r="I22" s="84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0"/>
      <c r="P22" s="40"/>
      <c r="Q22" s="40"/>
      <c r="R22" s="40"/>
      <c r="S22" s="40"/>
      <c r="T22" s="40"/>
    </row>
    <row r="23" spans="2:20" s="41" customFormat="1" ht="20.25" customHeight="1">
      <c r="B23" s="42" t="s">
        <v>196</v>
      </c>
      <c r="C23" s="51">
        <v>170</v>
      </c>
      <c r="D23" s="49">
        <v>110</v>
      </c>
      <c r="E23" s="49">
        <v>116</v>
      </c>
      <c r="F23" s="49">
        <f t="shared" si="3"/>
        <v>113</v>
      </c>
      <c r="G23" s="49">
        <v>64</v>
      </c>
      <c r="H23" s="49">
        <v>49</v>
      </c>
      <c r="I23" s="84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0"/>
      <c r="P23" s="40"/>
      <c r="Q23" s="40"/>
      <c r="R23" s="40"/>
      <c r="S23" s="40"/>
      <c r="T23" s="40"/>
    </row>
    <row r="24" spans="2:20" s="41" customFormat="1" ht="20.25" customHeight="1">
      <c r="B24" s="42" t="s">
        <v>202</v>
      </c>
      <c r="C24" s="51">
        <v>160</v>
      </c>
      <c r="D24" s="49">
        <v>160</v>
      </c>
      <c r="E24" s="49">
        <v>85</v>
      </c>
      <c r="F24" s="49">
        <f t="shared" si="3"/>
        <v>85</v>
      </c>
      <c r="G24" s="49">
        <v>41</v>
      </c>
      <c r="H24" s="49">
        <v>44</v>
      </c>
      <c r="I24" s="84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0"/>
      <c r="P24" s="40"/>
      <c r="Q24" s="40"/>
      <c r="R24" s="40"/>
      <c r="S24" s="40"/>
      <c r="T24" s="40"/>
    </row>
    <row r="25" spans="2:20" s="41" customFormat="1" ht="20.25" customHeight="1">
      <c r="B25" s="42" t="s">
        <v>209</v>
      </c>
      <c r="C25" s="62">
        <v>100</v>
      </c>
      <c r="D25" s="63">
        <v>100</v>
      </c>
      <c r="E25" s="63">
        <v>99</v>
      </c>
      <c r="F25" s="63">
        <f t="shared" si="3"/>
        <v>88</v>
      </c>
      <c r="G25" s="63">
        <v>41</v>
      </c>
      <c r="H25" s="63">
        <v>47</v>
      </c>
      <c r="I25" s="33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40"/>
      <c r="P25" s="40"/>
      <c r="Q25" s="40"/>
      <c r="R25" s="40"/>
      <c r="S25" s="40"/>
      <c r="T25" s="40"/>
    </row>
    <row r="26" spans="2:20" s="41" customFormat="1" ht="20.25" customHeight="1" thickBot="1">
      <c r="B26" s="53" t="s">
        <v>153</v>
      </c>
      <c r="C26" s="64">
        <f aca="true" t="shared" si="4" ref="C26:H26">SUM(C19:C25)</f>
        <v>1305</v>
      </c>
      <c r="D26" s="65">
        <f t="shared" si="4"/>
        <v>1045</v>
      </c>
      <c r="E26" s="65">
        <f t="shared" si="4"/>
        <v>1207</v>
      </c>
      <c r="F26" s="65">
        <f t="shared" si="4"/>
        <v>874</v>
      </c>
      <c r="G26" s="65">
        <f t="shared" si="4"/>
        <v>381</v>
      </c>
      <c r="H26" s="65">
        <f t="shared" si="4"/>
        <v>493</v>
      </c>
      <c r="I26" s="334">
        <f aca="true" t="shared" si="5" ref="I26:N26">SUM(I19:I25)</f>
        <v>30</v>
      </c>
      <c r="J26" s="65">
        <f t="shared" si="5"/>
        <v>15</v>
      </c>
      <c r="K26" s="65">
        <f t="shared" si="5"/>
        <v>6</v>
      </c>
      <c r="L26" s="65">
        <f t="shared" si="5"/>
        <v>5</v>
      </c>
      <c r="M26" s="65">
        <f t="shared" si="5"/>
        <v>1</v>
      </c>
      <c r="N26" s="65">
        <f t="shared" si="5"/>
        <v>4</v>
      </c>
      <c r="O26" s="40"/>
      <c r="P26" s="40"/>
      <c r="Q26" s="40"/>
      <c r="R26" s="40"/>
      <c r="S26" s="40"/>
      <c r="T26" s="40"/>
    </row>
    <row r="27" spans="9:20" ht="12.75"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2:16" ht="24.75" customHeight="1" thickBot="1">
      <c r="B28" s="39" t="s">
        <v>243</v>
      </c>
      <c r="C28" s="38"/>
      <c r="D28" s="38"/>
      <c r="E28" s="38"/>
      <c r="F28" s="38"/>
      <c r="G28" s="38"/>
      <c r="H28" s="66" t="s">
        <v>244</v>
      </c>
      <c r="I28" s="66"/>
      <c r="J28" s="38"/>
      <c r="K28" s="38"/>
      <c r="L28" s="38"/>
      <c r="M28" s="38"/>
      <c r="N28" s="38"/>
      <c r="O28" s="38"/>
      <c r="P28" s="38"/>
    </row>
    <row r="29" spans="2:16" s="41" customFormat="1" ht="20.25" customHeight="1">
      <c r="B29" s="532" t="s">
        <v>163</v>
      </c>
      <c r="C29" s="533"/>
      <c r="D29" s="67" t="s">
        <v>159</v>
      </c>
      <c r="E29" s="68" t="s">
        <v>122</v>
      </c>
      <c r="F29" s="69" t="s">
        <v>123</v>
      </c>
      <c r="H29" s="529" t="s">
        <v>207</v>
      </c>
      <c r="I29" s="499" t="s">
        <v>1</v>
      </c>
      <c r="J29" s="500"/>
      <c r="K29" s="513"/>
      <c r="L29" s="499" t="s">
        <v>124</v>
      </c>
      <c r="M29" s="513"/>
      <c r="N29" s="512" t="s">
        <v>125</v>
      </c>
      <c r="O29" s="404"/>
      <c r="P29" s="404"/>
    </row>
    <row r="30" spans="2:16" s="41" customFormat="1" ht="20.25" customHeight="1">
      <c r="B30" s="70" t="s">
        <v>120</v>
      </c>
      <c r="C30" s="71" t="s">
        <v>1</v>
      </c>
      <c r="D30" s="51">
        <f aca="true" t="shared" si="6" ref="D30:D35">SUM(E30:F30)</f>
        <v>18</v>
      </c>
      <c r="E30" s="63">
        <f>SUM(E31:E32)</f>
        <v>0</v>
      </c>
      <c r="F30" s="63">
        <f>SUM(F31:F32)</f>
        <v>18</v>
      </c>
      <c r="H30" s="530"/>
      <c r="I30" s="534" t="s">
        <v>120</v>
      </c>
      <c r="J30" s="526" t="s">
        <v>121</v>
      </c>
      <c r="K30" s="526" t="s">
        <v>252</v>
      </c>
      <c r="L30" s="514" t="s">
        <v>120</v>
      </c>
      <c r="M30" s="517" t="s">
        <v>121</v>
      </c>
      <c r="N30" s="514" t="s">
        <v>120</v>
      </c>
      <c r="O30" s="506" t="s">
        <v>121</v>
      </c>
      <c r="P30" s="509" t="s">
        <v>252</v>
      </c>
    </row>
    <row r="31" spans="2:16" s="41" customFormat="1" ht="20.25" customHeight="1">
      <c r="B31" s="73" t="s">
        <v>256</v>
      </c>
      <c r="C31" s="74" t="s">
        <v>185</v>
      </c>
      <c r="D31" s="75">
        <f t="shared" si="6"/>
        <v>7</v>
      </c>
      <c r="E31" s="76">
        <v>0</v>
      </c>
      <c r="F31" s="76">
        <v>7</v>
      </c>
      <c r="H31" s="530"/>
      <c r="I31" s="534"/>
      <c r="J31" s="527"/>
      <c r="K31" s="536"/>
      <c r="L31" s="515"/>
      <c r="M31" s="518"/>
      <c r="N31" s="515"/>
      <c r="O31" s="507"/>
      <c r="P31" s="510"/>
    </row>
    <row r="32" spans="2:16" s="41" customFormat="1" ht="20.25" customHeight="1">
      <c r="B32" s="77" t="s">
        <v>224</v>
      </c>
      <c r="C32" s="78" t="s">
        <v>186</v>
      </c>
      <c r="D32" s="79">
        <f t="shared" si="6"/>
        <v>11</v>
      </c>
      <c r="E32" s="80">
        <v>0</v>
      </c>
      <c r="F32" s="80">
        <v>11</v>
      </c>
      <c r="H32" s="531"/>
      <c r="I32" s="535"/>
      <c r="J32" s="528"/>
      <c r="K32" s="537"/>
      <c r="L32" s="516"/>
      <c r="M32" s="519"/>
      <c r="N32" s="516"/>
      <c r="O32" s="508"/>
      <c r="P32" s="511"/>
    </row>
    <row r="33" spans="2:16" s="41" customFormat="1" ht="20.25" customHeight="1">
      <c r="B33" s="70" t="s">
        <v>121</v>
      </c>
      <c r="C33" s="71" t="s">
        <v>1</v>
      </c>
      <c r="D33" s="51">
        <f>SUM(D34:D35)</f>
        <v>646</v>
      </c>
      <c r="E33" s="49">
        <f>SUM(E34:E35)</f>
        <v>90</v>
      </c>
      <c r="F33" s="49">
        <f>SUM(F34:F35)</f>
        <v>556</v>
      </c>
      <c r="H33" s="81" t="s">
        <v>164</v>
      </c>
      <c r="I33" s="82">
        <v>0</v>
      </c>
      <c r="J33" s="49">
        <v>11</v>
      </c>
      <c r="K33" s="83">
        <v>0</v>
      </c>
      <c r="L33" s="84">
        <v>0</v>
      </c>
      <c r="M33" s="50">
        <v>1</v>
      </c>
      <c r="N33" s="82">
        <v>0</v>
      </c>
      <c r="O33" s="49">
        <v>10</v>
      </c>
      <c r="P33" s="329">
        <v>0</v>
      </c>
    </row>
    <row r="34" spans="2:16" s="41" customFormat="1" ht="20.25" customHeight="1">
      <c r="B34" s="73" t="s">
        <v>256</v>
      </c>
      <c r="C34" s="74" t="s">
        <v>154</v>
      </c>
      <c r="D34" s="75">
        <f t="shared" si="6"/>
        <v>274</v>
      </c>
      <c r="E34" s="76">
        <v>11</v>
      </c>
      <c r="F34" s="76">
        <v>263</v>
      </c>
      <c r="H34" s="85" t="s">
        <v>90</v>
      </c>
      <c r="I34" s="82">
        <v>0</v>
      </c>
      <c r="J34" s="49">
        <v>25</v>
      </c>
      <c r="K34" s="83">
        <v>0</v>
      </c>
      <c r="L34" s="84">
        <v>0</v>
      </c>
      <c r="M34" s="50">
        <v>7</v>
      </c>
      <c r="N34" s="82">
        <v>0</v>
      </c>
      <c r="O34" s="49">
        <v>18</v>
      </c>
      <c r="P34" s="330">
        <v>0</v>
      </c>
    </row>
    <row r="35" spans="2:16" s="41" customFormat="1" ht="20.25" customHeight="1" thickBot="1">
      <c r="B35" s="86" t="s">
        <v>225</v>
      </c>
      <c r="C35" s="87" t="s">
        <v>155</v>
      </c>
      <c r="D35" s="64">
        <f t="shared" si="6"/>
        <v>372</v>
      </c>
      <c r="E35" s="65">
        <v>79</v>
      </c>
      <c r="F35" s="65">
        <v>293</v>
      </c>
      <c r="H35" s="88" t="s">
        <v>165</v>
      </c>
      <c r="I35" s="89">
        <f>SUM(I33:I34)</f>
        <v>0</v>
      </c>
      <c r="J35" s="55">
        <v>36</v>
      </c>
      <c r="K35" s="90">
        <f>SUM(K33:K34)</f>
        <v>0</v>
      </c>
      <c r="L35" s="91">
        <f>SUM(L33:L34)</f>
        <v>0</v>
      </c>
      <c r="M35" s="56">
        <f>SUM(M33:M34)</f>
        <v>8</v>
      </c>
      <c r="N35" s="89">
        <f>SUM(N33:N34)</f>
        <v>0</v>
      </c>
      <c r="O35" s="55">
        <f>SUM(O33:O34)</f>
        <v>28</v>
      </c>
      <c r="P35" s="331">
        <v>0</v>
      </c>
    </row>
    <row r="36" spans="15:20" ht="24.75" customHeight="1">
      <c r="O36" s="38"/>
      <c r="P36" s="38"/>
      <c r="Q36" s="38"/>
      <c r="R36" s="38"/>
      <c r="S36" s="38"/>
      <c r="T36" s="38"/>
    </row>
    <row r="37" spans="15:20" ht="24.75" customHeight="1">
      <c r="O37" s="38"/>
      <c r="P37" s="38"/>
      <c r="Q37" s="38"/>
      <c r="R37" s="38"/>
      <c r="S37" s="38"/>
      <c r="T37" s="38"/>
    </row>
    <row r="38" spans="15:20" ht="24.75" customHeight="1">
      <c r="O38" s="38"/>
      <c r="P38" s="38"/>
      <c r="Q38" s="38"/>
      <c r="R38" s="38"/>
      <c r="S38" s="38"/>
      <c r="T38" s="38"/>
    </row>
    <row r="39" spans="2:20" ht="24.75" customHeight="1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2:20" ht="24.75" customHeight="1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2:20" ht="24.75" customHeight="1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2:20" ht="24.75" customHeight="1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  <row r="43" spans="2:20" ht="24.75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</row>
    <row r="44" spans="2:20" ht="24.75" customHeigh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</row>
    <row r="45" spans="2:20" ht="24.75" customHeigh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</row>
    <row r="46" spans="2:20" ht="24.75" customHeigh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2:20" ht="24.7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2:20" ht="24.75" customHeigh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2:20" ht="24.7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2:20" ht="24.75" customHeight="1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2:20" ht="24.75" customHeigh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2:20" ht="24.75" customHeigh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2:20" ht="24.75" customHeigh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2:20" ht="24.7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</row>
    <row r="55" spans="2:20" ht="24.7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</row>
    <row r="56" spans="2:20" ht="24.7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2:20" ht="24.7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</row>
    <row r="58" spans="2:20" ht="24.75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2:20" ht="24.75" customHeight="1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2:20" ht="24.75" customHeight="1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5:20" ht="24.75" customHeight="1">
      <c r="O61" s="38"/>
      <c r="P61" s="38"/>
      <c r="Q61" s="38"/>
      <c r="R61" s="38"/>
      <c r="S61" s="38"/>
      <c r="T61" s="38"/>
    </row>
    <row r="62" spans="15:20" ht="24.75" customHeight="1">
      <c r="O62" s="38"/>
      <c r="P62" s="38"/>
      <c r="Q62" s="38"/>
      <c r="R62" s="38"/>
      <c r="S62" s="38"/>
      <c r="T62" s="38"/>
    </row>
    <row r="63" spans="15:20" ht="24.75" customHeight="1">
      <c r="O63" s="38"/>
      <c r="P63" s="38"/>
      <c r="Q63" s="38"/>
      <c r="R63" s="38"/>
      <c r="S63" s="38"/>
      <c r="T63" s="38"/>
    </row>
  </sheetData>
  <sheetProtection/>
  <mergeCells count="31">
    <mergeCell ref="J30:J32"/>
    <mergeCell ref="H29:H32"/>
    <mergeCell ref="B29:C29"/>
    <mergeCell ref="I29:K29"/>
    <mergeCell ref="I30:I32"/>
    <mergeCell ref="K30:K32"/>
    <mergeCell ref="B3:B5"/>
    <mergeCell ref="C3:H3"/>
    <mergeCell ref="B16:B18"/>
    <mergeCell ref="C17:D17"/>
    <mergeCell ref="F17:H17"/>
    <mergeCell ref="C16:H16"/>
    <mergeCell ref="E17:E18"/>
    <mergeCell ref="I3:N3"/>
    <mergeCell ref="C4:D4"/>
    <mergeCell ref="F4:H4"/>
    <mergeCell ref="I4:J4"/>
    <mergeCell ref="L4:N4"/>
    <mergeCell ref="E4:E5"/>
    <mergeCell ref="K4:K5"/>
    <mergeCell ref="O30:O32"/>
    <mergeCell ref="P30:P32"/>
    <mergeCell ref="N29:P29"/>
    <mergeCell ref="L29:M29"/>
    <mergeCell ref="N30:N32"/>
    <mergeCell ref="M30:M32"/>
    <mergeCell ref="L30:L32"/>
    <mergeCell ref="I16:N16"/>
    <mergeCell ref="I17:J17"/>
    <mergeCell ref="K17:K18"/>
    <mergeCell ref="L17:N17"/>
  </mergeCells>
  <printOptions horizontalCentered="1"/>
  <pageMargins left="0.5511811023622047" right="0.3937007874015748" top="0.7480314960629921" bottom="0.4724409448818898" header="0.5118110236220472" footer="0.2362204724409449"/>
  <pageSetup fitToHeight="1" fitToWidth="1" horizontalDpi="600" verticalDpi="600" orientation="portrait" paperSize="9" scale="92" r:id="rId1"/>
  <headerFooter alignWithMargins="0">
    <oddHeader>&amp;L専修学校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showGridLines="0" view="pageBreakPreview" zoomScaleSheetLayoutView="100" zoomScalePageLayoutView="0" workbookViewId="0" topLeftCell="A1">
      <selection activeCell="L17" sqref="L17"/>
    </sheetView>
  </sheetViews>
  <sheetFormatPr defaultColWidth="7.50390625" defaultRowHeight="24" customHeight="1"/>
  <cols>
    <col min="1" max="1" width="3.25390625" style="1" customWidth="1"/>
    <col min="2" max="2" width="23.25390625" style="1" customWidth="1"/>
    <col min="3" max="14" width="6.625" style="1" customWidth="1"/>
    <col min="15" max="16" width="6.25390625" style="1" customWidth="1"/>
    <col min="17" max="16384" width="7.50390625" style="1" customWidth="1"/>
  </cols>
  <sheetData>
    <row r="1" ht="18.75" customHeight="1">
      <c r="N1" s="2"/>
    </row>
    <row r="2" spans="2:14" ht="24" customHeight="1" thickBot="1">
      <c r="B2" s="3" t="s">
        <v>245</v>
      </c>
      <c r="N2" s="2"/>
    </row>
    <row r="3" spans="2:15" ht="20.25" customHeight="1">
      <c r="B3" s="543" t="s">
        <v>167</v>
      </c>
      <c r="C3" s="541" t="s">
        <v>168</v>
      </c>
      <c r="D3" s="539"/>
      <c r="E3" s="539"/>
      <c r="F3" s="4" t="s">
        <v>169</v>
      </c>
      <c r="G3" s="5"/>
      <c r="H3" s="6"/>
      <c r="I3" s="7" t="s">
        <v>170</v>
      </c>
      <c r="J3" s="5"/>
      <c r="K3" s="5"/>
      <c r="L3" s="4" t="s">
        <v>253</v>
      </c>
      <c r="M3" s="5"/>
      <c r="N3" s="5"/>
      <c r="O3" s="8"/>
    </row>
    <row r="4" spans="2:15" ht="20.25" customHeight="1">
      <c r="B4" s="544"/>
      <c r="C4" s="9" t="s">
        <v>73</v>
      </c>
      <c r="D4" s="10" t="s">
        <v>185</v>
      </c>
      <c r="E4" s="10" t="s">
        <v>186</v>
      </c>
      <c r="F4" s="11" t="s">
        <v>73</v>
      </c>
      <c r="G4" s="10" t="s">
        <v>89</v>
      </c>
      <c r="H4" s="12" t="s">
        <v>186</v>
      </c>
      <c r="I4" s="9" t="s">
        <v>73</v>
      </c>
      <c r="J4" s="10" t="s">
        <v>185</v>
      </c>
      <c r="K4" s="10" t="s">
        <v>186</v>
      </c>
      <c r="L4" s="11" t="s">
        <v>73</v>
      </c>
      <c r="M4" s="10" t="s">
        <v>154</v>
      </c>
      <c r="N4" s="10" t="s">
        <v>155</v>
      </c>
      <c r="O4" s="8"/>
    </row>
    <row r="5" spans="2:15" ht="18.75" customHeight="1">
      <c r="B5" s="13" t="s">
        <v>171</v>
      </c>
      <c r="C5" s="14">
        <f aca="true" t="shared" si="0" ref="C5:C10">SUM(D5:E5)</f>
        <v>670</v>
      </c>
      <c r="D5" s="15">
        <f aca="true" t="shared" si="1" ref="D5:E10">SUM(G5,J5,M5)</f>
        <v>404</v>
      </c>
      <c r="E5" s="15">
        <f t="shared" si="1"/>
        <v>266</v>
      </c>
      <c r="F5" s="16">
        <f aca="true" t="shared" si="2" ref="F5:F10">SUM(G5:H5)</f>
        <v>0</v>
      </c>
      <c r="G5" s="15">
        <v>0</v>
      </c>
      <c r="H5" s="17">
        <v>0</v>
      </c>
      <c r="I5" s="14">
        <f aca="true" t="shared" si="3" ref="I5:I10">SUM(J5:K5)</f>
        <v>670</v>
      </c>
      <c r="J5" s="15">
        <v>404</v>
      </c>
      <c r="K5" s="15">
        <v>266</v>
      </c>
      <c r="L5" s="16">
        <f aca="true" t="shared" si="4" ref="L5:L10">SUM(M5:N5)</f>
        <v>0</v>
      </c>
      <c r="M5" s="15">
        <v>0</v>
      </c>
      <c r="N5" s="15">
        <v>0</v>
      </c>
      <c r="O5" s="8"/>
    </row>
    <row r="6" spans="2:15" ht="18.75" customHeight="1">
      <c r="B6" s="13" t="s">
        <v>101</v>
      </c>
      <c r="C6" s="14">
        <f t="shared" si="0"/>
        <v>590</v>
      </c>
      <c r="D6" s="15">
        <f t="shared" si="1"/>
        <v>238</v>
      </c>
      <c r="E6" s="15">
        <f t="shared" si="1"/>
        <v>352</v>
      </c>
      <c r="F6" s="16">
        <f t="shared" si="2"/>
        <v>106</v>
      </c>
      <c r="G6" s="15">
        <v>44</v>
      </c>
      <c r="H6" s="17">
        <v>62</v>
      </c>
      <c r="I6" s="14">
        <f t="shared" si="3"/>
        <v>479</v>
      </c>
      <c r="J6" s="15">
        <v>193</v>
      </c>
      <c r="K6" s="15">
        <v>286</v>
      </c>
      <c r="L6" s="16">
        <f t="shared" si="4"/>
        <v>5</v>
      </c>
      <c r="M6" s="15">
        <v>1</v>
      </c>
      <c r="N6" s="15">
        <v>4</v>
      </c>
      <c r="O6" s="8"/>
    </row>
    <row r="7" spans="2:15" ht="18.75" customHeight="1">
      <c r="B7" s="13" t="s">
        <v>172</v>
      </c>
      <c r="C7" s="14">
        <f t="shared" si="0"/>
        <v>0</v>
      </c>
      <c r="D7" s="15">
        <f t="shared" si="1"/>
        <v>0</v>
      </c>
      <c r="E7" s="15">
        <f t="shared" si="1"/>
        <v>0</v>
      </c>
      <c r="F7" s="16">
        <f t="shared" si="2"/>
        <v>0</v>
      </c>
      <c r="G7" s="15">
        <v>0</v>
      </c>
      <c r="H7" s="17">
        <v>0</v>
      </c>
      <c r="I7" s="14">
        <f t="shared" si="3"/>
        <v>0</v>
      </c>
      <c r="J7" s="15">
        <v>0</v>
      </c>
      <c r="K7" s="15">
        <v>0</v>
      </c>
      <c r="L7" s="16">
        <f t="shared" si="4"/>
        <v>0</v>
      </c>
      <c r="M7" s="15">
        <v>0</v>
      </c>
      <c r="N7" s="15">
        <v>0</v>
      </c>
      <c r="O7" s="8"/>
    </row>
    <row r="8" spans="2:15" ht="18.75" customHeight="1">
      <c r="B8" s="13" t="s">
        <v>173</v>
      </c>
      <c r="C8" s="14">
        <f t="shared" si="0"/>
        <v>274</v>
      </c>
      <c r="D8" s="15">
        <f t="shared" si="1"/>
        <v>30</v>
      </c>
      <c r="E8" s="15">
        <f t="shared" si="1"/>
        <v>244</v>
      </c>
      <c r="F8" s="16">
        <f t="shared" si="2"/>
        <v>0</v>
      </c>
      <c r="G8" s="15">
        <v>0</v>
      </c>
      <c r="H8" s="17">
        <v>0</v>
      </c>
      <c r="I8" s="14">
        <f t="shared" si="3"/>
        <v>274</v>
      </c>
      <c r="J8" s="15">
        <v>30</v>
      </c>
      <c r="K8" s="15">
        <v>244</v>
      </c>
      <c r="L8" s="16">
        <f t="shared" si="4"/>
        <v>0</v>
      </c>
      <c r="M8" s="15">
        <v>0</v>
      </c>
      <c r="N8" s="15">
        <v>0</v>
      </c>
      <c r="O8" s="8"/>
    </row>
    <row r="9" spans="2:15" ht="18.75" customHeight="1">
      <c r="B9" s="13" t="s">
        <v>174</v>
      </c>
      <c r="C9" s="14">
        <f t="shared" si="0"/>
        <v>0</v>
      </c>
      <c r="D9" s="15">
        <f t="shared" si="1"/>
        <v>0</v>
      </c>
      <c r="E9" s="15">
        <f t="shared" si="1"/>
        <v>0</v>
      </c>
      <c r="F9" s="16">
        <f t="shared" si="2"/>
        <v>0</v>
      </c>
      <c r="G9" s="15">
        <v>0</v>
      </c>
      <c r="H9" s="17">
        <v>0</v>
      </c>
      <c r="I9" s="14">
        <f t="shared" si="3"/>
        <v>0</v>
      </c>
      <c r="J9" s="15">
        <v>0</v>
      </c>
      <c r="K9" s="15">
        <v>0</v>
      </c>
      <c r="L9" s="16">
        <f t="shared" si="4"/>
        <v>0</v>
      </c>
      <c r="M9" s="15">
        <v>0</v>
      </c>
      <c r="N9" s="15">
        <v>0</v>
      </c>
      <c r="O9" s="8"/>
    </row>
    <row r="10" spans="2:15" ht="18.75" customHeight="1">
      <c r="B10" s="18" t="s">
        <v>175</v>
      </c>
      <c r="C10" s="19">
        <f t="shared" si="0"/>
        <v>0</v>
      </c>
      <c r="D10" s="20">
        <f t="shared" si="1"/>
        <v>0</v>
      </c>
      <c r="E10" s="21">
        <f t="shared" si="1"/>
        <v>0</v>
      </c>
      <c r="F10" s="22">
        <f t="shared" si="2"/>
        <v>0</v>
      </c>
      <c r="G10" s="21">
        <v>0</v>
      </c>
      <c r="H10" s="23">
        <v>0</v>
      </c>
      <c r="I10" s="19">
        <f t="shared" si="3"/>
        <v>0</v>
      </c>
      <c r="J10" s="21">
        <v>0</v>
      </c>
      <c r="K10" s="21">
        <v>0</v>
      </c>
      <c r="L10" s="22">
        <f t="shared" si="4"/>
        <v>0</v>
      </c>
      <c r="M10" s="21">
        <v>0</v>
      </c>
      <c r="N10" s="21">
        <v>0</v>
      </c>
      <c r="O10" s="8"/>
    </row>
    <row r="11" spans="2:15" ht="20.25" customHeight="1" thickBot="1">
      <c r="B11" s="24" t="s">
        <v>176</v>
      </c>
      <c r="C11" s="25">
        <f>SUM(C5:C10)</f>
        <v>1534</v>
      </c>
      <c r="D11" s="26">
        <f>SUM(D5:D10)</f>
        <v>672</v>
      </c>
      <c r="E11" s="26">
        <f aca="true" t="shared" si="5" ref="E11:K11">SUM(E5:E10)</f>
        <v>862</v>
      </c>
      <c r="F11" s="27">
        <f t="shared" si="5"/>
        <v>106</v>
      </c>
      <c r="G11" s="26">
        <f t="shared" si="5"/>
        <v>44</v>
      </c>
      <c r="H11" s="28">
        <f t="shared" si="5"/>
        <v>62</v>
      </c>
      <c r="I11" s="25">
        <f t="shared" si="5"/>
        <v>1423</v>
      </c>
      <c r="J11" s="26">
        <f t="shared" si="5"/>
        <v>627</v>
      </c>
      <c r="K11" s="26">
        <f t="shared" si="5"/>
        <v>796</v>
      </c>
      <c r="L11" s="27">
        <f>SUM(L5:L10)</f>
        <v>5</v>
      </c>
      <c r="M11" s="26">
        <f>SUM(M5:M10)</f>
        <v>1</v>
      </c>
      <c r="N11" s="26">
        <f>SUM(N5:N10)</f>
        <v>4</v>
      </c>
      <c r="O11" s="8"/>
    </row>
    <row r="12" spans="2:14" ht="17.2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N12" s="2"/>
    </row>
    <row r="13" spans="2:14" ht="13.5" thickBot="1">
      <c r="B13" s="3" t="s">
        <v>246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5" ht="20.25" customHeight="1">
      <c r="B14" s="543" t="s">
        <v>177</v>
      </c>
      <c r="C14" s="538" t="s">
        <v>178</v>
      </c>
      <c r="D14" s="539"/>
      <c r="E14" s="540"/>
      <c r="F14" s="541" t="s">
        <v>179</v>
      </c>
      <c r="G14" s="541"/>
      <c r="H14" s="542"/>
      <c r="I14" s="538" t="s">
        <v>180</v>
      </c>
      <c r="J14" s="539"/>
      <c r="K14" s="539"/>
      <c r="O14" s="8"/>
    </row>
    <row r="15" spans="2:15" ht="20.25" customHeight="1">
      <c r="B15" s="544"/>
      <c r="C15" s="11" t="s">
        <v>73</v>
      </c>
      <c r="D15" s="10" t="s">
        <v>185</v>
      </c>
      <c r="E15" s="12" t="s">
        <v>186</v>
      </c>
      <c r="F15" s="9" t="s">
        <v>73</v>
      </c>
      <c r="G15" s="29" t="s">
        <v>185</v>
      </c>
      <c r="H15" s="30" t="s">
        <v>186</v>
      </c>
      <c r="I15" s="9" t="s">
        <v>73</v>
      </c>
      <c r="J15" s="10" t="s">
        <v>185</v>
      </c>
      <c r="K15" s="10" t="s">
        <v>186</v>
      </c>
      <c r="O15" s="8"/>
    </row>
    <row r="16" spans="2:15" ht="18.75" customHeight="1">
      <c r="B16" s="13" t="s">
        <v>181</v>
      </c>
      <c r="C16" s="16">
        <f>SUM(D16:E16)</f>
        <v>72</v>
      </c>
      <c r="D16" s="15">
        <f>SUM(G16,J16)</f>
        <v>16</v>
      </c>
      <c r="E16" s="17">
        <f>SUM(H16,K16)</f>
        <v>56</v>
      </c>
      <c r="F16" s="14">
        <f>SUM(G16:H16)</f>
        <v>10</v>
      </c>
      <c r="G16" s="15">
        <v>0</v>
      </c>
      <c r="H16" s="15">
        <v>10</v>
      </c>
      <c r="I16" s="16">
        <f aca="true" t="shared" si="6" ref="I16:I22">SUM(J16:K16)</f>
        <v>62</v>
      </c>
      <c r="J16" s="15">
        <v>16</v>
      </c>
      <c r="K16" s="15">
        <v>46</v>
      </c>
      <c r="O16" s="8"/>
    </row>
    <row r="17" spans="2:15" ht="18.75" customHeight="1">
      <c r="B17" s="13" t="s">
        <v>182</v>
      </c>
      <c r="C17" s="16">
        <f aca="true" t="shared" si="7" ref="C17:C22">SUM(D17:E17)</f>
        <v>10</v>
      </c>
      <c r="D17" s="15">
        <f aca="true" t="shared" si="8" ref="D17:D22">SUM(G17,J17)</f>
        <v>0</v>
      </c>
      <c r="E17" s="17">
        <f aca="true" t="shared" si="9" ref="E17:E22">SUM(H17,K17)</f>
        <v>10</v>
      </c>
      <c r="F17" s="14">
        <f aca="true" t="shared" si="10" ref="F17:F22">SUM(G17:H17)</f>
        <v>10</v>
      </c>
      <c r="G17" s="15">
        <v>0</v>
      </c>
      <c r="H17" s="15">
        <v>10</v>
      </c>
      <c r="I17" s="16">
        <f t="shared" si="6"/>
        <v>0</v>
      </c>
      <c r="J17" s="15">
        <v>0</v>
      </c>
      <c r="K17" s="15">
        <v>0</v>
      </c>
      <c r="O17" s="8"/>
    </row>
    <row r="18" spans="2:15" ht="18.75" customHeight="1">
      <c r="B18" s="13" t="s">
        <v>183</v>
      </c>
      <c r="C18" s="16">
        <f t="shared" si="7"/>
        <v>25</v>
      </c>
      <c r="D18" s="15">
        <f t="shared" si="8"/>
        <v>9</v>
      </c>
      <c r="E18" s="17">
        <f t="shared" si="9"/>
        <v>16</v>
      </c>
      <c r="F18" s="14">
        <f t="shared" si="10"/>
        <v>7</v>
      </c>
      <c r="G18" s="15">
        <v>0</v>
      </c>
      <c r="H18" s="15">
        <v>7</v>
      </c>
      <c r="I18" s="16">
        <f t="shared" si="6"/>
        <v>18</v>
      </c>
      <c r="J18" s="15">
        <v>9</v>
      </c>
      <c r="K18" s="15">
        <v>9</v>
      </c>
      <c r="O18" s="8"/>
    </row>
    <row r="19" spans="2:15" ht="18.75" customHeight="1">
      <c r="B19" s="13" t="s">
        <v>203</v>
      </c>
      <c r="C19" s="16">
        <f t="shared" si="7"/>
        <v>10</v>
      </c>
      <c r="D19" s="15">
        <f t="shared" si="8"/>
        <v>0</v>
      </c>
      <c r="E19" s="17">
        <f t="shared" si="9"/>
        <v>10</v>
      </c>
      <c r="F19" s="14">
        <f t="shared" si="10"/>
        <v>0</v>
      </c>
      <c r="G19" s="15">
        <v>0</v>
      </c>
      <c r="H19" s="15">
        <v>0</v>
      </c>
      <c r="I19" s="16">
        <f t="shared" si="6"/>
        <v>10</v>
      </c>
      <c r="J19" s="15">
        <v>0</v>
      </c>
      <c r="K19" s="15">
        <v>10</v>
      </c>
      <c r="O19" s="8"/>
    </row>
    <row r="20" spans="2:15" ht="18.75" customHeight="1">
      <c r="B20" s="13" t="s">
        <v>204</v>
      </c>
      <c r="C20" s="16">
        <f t="shared" si="7"/>
        <v>13</v>
      </c>
      <c r="D20" s="15">
        <f t="shared" si="8"/>
        <v>7</v>
      </c>
      <c r="E20" s="17">
        <f t="shared" si="9"/>
        <v>6</v>
      </c>
      <c r="F20" s="14">
        <f t="shared" si="10"/>
        <v>0</v>
      </c>
      <c r="G20" s="15">
        <v>0</v>
      </c>
      <c r="H20" s="15">
        <v>0</v>
      </c>
      <c r="I20" s="16">
        <f t="shared" si="6"/>
        <v>13</v>
      </c>
      <c r="J20" s="15">
        <v>7</v>
      </c>
      <c r="K20" s="15">
        <v>6</v>
      </c>
      <c r="O20" s="8"/>
    </row>
    <row r="21" spans="2:15" ht="18.75" customHeight="1">
      <c r="B21" s="13" t="s">
        <v>195</v>
      </c>
      <c r="C21" s="16">
        <f t="shared" si="7"/>
        <v>15</v>
      </c>
      <c r="D21" s="15">
        <f t="shared" si="8"/>
        <v>7</v>
      </c>
      <c r="E21" s="17">
        <f t="shared" si="9"/>
        <v>8</v>
      </c>
      <c r="F21" s="14">
        <f t="shared" si="10"/>
        <v>0</v>
      </c>
      <c r="G21" s="15">
        <v>0</v>
      </c>
      <c r="H21" s="15">
        <v>0</v>
      </c>
      <c r="I21" s="16">
        <f t="shared" si="6"/>
        <v>15</v>
      </c>
      <c r="J21" s="15">
        <v>7</v>
      </c>
      <c r="K21" s="15">
        <v>8</v>
      </c>
      <c r="O21" s="8"/>
    </row>
    <row r="22" spans="2:15" ht="18.75" customHeight="1">
      <c r="B22" s="13" t="s">
        <v>209</v>
      </c>
      <c r="C22" s="16">
        <f t="shared" si="7"/>
        <v>12</v>
      </c>
      <c r="D22" s="15">
        <f t="shared" si="8"/>
        <v>5</v>
      </c>
      <c r="E22" s="17">
        <f t="shared" si="9"/>
        <v>7</v>
      </c>
      <c r="F22" s="14">
        <f t="shared" si="10"/>
        <v>0</v>
      </c>
      <c r="G22" s="15">
        <v>0</v>
      </c>
      <c r="H22" s="15">
        <v>0</v>
      </c>
      <c r="I22" s="16">
        <f t="shared" si="6"/>
        <v>12</v>
      </c>
      <c r="J22" s="15">
        <v>5</v>
      </c>
      <c r="K22" s="15">
        <v>7</v>
      </c>
      <c r="O22" s="8"/>
    </row>
    <row r="23" spans="2:15" ht="20.25" customHeight="1" thickBot="1">
      <c r="B23" s="31" t="s">
        <v>178</v>
      </c>
      <c r="C23" s="32">
        <f aca="true" t="shared" si="11" ref="C23:K23">SUM(C16:C22)</f>
        <v>157</v>
      </c>
      <c r="D23" s="33">
        <f t="shared" si="11"/>
        <v>44</v>
      </c>
      <c r="E23" s="34">
        <f t="shared" si="11"/>
        <v>113</v>
      </c>
      <c r="F23" s="35">
        <f t="shared" si="11"/>
        <v>27</v>
      </c>
      <c r="G23" s="33">
        <f t="shared" si="11"/>
        <v>0</v>
      </c>
      <c r="H23" s="33">
        <f t="shared" si="11"/>
        <v>27</v>
      </c>
      <c r="I23" s="32">
        <f t="shared" si="11"/>
        <v>130</v>
      </c>
      <c r="J23" s="33">
        <f t="shared" si="11"/>
        <v>44</v>
      </c>
      <c r="K23" s="33">
        <f t="shared" si="11"/>
        <v>86</v>
      </c>
      <c r="O23" s="8"/>
    </row>
    <row r="24" spans="2:15" ht="7.5" customHeight="1">
      <c r="B24" s="8"/>
      <c r="C24" s="36"/>
      <c r="D24" s="36"/>
      <c r="E24" s="36"/>
      <c r="F24" s="36"/>
      <c r="G24" s="36"/>
      <c r="H24" s="36"/>
      <c r="I24" s="36"/>
      <c r="J24" s="36"/>
      <c r="K24" s="36"/>
      <c r="O24" s="8"/>
    </row>
    <row r="25" spans="2:11" ht="13.5" thickBot="1">
      <c r="B25" s="3" t="s">
        <v>187</v>
      </c>
      <c r="C25" s="8"/>
      <c r="D25" s="8"/>
      <c r="E25" s="8"/>
      <c r="F25" s="8"/>
      <c r="G25" s="8"/>
      <c r="H25" s="8"/>
      <c r="I25" s="8"/>
      <c r="J25" s="8"/>
      <c r="K25" s="8"/>
    </row>
    <row r="26" spans="2:15" ht="20.25" customHeight="1">
      <c r="B26" s="543" t="s">
        <v>167</v>
      </c>
      <c r="C26" s="538" t="s">
        <v>178</v>
      </c>
      <c r="D26" s="539"/>
      <c r="E26" s="540"/>
      <c r="F26" s="541" t="s">
        <v>179</v>
      </c>
      <c r="G26" s="541"/>
      <c r="H26" s="542"/>
      <c r="I26" s="538" t="s">
        <v>180</v>
      </c>
      <c r="J26" s="539"/>
      <c r="K26" s="539"/>
      <c r="O26" s="8"/>
    </row>
    <row r="27" spans="2:15" ht="20.25" customHeight="1">
      <c r="B27" s="544"/>
      <c r="C27" s="11" t="s">
        <v>73</v>
      </c>
      <c r="D27" s="10" t="s">
        <v>154</v>
      </c>
      <c r="E27" s="12" t="s">
        <v>155</v>
      </c>
      <c r="F27" s="9" t="s">
        <v>73</v>
      </c>
      <c r="G27" s="29" t="s">
        <v>154</v>
      </c>
      <c r="H27" s="30" t="s">
        <v>155</v>
      </c>
      <c r="I27" s="9" t="s">
        <v>73</v>
      </c>
      <c r="J27" s="10" t="s">
        <v>154</v>
      </c>
      <c r="K27" s="10" t="s">
        <v>155</v>
      </c>
      <c r="O27" s="8"/>
    </row>
    <row r="28" spans="2:15" ht="18.75" customHeight="1">
      <c r="B28" s="13" t="s">
        <v>181</v>
      </c>
      <c r="C28" s="16">
        <f>SUM(D28:E28)</f>
        <v>228</v>
      </c>
      <c r="D28" s="15">
        <f>SUM(G28,J28)</f>
        <v>126</v>
      </c>
      <c r="E28" s="17">
        <f>SUM(H28,K28)</f>
        <v>102</v>
      </c>
      <c r="F28" s="14">
        <f>SUM(G28:H28)</f>
        <v>0</v>
      </c>
      <c r="G28" s="15">
        <v>0</v>
      </c>
      <c r="H28" s="15">
        <v>0</v>
      </c>
      <c r="I28" s="16">
        <f>SUM(J28:K28)</f>
        <v>228</v>
      </c>
      <c r="J28" s="15">
        <v>126</v>
      </c>
      <c r="K28" s="15">
        <v>102</v>
      </c>
      <c r="O28" s="8"/>
    </row>
    <row r="29" spans="2:15" ht="18.75" customHeight="1">
      <c r="B29" s="13" t="s">
        <v>182</v>
      </c>
      <c r="C29" s="16">
        <f aca="true" t="shared" si="12" ref="C29:C34">SUM(D29:E29)</f>
        <v>59</v>
      </c>
      <c r="D29" s="15">
        <f aca="true" t="shared" si="13" ref="D29:D34">SUM(G29,J29)</f>
        <v>41</v>
      </c>
      <c r="E29" s="17">
        <f aca="true" t="shared" si="14" ref="E29:E34">SUM(H29,K29)</f>
        <v>18</v>
      </c>
      <c r="F29" s="14">
        <f aca="true" t="shared" si="15" ref="F29:F34">SUM(G29:H29)</f>
        <v>59</v>
      </c>
      <c r="G29" s="15">
        <v>41</v>
      </c>
      <c r="H29" s="15">
        <v>18</v>
      </c>
      <c r="I29" s="16">
        <f aca="true" t="shared" si="16" ref="I29:I34">SUM(J29:K29)</f>
        <v>0</v>
      </c>
      <c r="J29" s="15">
        <v>0</v>
      </c>
      <c r="K29" s="15">
        <v>0</v>
      </c>
      <c r="O29" s="8"/>
    </row>
    <row r="30" spans="2:15" ht="18.75" customHeight="1">
      <c r="B30" s="13" t="s">
        <v>183</v>
      </c>
      <c r="C30" s="16">
        <f t="shared" si="12"/>
        <v>62</v>
      </c>
      <c r="D30" s="15">
        <f t="shared" si="13"/>
        <v>41</v>
      </c>
      <c r="E30" s="17">
        <f t="shared" si="14"/>
        <v>21</v>
      </c>
      <c r="F30" s="14">
        <f t="shared" si="15"/>
        <v>56</v>
      </c>
      <c r="G30" s="15">
        <v>37</v>
      </c>
      <c r="H30" s="15">
        <v>19</v>
      </c>
      <c r="I30" s="16">
        <f t="shared" si="16"/>
        <v>6</v>
      </c>
      <c r="J30" s="15">
        <v>4</v>
      </c>
      <c r="K30" s="15">
        <v>2</v>
      </c>
      <c r="O30" s="8"/>
    </row>
    <row r="31" spans="2:15" ht="18.75" customHeight="1">
      <c r="B31" s="13" t="s">
        <v>203</v>
      </c>
      <c r="C31" s="16">
        <f t="shared" si="12"/>
        <v>0</v>
      </c>
      <c r="D31" s="15">
        <f t="shared" si="13"/>
        <v>0</v>
      </c>
      <c r="E31" s="17">
        <f t="shared" si="14"/>
        <v>0</v>
      </c>
      <c r="F31" s="14">
        <f t="shared" si="15"/>
        <v>0</v>
      </c>
      <c r="G31" s="15">
        <v>0</v>
      </c>
      <c r="H31" s="15">
        <v>0</v>
      </c>
      <c r="I31" s="16">
        <f t="shared" si="16"/>
        <v>0</v>
      </c>
      <c r="J31" s="15">
        <v>0</v>
      </c>
      <c r="K31" s="15">
        <v>0</v>
      </c>
      <c r="O31" s="8"/>
    </row>
    <row r="32" spans="2:15" ht="18.75" customHeight="1">
      <c r="B32" s="13" t="s">
        <v>204</v>
      </c>
      <c r="C32" s="16">
        <f t="shared" si="12"/>
        <v>20</v>
      </c>
      <c r="D32" s="15">
        <f t="shared" si="13"/>
        <v>7</v>
      </c>
      <c r="E32" s="17">
        <f t="shared" si="14"/>
        <v>13</v>
      </c>
      <c r="F32" s="14">
        <f t="shared" si="15"/>
        <v>0</v>
      </c>
      <c r="G32" s="15">
        <v>0</v>
      </c>
      <c r="H32" s="15">
        <v>0</v>
      </c>
      <c r="I32" s="16">
        <f t="shared" si="16"/>
        <v>20</v>
      </c>
      <c r="J32" s="15">
        <v>7</v>
      </c>
      <c r="K32" s="15">
        <v>13</v>
      </c>
      <c r="O32" s="8"/>
    </row>
    <row r="33" spans="2:15" ht="18.75" customHeight="1">
      <c r="B33" s="13" t="s">
        <v>195</v>
      </c>
      <c r="C33" s="16">
        <f t="shared" si="12"/>
        <v>25</v>
      </c>
      <c r="D33" s="15">
        <f t="shared" si="13"/>
        <v>17</v>
      </c>
      <c r="E33" s="17">
        <f t="shared" si="14"/>
        <v>8</v>
      </c>
      <c r="F33" s="14">
        <f t="shared" si="15"/>
        <v>0</v>
      </c>
      <c r="G33" s="15">
        <v>0</v>
      </c>
      <c r="H33" s="15">
        <v>0</v>
      </c>
      <c r="I33" s="16">
        <f t="shared" si="16"/>
        <v>25</v>
      </c>
      <c r="J33" s="15">
        <v>17</v>
      </c>
      <c r="K33" s="15">
        <v>8</v>
      </c>
      <c r="O33" s="8"/>
    </row>
    <row r="34" spans="2:15" ht="18.75" customHeight="1">
      <c r="B34" s="13" t="s">
        <v>209</v>
      </c>
      <c r="C34" s="16">
        <f t="shared" si="12"/>
        <v>56</v>
      </c>
      <c r="D34" s="15">
        <f t="shared" si="13"/>
        <v>32</v>
      </c>
      <c r="E34" s="17">
        <f t="shared" si="14"/>
        <v>24</v>
      </c>
      <c r="F34" s="14">
        <f t="shared" si="15"/>
        <v>0</v>
      </c>
      <c r="G34" s="15">
        <v>0</v>
      </c>
      <c r="H34" s="15">
        <v>0</v>
      </c>
      <c r="I34" s="16">
        <f t="shared" si="16"/>
        <v>56</v>
      </c>
      <c r="J34" s="15">
        <v>32</v>
      </c>
      <c r="K34" s="15">
        <v>24</v>
      </c>
      <c r="O34" s="8"/>
    </row>
    <row r="35" spans="2:15" ht="20.25" customHeight="1" thickBot="1">
      <c r="B35" s="31" t="s">
        <v>178</v>
      </c>
      <c r="C35" s="32">
        <f aca="true" t="shared" si="17" ref="C35:K35">SUM(C28:C34)</f>
        <v>450</v>
      </c>
      <c r="D35" s="33">
        <f t="shared" si="17"/>
        <v>264</v>
      </c>
      <c r="E35" s="34">
        <f t="shared" si="17"/>
        <v>186</v>
      </c>
      <c r="F35" s="35">
        <f t="shared" si="17"/>
        <v>115</v>
      </c>
      <c r="G35" s="33">
        <f t="shared" si="17"/>
        <v>78</v>
      </c>
      <c r="H35" s="33">
        <f t="shared" si="17"/>
        <v>37</v>
      </c>
      <c r="I35" s="32">
        <f t="shared" si="17"/>
        <v>335</v>
      </c>
      <c r="J35" s="33">
        <f t="shared" si="17"/>
        <v>186</v>
      </c>
      <c r="K35" s="33">
        <f t="shared" si="17"/>
        <v>149</v>
      </c>
      <c r="O35" s="8"/>
    </row>
    <row r="36" spans="2:11" ht="17.2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3.5" thickBot="1">
      <c r="B37" s="3" t="s">
        <v>247</v>
      </c>
      <c r="C37" s="8"/>
      <c r="D37" s="8"/>
      <c r="E37" s="8"/>
      <c r="F37" s="8"/>
      <c r="G37" s="8"/>
      <c r="H37" s="8"/>
      <c r="I37" s="8"/>
      <c r="J37" s="8"/>
      <c r="K37" s="8"/>
    </row>
    <row r="38" spans="2:15" ht="20.25" customHeight="1">
      <c r="B38" s="543" t="s">
        <v>167</v>
      </c>
      <c r="C38" s="538" t="s">
        <v>178</v>
      </c>
      <c r="D38" s="539"/>
      <c r="E38" s="540"/>
      <c r="F38" s="541" t="s">
        <v>179</v>
      </c>
      <c r="G38" s="541"/>
      <c r="H38" s="542"/>
      <c r="I38" s="538" t="s">
        <v>180</v>
      </c>
      <c r="J38" s="539"/>
      <c r="K38" s="539"/>
      <c r="O38" s="8"/>
    </row>
    <row r="39" spans="2:15" ht="20.25" customHeight="1">
      <c r="B39" s="544"/>
      <c r="C39" s="11" t="s">
        <v>73</v>
      </c>
      <c r="D39" s="10" t="s">
        <v>154</v>
      </c>
      <c r="E39" s="12" t="s">
        <v>155</v>
      </c>
      <c r="F39" s="9" t="s">
        <v>73</v>
      </c>
      <c r="G39" s="29" t="s">
        <v>154</v>
      </c>
      <c r="H39" s="30" t="s">
        <v>155</v>
      </c>
      <c r="I39" s="9" t="s">
        <v>73</v>
      </c>
      <c r="J39" s="10" t="s">
        <v>154</v>
      </c>
      <c r="K39" s="10" t="s">
        <v>155</v>
      </c>
      <c r="O39" s="8"/>
    </row>
    <row r="40" spans="2:15" ht="18.75" customHeight="1">
      <c r="B40" s="13" t="s">
        <v>181</v>
      </c>
      <c r="C40" s="16">
        <v>27</v>
      </c>
      <c r="D40" s="15">
        <v>9</v>
      </c>
      <c r="E40" s="17">
        <v>18</v>
      </c>
      <c r="F40" s="14">
        <v>3</v>
      </c>
      <c r="G40" s="15">
        <v>0</v>
      </c>
      <c r="H40" s="15">
        <v>3</v>
      </c>
      <c r="I40" s="16">
        <v>24</v>
      </c>
      <c r="J40" s="15">
        <v>9</v>
      </c>
      <c r="K40" s="15">
        <v>15</v>
      </c>
      <c r="O40" s="8"/>
    </row>
    <row r="41" spans="2:15" ht="18.75" customHeight="1">
      <c r="B41" s="13" t="s">
        <v>182</v>
      </c>
      <c r="C41" s="16">
        <v>4</v>
      </c>
      <c r="D41" s="15">
        <v>2</v>
      </c>
      <c r="E41" s="17">
        <v>2</v>
      </c>
      <c r="F41" s="14">
        <v>4</v>
      </c>
      <c r="G41" s="15">
        <v>2</v>
      </c>
      <c r="H41" s="15">
        <v>2</v>
      </c>
      <c r="I41" s="16">
        <v>0</v>
      </c>
      <c r="J41" s="15">
        <v>0</v>
      </c>
      <c r="K41" s="15">
        <v>0</v>
      </c>
      <c r="O41" s="8"/>
    </row>
    <row r="42" spans="2:15" ht="18.75" customHeight="1">
      <c r="B42" s="13" t="s">
        <v>183</v>
      </c>
      <c r="C42" s="16">
        <v>3</v>
      </c>
      <c r="D42" s="15">
        <v>2</v>
      </c>
      <c r="E42" s="17">
        <v>1</v>
      </c>
      <c r="F42" s="14">
        <v>2</v>
      </c>
      <c r="G42" s="15">
        <v>2</v>
      </c>
      <c r="H42" s="15">
        <v>0</v>
      </c>
      <c r="I42" s="16">
        <v>1</v>
      </c>
      <c r="J42" s="15">
        <v>0</v>
      </c>
      <c r="K42" s="15">
        <v>1</v>
      </c>
      <c r="O42" s="8"/>
    </row>
    <row r="43" spans="2:15" ht="18.75" customHeight="1">
      <c r="B43" s="13" t="s">
        <v>203</v>
      </c>
      <c r="C43" s="16">
        <v>3</v>
      </c>
      <c r="D43" s="15">
        <v>1</v>
      </c>
      <c r="E43" s="17">
        <v>2</v>
      </c>
      <c r="F43" s="14">
        <v>0</v>
      </c>
      <c r="G43" s="15">
        <v>0</v>
      </c>
      <c r="H43" s="15">
        <v>0</v>
      </c>
      <c r="I43" s="16">
        <v>3</v>
      </c>
      <c r="J43" s="15">
        <v>1</v>
      </c>
      <c r="K43" s="15">
        <v>2</v>
      </c>
      <c r="O43" s="8"/>
    </row>
    <row r="44" spans="2:15" ht="18.75" customHeight="1">
      <c r="B44" s="13" t="s">
        <v>204</v>
      </c>
      <c r="C44" s="16">
        <v>5</v>
      </c>
      <c r="D44" s="15">
        <v>2</v>
      </c>
      <c r="E44" s="17">
        <v>3</v>
      </c>
      <c r="F44" s="14">
        <v>0</v>
      </c>
      <c r="G44" s="15">
        <v>0</v>
      </c>
      <c r="H44" s="15">
        <v>0</v>
      </c>
      <c r="I44" s="16">
        <v>5</v>
      </c>
      <c r="J44" s="15">
        <v>2</v>
      </c>
      <c r="K44" s="15">
        <v>3</v>
      </c>
      <c r="O44" s="8"/>
    </row>
    <row r="45" spans="2:15" ht="18.75" customHeight="1">
      <c r="B45" s="13" t="s">
        <v>195</v>
      </c>
      <c r="C45" s="16">
        <v>8</v>
      </c>
      <c r="D45" s="15">
        <v>3</v>
      </c>
      <c r="E45" s="17">
        <v>5</v>
      </c>
      <c r="F45" s="14">
        <v>0</v>
      </c>
      <c r="G45" s="15">
        <v>0</v>
      </c>
      <c r="H45" s="15">
        <v>0</v>
      </c>
      <c r="I45" s="16">
        <v>8</v>
      </c>
      <c r="J45" s="15">
        <v>3</v>
      </c>
      <c r="K45" s="15">
        <v>5</v>
      </c>
      <c r="O45" s="8"/>
    </row>
    <row r="46" spans="2:15" ht="18.75" customHeight="1">
      <c r="B46" s="13" t="s">
        <v>209</v>
      </c>
      <c r="C46" s="16">
        <v>2</v>
      </c>
      <c r="D46" s="15">
        <v>1</v>
      </c>
      <c r="E46" s="17">
        <v>1</v>
      </c>
      <c r="F46" s="14">
        <v>0</v>
      </c>
      <c r="G46" s="15">
        <v>0</v>
      </c>
      <c r="H46" s="15">
        <v>0</v>
      </c>
      <c r="I46" s="16">
        <v>2</v>
      </c>
      <c r="J46" s="15">
        <v>1</v>
      </c>
      <c r="K46" s="15">
        <v>1</v>
      </c>
      <c r="O46" s="8"/>
    </row>
    <row r="47" spans="2:15" ht="20.25" customHeight="1" thickBot="1">
      <c r="B47" s="31" t="s">
        <v>178</v>
      </c>
      <c r="C47" s="32">
        <v>52</v>
      </c>
      <c r="D47" s="33">
        <v>20</v>
      </c>
      <c r="E47" s="34">
        <v>32</v>
      </c>
      <c r="F47" s="35">
        <v>9</v>
      </c>
      <c r="G47" s="33">
        <v>4</v>
      </c>
      <c r="H47" s="33">
        <v>5</v>
      </c>
      <c r="I47" s="32">
        <v>43</v>
      </c>
      <c r="J47" s="33">
        <v>16</v>
      </c>
      <c r="K47" s="33">
        <v>27</v>
      </c>
      <c r="O47" s="8"/>
    </row>
  </sheetData>
  <sheetProtection/>
  <mergeCells count="14">
    <mergeCell ref="B3:B4"/>
    <mergeCell ref="B14:B15"/>
    <mergeCell ref="B26:B27"/>
    <mergeCell ref="B38:B39"/>
    <mergeCell ref="C3:E3"/>
    <mergeCell ref="C14:E14"/>
    <mergeCell ref="I14:K14"/>
    <mergeCell ref="C26:E26"/>
    <mergeCell ref="F26:H26"/>
    <mergeCell ref="I26:K26"/>
    <mergeCell ref="C38:E38"/>
    <mergeCell ref="F38:H38"/>
    <mergeCell ref="I38:K38"/>
    <mergeCell ref="F14:H14"/>
  </mergeCells>
  <printOptions horizontalCentered="1"/>
  <pageMargins left="0.6692913385826772" right="0.4330708661417323" top="0.7874015748031497" bottom="0.5511811023622047" header="0.5118110236220472" footer="0.5118110236220472"/>
  <pageSetup fitToHeight="1" fitToWidth="1" horizontalDpi="600" verticalDpi="600" orientation="portrait" paperSize="9" scale="83" r:id="rId1"/>
  <headerFooter alignWithMargins="0">
    <oddHeader>&amp;R専修学校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FUKUI</cp:lastModifiedBy>
  <cp:lastPrinted>2011-01-24T00:19:52Z</cp:lastPrinted>
  <dcterms:created xsi:type="dcterms:W3CDTF">2005-08-30T07:21:02Z</dcterms:created>
  <dcterms:modified xsi:type="dcterms:W3CDTF">2011-01-24T00:22:40Z</dcterms:modified>
  <cp:category/>
  <cp:version/>
  <cp:contentType/>
  <cp:contentStatus/>
</cp:coreProperties>
</file>