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20" windowHeight="8490" activeTab="0"/>
  </bookViews>
  <sheets>
    <sheet name="市町データ23" sheetId="1" r:id="rId1"/>
  </sheets>
  <definedNames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_xlnm.Print_Area" localSheetId="0">'市町データ23'!$A$2:$CU$34</definedName>
    <definedName name="_xlnm.Print_Titles" localSheetId="0">'市町データ23'!$A:$A</definedName>
  </definedNames>
  <calcPr fullCalcOnLoad="1"/>
</workbook>
</file>

<file path=xl/comments1.xml><?xml version="1.0" encoding="utf-8"?>
<comments xmlns="http://schemas.openxmlformats.org/spreadsheetml/2006/main">
  <authors>
    <author>福井県</author>
    <author>FUKUI</author>
  </authors>
  <commentList>
    <comment ref="K5" authorId="0">
      <text>
        <r>
          <rPr>
            <b/>
            <sz val="9"/>
            <rFont val="ＭＳ Ｐゴシック"/>
            <family val="3"/>
          </rPr>
          <t>福井県:</t>
        </r>
        <r>
          <rPr>
            <sz val="9"/>
            <rFont val="ＭＳ Ｐゴシック"/>
            <family val="3"/>
          </rPr>
          <t xml:space="preserve">
これは、国の国勢調査報告（最終）にはない数字
→　比較のためとはいえ、出さない方がよいのでは？</t>
        </r>
      </text>
    </comment>
    <comment ref="CL7" authorId="1">
      <text>
        <r>
          <rPr>
            <sz val="10"/>
            <rFont val="ＭＳ Ｐゴシック"/>
            <family val="3"/>
          </rPr>
          <t>不詳分含む。</t>
        </r>
      </text>
    </comment>
    <comment ref="CN7" authorId="1">
      <text>
        <r>
          <rPr>
            <sz val="10"/>
            <rFont val="ＭＳ Ｐゴシック"/>
            <family val="3"/>
          </rPr>
          <t>不詳分含む。</t>
        </r>
      </text>
    </comment>
  </commentList>
</comments>
</file>

<file path=xl/sharedStrings.xml><?xml version="1.0" encoding="utf-8"?>
<sst xmlns="http://schemas.openxmlformats.org/spreadsheetml/2006/main" count="402" uniqueCount="277">
  <si>
    <t>分  類</t>
  </si>
  <si>
    <t>人口・世帯</t>
  </si>
  <si>
    <t>自然環境</t>
  </si>
  <si>
    <t>経済基盤</t>
  </si>
  <si>
    <t>行政基盤</t>
  </si>
  <si>
    <t>教育</t>
  </si>
  <si>
    <t>教育</t>
  </si>
  <si>
    <t>文化・スポーツ</t>
  </si>
  <si>
    <t>居住</t>
  </si>
  <si>
    <t>居住</t>
  </si>
  <si>
    <t>健康・医療</t>
  </si>
  <si>
    <t>福祉・社会保障</t>
  </si>
  <si>
    <t>福祉・社会保障</t>
  </si>
  <si>
    <t>安全</t>
  </si>
  <si>
    <t>基準日</t>
  </si>
  <si>
    <t>平成17.10.1</t>
  </si>
  <si>
    <t>平成22.10.1</t>
  </si>
  <si>
    <t>平成21.3.31</t>
  </si>
  <si>
    <t>平成22.7.15</t>
  </si>
  <si>
    <t>平成18年中</t>
  </si>
  <si>
    <t>平成22年産</t>
  </si>
  <si>
    <t>平成21.12.31</t>
  </si>
  <si>
    <t>平成21.7.1</t>
  </si>
  <si>
    <t>平成19.6.1</t>
  </si>
  <si>
    <t>平成22.7.1</t>
  </si>
  <si>
    <t>平成22年度</t>
  </si>
  <si>
    <t>平成21年度</t>
  </si>
  <si>
    <t>平成22.5.1</t>
  </si>
  <si>
    <t>平成22.5.1</t>
  </si>
  <si>
    <t>平成22.4.1</t>
  </si>
  <si>
    <t>平成22.3.31</t>
  </si>
  <si>
    <t>平成22.3末</t>
  </si>
  <si>
    <t>平成21.10.1</t>
  </si>
  <si>
    <t>平成21年中</t>
  </si>
  <si>
    <t>平成21年度計</t>
  </si>
  <si>
    <t>平成20年度計</t>
  </si>
  <si>
    <t>21年中</t>
  </si>
  <si>
    <t>22年中</t>
  </si>
  <si>
    <t>　　　　項目
市町村名</t>
  </si>
  <si>
    <t>国勢調査人口</t>
  </si>
  <si>
    <t>国勢調査人口（速報）</t>
  </si>
  <si>
    <t>耕地面積</t>
  </si>
  <si>
    <t>工業（従業者４人以上の事業所)</t>
  </si>
  <si>
    <t>事業所数</t>
  </si>
  <si>
    <t>従業員数</t>
  </si>
  <si>
    <t>卸売業</t>
  </si>
  <si>
    <t>小売業</t>
  </si>
  <si>
    <t>地価の平均</t>
  </si>
  <si>
    <t>公立小学校</t>
  </si>
  <si>
    <t>公立中学校</t>
  </si>
  <si>
    <t>公立小学校屋内</t>
  </si>
  <si>
    <t>公立小学校校舎</t>
  </si>
  <si>
    <t>公立中学校屋内</t>
  </si>
  <si>
    <t>公立中学校校舎</t>
  </si>
  <si>
    <t>公共施設数</t>
  </si>
  <si>
    <t>給水人口</t>
  </si>
  <si>
    <t>普及率</t>
  </si>
  <si>
    <t>道路実延長</t>
  </si>
  <si>
    <t>保有自動車数</t>
  </si>
  <si>
    <t>医療施設数</t>
  </si>
  <si>
    <t>死因別死亡数</t>
  </si>
  <si>
    <t>身体障害者</t>
  </si>
  <si>
    <t>国民健康保険</t>
  </si>
  <si>
    <t>介護保険</t>
  </si>
  <si>
    <t>民生委員</t>
  </si>
  <si>
    <t>刑法犯認知件数</t>
  </si>
  <si>
    <t>刑法犯検挙件数</t>
  </si>
  <si>
    <t>交通事故発生件数</t>
  </si>
  <si>
    <t>交通事故死傷者数</t>
  </si>
  <si>
    <t>火災発生件数</t>
  </si>
  <si>
    <t>福井県の推計人口</t>
  </si>
  <si>
    <t>福井県の国調人口</t>
  </si>
  <si>
    <t>公立小学校児童数</t>
  </si>
  <si>
    <t>公立中学校生徒数</t>
  </si>
  <si>
    <t>人口総数</t>
  </si>
  <si>
    <t>男</t>
  </si>
  <si>
    <t>女</t>
  </si>
  <si>
    <r>
      <t xml:space="preserve">人口増加率
</t>
    </r>
    <r>
      <rPr>
        <sz val="11"/>
        <rFont val="標準明朝"/>
        <family val="1"/>
      </rPr>
      <t>平成22年/17年</t>
    </r>
  </si>
  <si>
    <t>世帯数</t>
  </si>
  <si>
    <t>１世帯当たり人員</t>
  </si>
  <si>
    <t>一般世帯の１世帯
当たり人員</t>
  </si>
  <si>
    <t>１世帯当たり
人員</t>
  </si>
  <si>
    <r>
      <t xml:space="preserve">世帯増加率
</t>
    </r>
    <r>
      <rPr>
        <sz val="11"/>
        <rFont val="標準明朝"/>
        <family val="1"/>
      </rPr>
      <t>平成22年/17年</t>
    </r>
  </si>
  <si>
    <t>総面積</t>
  </si>
  <si>
    <t>林野総面積</t>
  </si>
  <si>
    <t>計</t>
  </si>
  <si>
    <t>田</t>
  </si>
  <si>
    <t>畑</t>
  </si>
  <si>
    <t>農業産出額</t>
  </si>
  <si>
    <t>米収穫量</t>
  </si>
  <si>
    <t>事業
所数</t>
  </si>
  <si>
    <t>従業者数</t>
  </si>
  <si>
    <t>製造品出荷額等</t>
  </si>
  <si>
    <t>全事業所</t>
  </si>
  <si>
    <t>事業所数</t>
  </si>
  <si>
    <t>従業者数</t>
  </si>
  <si>
    <t>年間商品販売額</t>
  </si>
  <si>
    <t>年間商品販売額</t>
  </si>
  <si>
    <t>変動率
（宅地）</t>
  </si>
  <si>
    <t>当初予算
(普通会計)</t>
  </si>
  <si>
    <t>歳入決算</t>
  </si>
  <si>
    <t>歳出決算</t>
  </si>
  <si>
    <t>財政力
指数</t>
  </si>
  <si>
    <t>実質
公債費
比率</t>
  </si>
  <si>
    <t>経常収支比率</t>
  </si>
  <si>
    <t>学校数</t>
  </si>
  <si>
    <t>教員数</t>
  </si>
  <si>
    <t>児童数</t>
  </si>
  <si>
    <t>生徒数</t>
  </si>
  <si>
    <t>運動場面積</t>
  </si>
  <si>
    <t>児童1人
当たり</t>
  </si>
  <si>
    <t>面積</t>
  </si>
  <si>
    <t>児童1人当たり</t>
  </si>
  <si>
    <t>生徒1人当たり</t>
  </si>
  <si>
    <t>生徒1人
当たり</t>
  </si>
  <si>
    <t>保育所数</t>
  </si>
  <si>
    <t>幼稚園数</t>
  </si>
  <si>
    <t>図書館</t>
  </si>
  <si>
    <t>公民館</t>
  </si>
  <si>
    <t>市町道</t>
  </si>
  <si>
    <t>人口千人
当たり</t>
  </si>
  <si>
    <r>
      <t xml:space="preserve">自家用
乗用車数
</t>
    </r>
    <r>
      <rPr>
        <sz val="10"/>
        <rFont val="標準明朝"/>
        <family val="1"/>
      </rPr>
      <t>(軽を除く)</t>
    </r>
  </si>
  <si>
    <r>
      <t xml:space="preserve">営業用
乗用車数
</t>
    </r>
    <r>
      <rPr>
        <sz val="10"/>
        <rFont val="標準明朝"/>
        <family val="1"/>
      </rPr>
      <t>(軽を除く)</t>
    </r>
  </si>
  <si>
    <r>
      <t xml:space="preserve">乗用軽
自動車数
</t>
    </r>
    <r>
      <rPr>
        <sz val="10"/>
        <color indexed="9"/>
        <rFont val="標準明朝"/>
        <family val="1"/>
      </rPr>
      <t>()　　</t>
    </r>
  </si>
  <si>
    <t>郵便局数</t>
  </si>
  <si>
    <t>一般加入
電話数</t>
  </si>
  <si>
    <t>ごみ年間
総収集量</t>
  </si>
  <si>
    <t>下水道
処理人口</t>
  </si>
  <si>
    <t>（一般病院・
一般診療所）</t>
  </si>
  <si>
    <t>悪性
新生物</t>
  </si>
  <si>
    <r>
      <t xml:space="preserve">心疾患
</t>
    </r>
    <r>
      <rPr>
        <sz val="11"/>
        <rFont val="標準明朝"/>
        <family val="1"/>
      </rPr>
      <t>(高血圧性
を除く)</t>
    </r>
  </si>
  <si>
    <t>脳血管
疾患</t>
  </si>
  <si>
    <t>手帳保持者数</t>
  </si>
  <si>
    <t>被保険者数</t>
  </si>
  <si>
    <t>給付金額
（診療費）</t>
  </si>
  <si>
    <t>第１号
被保険者数</t>
  </si>
  <si>
    <t>要介護（要支援）認定者数</t>
  </si>
  <si>
    <t>第１号被保険者
１人当たり支給額</t>
  </si>
  <si>
    <t>（児童委員）数</t>
  </si>
  <si>
    <t>H22.5.1</t>
  </si>
  <si>
    <t>人</t>
  </si>
  <si>
    <t>位</t>
  </si>
  <si>
    <t>人</t>
  </si>
  <si>
    <t>％</t>
  </si>
  <si>
    <t>世帯</t>
  </si>
  <si>
    <t>k㎡</t>
  </si>
  <si>
    <t>ha</t>
  </si>
  <si>
    <t>百万円</t>
  </si>
  <si>
    <t>t</t>
  </si>
  <si>
    <t>所</t>
  </si>
  <si>
    <t>人</t>
  </si>
  <si>
    <t>万円</t>
  </si>
  <si>
    <t>千円</t>
  </si>
  <si>
    <t>千円</t>
  </si>
  <si>
    <t>校</t>
  </si>
  <si>
    <t>㎡</t>
  </si>
  <si>
    <t>館</t>
  </si>
  <si>
    <t>館</t>
  </si>
  <si>
    <t>km</t>
  </si>
  <si>
    <t>台</t>
  </si>
  <si>
    <t>局</t>
  </si>
  <si>
    <t>加入</t>
  </si>
  <si>
    <t>ｔ</t>
  </si>
  <si>
    <t>施設</t>
  </si>
  <si>
    <t>円</t>
  </si>
  <si>
    <t>件</t>
  </si>
  <si>
    <t>福井県計</t>
  </si>
  <si>
    <t>福井市</t>
  </si>
  <si>
    <t>敦賀市</t>
  </si>
  <si>
    <t>小浜市</t>
  </si>
  <si>
    <t>大野市</t>
  </si>
  <si>
    <t>勝山市</t>
  </si>
  <si>
    <t>あわら市</t>
  </si>
  <si>
    <t>坂井地区介護保険広域連合</t>
  </si>
  <si>
    <t>越前市</t>
  </si>
  <si>
    <t>坂井市</t>
  </si>
  <si>
    <t>永平寺町</t>
  </si>
  <si>
    <t>池田町</t>
  </si>
  <si>
    <t>X</t>
  </si>
  <si>
    <t>南越前町</t>
  </si>
  <si>
    <t>越前町</t>
  </si>
  <si>
    <t>美浜町</t>
  </si>
  <si>
    <t>高浜町</t>
  </si>
  <si>
    <t>おおい町</t>
  </si>
  <si>
    <t>若狭町</t>
  </si>
  <si>
    <t>資 料 出 所　</t>
  </si>
  <si>
    <t>　国勢調査報告</t>
  </si>
  <si>
    <t>平成22年全国都</t>
  </si>
  <si>
    <t>福井県林業</t>
  </si>
  <si>
    <t>福井作物統計</t>
  </si>
  <si>
    <t>福井農林</t>
  </si>
  <si>
    <t>福井県の工業</t>
  </si>
  <si>
    <t>経済センサス</t>
  </si>
  <si>
    <t>福井県の商業</t>
  </si>
  <si>
    <t>福井県地価</t>
  </si>
  <si>
    <t>福井県学校基本調査報告書</t>
  </si>
  <si>
    <t>学校教育</t>
  </si>
  <si>
    <t>管内概況</t>
  </si>
  <si>
    <t>市町財政要覧</t>
  </si>
  <si>
    <t xml:space="preserve"> 国民健康保険事業状況</t>
  </si>
  <si>
    <t>＊坂井地区介護保険広域連合</t>
  </si>
  <si>
    <t>犯罪統計書</t>
  </si>
  <si>
    <t>消防防災年報</t>
  </si>
  <si>
    <t>　　総務省統計局</t>
  </si>
  <si>
    <t>道府県市区町村</t>
  </si>
  <si>
    <t>統計書</t>
  </si>
  <si>
    <t>　北陸農政局</t>
  </si>
  <si>
    <t>水産統計</t>
  </si>
  <si>
    <t>-基礎調査（速報）</t>
  </si>
  <si>
    <t>調査書</t>
  </si>
  <si>
    <t>　県市町村課</t>
  </si>
  <si>
    <t>基本調査</t>
  </si>
  <si>
    <t xml:space="preserve"> </t>
  </si>
  <si>
    <t>別面積調</t>
  </si>
  <si>
    <t>県県産材活用</t>
  </si>
  <si>
    <t>　福井農政事務所</t>
  </si>
  <si>
    <t>北陸農政局</t>
  </si>
  <si>
    <t>　県政策統計課</t>
  </si>
  <si>
    <t>　総務省統計局</t>
  </si>
  <si>
    <t>県土木管理課</t>
  </si>
  <si>
    <t>　　当初予算では骨格または暫定予算の市町あり</t>
  </si>
  <si>
    <t>　県学校教育振興課</t>
  </si>
  <si>
    <t>　県子ども</t>
  </si>
  <si>
    <t>　県政策</t>
  </si>
  <si>
    <t>　県生涯学習課</t>
  </si>
  <si>
    <t>　県医薬食品・衛生課</t>
  </si>
  <si>
    <t>　県道路保全課</t>
  </si>
  <si>
    <t>　中部運輸局福井運輸支局</t>
  </si>
  <si>
    <t>郵便局</t>
  </si>
  <si>
    <t>NTT西日本</t>
  </si>
  <si>
    <t>県都市整備課</t>
  </si>
  <si>
    <t>県地域医療課</t>
  </si>
  <si>
    <t>　県地域福祉課</t>
  </si>
  <si>
    <t>県障害福祉課</t>
  </si>
  <si>
    <t>　 県長寿福祉課</t>
  </si>
  <si>
    <t>県地域福祉課</t>
  </si>
  <si>
    <t>　県警察本部</t>
  </si>
  <si>
    <t>　県危機対策・</t>
  </si>
  <si>
    <t>　国土交通省</t>
  </si>
  <si>
    <t>課・森づくり</t>
  </si>
  <si>
    <t>福井農政</t>
  </si>
  <si>
    <t>　　財政力指数　：基準財政収入額÷基準財政需要額の3か年度平均</t>
  </si>
  <si>
    <t>　家庭課</t>
  </si>
  <si>
    <t>　統計課</t>
  </si>
  <si>
    <t>株式会社</t>
  </si>
  <si>
    <t>　　－北陸</t>
  </si>
  <si>
    <t>介護保険事業状況報告調査</t>
  </si>
  <si>
    <t>　防災課</t>
  </si>
  <si>
    <t>　国土地理院</t>
  </si>
  <si>
    <t>課</t>
  </si>
  <si>
    <t>事務所</t>
  </si>
  <si>
    <t>　　実質公債比率：実質的な公債費相当額（普通交付税が措置されるもの</t>
  </si>
  <si>
    <t>（給水人口:上水道、簡易水道、</t>
  </si>
  <si>
    <t>北陸支社</t>
  </si>
  <si>
    <t>　福井支店</t>
  </si>
  <si>
    <t>備　　考</t>
  </si>
  <si>
    <t>「X」は、秘密保護上統計数値を公表しないもの</t>
  </si>
  <si>
    <t>　　　　　　　　　を除く）に充当されたものの占める割合の前３年度の</t>
  </si>
  <si>
    <t>（学校数は分校を含む全ての学校数）</t>
  </si>
  <si>
    <t>（分校を含む）</t>
  </si>
  <si>
    <t>公私立保育所</t>
  </si>
  <si>
    <t>国公私立の</t>
  </si>
  <si>
    <t>（分館を含む）</t>
  </si>
  <si>
    <t>専用水道、飲料水供給施設の計）</t>
  </si>
  <si>
    <t>　厚生労働省</t>
  </si>
  <si>
    <t>　(面積には湖沼</t>
  </si>
  <si>
    <t>　　　　　　　　　平均値</t>
  </si>
  <si>
    <t>（教員数は、本務者の数）</t>
  </si>
  <si>
    <t>の箇所数</t>
  </si>
  <si>
    <t>幼稚園数</t>
  </si>
  <si>
    <t>普及率：給水人口÷住基人口</t>
  </si>
  <si>
    <t>（県計は、町不明を含む）</t>
  </si>
  <si>
    <t>（県計には不詳を含む）</t>
  </si>
  <si>
    <t xml:space="preserve"> 　面積を含む)</t>
  </si>
  <si>
    <t>　　経常収支比率：経常経費充当一般財源等÷経常一般財源等収入額×100</t>
  </si>
  <si>
    <t>(休園除く）</t>
  </si>
  <si>
    <t>鯖江市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</si>
</sst>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[Red]\-#,##0.0"/>
    <numFmt numFmtId="179" formatCode="#,##0.000;[Red]\-#,##0.000"/>
    <numFmt numFmtId="180" formatCode="\ ###,###,###,##0;&quot;-&quot;###,###,###,##0"/>
  </numFmts>
  <fonts count="63">
    <font>
      <sz val="16"/>
      <name val="標準明朝"/>
      <family val="1"/>
    </font>
    <font>
      <sz val="11"/>
      <color indexed="8"/>
      <name val="ＭＳ Ｐゴシック"/>
      <family val="3"/>
    </font>
    <font>
      <sz val="8"/>
      <name val="標準明朝"/>
      <family val="1"/>
    </font>
    <font>
      <sz val="11"/>
      <name val="ＭＳ Ｐゴシック"/>
      <family val="3"/>
    </font>
    <font>
      <sz val="14"/>
      <name val="標準明朝"/>
      <family val="1"/>
    </font>
    <font>
      <sz val="12"/>
      <name val="標準明朝"/>
      <family val="1"/>
    </font>
    <font>
      <b/>
      <sz val="16"/>
      <color indexed="61"/>
      <name val="ＭＳ ゴシック"/>
      <family val="3"/>
    </font>
    <font>
      <b/>
      <sz val="16"/>
      <name val="ＭＳ ゴシック"/>
      <family val="3"/>
    </font>
    <font>
      <b/>
      <sz val="16"/>
      <color indexed="62"/>
      <name val="ＭＳ ゴシック"/>
      <family val="3"/>
    </font>
    <font>
      <sz val="14"/>
      <name val="ＭＳ 明朝"/>
      <family val="1"/>
    </font>
    <font>
      <b/>
      <sz val="14"/>
      <color indexed="61"/>
      <name val="ＭＳ ゴシック"/>
      <family val="3"/>
    </font>
    <font>
      <b/>
      <sz val="14"/>
      <name val="ＭＳ ゴシック"/>
      <family val="3"/>
    </font>
    <font>
      <b/>
      <sz val="14"/>
      <color indexed="62"/>
      <name val="ＭＳ ゴシック"/>
      <family val="3"/>
    </font>
    <font>
      <sz val="14"/>
      <color indexed="10"/>
      <name val="標準明朝"/>
      <family val="1"/>
    </font>
    <font>
      <sz val="8"/>
      <name val="ＭＳ Ｐ明朝"/>
      <family val="1"/>
    </font>
    <font>
      <b/>
      <sz val="12"/>
      <color indexed="61"/>
      <name val="ＭＳ ゴシック"/>
      <family val="3"/>
    </font>
    <font>
      <b/>
      <sz val="12"/>
      <color indexed="62"/>
      <name val="ＭＳ ゴシック"/>
      <family val="3"/>
    </font>
    <font>
      <sz val="11"/>
      <name val="標準明朝"/>
      <family val="1"/>
    </font>
    <font>
      <sz val="13"/>
      <name val="標準明朝"/>
      <family val="1"/>
    </font>
    <font>
      <sz val="10"/>
      <name val="標準明朝"/>
      <family val="1"/>
    </font>
    <font>
      <sz val="10"/>
      <color indexed="9"/>
      <name val="標準明朝"/>
      <family val="1"/>
    </font>
    <font>
      <sz val="16"/>
      <color indexed="10"/>
      <name val="標準明朝"/>
      <family val="1"/>
    </font>
    <font>
      <sz val="8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8"/>
      <name val="標準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標準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76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61" fillId="32" borderId="0" applyNumberFormat="0" applyBorder="0" applyAlignment="0" applyProtection="0"/>
  </cellStyleXfs>
  <cellXfs count="332">
    <xf numFmtId="176" fontId="0" fillId="0" borderId="0" xfId="0" applyAlignment="1">
      <alignment/>
    </xf>
    <xf numFmtId="176" fontId="0" fillId="0" borderId="0" xfId="0" applyFont="1" applyFill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177" fontId="0" fillId="0" borderId="0" xfId="48" applyNumberFormat="1" applyFont="1" applyFill="1" applyAlignment="1">
      <alignment/>
    </xf>
    <xf numFmtId="40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/>
    </xf>
    <xf numFmtId="38" fontId="6" fillId="0" borderId="0" xfId="48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6" fontId="0" fillId="0" borderId="10" xfId="0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177" fontId="0" fillId="0" borderId="10" xfId="48" applyNumberFormat="1" applyFont="1" applyFill="1" applyBorder="1" applyAlignment="1">
      <alignment/>
    </xf>
    <xf numFmtId="40" fontId="0" fillId="0" borderId="10" xfId="48" applyNumberFormat="1" applyFont="1" applyFill="1" applyBorder="1" applyAlignment="1">
      <alignment/>
    </xf>
    <xf numFmtId="177" fontId="0" fillId="0" borderId="0" xfId="48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179" fontId="0" fillId="0" borderId="0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/>
    </xf>
    <xf numFmtId="178" fontId="0" fillId="0" borderId="10" xfId="48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176" fontId="4" fillId="0" borderId="11" xfId="0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176" fontId="4" fillId="0" borderId="13" xfId="0" applyFont="1" applyFill="1" applyBorder="1" applyAlignment="1">
      <alignment horizontal="left" vertical="center" indent="1"/>
    </xf>
    <xf numFmtId="38" fontId="4" fillId="0" borderId="14" xfId="48" applyFont="1" applyFill="1" applyBorder="1" applyAlignment="1">
      <alignment vertical="center"/>
    </xf>
    <xf numFmtId="40" fontId="4" fillId="0" borderId="12" xfId="48" applyNumberFormat="1" applyFont="1" applyFill="1" applyBorder="1" applyAlignment="1">
      <alignment vertical="center"/>
    </xf>
    <xf numFmtId="176" fontId="4" fillId="0" borderId="13" xfId="0" applyFont="1" applyFill="1" applyBorder="1" applyAlignment="1">
      <alignment vertical="center"/>
    </xf>
    <xf numFmtId="179" fontId="4" fillId="0" borderId="13" xfId="48" applyNumberFormat="1" applyFont="1" applyFill="1" applyBorder="1" applyAlignment="1">
      <alignment vertical="center"/>
    </xf>
    <xf numFmtId="178" fontId="4" fillId="0" borderId="13" xfId="48" applyNumberFormat="1" applyFont="1" applyFill="1" applyBorder="1" applyAlignment="1">
      <alignment vertical="center"/>
    </xf>
    <xf numFmtId="49" fontId="4" fillId="0" borderId="14" xfId="48" applyNumberFormat="1" applyFont="1" applyFill="1" applyBorder="1" applyAlignment="1">
      <alignment vertical="center"/>
    </xf>
    <xf numFmtId="40" fontId="4" fillId="0" borderId="13" xfId="48" applyNumberFormat="1" applyFont="1" applyFill="1" applyBorder="1" applyAlignment="1">
      <alignment vertical="center"/>
    </xf>
    <xf numFmtId="40" fontId="4" fillId="0" borderId="14" xfId="48" applyNumberFormat="1" applyFont="1" applyFill="1" applyBorder="1" applyAlignment="1">
      <alignment vertical="center"/>
    </xf>
    <xf numFmtId="178" fontId="4" fillId="0" borderId="14" xfId="48" applyNumberFormat="1" applyFont="1" applyFill="1" applyBorder="1" applyAlignment="1">
      <alignment vertical="center"/>
    </xf>
    <xf numFmtId="38" fontId="4" fillId="0" borderId="11" xfId="48" applyFont="1" applyFill="1" applyBorder="1" applyAlignment="1">
      <alignment vertical="center" shrinkToFit="1"/>
    </xf>
    <xf numFmtId="178" fontId="4" fillId="0" borderId="12" xfId="48" applyNumberFormat="1" applyFont="1" applyFill="1" applyBorder="1" applyAlignment="1">
      <alignment vertical="center"/>
    </xf>
    <xf numFmtId="176" fontId="4" fillId="0" borderId="0" xfId="0" applyFont="1" applyFill="1" applyAlignment="1">
      <alignment horizontal="left" vertical="center" indent="1"/>
    </xf>
    <xf numFmtId="38" fontId="10" fillId="0" borderId="0" xfId="48" applyFont="1" applyFill="1" applyAlignment="1">
      <alignment horizontal="left" vertical="center" indent="1"/>
    </xf>
    <xf numFmtId="3" fontId="11" fillId="0" borderId="0" xfId="0" applyNumberFormat="1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12" xfId="48" applyNumberFormat="1" applyFont="1" applyFill="1" applyBorder="1" applyAlignment="1">
      <alignment horizontal="left" vertical="center"/>
    </xf>
    <xf numFmtId="49" fontId="4" fillId="0" borderId="13" xfId="48" applyNumberFormat="1" applyFont="1" applyFill="1" applyBorder="1" applyAlignment="1">
      <alignment horizontal="left" vertical="center"/>
    </xf>
    <xf numFmtId="49" fontId="4" fillId="0" borderId="14" xfId="48" applyNumberFormat="1" applyFont="1" applyFill="1" applyBorder="1" applyAlignment="1">
      <alignment horizontal="left" vertical="center"/>
    </xf>
    <xf numFmtId="40" fontId="4" fillId="0" borderId="12" xfId="48" applyNumberFormat="1" applyFont="1" applyFill="1" applyBorder="1" applyAlignment="1">
      <alignment horizontal="left" vertical="center"/>
    </xf>
    <xf numFmtId="40" fontId="4" fillId="0" borderId="11" xfId="48" applyNumberFormat="1" applyFont="1" applyFill="1" applyBorder="1" applyAlignment="1">
      <alignment horizontal="left" vertical="center"/>
    </xf>
    <xf numFmtId="49" fontId="13" fillId="33" borderId="11" xfId="48" applyNumberFormat="1" applyFont="1" applyFill="1" applyBorder="1" applyAlignment="1">
      <alignment horizontal="center" vertical="center" shrinkToFit="1"/>
    </xf>
    <xf numFmtId="49" fontId="4" fillId="0" borderId="11" xfId="48" applyNumberFormat="1" applyFont="1" applyFill="1" applyBorder="1" applyAlignment="1">
      <alignment horizontal="center" vertical="center" shrinkToFit="1"/>
    </xf>
    <xf numFmtId="49" fontId="4" fillId="0" borderId="15" xfId="48" applyNumberFormat="1" applyFont="1" applyFill="1" applyBorder="1" applyAlignment="1">
      <alignment horizontal="left" vertical="center"/>
    </xf>
    <xf numFmtId="49" fontId="4" fillId="0" borderId="16" xfId="48" applyNumberFormat="1" applyFont="1" applyFill="1" applyBorder="1" applyAlignment="1">
      <alignment horizontal="left" vertical="center"/>
    </xf>
    <xf numFmtId="49" fontId="4" fillId="0" borderId="10" xfId="48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>
      <alignment horizontal="left" vertical="center"/>
    </xf>
    <xf numFmtId="49" fontId="4" fillId="0" borderId="17" xfId="48" applyNumberFormat="1" applyFont="1" applyFill="1" applyBorder="1" applyAlignment="1">
      <alignment horizontal="left" vertical="center"/>
    </xf>
    <xf numFmtId="179" fontId="4" fillId="0" borderId="10" xfId="48" applyNumberFormat="1" applyFont="1" applyFill="1" applyBorder="1" applyAlignment="1">
      <alignment horizontal="left" vertical="center"/>
    </xf>
    <xf numFmtId="40" fontId="4" fillId="0" borderId="13" xfId="48" applyNumberFormat="1" applyFont="1" applyFill="1" applyBorder="1" applyAlignment="1">
      <alignment horizontal="left" vertical="center"/>
    </xf>
    <xf numFmtId="40" fontId="4" fillId="0" borderId="14" xfId="48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178" fontId="4" fillId="0" borderId="14" xfId="48" applyNumberFormat="1" applyFont="1" applyFill="1" applyBorder="1" applyAlignment="1">
      <alignment horizontal="left" vertical="center"/>
    </xf>
    <xf numFmtId="178" fontId="4" fillId="0" borderId="12" xfId="0" applyNumberFormat="1" applyFont="1" applyFill="1" applyBorder="1" applyAlignment="1">
      <alignment horizontal="left" vertical="center"/>
    </xf>
    <xf numFmtId="178" fontId="4" fillId="0" borderId="14" xfId="0" applyNumberFormat="1" applyFont="1" applyFill="1" applyBorder="1" applyAlignment="1">
      <alignment horizontal="left" vertical="center"/>
    </xf>
    <xf numFmtId="49" fontId="4" fillId="0" borderId="11" xfId="48" applyNumberFormat="1" applyFont="1" applyFill="1" applyBorder="1" applyAlignment="1">
      <alignment horizontal="left" vertical="center" shrinkToFit="1"/>
    </xf>
    <xf numFmtId="49" fontId="4" fillId="0" borderId="11" xfId="48" applyNumberFormat="1" applyFont="1" applyFill="1" applyBorder="1" applyAlignment="1">
      <alignment horizontal="left" vertical="center"/>
    </xf>
    <xf numFmtId="49" fontId="4" fillId="0" borderId="11" xfId="48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10" fillId="0" borderId="0" xfId="48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8" fontId="4" fillId="0" borderId="12" xfId="48" applyFont="1" applyFill="1" applyBorder="1" applyAlignment="1">
      <alignment horizontal="left" vertical="center"/>
    </xf>
    <xf numFmtId="38" fontId="4" fillId="0" borderId="13" xfId="48" applyFont="1" applyFill="1" applyBorder="1" applyAlignment="1">
      <alignment horizontal="left" vertical="center"/>
    </xf>
    <xf numFmtId="38" fontId="4" fillId="0" borderId="18" xfId="48" applyFont="1" applyFill="1" applyBorder="1" applyAlignment="1">
      <alignment horizontal="left" vertical="center"/>
    </xf>
    <xf numFmtId="38" fontId="4" fillId="0" borderId="19" xfId="48" applyFont="1" applyFill="1" applyBorder="1" applyAlignment="1">
      <alignment horizontal="left" vertical="center"/>
    </xf>
    <xf numFmtId="40" fontId="4" fillId="0" borderId="20" xfId="48" applyNumberFormat="1" applyFont="1" applyFill="1" applyBorder="1" applyAlignment="1">
      <alignment horizontal="left" vertical="center"/>
    </xf>
    <xf numFmtId="40" fontId="4" fillId="0" borderId="21" xfId="48" applyNumberFormat="1" applyFont="1" applyFill="1" applyBorder="1" applyAlignment="1">
      <alignment horizontal="left" vertical="center"/>
    </xf>
    <xf numFmtId="38" fontId="4" fillId="0" borderId="14" xfId="48" applyFont="1" applyFill="1" applyBorder="1" applyAlignment="1">
      <alignment horizontal="left" vertical="center"/>
    </xf>
    <xf numFmtId="176" fontId="4" fillId="0" borderId="21" xfId="0" applyFont="1" applyFill="1" applyBorder="1" applyAlignment="1">
      <alignment horizontal="left" vertical="center"/>
    </xf>
    <xf numFmtId="38" fontId="4" fillId="0" borderId="21" xfId="48" applyFont="1" applyFill="1" applyBorder="1" applyAlignment="1">
      <alignment horizontal="left" vertical="center"/>
    </xf>
    <xf numFmtId="38" fontId="4" fillId="0" borderId="20" xfId="48" applyFont="1" applyFill="1" applyBorder="1" applyAlignment="1">
      <alignment horizontal="left" vertical="center"/>
    </xf>
    <xf numFmtId="49" fontId="4" fillId="0" borderId="20" xfId="48" applyNumberFormat="1" applyFont="1" applyFill="1" applyBorder="1" applyAlignment="1">
      <alignment horizontal="left" vertical="center"/>
    </xf>
    <xf numFmtId="177" fontId="4" fillId="0" borderId="18" xfId="48" applyNumberFormat="1" applyFont="1" applyFill="1" applyBorder="1" applyAlignment="1">
      <alignment horizontal="left" vertical="center"/>
    </xf>
    <xf numFmtId="179" fontId="4" fillId="0" borderId="21" xfId="48" applyNumberFormat="1" applyFont="1" applyFill="1" applyBorder="1" applyAlignment="1">
      <alignment horizontal="left" vertical="center"/>
    </xf>
    <xf numFmtId="178" fontId="4" fillId="0" borderId="21" xfId="48" applyNumberFormat="1" applyFont="1" applyFill="1" applyBorder="1" applyAlignment="1">
      <alignment horizontal="left" vertical="center"/>
    </xf>
    <xf numFmtId="40" fontId="4" fillId="0" borderId="18" xfId="48" applyNumberFormat="1" applyFont="1" applyFill="1" applyBorder="1" applyAlignment="1">
      <alignment horizontal="left" vertical="center"/>
    </xf>
    <xf numFmtId="49" fontId="4" fillId="0" borderId="21" xfId="48" applyNumberFormat="1" applyFont="1" applyFill="1" applyBorder="1" applyAlignment="1">
      <alignment horizontal="left" vertical="center"/>
    </xf>
    <xf numFmtId="176" fontId="4" fillId="0" borderId="14" xfId="0" applyFont="1" applyFill="1" applyBorder="1" applyAlignment="1">
      <alignment horizontal="left" vertical="center"/>
    </xf>
    <xf numFmtId="178" fontId="4" fillId="0" borderId="20" xfId="48" applyNumberFormat="1" applyFont="1" applyFill="1" applyBorder="1" applyAlignment="1">
      <alignment horizontal="left" vertical="center"/>
    </xf>
    <xf numFmtId="178" fontId="4" fillId="0" borderId="18" xfId="48" applyNumberFormat="1" applyFont="1" applyFill="1" applyBorder="1" applyAlignment="1">
      <alignment horizontal="left" vertical="center"/>
    </xf>
    <xf numFmtId="176" fontId="4" fillId="0" borderId="0" xfId="0" applyFont="1" applyFill="1" applyAlignment="1">
      <alignment vertical="center"/>
    </xf>
    <xf numFmtId="176" fontId="4" fillId="0" borderId="13" xfId="0" applyFont="1" applyFill="1" applyBorder="1" applyAlignment="1">
      <alignment horizontal="left" vertical="center"/>
    </xf>
    <xf numFmtId="49" fontId="4" fillId="0" borderId="21" xfId="48" applyNumberFormat="1" applyFont="1" applyFill="1" applyBorder="1" applyAlignment="1">
      <alignment horizontal="left"/>
    </xf>
    <xf numFmtId="49" fontId="4" fillId="0" borderId="18" xfId="48" applyNumberFormat="1" applyFont="1" applyFill="1" applyBorder="1" applyAlignment="1">
      <alignment horizontal="left"/>
    </xf>
    <xf numFmtId="38" fontId="15" fillId="0" borderId="22" xfId="48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vertical="center"/>
    </xf>
    <xf numFmtId="3" fontId="16" fillId="0" borderId="24" xfId="0" applyNumberFormat="1" applyFont="1" applyFill="1" applyBorder="1" applyAlignment="1">
      <alignment vertical="center"/>
    </xf>
    <xf numFmtId="3" fontId="16" fillId="0" borderId="25" xfId="0" applyNumberFormat="1" applyFont="1" applyFill="1" applyBorder="1" applyAlignment="1">
      <alignment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18" fillId="0" borderId="20" xfId="48" applyFont="1" applyFill="1" applyBorder="1" applyAlignment="1">
      <alignment horizontal="center" vertical="center" wrapText="1"/>
    </xf>
    <xf numFmtId="40" fontId="4" fillId="0" borderId="17" xfId="48" applyNumberFormat="1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 wrapText="1"/>
    </xf>
    <xf numFmtId="38" fontId="18" fillId="0" borderId="21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18" fillId="0" borderId="11" xfId="48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 wrapText="1"/>
    </xf>
    <xf numFmtId="38" fontId="4" fillId="0" borderId="26" xfId="48" applyFont="1" applyFill="1" applyBorder="1" applyAlignment="1">
      <alignment horizontal="center" vertical="center" wrapText="1"/>
    </xf>
    <xf numFmtId="179" fontId="4" fillId="0" borderId="26" xfId="48" applyNumberFormat="1" applyFont="1" applyFill="1" applyBorder="1" applyAlignment="1">
      <alignment horizontal="center" vertical="center" wrapText="1"/>
    </xf>
    <xf numFmtId="49" fontId="4" fillId="0" borderId="26" xfId="48" applyNumberFormat="1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left" vertical="top"/>
    </xf>
    <xf numFmtId="40" fontId="18" fillId="0" borderId="21" xfId="48" applyNumberFormat="1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center" vertical="center"/>
    </xf>
    <xf numFmtId="178" fontId="4" fillId="0" borderId="26" xfId="48" applyNumberFormat="1" applyFont="1" applyFill="1" applyBorder="1" applyAlignment="1">
      <alignment horizontal="center" vertical="center"/>
    </xf>
    <xf numFmtId="178" fontId="4" fillId="0" borderId="28" xfId="48" applyNumberFormat="1" applyFont="1" applyFill="1" applyBorder="1" applyAlignment="1">
      <alignment horizontal="center" vertical="center"/>
    </xf>
    <xf numFmtId="178" fontId="4" fillId="0" borderId="21" xfId="48" applyNumberFormat="1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horizontal="center" vertical="center"/>
    </xf>
    <xf numFmtId="38" fontId="18" fillId="0" borderId="21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center" vertical="center" wrapText="1"/>
    </xf>
    <xf numFmtId="38" fontId="5" fillId="0" borderId="26" xfId="48" applyFont="1" applyFill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center" vertical="center" wrapText="1"/>
    </xf>
    <xf numFmtId="176" fontId="4" fillId="0" borderId="17" xfId="0" applyFont="1" applyFill="1" applyBorder="1" applyAlignment="1">
      <alignment horizontal="center" vertical="center"/>
    </xf>
    <xf numFmtId="176" fontId="4" fillId="0" borderId="26" xfId="0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 wrapText="1"/>
    </xf>
    <xf numFmtId="38" fontId="5" fillId="0" borderId="26" xfId="48" applyFont="1" applyFill="1" applyBorder="1" applyAlignment="1">
      <alignment horizontal="center" vertical="center"/>
    </xf>
    <xf numFmtId="176" fontId="4" fillId="0" borderId="28" xfId="0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 wrapText="1"/>
    </xf>
    <xf numFmtId="176" fontId="4" fillId="0" borderId="0" xfId="0" applyFont="1" applyFill="1" applyAlignment="1">
      <alignment horizontal="center" vertical="center"/>
    </xf>
    <xf numFmtId="38" fontId="15" fillId="0" borderId="29" xfId="48" applyFont="1" applyFill="1" applyBorder="1" applyAlignment="1">
      <alignment vertical="center"/>
    </xf>
    <xf numFmtId="3" fontId="16" fillId="0" borderId="30" xfId="0" applyNumberFormat="1" applyFont="1" applyFill="1" applyBorder="1" applyAlignment="1">
      <alignment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176" fontId="5" fillId="0" borderId="21" xfId="0" applyFont="1" applyFill="1" applyBorder="1" applyAlignment="1">
      <alignment horizontal="distributed" vertical="center"/>
    </xf>
    <xf numFmtId="38" fontId="5" fillId="0" borderId="21" xfId="48" applyFont="1" applyFill="1" applyBorder="1" applyAlignment="1">
      <alignment horizontal="right" vertical="center"/>
    </xf>
    <xf numFmtId="177" fontId="5" fillId="0" borderId="21" xfId="48" applyNumberFormat="1" applyFont="1" applyFill="1" applyBorder="1" applyAlignment="1">
      <alignment horizontal="right" vertical="center"/>
    </xf>
    <xf numFmtId="40" fontId="5" fillId="0" borderId="21" xfId="48" applyNumberFormat="1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177" fontId="5" fillId="0" borderId="18" xfId="48" applyNumberFormat="1" applyFont="1" applyFill="1" applyBorder="1" applyAlignment="1">
      <alignment horizontal="right" vertical="center"/>
    </xf>
    <xf numFmtId="179" fontId="5" fillId="0" borderId="21" xfId="48" applyNumberFormat="1" applyFont="1" applyFill="1" applyBorder="1" applyAlignment="1">
      <alignment horizontal="right" vertical="center"/>
    </xf>
    <xf numFmtId="178" fontId="5" fillId="0" borderId="21" xfId="48" applyNumberFormat="1" applyFont="1" applyFill="1" applyBorder="1" applyAlignment="1">
      <alignment horizontal="right" vertical="center"/>
    </xf>
    <xf numFmtId="176" fontId="5" fillId="0" borderId="0" xfId="0" applyFont="1" applyFill="1" applyAlignment="1">
      <alignment horizontal="right" vertical="center"/>
    </xf>
    <xf numFmtId="38" fontId="15" fillId="0" borderId="29" xfId="48" applyFont="1" applyFill="1" applyBorder="1" applyAlignment="1">
      <alignment horizontal="right" vertical="center"/>
    </xf>
    <xf numFmtId="3" fontId="16" fillId="0" borderId="30" xfId="0" applyNumberFormat="1" applyFont="1" applyFill="1" applyBorder="1" applyAlignment="1">
      <alignment horizontal="right" vertical="center"/>
    </xf>
    <xf numFmtId="3" fontId="16" fillId="0" borderId="31" xfId="0" applyNumberFormat="1" applyFont="1" applyFill="1" applyBorder="1" applyAlignment="1">
      <alignment horizontal="right" vertical="center"/>
    </xf>
    <xf numFmtId="3" fontId="16" fillId="0" borderId="32" xfId="0" applyNumberFormat="1" applyFont="1" applyFill="1" applyBorder="1" applyAlignment="1">
      <alignment horizontal="right" vertical="center"/>
    </xf>
    <xf numFmtId="176" fontId="4" fillId="0" borderId="26" xfId="0" applyFont="1" applyFill="1" applyBorder="1" applyAlignment="1">
      <alignment horizontal="distributed"/>
    </xf>
    <xf numFmtId="38" fontId="0" fillId="0" borderId="26" xfId="48" applyFont="1" applyFill="1" applyBorder="1" applyAlignment="1">
      <alignment/>
    </xf>
    <xf numFmtId="38" fontId="0" fillId="0" borderId="26" xfId="48" applyFont="1" applyFill="1" applyBorder="1" applyAlignment="1">
      <alignment horizontal="right"/>
    </xf>
    <xf numFmtId="2" fontId="0" fillId="0" borderId="26" xfId="48" applyNumberFormat="1" applyFont="1" applyFill="1" applyBorder="1" applyAlignment="1">
      <alignment/>
    </xf>
    <xf numFmtId="40" fontId="0" fillId="0" borderId="26" xfId="48" applyNumberFormat="1" applyFont="1" applyFill="1" applyBorder="1" applyAlignment="1">
      <alignment/>
    </xf>
    <xf numFmtId="38" fontId="0" fillId="0" borderId="27" xfId="48" applyFont="1" applyFill="1" applyBorder="1" applyAlignment="1">
      <alignment/>
    </xf>
    <xf numFmtId="38" fontId="21" fillId="0" borderId="26" xfId="48" applyFont="1" applyFill="1" applyBorder="1" applyAlignment="1">
      <alignment/>
    </xf>
    <xf numFmtId="177" fontId="0" fillId="0" borderId="27" xfId="48" applyNumberFormat="1" applyFont="1" applyFill="1" applyBorder="1" applyAlignment="1">
      <alignment horizontal="right"/>
    </xf>
    <xf numFmtId="178" fontId="0" fillId="0" borderId="26" xfId="48" applyNumberFormat="1" applyFont="1" applyFill="1" applyBorder="1" applyAlignment="1">
      <alignment/>
    </xf>
    <xf numFmtId="38" fontId="0" fillId="0" borderId="26" xfId="48" applyNumberFormat="1" applyFont="1" applyFill="1" applyBorder="1" applyAlignment="1">
      <alignment/>
    </xf>
    <xf numFmtId="40" fontId="0" fillId="0" borderId="26" xfId="48" applyNumberFormat="1" applyFont="1" applyFill="1" applyBorder="1" applyAlignment="1">
      <alignment shrinkToFit="1"/>
    </xf>
    <xf numFmtId="176" fontId="0" fillId="0" borderId="0" xfId="0" applyFont="1" applyFill="1" applyAlignment="1">
      <alignment/>
    </xf>
    <xf numFmtId="38" fontId="6" fillId="0" borderId="29" xfId="48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" fontId="8" fillId="0" borderId="32" xfId="0" applyNumberFormat="1" applyFont="1" applyFill="1" applyBorder="1" applyAlignment="1">
      <alignment/>
    </xf>
    <xf numFmtId="40" fontId="21" fillId="0" borderId="26" xfId="48" applyNumberFormat="1" applyFont="1" applyFill="1" applyBorder="1" applyAlignment="1">
      <alignment/>
    </xf>
    <xf numFmtId="178" fontId="21" fillId="0" borderId="26" xfId="48" applyNumberFormat="1" applyFont="1" applyFill="1" applyBorder="1" applyAlignment="1">
      <alignment/>
    </xf>
    <xf numFmtId="38" fontId="21" fillId="0" borderId="27" xfId="48" applyFont="1" applyFill="1" applyBorder="1" applyAlignment="1">
      <alignment/>
    </xf>
    <xf numFmtId="38" fontId="0" fillId="0" borderId="27" xfId="48" applyNumberFormat="1" applyFont="1" applyFill="1" applyBorder="1" applyAlignment="1">
      <alignment/>
    </xf>
    <xf numFmtId="180" fontId="23" fillId="0" borderId="28" xfId="60" applyNumberFormat="1" applyFont="1" applyFill="1" applyBorder="1" applyAlignment="1" quotePrefix="1">
      <alignment horizontal="right"/>
      <protection/>
    </xf>
    <xf numFmtId="177" fontId="0" fillId="0" borderId="26" xfId="48" applyNumberFormat="1" applyFont="1" applyFill="1" applyBorder="1" applyAlignment="1">
      <alignment horizontal="right"/>
    </xf>
    <xf numFmtId="38" fontId="5" fillId="0" borderId="26" xfId="48" applyFont="1" applyFill="1" applyBorder="1" applyAlignment="1">
      <alignment horizontal="center"/>
    </xf>
    <xf numFmtId="3" fontId="8" fillId="0" borderId="3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40" fontId="0" fillId="0" borderId="28" xfId="48" applyNumberFormat="1" applyFont="1" applyFill="1" applyBorder="1" applyAlignment="1">
      <alignment/>
    </xf>
    <xf numFmtId="178" fontId="0" fillId="0" borderId="26" xfId="48" applyNumberFormat="1" applyFont="1" applyFill="1" applyBorder="1" applyAlignment="1">
      <alignment horizontal="right"/>
    </xf>
    <xf numFmtId="38" fontId="6" fillId="0" borderId="33" xfId="48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177" fontId="0" fillId="0" borderId="26" xfId="48" applyNumberFormat="1" applyFont="1" applyFill="1" applyBorder="1" applyAlignment="1">
      <alignment/>
    </xf>
    <xf numFmtId="177" fontId="0" fillId="0" borderId="27" xfId="48" applyNumberFormat="1" applyFont="1" applyFill="1" applyBorder="1" applyAlignment="1">
      <alignment/>
    </xf>
    <xf numFmtId="179" fontId="0" fillId="0" borderId="26" xfId="48" applyNumberFormat="1" applyFont="1" applyFill="1" applyBorder="1" applyAlignment="1">
      <alignment/>
    </xf>
    <xf numFmtId="38" fontId="6" fillId="0" borderId="0" xfId="48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6" fontId="4" fillId="0" borderId="21" xfId="0" applyFont="1" applyFill="1" applyBorder="1" applyAlignment="1">
      <alignment horizontal="center"/>
    </xf>
    <xf numFmtId="38" fontId="4" fillId="0" borderId="20" xfId="48" applyFont="1" applyFill="1" applyBorder="1" applyAlignment="1">
      <alignment/>
    </xf>
    <xf numFmtId="38" fontId="4" fillId="0" borderId="19" xfId="48" applyFont="1" applyFill="1" applyBorder="1" applyAlignment="1">
      <alignment horizontal="right"/>
    </xf>
    <xf numFmtId="38" fontId="4" fillId="0" borderId="19" xfId="48" applyFont="1" applyFill="1" applyBorder="1" applyAlignment="1">
      <alignment/>
    </xf>
    <xf numFmtId="177" fontId="4" fillId="0" borderId="19" xfId="48" applyNumberFormat="1" applyFont="1" applyFill="1" applyBorder="1" applyAlignment="1">
      <alignment/>
    </xf>
    <xf numFmtId="38" fontId="4" fillId="0" borderId="18" xfId="48" applyFont="1" applyFill="1" applyBorder="1" applyAlignment="1">
      <alignment/>
    </xf>
    <xf numFmtId="38" fontId="4" fillId="0" borderId="19" xfId="48" applyFont="1" applyFill="1" applyBorder="1" applyAlignment="1">
      <alignment horizontal="left" indent="1"/>
    </xf>
    <xf numFmtId="40" fontId="4" fillId="0" borderId="19" xfId="48" applyNumberFormat="1" applyFont="1" applyFill="1" applyBorder="1" applyAlignment="1">
      <alignment/>
    </xf>
    <xf numFmtId="40" fontId="4" fillId="0" borderId="21" xfId="48" applyNumberFormat="1" applyFont="1" applyFill="1" applyBorder="1" applyAlignment="1">
      <alignment/>
    </xf>
    <xf numFmtId="38" fontId="4" fillId="0" borderId="21" xfId="48" applyFont="1" applyFill="1" applyBorder="1" applyAlignment="1">
      <alignment/>
    </xf>
    <xf numFmtId="38" fontId="4" fillId="0" borderId="18" xfId="48" applyFont="1" applyFill="1" applyBorder="1" applyAlignment="1">
      <alignment horizontal="right"/>
    </xf>
    <xf numFmtId="177" fontId="4" fillId="0" borderId="18" xfId="48" applyNumberFormat="1" applyFont="1" applyFill="1" applyBorder="1" applyAlignment="1">
      <alignment/>
    </xf>
    <xf numFmtId="179" fontId="4" fillId="0" borderId="19" xfId="48" applyNumberFormat="1" applyFont="1" applyFill="1" applyBorder="1" applyAlignment="1">
      <alignment/>
    </xf>
    <xf numFmtId="178" fontId="4" fillId="0" borderId="19" xfId="48" applyNumberFormat="1" applyFont="1" applyFill="1" applyBorder="1" applyAlignment="1">
      <alignment/>
    </xf>
    <xf numFmtId="178" fontId="4" fillId="0" borderId="18" xfId="48" applyNumberFormat="1" applyFont="1" applyFill="1" applyBorder="1" applyAlignment="1">
      <alignment/>
    </xf>
    <xf numFmtId="40" fontId="4" fillId="0" borderId="18" xfId="48" applyNumberFormat="1" applyFont="1" applyFill="1" applyBorder="1" applyAlignment="1">
      <alignment/>
    </xf>
    <xf numFmtId="176" fontId="4" fillId="0" borderId="20" xfId="0" applyFont="1" applyFill="1" applyBorder="1" applyAlignment="1">
      <alignment/>
    </xf>
    <xf numFmtId="178" fontId="4" fillId="0" borderId="20" xfId="48" applyNumberFormat="1" applyFont="1" applyFill="1" applyBorder="1" applyAlignment="1">
      <alignment/>
    </xf>
    <xf numFmtId="38" fontId="4" fillId="0" borderId="20" xfId="48" applyFont="1" applyFill="1" applyBorder="1" applyAlignment="1">
      <alignment shrinkToFit="1"/>
    </xf>
    <xf numFmtId="38" fontId="4" fillId="0" borderId="21" xfId="48" applyFont="1" applyFill="1" applyBorder="1" applyAlignment="1">
      <alignment shrinkToFit="1"/>
    </xf>
    <xf numFmtId="38" fontId="4" fillId="0" borderId="12" xfId="48" applyFont="1" applyFill="1" applyBorder="1" applyAlignment="1">
      <alignment/>
    </xf>
    <xf numFmtId="38" fontId="4" fillId="0" borderId="13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176" fontId="4" fillId="0" borderId="0" xfId="0" applyFont="1" applyFill="1" applyAlignment="1">
      <alignment/>
    </xf>
    <xf numFmtId="38" fontId="10" fillId="0" borderId="0" xfId="48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76" fontId="4" fillId="0" borderId="26" xfId="0" applyFont="1" applyFill="1" applyBorder="1" applyAlignment="1">
      <alignment horizontal="center"/>
    </xf>
    <xf numFmtId="38" fontId="4" fillId="0" borderId="28" xfId="48" applyFont="1" applyFill="1" applyBorder="1" applyAlignment="1">
      <alignment/>
    </xf>
    <xf numFmtId="38" fontId="4" fillId="0" borderId="0" xfId="48" applyFont="1" applyFill="1" applyBorder="1" applyAlignment="1">
      <alignment horizontal="right"/>
    </xf>
    <xf numFmtId="38" fontId="4" fillId="0" borderId="0" xfId="48" applyFont="1" applyFill="1" applyBorder="1" applyAlignment="1">
      <alignment/>
    </xf>
    <xf numFmtId="177" fontId="4" fillId="0" borderId="0" xfId="48" applyNumberFormat="1" applyFont="1" applyFill="1" applyBorder="1" applyAlignment="1">
      <alignment/>
    </xf>
    <xf numFmtId="38" fontId="4" fillId="0" borderId="27" xfId="48" applyFont="1" applyFill="1" applyBorder="1" applyAlignment="1">
      <alignment/>
    </xf>
    <xf numFmtId="38" fontId="4" fillId="0" borderId="0" xfId="48" applyFont="1" applyFill="1" applyBorder="1" applyAlignment="1">
      <alignment horizontal="left" indent="2"/>
    </xf>
    <xf numFmtId="40" fontId="4" fillId="0" borderId="0" xfId="48" applyNumberFormat="1" applyFont="1" applyFill="1" applyBorder="1" applyAlignment="1">
      <alignment/>
    </xf>
    <xf numFmtId="40" fontId="4" fillId="0" borderId="26" xfId="48" applyNumberFormat="1" applyFont="1" applyFill="1" applyBorder="1" applyAlignment="1">
      <alignment/>
    </xf>
    <xf numFmtId="38" fontId="4" fillId="0" borderId="0" xfId="48" applyFont="1" applyFill="1" applyBorder="1" applyAlignment="1">
      <alignment horizontal="left" indent="1"/>
    </xf>
    <xf numFmtId="38" fontId="4" fillId="0" borderId="26" xfId="48" applyFont="1" applyFill="1" applyBorder="1" applyAlignment="1">
      <alignment/>
    </xf>
    <xf numFmtId="38" fontId="4" fillId="0" borderId="27" xfId="48" applyFont="1" applyFill="1" applyBorder="1" applyAlignment="1">
      <alignment horizontal="right"/>
    </xf>
    <xf numFmtId="176" fontId="4" fillId="0" borderId="0" xfId="0" applyFont="1" applyFill="1" applyAlignment="1" quotePrefix="1">
      <alignment/>
    </xf>
    <xf numFmtId="177" fontId="4" fillId="0" borderId="27" xfId="48" applyNumberFormat="1" applyFont="1" applyFill="1" applyBorder="1" applyAlignment="1">
      <alignment/>
    </xf>
    <xf numFmtId="176" fontId="4" fillId="0" borderId="0" xfId="0" applyFont="1" applyFill="1" applyBorder="1" applyAlignment="1">
      <alignment/>
    </xf>
    <xf numFmtId="179" fontId="4" fillId="0" borderId="0" xfId="48" applyNumberFormat="1" applyFont="1" applyFill="1" applyBorder="1" applyAlignment="1">
      <alignment horizontal="right"/>
    </xf>
    <xf numFmtId="178" fontId="4" fillId="0" borderId="27" xfId="48" applyNumberFormat="1" applyFont="1" applyFill="1" applyBorder="1" applyAlignment="1">
      <alignment/>
    </xf>
    <xf numFmtId="40" fontId="4" fillId="0" borderId="27" xfId="48" applyNumberFormat="1" applyFont="1" applyFill="1" applyBorder="1" applyAlignment="1">
      <alignment/>
    </xf>
    <xf numFmtId="176" fontId="4" fillId="0" borderId="26" xfId="0" applyFont="1" applyFill="1" applyBorder="1" applyAlignment="1">
      <alignment/>
    </xf>
    <xf numFmtId="38" fontId="4" fillId="0" borderId="28" xfId="48" applyFont="1" applyFill="1" applyBorder="1" applyAlignment="1">
      <alignment horizontal="left"/>
    </xf>
    <xf numFmtId="178" fontId="4" fillId="0" borderId="28" xfId="48" applyNumberFormat="1" applyFont="1" applyFill="1" applyBorder="1" applyAlignment="1">
      <alignment/>
    </xf>
    <xf numFmtId="38" fontId="4" fillId="0" borderId="28" xfId="48" applyFont="1" applyFill="1" applyBorder="1" applyAlignment="1">
      <alignment shrinkToFit="1"/>
    </xf>
    <xf numFmtId="38" fontId="4" fillId="0" borderId="26" xfId="48" applyFont="1" applyFill="1" applyBorder="1" applyAlignment="1">
      <alignment shrinkToFit="1"/>
    </xf>
    <xf numFmtId="178" fontId="4" fillId="0" borderId="0" xfId="48" applyNumberFormat="1" applyFont="1" applyFill="1" applyBorder="1" applyAlignment="1">
      <alignment/>
    </xf>
    <xf numFmtId="38" fontId="4" fillId="0" borderId="11" xfId="48" applyFont="1" applyFill="1" applyBorder="1" applyAlignment="1">
      <alignment/>
    </xf>
    <xf numFmtId="178" fontId="4" fillId="0" borderId="0" xfId="48" applyNumberFormat="1" applyFont="1" applyFill="1" applyBorder="1" applyAlignment="1">
      <alignment horizontal="left" indent="1"/>
    </xf>
    <xf numFmtId="178" fontId="4" fillId="0" borderId="27" xfId="48" applyNumberFormat="1" applyFont="1" applyFill="1" applyBorder="1" applyAlignment="1">
      <alignment horizontal="left" indent="1"/>
    </xf>
    <xf numFmtId="176" fontId="4" fillId="0" borderId="26" xfId="0" applyFont="1" applyFill="1" applyBorder="1" applyAlignment="1">
      <alignment horizontal="left"/>
    </xf>
    <xf numFmtId="38" fontId="4" fillId="0" borderId="0" xfId="48" applyFont="1" applyFill="1" applyBorder="1" applyAlignment="1">
      <alignment horizontal="left"/>
    </xf>
    <xf numFmtId="177" fontId="4" fillId="0" borderId="0" xfId="48" applyNumberFormat="1" applyFont="1" applyFill="1" applyBorder="1" applyAlignment="1">
      <alignment horizontal="left"/>
    </xf>
    <xf numFmtId="38" fontId="4" fillId="0" borderId="27" xfId="48" applyFont="1" applyFill="1" applyBorder="1" applyAlignment="1">
      <alignment horizontal="left"/>
    </xf>
    <xf numFmtId="40" fontId="4" fillId="0" borderId="0" xfId="0" applyNumberFormat="1" applyFont="1" applyFill="1" applyBorder="1" applyAlignment="1">
      <alignment/>
    </xf>
    <xf numFmtId="40" fontId="4" fillId="0" borderId="26" xfId="0" applyNumberFormat="1" applyFont="1" applyFill="1" applyBorder="1" applyAlignment="1">
      <alignment/>
    </xf>
    <xf numFmtId="38" fontId="4" fillId="0" borderId="26" xfId="48" applyFont="1" applyFill="1" applyBorder="1" applyAlignment="1">
      <alignment horizontal="left" shrinkToFit="1"/>
    </xf>
    <xf numFmtId="177" fontId="4" fillId="0" borderId="27" xfId="48" applyNumberFormat="1" applyFont="1" applyFill="1" applyBorder="1" applyAlignment="1">
      <alignment horizontal="right"/>
    </xf>
    <xf numFmtId="179" fontId="4" fillId="0" borderId="0" xfId="48" applyNumberFormat="1" applyFont="1" applyFill="1" applyBorder="1" applyAlignment="1">
      <alignment horizontal="left"/>
    </xf>
    <xf numFmtId="178" fontId="4" fillId="0" borderId="0" xfId="48" applyNumberFormat="1" applyFont="1" applyFill="1" applyBorder="1" applyAlignment="1">
      <alignment horizontal="left"/>
    </xf>
    <xf numFmtId="178" fontId="4" fillId="0" borderId="27" xfId="48" applyNumberFormat="1" applyFont="1" applyFill="1" applyBorder="1" applyAlignment="1">
      <alignment horizontal="left"/>
    </xf>
    <xf numFmtId="40" fontId="4" fillId="0" borderId="0" xfId="48" applyNumberFormat="1" applyFont="1" applyFill="1" applyBorder="1" applyAlignment="1">
      <alignment horizontal="left"/>
    </xf>
    <xf numFmtId="40" fontId="4" fillId="0" borderId="27" xfId="48" applyNumberFormat="1" applyFont="1" applyFill="1" applyBorder="1" applyAlignment="1">
      <alignment horizontal="left"/>
    </xf>
    <xf numFmtId="176" fontId="4" fillId="0" borderId="28" xfId="0" applyFont="1" applyFill="1" applyBorder="1" applyAlignment="1">
      <alignment/>
    </xf>
    <xf numFmtId="176" fontId="4" fillId="0" borderId="28" xfId="0" applyFont="1" applyFill="1" applyBorder="1" applyAlignment="1">
      <alignment horizontal="left"/>
    </xf>
    <xf numFmtId="178" fontId="4" fillId="0" borderId="28" xfId="48" applyNumberFormat="1" applyFont="1" applyFill="1" applyBorder="1" applyAlignment="1">
      <alignment horizontal="left"/>
    </xf>
    <xf numFmtId="0" fontId="4" fillId="0" borderId="26" xfId="48" applyNumberFormat="1" applyFont="1" applyFill="1" applyBorder="1" applyAlignment="1">
      <alignment shrinkToFit="1"/>
    </xf>
    <xf numFmtId="38" fontId="4" fillId="0" borderId="27" xfId="48" applyFont="1" applyFill="1" applyBorder="1" applyAlignment="1">
      <alignment horizontal="center"/>
    </xf>
    <xf numFmtId="176" fontId="4" fillId="0" borderId="0" xfId="0" applyFont="1" applyFill="1" applyBorder="1" applyAlignment="1">
      <alignment horizontal="left"/>
    </xf>
    <xf numFmtId="176" fontId="4" fillId="0" borderId="27" xfId="0" applyFont="1" applyFill="1" applyBorder="1" applyAlignment="1">
      <alignment horizontal="left"/>
    </xf>
    <xf numFmtId="178" fontId="4" fillId="0" borderId="27" xfId="48" applyNumberFormat="1" applyFont="1" applyFill="1" applyBorder="1" applyAlignment="1">
      <alignment horizontal="right"/>
    </xf>
    <xf numFmtId="176" fontId="4" fillId="0" borderId="0" xfId="0" applyFont="1" applyFill="1" applyAlignment="1">
      <alignment horizontal="left"/>
    </xf>
    <xf numFmtId="38" fontId="10" fillId="0" borderId="0" xfId="48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177" fontId="4" fillId="0" borderId="0" xfId="48" applyNumberFormat="1" applyFont="1" applyFill="1" applyBorder="1" applyAlignment="1">
      <alignment horizontal="left" indent="1"/>
    </xf>
    <xf numFmtId="179" fontId="4" fillId="0" borderId="0" xfId="48" applyNumberFormat="1" applyFont="1" applyFill="1" applyBorder="1" applyAlignment="1">
      <alignment/>
    </xf>
    <xf numFmtId="38" fontId="4" fillId="0" borderId="26" xfId="48" applyFont="1" applyFill="1" applyBorder="1" applyAlignment="1" quotePrefix="1">
      <alignment horizontal="center"/>
    </xf>
    <xf numFmtId="38" fontId="5" fillId="0" borderId="28" xfId="48" applyFont="1" applyFill="1" applyBorder="1" applyAlignment="1">
      <alignment/>
    </xf>
    <xf numFmtId="38" fontId="4" fillId="0" borderId="26" xfId="48" applyFont="1" applyFill="1" applyBorder="1" applyAlignment="1">
      <alignment horizontal="left"/>
    </xf>
    <xf numFmtId="176" fontId="4" fillId="0" borderId="27" xfId="0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26" xfId="48" applyFont="1" applyFill="1" applyBorder="1" applyAlignment="1">
      <alignment/>
    </xf>
    <xf numFmtId="40" fontId="5" fillId="0" borderId="0" xfId="48" applyNumberFormat="1" applyFont="1" applyFill="1" applyBorder="1" applyAlignment="1">
      <alignment/>
    </xf>
    <xf numFmtId="176" fontId="5" fillId="0" borderId="28" xfId="0" applyFont="1" applyFill="1" applyBorder="1" applyAlignment="1">
      <alignment/>
    </xf>
    <xf numFmtId="176" fontId="4" fillId="0" borderId="17" xfId="0" applyFont="1" applyFill="1" applyBorder="1" applyAlignment="1">
      <alignment horizontal="left"/>
    </xf>
    <xf numFmtId="38" fontId="4" fillId="0" borderId="15" xfId="48" applyFont="1" applyFill="1" applyBorder="1" applyAlignment="1">
      <alignment horizontal="left"/>
    </xf>
    <xf numFmtId="38" fontId="4" fillId="0" borderId="10" xfId="48" applyFont="1" applyFill="1" applyBorder="1" applyAlignment="1">
      <alignment horizontal="left"/>
    </xf>
    <xf numFmtId="177" fontId="4" fillId="0" borderId="10" xfId="48" applyNumberFormat="1" applyFont="1" applyFill="1" applyBorder="1" applyAlignment="1">
      <alignment horizontal="left"/>
    </xf>
    <xf numFmtId="38" fontId="4" fillId="0" borderId="16" xfId="48" applyFont="1" applyFill="1" applyBorder="1" applyAlignment="1">
      <alignment horizontal="left"/>
    </xf>
    <xf numFmtId="40" fontId="5" fillId="0" borderId="10" xfId="0" applyNumberFormat="1" applyFont="1" applyFill="1" applyBorder="1" applyAlignment="1">
      <alignment/>
    </xf>
    <xf numFmtId="40" fontId="4" fillId="0" borderId="17" xfId="48" applyNumberFormat="1" applyFont="1" applyFill="1" applyBorder="1" applyAlignment="1">
      <alignment/>
    </xf>
    <xf numFmtId="38" fontId="4" fillId="0" borderId="17" xfId="48" applyFont="1" applyFill="1" applyBorder="1" applyAlignment="1">
      <alignment horizontal="left"/>
    </xf>
    <xf numFmtId="38" fontId="4" fillId="0" borderId="10" xfId="48" applyFont="1" applyFill="1" applyBorder="1" applyAlignment="1">
      <alignment horizontal="right"/>
    </xf>
    <xf numFmtId="38" fontId="4" fillId="0" borderId="16" xfId="48" applyFont="1" applyFill="1" applyBorder="1" applyAlignment="1">
      <alignment horizontal="right"/>
    </xf>
    <xf numFmtId="177" fontId="4" fillId="0" borderId="10" xfId="48" applyNumberFormat="1" applyFont="1" applyFill="1" applyBorder="1" applyAlignment="1">
      <alignment/>
    </xf>
    <xf numFmtId="179" fontId="4" fillId="0" borderId="10" xfId="48" applyNumberFormat="1" applyFont="1" applyFill="1" applyBorder="1" applyAlignment="1">
      <alignment horizontal="left"/>
    </xf>
    <xf numFmtId="178" fontId="4" fillId="0" borderId="10" xfId="48" applyNumberFormat="1" applyFont="1" applyFill="1" applyBorder="1" applyAlignment="1">
      <alignment horizontal="left"/>
    </xf>
    <xf numFmtId="178" fontId="4" fillId="0" borderId="16" xfId="48" applyNumberFormat="1" applyFont="1" applyFill="1" applyBorder="1" applyAlignment="1">
      <alignment horizontal="left"/>
    </xf>
    <xf numFmtId="40" fontId="4" fillId="0" borderId="10" xfId="48" applyNumberFormat="1" applyFont="1" applyFill="1" applyBorder="1" applyAlignment="1">
      <alignment horizontal="left"/>
    </xf>
    <xf numFmtId="38" fontId="4" fillId="0" borderId="10" xfId="48" applyFont="1" applyFill="1" applyBorder="1" applyAlignment="1">
      <alignment/>
    </xf>
    <xf numFmtId="40" fontId="4" fillId="0" borderId="16" xfId="48" applyNumberFormat="1" applyFont="1" applyFill="1" applyBorder="1" applyAlignment="1">
      <alignment horizontal="left"/>
    </xf>
    <xf numFmtId="38" fontId="5" fillId="0" borderId="17" xfId="48" applyFont="1" applyFill="1" applyBorder="1" applyAlignment="1">
      <alignment/>
    </xf>
    <xf numFmtId="38" fontId="4" fillId="0" borderId="15" xfId="48" applyFont="1" applyFill="1" applyBorder="1" applyAlignment="1">
      <alignment horizontal="center"/>
    </xf>
    <xf numFmtId="176" fontId="4" fillId="0" borderId="15" xfId="0" applyFont="1" applyFill="1" applyBorder="1" applyAlignment="1">
      <alignment horizontal="left"/>
    </xf>
    <xf numFmtId="176" fontId="4" fillId="0" borderId="16" xfId="0" applyFont="1" applyFill="1" applyBorder="1" applyAlignment="1">
      <alignment horizontal="right"/>
    </xf>
    <xf numFmtId="178" fontId="4" fillId="0" borderId="15" xfId="48" applyNumberFormat="1" applyFont="1" applyFill="1" applyBorder="1" applyAlignment="1">
      <alignment horizontal="left"/>
    </xf>
    <xf numFmtId="38" fontId="4" fillId="0" borderId="17" xfId="48" applyFont="1" applyFill="1" applyBorder="1" applyAlignment="1">
      <alignment/>
    </xf>
    <xf numFmtId="38" fontId="4" fillId="0" borderId="15" xfId="48" applyFont="1" applyFill="1" applyBorder="1" applyAlignment="1">
      <alignment/>
    </xf>
    <xf numFmtId="38" fontId="4" fillId="0" borderId="16" xfId="48" applyFont="1" applyFill="1" applyBorder="1" applyAlignment="1">
      <alignment/>
    </xf>
    <xf numFmtId="176" fontId="5" fillId="0" borderId="0" xfId="0" applyFont="1" applyFill="1" applyBorder="1" applyAlignment="1">
      <alignment horizontal="left"/>
    </xf>
    <xf numFmtId="38" fontId="5" fillId="0" borderId="0" xfId="48" applyFont="1" applyFill="1" applyBorder="1" applyAlignment="1">
      <alignment horizontal="left"/>
    </xf>
    <xf numFmtId="177" fontId="5" fillId="0" borderId="0" xfId="48" applyNumberFormat="1" applyFont="1" applyFill="1" applyBorder="1" applyAlignment="1">
      <alignment horizontal="left"/>
    </xf>
    <xf numFmtId="40" fontId="5" fillId="0" borderId="0" xfId="0" applyNumberFormat="1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7" fontId="5" fillId="0" borderId="0" xfId="48" applyNumberFormat="1" applyFont="1" applyFill="1" applyBorder="1" applyAlignment="1">
      <alignment/>
    </xf>
    <xf numFmtId="179" fontId="5" fillId="0" borderId="0" xfId="48" applyNumberFormat="1" applyFont="1" applyFill="1" applyBorder="1" applyAlignment="1">
      <alignment horizontal="left"/>
    </xf>
    <xf numFmtId="178" fontId="5" fillId="0" borderId="0" xfId="48" applyNumberFormat="1" applyFont="1" applyFill="1" applyBorder="1" applyAlignment="1">
      <alignment horizontal="left"/>
    </xf>
    <xf numFmtId="40" fontId="5" fillId="0" borderId="0" xfId="48" applyNumberFormat="1" applyFont="1" applyFill="1" applyBorder="1" applyAlignment="1">
      <alignment horizontal="left"/>
    </xf>
    <xf numFmtId="38" fontId="5" fillId="0" borderId="0" xfId="48" applyFont="1" applyFill="1" applyBorder="1" applyAlignment="1">
      <alignment horizontal="center"/>
    </xf>
    <xf numFmtId="176" fontId="5" fillId="0" borderId="0" xfId="0" applyFont="1" applyFill="1" applyBorder="1" applyAlignment="1">
      <alignment horizontal="right"/>
    </xf>
    <xf numFmtId="176" fontId="5" fillId="0" borderId="0" xfId="0" applyFont="1" applyFill="1" applyAlignment="1">
      <alignment horizontal="left"/>
    </xf>
    <xf numFmtId="38" fontId="15" fillId="0" borderId="0" xfId="48" applyFont="1" applyFill="1" applyAlignment="1">
      <alignment horizontal="left"/>
    </xf>
    <xf numFmtId="3" fontId="24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left"/>
    </xf>
    <xf numFmtId="49" fontId="0" fillId="0" borderId="0" xfId="48" applyNumberFormat="1" applyFont="1" applyFill="1" applyBorder="1" applyAlignment="1">
      <alignment vertical="top"/>
    </xf>
    <xf numFmtId="49" fontId="25" fillId="0" borderId="0" xfId="48" applyNumberFormat="1" applyFont="1" applyFill="1" applyBorder="1" applyAlignment="1">
      <alignment vertical="top"/>
    </xf>
    <xf numFmtId="179" fontId="0" fillId="0" borderId="0" xfId="48" applyNumberFormat="1" applyFont="1" applyFill="1" applyAlignment="1">
      <alignment/>
    </xf>
    <xf numFmtId="38" fontId="15" fillId="0" borderId="19" xfId="48" applyFont="1" applyFill="1" applyBorder="1" applyAlignment="1">
      <alignment/>
    </xf>
    <xf numFmtId="38" fontId="15" fillId="0" borderId="0" xfId="48" applyFont="1" applyFill="1" applyBorder="1" applyAlignment="1">
      <alignment/>
    </xf>
    <xf numFmtId="176" fontId="4" fillId="0" borderId="37" xfId="0" applyFont="1" applyFill="1" applyBorder="1" applyAlignment="1">
      <alignment horizontal="left" vertical="justify" wrapText="1"/>
    </xf>
    <xf numFmtId="176" fontId="4" fillId="0" borderId="38" xfId="0" applyFont="1" applyFill="1" applyBorder="1" applyAlignment="1">
      <alignment horizontal="left" vertical="justify"/>
    </xf>
    <xf numFmtId="49" fontId="4" fillId="0" borderId="12" xfId="48" applyNumberFormat="1" applyFont="1" applyFill="1" applyBorder="1" applyAlignment="1">
      <alignment horizontal="center" vertical="center"/>
    </xf>
    <xf numFmtId="49" fontId="4" fillId="0" borderId="13" xfId="48" applyNumberFormat="1" applyFont="1" applyFill="1" applyBorder="1" applyAlignment="1">
      <alignment horizontal="center" vertical="center"/>
    </xf>
    <xf numFmtId="49" fontId="4" fillId="0" borderId="14" xfId="48" applyNumberFormat="1" applyFont="1" applyFill="1" applyBorder="1" applyAlignment="1">
      <alignment horizontal="center" vertical="center"/>
    </xf>
    <xf numFmtId="177" fontId="4" fillId="0" borderId="12" xfId="48" applyNumberFormat="1" applyFont="1" applyFill="1" applyBorder="1" applyAlignment="1">
      <alignment horizontal="center" vertical="center" wrapText="1"/>
    </xf>
    <xf numFmtId="177" fontId="4" fillId="0" borderId="14" xfId="48" applyNumberFormat="1" applyFont="1" applyFill="1" applyBorder="1" applyAlignment="1">
      <alignment horizontal="center" vertical="center"/>
    </xf>
    <xf numFmtId="38" fontId="18" fillId="0" borderId="12" xfId="48" applyFont="1" applyFill="1" applyBorder="1" applyAlignment="1">
      <alignment horizontal="center" vertical="center" wrapText="1"/>
    </xf>
    <xf numFmtId="38" fontId="18" fillId="0" borderId="14" xfId="48" applyFont="1" applyFill="1" applyBorder="1" applyAlignment="1">
      <alignment horizontal="center" vertical="center" wrapText="1"/>
    </xf>
    <xf numFmtId="40" fontId="4" fillId="0" borderId="15" xfId="48" applyNumberFormat="1" applyFont="1" applyFill="1" applyBorder="1" applyAlignment="1">
      <alignment horizontal="center" vertical="center"/>
    </xf>
    <xf numFmtId="40" fontId="4" fillId="0" borderId="16" xfId="48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7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DD118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23046875" defaultRowHeight="20.25"/>
  <cols>
    <col min="1" max="1" width="13.4609375" style="1" customWidth="1"/>
    <col min="2" max="2" width="11.37890625" style="2" customWidth="1"/>
    <col min="3" max="3" width="5" style="3" customWidth="1"/>
    <col min="4" max="5" width="10.0703125" style="2" customWidth="1"/>
    <col min="6" max="6" width="11.37890625" style="2" customWidth="1"/>
    <col min="7" max="7" width="5" style="3" customWidth="1"/>
    <col min="8" max="8" width="7.69140625" style="4" customWidth="1"/>
    <col min="9" max="9" width="5" style="2" customWidth="1"/>
    <col min="10" max="10" width="9.609375" style="2" customWidth="1"/>
    <col min="11" max="11" width="9.609375" style="2" hidden="1" customWidth="1"/>
    <col min="12" max="12" width="9.0703125" style="2" customWidth="1"/>
    <col min="13" max="13" width="5" style="2" customWidth="1"/>
    <col min="14" max="14" width="9.609375" style="2" customWidth="1"/>
    <col min="15" max="15" width="9.0703125" style="2" customWidth="1"/>
    <col min="16" max="16" width="5" style="2" customWidth="1"/>
    <col min="17" max="17" width="7.69140625" style="4" customWidth="1"/>
    <col min="18" max="18" width="5" style="2" customWidth="1"/>
    <col min="19" max="19" width="10.1484375" style="5" customWidth="1"/>
    <col min="20" max="20" width="3.921875" style="2" customWidth="1"/>
    <col min="21" max="21" width="11.69140625" style="5" customWidth="1"/>
    <col min="22" max="22" width="9.4609375" style="2" customWidth="1"/>
    <col min="23" max="23" width="8.0703125" style="2" bestFit="1" customWidth="1"/>
    <col min="24" max="24" width="7.1484375" style="2" customWidth="1"/>
    <col min="25" max="25" width="9.4609375" style="2" hidden="1" customWidth="1"/>
    <col min="26" max="26" width="9.4609375" style="2" customWidth="1"/>
    <col min="27" max="27" width="7.23046875" style="2" customWidth="1"/>
    <col min="28" max="28" width="7.921875" style="3" customWidth="1"/>
    <col min="29" max="29" width="12.5390625" style="3" customWidth="1"/>
    <col min="30" max="31" width="9.23046875" style="2" customWidth="1"/>
    <col min="32" max="32" width="7.609375" style="2" customWidth="1"/>
    <col min="33" max="33" width="7.4609375" style="2" customWidth="1"/>
    <col min="34" max="34" width="12.921875" style="3" customWidth="1"/>
    <col min="35" max="35" width="7.5390625" style="2" customWidth="1"/>
    <col min="36" max="36" width="7.69140625" style="2" customWidth="1"/>
    <col min="37" max="37" width="11.921875" style="3" customWidth="1"/>
    <col min="38" max="38" width="11.5390625" style="4" customWidth="1"/>
    <col min="39" max="41" width="13.4609375" style="2" customWidth="1"/>
    <col min="42" max="42" width="7.37890625" style="318" customWidth="1"/>
    <col min="43" max="44" width="7.37890625" style="6" customWidth="1"/>
    <col min="45" max="45" width="6.1484375" style="2" customWidth="1"/>
    <col min="46" max="46" width="6.5390625" style="2" customWidth="1"/>
    <col min="47" max="47" width="8.0703125" style="2" customWidth="1"/>
    <col min="48" max="48" width="6.1484375" style="2" customWidth="1"/>
    <col min="49" max="49" width="6.69140625" style="2" customWidth="1"/>
    <col min="50" max="50" width="7.609375" style="2" customWidth="1"/>
    <col min="51" max="51" width="10" style="2" customWidth="1"/>
    <col min="52" max="52" width="6.37890625" style="5" customWidth="1"/>
    <col min="53" max="53" width="8.5390625" style="2" customWidth="1"/>
    <col min="54" max="54" width="6.37890625" style="5" customWidth="1"/>
    <col min="55" max="55" width="9.83984375" style="2" customWidth="1"/>
    <col min="56" max="56" width="6.4609375" style="5" customWidth="1"/>
    <col min="57" max="57" width="9.23046875" style="2" customWidth="1"/>
    <col min="58" max="58" width="6.69140625" style="5" customWidth="1"/>
    <col min="59" max="60" width="10.5390625" style="2" customWidth="1"/>
    <col min="61" max="62" width="10.37890625" style="2" customWidth="1"/>
    <col min="63" max="63" width="12.609375" style="2" customWidth="1"/>
    <col min="64" max="64" width="11.609375" style="6" customWidth="1"/>
    <col min="65" max="65" width="12.609375" style="6" customWidth="1"/>
    <col min="66" max="66" width="11.609375" style="6" customWidth="1"/>
    <col min="67" max="67" width="12.609375" style="2" customWidth="1"/>
    <col min="68" max="68" width="11.609375" style="2" customWidth="1"/>
    <col min="69" max="69" width="10.4609375" style="2" customWidth="1"/>
    <col min="70" max="70" width="9" style="2" customWidth="1"/>
    <col min="71" max="71" width="9.83984375" style="2" customWidth="1"/>
    <col min="72" max="72" width="10" style="2" customWidth="1"/>
    <col min="73" max="73" width="11.23046875" style="2" customWidth="1"/>
    <col min="74" max="74" width="12.23046875" style="2" customWidth="1"/>
    <col min="75" max="75" width="11" style="2" customWidth="1"/>
    <col min="76" max="76" width="12" style="2" customWidth="1"/>
    <col min="77" max="77" width="9.37890625" style="2" customWidth="1"/>
    <col min="78" max="78" width="7.609375" style="6" customWidth="1"/>
    <col min="79" max="79" width="9.37890625" style="2" customWidth="1"/>
    <col min="80" max="80" width="7.609375" style="6" customWidth="1"/>
    <col min="81" max="81" width="9.37890625" style="2" customWidth="1"/>
    <col min="82" max="82" width="7.609375" style="6" customWidth="1"/>
    <col min="83" max="83" width="11.5390625" style="2" customWidth="1"/>
    <col min="84" max="84" width="11.609375" style="2" customWidth="1"/>
    <col min="85" max="85" width="14.69140625" style="2" customWidth="1"/>
    <col min="86" max="86" width="10.83984375" style="2" customWidth="1"/>
    <col min="87" max="87" width="11.23046875" style="2" customWidth="1"/>
    <col min="88" max="88" width="12.4609375" style="2" customWidth="1"/>
    <col min="89" max="89" width="11.1484375" style="2" customWidth="1"/>
    <col min="90" max="90" width="7.83984375" style="2" customWidth="1"/>
    <col min="91" max="91" width="7.5390625" style="6" customWidth="1"/>
    <col min="92" max="92" width="7.83984375" style="2" customWidth="1"/>
    <col min="93" max="93" width="7.1484375" style="6" customWidth="1"/>
    <col min="94" max="94" width="7.83984375" style="2" customWidth="1"/>
    <col min="95" max="95" width="7.1484375" style="6" customWidth="1"/>
    <col min="96" max="96" width="7.83984375" style="2" customWidth="1"/>
    <col min="97" max="97" width="7.1484375" style="6" customWidth="1"/>
    <col min="98" max="98" width="7" style="2" customWidth="1"/>
    <col min="99" max="99" width="7" style="6" customWidth="1"/>
    <col min="100" max="100" width="6.609375" style="1" customWidth="1"/>
    <col min="101" max="101" width="11" style="7" hidden="1" customWidth="1"/>
    <col min="102" max="102" width="5.0703125" style="1" hidden="1" customWidth="1"/>
    <col min="103" max="103" width="10.37890625" style="8" hidden="1" customWidth="1"/>
    <col min="104" max="104" width="5.5390625" style="1" hidden="1" customWidth="1"/>
    <col min="105" max="105" width="9.1484375" style="9" hidden="1" customWidth="1"/>
    <col min="106" max="106" width="5.83984375" style="1" hidden="1" customWidth="1"/>
    <col min="107" max="107" width="0" style="9" hidden="1" customWidth="1"/>
    <col min="108" max="108" width="9.1484375" style="1" bestFit="1" customWidth="1"/>
    <col min="109" max="16384" width="8.69140625" style="1" customWidth="1"/>
  </cols>
  <sheetData>
    <row r="1" spans="1:99" ht="20.25">
      <c r="A1" s="10"/>
      <c r="B1" s="11"/>
      <c r="C1" s="12"/>
      <c r="D1" s="11"/>
      <c r="E1" s="11"/>
      <c r="F1" s="11"/>
      <c r="G1" s="12"/>
      <c r="H1" s="13"/>
      <c r="I1" s="11"/>
      <c r="J1" s="11"/>
      <c r="K1" s="11"/>
      <c r="L1" s="11"/>
      <c r="M1" s="11"/>
      <c r="N1" s="11"/>
      <c r="O1" s="11"/>
      <c r="P1" s="11"/>
      <c r="Q1" s="13"/>
      <c r="R1" s="11"/>
      <c r="S1" s="14"/>
      <c r="T1" s="11"/>
      <c r="U1" s="14"/>
      <c r="V1" s="11"/>
      <c r="W1" s="11"/>
      <c r="X1" s="11"/>
      <c r="Y1" s="11"/>
      <c r="Z1" s="11"/>
      <c r="AA1" s="11"/>
      <c r="AB1" s="12"/>
      <c r="AC1" s="12"/>
      <c r="AD1" s="11"/>
      <c r="AE1" s="11"/>
      <c r="AF1" s="11"/>
      <c r="AG1" s="11"/>
      <c r="AH1" s="12"/>
      <c r="AI1" s="11"/>
      <c r="AJ1" s="11"/>
      <c r="AK1" s="12"/>
      <c r="AL1" s="15"/>
      <c r="AM1" s="16"/>
      <c r="AN1" s="16"/>
      <c r="AO1" s="16"/>
      <c r="AP1" s="17"/>
      <c r="AQ1" s="18"/>
      <c r="AR1" s="18"/>
      <c r="AS1" s="11"/>
      <c r="AT1" s="11"/>
      <c r="AU1" s="11"/>
      <c r="AV1" s="11"/>
      <c r="AW1" s="11"/>
      <c r="AX1" s="11"/>
      <c r="AY1" s="11"/>
      <c r="AZ1" s="14"/>
      <c r="BA1" s="11"/>
      <c r="BB1" s="14"/>
      <c r="BC1" s="11"/>
      <c r="BD1" s="14"/>
      <c r="BE1" s="11"/>
      <c r="BF1" s="14"/>
      <c r="BG1" s="11"/>
      <c r="BH1" s="11"/>
      <c r="BI1" s="11"/>
      <c r="BJ1" s="11"/>
      <c r="BK1" s="11"/>
      <c r="BL1" s="19"/>
      <c r="BM1" s="19"/>
      <c r="BN1" s="19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20"/>
      <c r="BZ1" s="19"/>
      <c r="CA1" s="11"/>
      <c r="CB1" s="19"/>
      <c r="CC1" s="11"/>
      <c r="CD1" s="19"/>
      <c r="CE1" s="11"/>
      <c r="CF1" s="11"/>
      <c r="CG1" s="11"/>
      <c r="CH1" s="11"/>
      <c r="CI1" s="11"/>
      <c r="CJ1" s="11"/>
      <c r="CK1" s="20"/>
      <c r="CL1" s="11"/>
      <c r="CM1" s="19"/>
      <c r="CN1" s="11"/>
      <c r="CO1" s="19"/>
      <c r="CP1" s="11"/>
      <c r="CQ1" s="19"/>
      <c r="CR1" s="11"/>
      <c r="CS1" s="19"/>
      <c r="CT1" s="11"/>
      <c r="CU1" s="19"/>
    </row>
    <row r="2" spans="1:107" s="36" customFormat="1" ht="23.25" customHeight="1">
      <c r="A2" s="21" t="s">
        <v>0</v>
      </c>
      <c r="B2" s="22" t="s">
        <v>1</v>
      </c>
      <c r="C2" s="23"/>
      <c r="D2" s="23"/>
      <c r="E2" s="23"/>
      <c r="F2" s="23"/>
      <c r="G2" s="23"/>
      <c r="H2" s="24"/>
      <c r="I2" s="25"/>
      <c r="J2" s="22" t="s">
        <v>1</v>
      </c>
      <c r="K2" s="23"/>
      <c r="L2" s="23"/>
      <c r="M2" s="23"/>
      <c r="N2" s="24"/>
      <c r="O2" s="23"/>
      <c r="P2" s="23"/>
      <c r="Q2" s="24"/>
      <c r="R2" s="25"/>
      <c r="S2" s="26" t="s">
        <v>2</v>
      </c>
      <c r="T2" s="25"/>
      <c r="U2" s="26" t="s">
        <v>2</v>
      </c>
      <c r="V2" s="22" t="s">
        <v>3</v>
      </c>
      <c r="W2" s="23"/>
      <c r="X2" s="23"/>
      <c r="Y2" s="23"/>
      <c r="Z2" s="23"/>
      <c r="AA2" s="27"/>
      <c r="AB2" s="23"/>
      <c r="AC2" s="25"/>
      <c r="AD2" s="22" t="s">
        <v>3</v>
      </c>
      <c r="AE2" s="23"/>
      <c r="AF2" s="27"/>
      <c r="AG2" s="23"/>
      <c r="AH2" s="23"/>
      <c r="AI2" s="23"/>
      <c r="AJ2" s="23"/>
      <c r="AK2" s="25"/>
      <c r="AL2" s="22" t="s">
        <v>4</v>
      </c>
      <c r="AM2" s="24"/>
      <c r="AN2" s="23"/>
      <c r="AO2" s="23"/>
      <c r="AP2" s="28"/>
      <c r="AQ2" s="29"/>
      <c r="AR2" s="30"/>
      <c r="AS2" s="23" t="s">
        <v>5</v>
      </c>
      <c r="AT2" s="23"/>
      <c r="AU2" s="23"/>
      <c r="AV2" s="23"/>
      <c r="AW2" s="23"/>
      <c r="AX2" s="23"/>
      <c r="AY2" s="23"/>
      <c r="AZ2" s="31"/>
      <c r="BA2" s="31"/>
      <c r="BB2" s="32"/>
      <c r="BC2" s="22" t="s">
        <v>6</v>
      </c>
      <c r="BD2" s="31"/>
      <c r="BE2" s="23"/>
      <c r="BF2" s="31"/>
      <c r="BG2" s="23"/>
      <c r="BH2" s="25"/>
      <c r="BI2" s="22" t="s">
        <v>7</v>
      </c>
      <c r="BJ2" s="25"/>
      <c r="BK2" s="22" t="s">
        <v>8</v>
      </c>
      <c r="BL2" s="29"/>
      <c r="BM2" s="29"/>
      <c r="BN2" s="29"/>
      <c r="BO2" s="23"/>
      <c r="BP2" s="25"/>
      <c r="BQ2" s="23" t="s">
        <v>9</v>
      </c>
      <c r="BR2" s="23"/>
      <c r="BS2" s="23"/>
      <c r="BT2" s="23"/>
      <c r="BU2" s="23"/>
      <c r="BV2" s="23"/>
      <c r="BW2" s="25"/>
      <c r="BX2" s="22" t="s">
        <v>10</v>
      </c>
      <c r="BY2" s="27"/>
      <c r="BZ2" s="29"/>
      <c r="CA2" s="23"/>
      <c r="CB2" s="29"/>
      <c r="CC2" s="23"/>
      <c r="CD2" s="33"/>
      <c r="CE2" s="34" t="s">
        <v>11</v>
      </c>
      <c r="CF2" s="22" t="s">
        <v>12</v>
      </c>
      <c r="CG2" s="27"/>
      <c r="CH2" s="23"/>
      <c r="CI2" s="23"/>
      <c r="CJ2" s="23"/>
      <c r="CK2" s="25"/>
      <c r="CL2" s="35" t="s">
        <v>13</v>
      </c>
      <c r="CM2" s="29"/>
      <c r="CN2" s="23"/>
      <c r="CO2" s="29"/>
      <c r="CP2" s="23"/>
      <c r="CQ2" s="29"/>
      <c r="CR2" s="23"/>
      <c r="CS2" s="29"/>
      <c r="CT2" s="23"/>
      <c r="CU2" s="33"/>
      <c r="CW2" s="37"/>
      <c r="CY2" s="38"/>
      <c r="DA2" s="39"/>
      <c r="DC2" s="39"/>
    </row>
    <row r="3" spans="1:107" s="66" customFormat="1" ht="22.5" customHeight="1" thickBot="1">
      <c r="A3" s="40" t="s">
        <v>14</v>
      </c>
      <c r="B3" s="41" t="s">
        <v>15</v>
      </c>
      <c r="C3" s="42"/>
      <c r="D3" s="42"/>
      <c r="E3" s="42"/>
      <c r="F3" s="41" t="s">
        <v>16</v>
      </c>
      <c r="G3" s="42"/>
      <c r="H3" s="42"/>
      <c r="I3" s="43"/>
      <c r="J3" s="41" t="s">
        <v>15</v>
      </c>
      <c r="K3" s="42"/>
      <c r="L3" s="42"/>
      <c r="M3" s="42"/>
      <c r="N3" s="41" t="s">
        <v>16</v>
      </c>
      <c r="O3" s="42"/>
      <c r="P3" s="42"/>
      <c r="Q3" s="42"/>
      <c r="R3" s="43"/>
      <c r="S3" s="44" t="s">
        <v>16</v>
      </c>
      <c r="T3" s="43"/>
      <c r="U3" s="45" t="s">
        <v>17</v>
      </c>
      <c r="V3" s="41" t="s">
        <v>18</v>
      </c>
      <c r="W3" s="42"/>
      <c r="X3" s="43"/>
      <c r="Y3" s="46" t="s">
        <v>19</v>
      </c>
      <c r="Z3" s="47" t="s">
        <v>20</v>
      </c>
      <c r="AA3" s="41" t="s">
        <v>21</v>
      </c>
      <c r="AB3" s="42"/>
      <c r="AC3" s="43"/>
      <c r="AD3" s="48" t="s">
        <v>22</v>
      </c>
      <c r="AE3" s="49"/>
      <c r="AF3" s="48" t="s">
        <v>23</v>
      </c>
      <c r="AG3" s="50"/>
      <c r="AH3" s="50"/>
      <c r="AI3" s="51"/>
      <c r="AJ3" s="50"/>
      <c r="AK3" s="49"/>
      <c r="AL3" s="52" t="s">
        <v>24</v>
      </c>
      <c r="AM3" s="53" t="s">
        <v>25</v>
      </c>
      <c r="AN3" s="48" t="s">
        <v>26</v>
      </c>
      <c r="AO3" s="42"/>
      <c r="AP3" s="54"/>
      <c r="AQ3" s="50"/>
      <c r="AR3" s="49"/>
      <c r="AS3" s="41" t="s">
        <v>27</v>
      </c>
      <c r="AT3" s="42"/>
      <c r="AU3" s="43"/>
      <c r="AV3" s="41" t="s">
        <v>27</v>
      </c>
      <c r="AW3" s="42"/>
      <c r="AX3" s="43"/>
      <c r="AY3" s="42" t="s">
        <v>28</v>
      </c>
      <c r="AZ3" s="55"/>
      <c r="BA3" s="42"/>
      <c r="BB3" s="56"/>
      <c r="BC3" s="42" t="s">
        <v>27</v>
      </c>
      <c r="BD3" s="55"/>
      <c r="BE3" s="42"/>
      <c r="BF3" s="56"/>
      <c r="BG3" s="57" t="s">
        <v>29</v>
      </c>
      <c r="BH3" s="57" t="s">
        <v>27</v>
      </c>
      <c r="BI3" s="57" t="s">
        <v>29</v>
      </c>
      <c r="BJ3" s="58" t="s">
        <v>29</v>
      </c>
      <c r="BK3" s="57" t="s">
        <v>30</v>
      </c>
      <c r="BL3" s="59"/>
      <c r="BM3" s="60" t="s">
        <v>29</v>
      </c>
      <c r="BN3" s="61"/>
      <c r="BO3" s="57" t="s">
        <v>30</v>
      </c>
      <c r="BP3" s="43"/>
      <c r="BQ3" s="57" t="s">
        <v>30</v>
      </c>
      <c r="BR3" s="42"/>
      <c r="BS3" s="43"/>
      <c r="BT3" s="62" t="s">
        <v>30</v>
      </c>
      <c r="BU3" s="63" t="s">
        <v>31</v>
      </c>
      <c r="BV3" s="64" t="s">
        <v>26</v>
      </c>
      <c r="BW3" s="64" t="s">
        <v>30</v>
      </c>
      <c r="BX3" s="58" t="s">
        <v>32</v>
      </c>
      <c r="BY3" s="41" t="s">
        <v>33</v>
      </c>
      <c r="BZ3" s="42"/>
      <c r="CA3" s="42"/>
      <c r="CB3" s="42"/>
      <c r="CC3" s="42"/>
      <c r="CD3" s="43"/>
      <c r="CE3" s="58" t="s">
        <v>30</v>
      </c>
      <c r="CF3" s="57" t="s">
        <v>30</v>
      </c>
      <c r="CG3" s="57" t="s">
        <v>34</v>
      </c>
      <c r="CH3" s="57" t="s">
        <v>35</v>
      </c>
      <c r="CI3" s="65"/>
      <c r="CJ3" s="65"/>
      <c r="CK3" s="58" t="s">
        <v>30</v>
      </c>
      <c r="CL3" s="41" t="s">
        <v>36</v>
      </c>
      <c r="CM3" s="42"/>
      <c r="CN3" s="42"/>
      <c r="CO3" s="43"/>
      <c r="CP3" s="41" t="s">
        <v>37</v>
      </c>
      <c r="CQ3" s="43"/>
      <c r="CR3" s="41" t="s">
        <v>37</v>
      </c>
      <c r="CS3" s="43"/>
      <c r="CT3" s="41" t="s">
        <v>36</v>
      </c>
      <c r="CU3" s="43"/>
      <c r="CW3" s="67"/>
      <c r="CY3" s="68"/>
      <c r="DA3" s="69"/>
      <c r="DC3" s="69"/>
    </row>
    <row r="4" spans="1:107" s="89" customFormat="1" ht="30" customHeight="1">
      <c r="A4" s="321" t="s">
        <v>38</v>
      </c>
      <c r="B4" s="70" t="s">
        <v>39</v>
      </c>
      <c r="C4" s="71"/>
      <c r="D4" s="71"/>
      <c r="E4" s="71"/>
      <c r="F4" s="70" t="s">
        <v>40</v>
      </c>
      <c r="G4" s="71"/>
      <c r="H4" s="71"/>
      <c r="I4" s="72"/>
      <c r="J4" s="70" t="s">
        <v>39</v>
      </c>
      <c r="K4" s="73"/>
      <c r="L4" s="73"/>
      <c r="M4" s="71"/>
      <c r="N4" s="70" t="s">
        <v>40</v>
      </c>
      <c r="O4" s="73"/>
      <c r="P4" s="71"/>
      <c r="Q4" s="71"/>
      <c r="R4" s="72"/>
      <c r="S4" s="74"/>
      <c r="T4" s="72"/>
      <c r="U4" s="75"/>
      <c r="V4" s="70" t="s">
        <v>41</v>
      </c>
      <c r="W4" s="71"/>
      <c r="X4" s="76"/>
      <c r="Y4" s="77"/>
      <c r="Z4" s="78"/>
      <c r="AA4" s="41" t="s">
        <v>42</v>
      </c>
      <c r="AB4" s="42"/>
      <c r="AC4" s="43"/>
      <c r="AD4" s="79" t="s">
        <v>43</v>
      </c>
      <c r="AE4" s="80" t="s">
        <v>44</v>
      </c>
      <c r="AF4" s="70" t="s">
        <v>45</v>
      </c>
      <c r="AG4" s="71"/>
      <c r="AH4" s="76"/>
      <c r="AI4" s="42" t="s">
        <v>46</v>
      </c>
      <c r="AJ4" s="71"/>
      <c r="AK4" s="76"/>
      <c r="AL4" s="81" t="s">
        <v>47</v>
      </c>
      <c r="AM4" s="78"/>
      <c r="AN4" s="77"/>
      <c r="AO4" s="77"/>
      <c r="AP4" s="82"/>
      <c r="AQ4" s="83"/>
      <c r="AR4" s="83"/>
      <c r="AS4" s="41" t="s">
        <v>48</v>
      </c>
      <c r="AT4" s="42"/>
      <c r="AU4" s="43"/>
      <c r="AV4" s="41" t="s">
        <v>49</v>
      </c>
      <c r="AW4" s="42"/>
      <c r="AX4" s="43"/>
      <c r="AY4" s="73" t="s">
        <v>50</v>
      </c>
      <c r="AZ4" s="56"/>
      <c r="BA4" s="79" t="s">
        <v>51</v>
      </c>
      <c r="BB4" s="84"/>
      <c r="BC4" s="73" t="s">
        <v>52</v>
      </c>
      <c r="BD4" s="55"/>
      <c r="BE4" s="79" t="s">
        <v>53</v>
      </c>
      <c r="BF4" s="56"/>
      <c r="BG4" s="85"/>
      <c r="BH4" s="80"/>
      <c r="BI4" s="41" t="s">
        <v>54</v>
      </c>
      <c r="BJ4" s="86"/>
      <c r="BK4" s="85" t="s">
        <v>55</v>
      </c>
      <c r="BL4" s="83" t="s">
        <v>56</v>
      </c>
      <c r="BM4" s="87" t="s">
        <v>57</v>
      </c>
      <c r="BN4" s="88"/>
      <c r="BO4" s="80" t="s">
        <v>58</v>
      </c>
      <c r="BP4" s="72"/>
      <c r="BQ4" s="73"/>
      <c r="BR4" s="78"/>
      <c r="BS4" s="78"/>
      <c r="BU4" s="77"/>
      <c r="BV4" s="77"/>
      <c r="BW4" s="77"/>
      <c r="BX4" s="85" t="s">
        <v>59</v>
      </c>
      <c r="BY4" s="70" t="s">
        <v>60</v>
      </c>
      <c r="BZ4" s="90"/>
      <c r="CA4" s="71"/>
      <c r="CB4" s="90"/>
      <c r="CC4" s="71"/>
      <c r="CD4" s="86"/>
      <c r="CE4" s="91" t="s">
        <v>61</v>
      </c>
      <c r="CF4" s="91" t="s">
        <v>62</v>
      </c>
      <c r="CG4" s="92" t="s">
        <v>62</v>
      </c>
      <c r="CH4" s="323" t="s">
        <v>63</v>
      </c>
      <c r="CI4" s="324"/>
      <c r="CJ4" s="325"/>
      <c r="CK4" s="85" t="s">
        <v>64</v>
      </c>
      <c r="CL4" s="79" t="s">
        <v>65</v>
      </c>
      <c r="CM4" s="88"/>
      <c r="CN4" s="79" t="s">
        <v>66</v>
      </c>
      <c r="CO4" s="88"/>
      <c r="CP4" s="79" t="s">
        <v>67</v>
      </c>
      <c r="CQ4" s="88"/>
      <c r="CR4" s="80" t="s">
        <v>68</v>
      </c>
      <c r="CS4" s="88"/>
      <c r="CT4" s="79" t="s">
        <v>69</v>
      </c>
      <c r="CU4" s="88"/>
      <c r="CW4" s="93" t="s">
        <v>70</v>
      </c>
      <c r="CY4" s="94" t="s">
        <v>71</v>
      </c>
      <c r="DA4" s="95" t="s">
        <v>72</v>
      </c>
      <c r="DC4" s="96" t="s">
        <v>73</v>
      </c>
    </row>
    <row r="5" spans="1:107" s="130" customFormat="1" ht="72" customHeight="1">
      <c r="A5" s="322"/>
      <c r="B5" s="97" t="s">
        <v>74</v>
      </c>
      <c r="C5" s="98"/>
      <c r="D5" s="99" t="s">
        <v>75</v>
      </c>
      <c r="E5" s="99" t="s">
        <v>76</v>
      </c>
      <c r="F5" s="97" t="s">
        <v>74</v>
      </c>
      <c r="G5" s="98"/>
      <c r="H5" s="326" t="s">
        <v>77</v>
      </c>
      <c r="I5" s="327"/>
      <c r="J5" s="100" t="s">
        <v>78</v>
      </c>
      <c r="K5" s="101" t="s">
        <v>79</v>
      </c>
      <c r="L5" s="328" t="s">
        <v>80</v>
      </c>
      <c r="M5" s="329"/>
      <c r="N5" s="100" t="s">
        <v>78</v>
      </c>
      <c r="O5" s="328" t="s">
        <v>81</v>
      </c>
      <c r="P5" s="329"/>
      <c r="Q5" s="326" t="s">
        <v>82</v>
      </c>
      <c r="R5" s="327"/>
      <c r="S5" s="330" t="s">
        <v>83</v>
      </c>
      <c r="T5" s="331"/>
      <c r="U5" s="102" t="s">
        <v>84</v>
      </c>
      <c r="V5" s="103" t="s">
        <v>85</v>
      </c>
      <c r="W5" s="103" t="s">
        <v>86</v>
      </c>
      <c r="X5" s="104" t="s">
        <v>87</v>
      </c>
      <c r="Y5" s="103" t="s">
        <v>88</v>
      </c>
      <c r="Z5" s="103" t="s">
        <v>89</v>
      </c>
      <c r="AA5" s="105" t="s">
        <v>90</v>
      </c>
      <c r="AB5" s="103" t="s">
        <v>91</v>
      </c>
      <c r="AC5" s="103" t="s">
        <v>92</v>
      </c>
      <c r="AD5" s="99" t="s">
        <v>93</v>
      </c>
      <c r="AE5" s="99" t="s">
        <v>93</v>
      </c>
      <c r="AF5" s="99" t="s">
        <v>94</v>
      </c>
      <c r="AG5" s="99" t="s">
        <v>95</v>
      </c>
      <c r="AH5" s="106" t="s">
        <v>96</v>
      </c>
      <c r="AI5" s="107" t="s">
        <v>94</v>
      </c>
      <c r="AJ5" s="99" t="s">
        <v>95</v>
      </c>
      <c r="AK5" s="108" t="s">
        <v>97</v>
      </c>
      <c r="AL5" s="109" t="s">
        <v>98</v>
      </c>
      <c r="AM5" s="110" t="s">
        <v>99</v>
      </c>
      <c r="AN5" s="103" t="s">
        <v>100</v>
      </c>
      <c r="AO5" s="103" t="s">
        <v>101</v>
      </c>
      <c r="AP5" s="111" t="s">
        <v>102</v>
      </c>
      <c r="AQ5" s="112" t="s">
        <v>103</v>
      </c>
      <c r="AR5" s="112" t="s">
        <v>104</v>
      </c>
      <c r="AS5" s="99" t="s">
        <v>105</v>
      </c>
      <c r="AT5" s="99" t="s">
        <v>106</v>
      </c>
      <c r="AU5" s="99" t="s">
        <v>107</v>
      </c>
      <c r="AV5" s="99" t="s">
        <v>105</v>
      </c>
      <c r="AW5" s="99" t="s">
        <v>106</v>
      </c>
      <c r="AX5" s="99" t="s">
        <v>108</v>
      </c>
      <c r="AY5" s="113" t="s">
        <v>109</v>
      </c>
      <c r="AZ5" s="114" t="s">
        <v>110</v>
      </c>
      <c r="BA5" s="113" t="s">
        <v>111</v>
      </c>
      <c r="BB5" s="114" t="s">
        <v>112</v>
      </c>
      <c r="BC5" s="113" t="s">
        <v>109</v>
      </c>
      <c r="BD5" s="114" t="s">
        <v>113</v>
      </c>
      <c r="BE5" s="113" t="s">
        <v>111</v>
      </c>
      <c r="BF5" s="114" t="s">
        <v>114</v>
      </c>
      <c r="BG5" s="103" t="s">
        <v>115</v>
      </c>
      <c r="BH5" s="103" t="s">
        <v>116</v>
      </c>
      <c r="BI5" s="100" t="s">
        <v>117</v>
      </c>
      <c r="BJ5" s="115" t="s">
        <v>118</v>
      </c>
      <c r="BK5" s="103"/>
      <c r="BL5" s="116"/>
      <c r="BM5" s="117"/>
      <c r="BN5" s="118" t="s">
        <v>119</v>
      </c>
      <c r="BO5" s="119"/>
      <c r="BP5" s="120" t="s">
        <v>120</v>
      </c>
      <c r="BQ5" s="121" t="s">
        <v>121</v>
      </c>
      <c r="BR5" s="110" t="s">
        <v>122</v>
      </c>
      <c r="BS5" s="110" t="s">
        <v>123</v>
      </c>
      <c r="BT5" s="103" t="s">
        <v>124</v>
      </c>
      <c r="BU5" s="110" t="s">
        <v>125</v>
      </c>
      <c r="BV5" s="112" t="s">
        <v>126</v>
      </c>
      <c r="BW5" s="112" t="s">
        <v>127</v>
      </c>
      <c r="BX5" s="122" t="s">
        <v>128</v>
      </c>
      <c r="BY5" s="123" t="s">
        <v>129</v>
      </c>
      <c r="BZ5" s="120" t="s">
        <v>120</v>
      </c>
      <c r="CA5" s="123" t="s">
        <v>130</v>
      </c>
      <c r="CB5" s="120" t="s">
        <v>120</v>
      </c>
      <c r="CC5" s="123" t="s">
        <v>131</v>
      </c>
      <c r="CD5" s="120" t="s">
        <v>120</v>
      </c>
      <c r="CE5" s="124" t="s">
        <v>132</v>
      </c>
      <c r="CF5" s="125" t="s">
        <v>133</v>
      </c>
      <c r="CG5" s="126" t="s">
        <v>134</v>
      </c>
      <c r="CH5" s="122" t="s">
        <v>135</v>
      </c>
      <c r="CI5" s="122" t="s">
        <v>136</v>
      </c>
      <c r="CJ5" s="122" t="s">
        <v>137</v>
      </c>
      <c r="CK5" s="127" t="s">
        <v>138</v>
      </c>
      <c r="CL5" s="128"/>
      <c r="CM5" s="129" t="s">
        <v>120</v>
      </c>
      <c r="CN5" s="128"/>
      <c r="CO5" s="129" t="s">
        <v>120</v>
      </c>
      <c r="CP5" s="128"/>
      <c r="CQ5" s="129" t="s">
        <v>120</v>
      </c>
      <c r="CR5" s="119"/>
      <c r="CS5" s="129" t="s">
        <v>120</v>
      </c>
      <c r="CT5" s="119"/>
      <c r="CU5" s="129" t="s">
        <v>120</v>
      </c>
      <c r="CW5" s="131" t="s">
        <v>32</v>
      </c>
      <c r="CY5" s="132" t="s">
        <v>16</v>
      </c>
      <c r="DA5" s="133" t="s">
        <v>139</v>
      </c>
      <c r="DC5" s="134" t="s">
        <v>139</v>
      </c>
    </row>
    <row r="6" spans="1:107" s="143" customFormat="1" ht="24" customHeight="1">
      <c r="A6" s="135"/>
      <c r="B6" s="136" t="s">
        <v>140</v>
      </c>
      <c r="C6" s="136" t="s">
        <v>141</v>
      </c>
      <c r="D6" s="136" t="s">
        <v>142</v>
      </c>
      <c r="E6" s="136" t="s">
        <v>142</v>
      </c>
      <c r="F6" s="136" t="s">
        <v>140</v>
      </c>
      <c r="G6" s="136" t="s">
        <v>141</v>
      </c>
      <c r="H6" s="137" t="s">
        <v>143</v>
      </c>
      <c r="I6" s="136" t="s">
        <v>141</v>
      </c>
      <c r="J6" s="136" t="s">
        <v>144</v>
      </c>
      <c r="K6" s="136"/>
      <c r="L6" s="136" t="s">
        <v>142</v>
      </c>
      <c r="M6" s="136" t="s">
        <v>141</v>
      </c>
      <c r="N6" s="136" t="s">
        <v>144</v>
      </c>
      <c r="O6" s="136" t="s">
        <v>142</v>
      </c>
      <c r="P6" s="136" t="s">
        <v>141</v>
      </c>
      <c r="Q6" s="137" t="s">
        <v>143</v>
      </c>
      <c r="R6" s="136" t="s">
        <v>141</v>
      </c>
      <c r="S6" s="138" t="s">
        <v>145</v>
      </c>
      <c r="T6" s="136" t="s">
        <v>141</v>
      </c>
      <c r="U6" s="138" t="s">
        <v>146</v>
      </c>
      <c r="V6" s="136" t="s">
        <v>146</v>
      </c>
      <c r="W6" s="136" t="s">
        <v>146</v>
      </c>
      <c r="X6" s="139" t="s">
        <v>146</v>
      </c>
      <c r="Y6" s="136" t="s">
        <v>147</v>
      </c>
      <c r="Z6" s="136" t="s">
        <v>148</v>
      </c>
      <c r="AA6" s="136" t="s">
        <v>149</v>
      </c>
      <c r="AB6" s="136" t="s">
        <v>150</v>
      </c>
      <c r="AC6" s="136" t="s">
        <v>151</v>
      </c>
      <c r="AD6" s="136" t="s">
        <v>149</v>
      </c>
      <c r="AE6" s="136" t="s">
        <v>150</v>
      </c>
      <c r="AF6" s="136" t="s">
        <v>149</v>
      </c>
      <c r="AG6" s="136" t="s">
        <v>150</v>
      </c>
      <c r="AH6" s="136" t="s">
        <v>151</v>
      </c>
      <c r="AI6" s="139" t="s">
        <v>149</v>
      </c>
      <c r="AJ6" s="136" t="s">
        <v>150</v>
      </c>
      <c r="AK6" s="136" t="s">
        <v>151</v>
      </c>
      <c r="AL6" s="140" t="s">
        <v>143</v>
      </c>
      <c r="AM6" s="136" t="s">
        <v>152</v>
      </c>
      <c r="AN6" s="136" t="s">
        <v>153</v>
      </c>
      <c r="AO6" s="136" t="s">
        <v>152</v>
      </c>
      <c r="AP6" s="141"/>
      <c r="AQ6" s="142" t="s">
        <v>143</v>
      </c>
      <c r="AR6" s="142" t="s">
        <v>143</v>
      </c>
      <c r="AS6" s="136" t="s">
        <v>154</v>
      </c>
      <c r="AT6" s="136" t="s">
        <v>150</v>
      </c>
      <c r="AU6" s="136" t="s">
        <v>150</v>
      </c>
      <c r="AV6" s="136" t="s">
        <v>154</v>
      </c>
      <c r="AW6" s="136" t="s">
        <v>150</v>
      </c>
      <c r="AX6" s="136" t="s">
        <v>150</v>
      </c>
      <c r="AY6" s="139" t="s">
        <v>155</v>
      </c>
      <c r="AZ6" s="138" t="s">
        <v>155</v>
      </c>
      <c r="BA6" s="139" t="s">
        <v>155</v>
      </c>
      <c r="BB6" s="138" t="s">
        <v>155</v>
      </c>
      <c r="BC6" s="139" t="s">
        <v>155</v>
      </c>
      <c r="BD6" s="138" t="s">
        <v>155</v>
      </c>
      <c r="BE6" s="136" t="s">
        <v>155</v>
      </c>
      <c r="BF6" s="138" t="s">
        <v>155</v>
      </c>
      <c r="BG6" s="136" t="s">
        <v>149</v>
      </c>
      <c r="BH6" s="136" t="s">
        <v>149</v>
      </c>
      <c r="BI6" s="136" t="s">
        <v>156</v>
      </c>
      <c r="BJ6" s="136" t="s">
        <v>157</v>
      </c>
      <c r="BK6" s="136" t="s">
        <v>150</v>
      </c>
      <c r="BL6" s="142" t="s">
        <v>143</v>
      </c>
      <c r="BM6" s="142" t="s">
        <v>158</v>
      </c>
      <c r="BN6" s="142" t="s">
        <v>158</v>
      </c>
      <c r="BO6" s="136" t="s">
        <v>159</v>
      </c>
      <c r="BP6" s="136" t="s">
        <v>159</v>
      </c>
      <c r="BQ6" s="139" t="s">
        <v>159</v>
      </c>
      <c r="BR6" s="136" t="s">
        <v>159</v>
      </c>
      <c r="BS6" s="136" t="s">
        <v>159</v>
      </c>
      <c r="BT6" s="136" t="s">
        <v>160</v>
      </c>
      <c r="BU6" s="136" t="s">
        <v>161</v>
      </c>
      <c r="BV6" s="136" t="s">
        <v>162</v>
      </c>
      <c r="BW6" s="136" t="s">
        <v>150</v>
      </c>
      <c r="BX6" s="136" t="s">
        <v>163</v>
      </c>
      <c r="BY6" s="136" t="s">
        <v>150</v>
      </c>
      <c r="BZ6" s="136" t="s">
        <v>150</v>
      </c>
      <c r="CA6" s="136" t="s">
        <v>150</v>
      </c>
      <c r="CB6" s="136" t="s">
        <v>150</v>
      </c>
      <c r="CC6" s="136" t="s">
        <v>150</v>
      </c>
      <c r="CD6" s="136" t="s">
        <v>150</v>
      </c>
      <c r="CE6" s="136" t="s">
        <v>150</v>
      </c>
      <c r="CF6" s="136" t="s">
        <v>150</v>
      </c>
      <c r="CG6" s="139" t="s">
        <v>152</v>
      </c>
      <c r="CH6" s="136" t="s">
        <v>150</v>
      </c>
      <c r="CI6" s="136" t="s">
        <v>150</v>
      </c>
      <c r="CJ6" s="136" t="s">
        <v>164</v>
      </c>
      <c r="CK6" s="136" t="s">
        <v>150</v>
      </c>
      <c r="CL6" s="136" t="s">
        <v>165</v>
      </c>
      <c r="CM6" s="136"/>
      <c r="CN6" s="136" t="s">
        <v>165</v>
      </c>
      <c r="CO6" s="136"/>
      <c r="CP6" s="136" t="s">
        <v>165</v>
      </c>
      <c r="CQ6" s="142"/>
      <c r="CR6" s="136" t="s">
        <v>150</v>
      </c>
      <c r="CS6" s="142"/>
      <c r="CT6" s="136" t="s">
        <v>165</v>
      </c>
      <c r="CU6" s="142"/>
      <c r="CW6" s="144"/>
      <c r="CY6" s="145"/>
      <c r="DA6" s="146"/>
      <c r="DC6" s="147"/>
    </row>
    <row r="7" spans="1:108" s="159" customFormat="1" ht="26.25" customHeight="1">
      <c r="A7" s="148" t="s">
        <v>166</v>
      </c>
      <c r="B7" s="149">
        <v>821592</v>
      </c>
      <c r="C7" s="150"/>
      <c r="D7" s="149">
        <v>397271</v>
      </c>
      <c r="E7" s="149">
        <v>424321</v>
      </c>
      <c r="F7" s="149">
        <v>806470</v>
      </c>
      <c r="G7" s="150"/>
      <c r="H7" s="151">
        <v>-1.84</v>
      </c>
      <c r="I7" s="149"/>
      <c r="J7" s="149">
        <v>269577</v>
      </c>
      <c r="K7" s="152">
        <f>B7/J7</f>
        <v>3.047708075985711</v>
      </c>
      <c r="L7" s="152">
        <v>3</v>
      </c>
      <c r="M7" s="149"/>
      <c r="N7" s="149">
        <v>275424</v>
      </c>
      <c r="O7" s="152">
        <v>2.93</v>
      </c>
      <c r="P7" s="149"/>
      <c r="Q7" s="151">
        <v>2.17</v>
      </c>
      <c r="R7" s="149"/>
      <c r="S7" s="152">
        <f>SUM(S9:S25)</f>
        <v>4189.83</v>
      </c>
      <c r="T7" s="149"/>
      <c r="U7" s="149">
        <f>SUM(U9:U25)-1</f>
        <v>312356</v>
      </c>
      <c r="V7" s="149">
        <v>40900</v>
      </c>
      <c r="W7" s="149">
        <v>37100</v>
      </c>
      <c r="X7" s="153">
        <v>3780</v>
      </c>
      <c r="Y7" s="154">
        <v>49500</v>
      </c>
      <c r="Z7" s="149">
        <v>138800</v>
      </c>
      <c r="AA7" s="149">
        <v>2585</v>
      </c>
      <c r="AB7" s="149">
        <v>70075</v>
      </c>
      <c r="AC7" s="149">
        <v>167340100</v>
      </c>
      <c r="AD7" s="149">
        <f aca="true" t="shared" si="0" ref="AD7:AJ7">SUM(AD9:AD25)</f>
        <v>48094</v>
      </c>
      <c r="AE7" s="149">
        <f t="shared" si="0"/>
        <v>421861</v>
      </c>
      <c r="AF7" s="149">
        <f t="shared" si="0"/>
        <v>2641</v>
      </c>
      <c r="AG7" s="149">
        <f t="shared" si="0"/>
        <v>21814</v>
      </c>
      <c r="AH7" s="150">
        <v>132560489</v>
      </c>
      <c r="AI7" s="149">
        <f t="shared" si="0"/>
        <v>9380</v>
      </c>
      <c r="AJ7" s="149">
        <f t="shared" si="0"/>
        <v>51937</v>
      </c>
      <c r="AK7" s="150">
        <v>90469350</v>
      </c>
      <c r="AL7" s="155">
        <v>-5.1</v>
      </c>
      <c r="AM7" s="149">
        <f>SUM(AM9:AM25)</f>
        <v>331911971</v>
      </c>
      <c r="AN7" s="149">
        <f>SUM(AN9:AN25)</f>
        <v>360109173</v>
      </c>
      <c r="AO7" s="149">
        <f>SUM(AO9:AO25)</f>
        <v>347799769</v>
      </c>
      <c r="AP7" s="152">
        <v>0.64</v>
      </c>
      <c r="AQ7" s="156">
        <v>13.5</v>
      </c>
      <c r="AR7" s="156">
        <v>89.5</v>
      </c>
      <c r="AS7" s="149">
        <f aca="true" t="shared" si="1" ref="AS7:BE7">SUM(AS9:AS25)</f>
        <v>208</v>
      </c>
      <c r="AT7" s="149">
        <f t="shared" si="1"/>
        <v>3189</v>
      </c>
      <c r="AU7" s="149">
        <f t="shared" si="1"/>
        <v>46297</v>
      </c>
      <c r="AV7" s="149">
        <f t="shared" si="1"/>
        <v>80</v>
      </c>
      <c r="AW7" s="149">
        <f t="shared" si="1"/>
        <v>1818</v>
      </c>
      <c r="AX7" s="149">
        <f t="shared" si="1"/>
        <v>23774</v>
      </c>
      <c r="AY7" s="149">
        <f t="shared" si="1"/>
        <v>212478</v>
      </c>
      <c r="AZ7" s="152">
        <f>AY7/DA7</f>
        <v>4.589455040283387</v>
      </c>
      <c r="BA7" s="149">
        <f t="shared" si="1"/>
        <v>686873</v>
      </c>
      <c r="BB7" s="152">
        <f>BA7/DA7</f>
        <v>14.836231289284402</v>
      </c>
      <c r="BC7" s="149">
        <f t="shared" si="1"/>
        <v>129254</v>
      </c>
      <c r="BD7" s="152">
        <f>BC7/DC7</f>
        <v>5.436779675275511</v>
      </c>
      <c r="BE7" s="149">
        <f t="shared" si="1"/>
        <v>377941</v>
      </c>
      <c r="BF7" s="152">
        <f>BE7/DC7</f>
        <v>15.897240683099184</v>
      </c>
      <c r="BG7" s="149">
        <f>SUM(BG9:BG25)</f>
        <v>271</v>
      </c>
      <c r="BH7" s="149">
        <f>SUM(BH9:BH25)</f>
        <v>127</v>
      </c>
      <c r="BI7" s="149">
        <f>SUM(BI9:BI25)</f>
        <v>35</v>
      </c>
      <c r="BJ7" s="149">
        <f>SUM(BJ9:BJ25)</f>
        <v>220</v>
      </c>
      <c r="BK7" s="149">
        <f>SUM(BK9:BK25)</f>
        <v>781687</v>
      </c>
      <c r="BL7" s="156">
        <v>96.5683507007715</v>
      </c>
      <c r="BM7" s="156">
        <v>10719.913</v>
      </c>
      <c r="BN7" s="156">
        <v>8336.545</v>
      </c>
      <c r="BO7" s="149">
        <f>SUM(BO9:BO25)+44</f>
        <v>642122</v>
      </c>
      <c r="BP7" s="157">
        <f>BO7/$CW7*1000</f>
        <v>794.1265587337944</v>
      </c>
      <c r="BQ7" s="149">
        <f>SUM(BQ9:BQ25)+10</f>
        <v>309920</v>
      </c>
      <c r="BR7" s="149">
        <f>SUM(BR9:BR25)</f>
        <v>1155</v>
      </c>
      <c r="BS7" s="149">
        <f>SUM(BS9:BS25)</f>
        <v>166338</v>
      </c>
      <c r="BT7" s="149">
        <f>SUM(BT9:BT25)</f>
        <v>242</v>
      </c>
      <c r="BU7" s="149">
        <f>SUM(BU9:BU25)</f>
        <v>204322</v>
      </c>
      <c r="BV7" s="149">
        <f aca="true" t="shared" si="2" ref="BV7:CG7">SUM(BV9:BV25)</f>
        <v>268844</v>
      </c>
      <c r="BW7" s="149">
        <f t="shared" si="2"/>
        <v>570358</v>
      </c>
      <c r="BX7" s="149">
        <f t="shared" si="2"/>
        <v>667</v>
      </c>
      <c r="BY7" s="149">
        <f t="shared" si="2"/>
        <v>2344</v>
      </c>
      <c r="BZ7" s="152">
        <f>BY7/$CW7*1000</f>
        <v>2.8988769325330916</v>
      </c>
      <c r="CA7" s="149">
        <f>SUM(CA9:CA25)</f>
        <v>1392</v>
      </c>
      <c r="CB7" s="152">
        <f>CA7/$CW7*1000</f>
        <v>1.7215173592517334</v>
      </c>
      <c r="CC7" s="149">
        <f t="shared" si="2"/>
        <v>876</v>
      </c>
      <c r="CD7" s="152">
        <f>CC7/$CW7*1000</f>
        <v>1.083368682977384</v>
      </c>
      <c r="CE7" s="149">
        <f t="shared" si="2"/>
        <v>40166</v>
      </c>
      <c r="CF7" s="149">
        <f t="shared" si="2"/>
        <v>193447</v>
      </c>
      <c r="CG7" s="149">
        <f t="shared" si="2"/>
        <v>51206652.088999994</v>
      </c>
      <c r="CH7" s="149">
        <f>SUM(CH9:CH25,CH28)</f>
        <v>197500</v>
      </c>
      <c r="CI7" s="149">
        <f>SUM(CI9:CI25,CI28)</f>
        <v>31061</v>
      </c>
      <c r="CJ7" s="149">
        <v>238642.5</v>
      </c>
      <c r="CK7" s="149">
        <f>SUM(CK9:CK25)</f>
        <v>1798</v>
      </c>
      <c r="CL7" s="149">
        <f>SUM(CL9:CL25)+11</f>
        <v>6369</v>
      </c>
      <c r="CM7" s="158">
        <f>CL7/CW7*1000</f>
        <v>7.876683951921186</v>
      </c>
      <c r="CN7" s="149">
        <f>SUM(CN9:CN25)+9</f>
        <v>2808</v>
      </c>
      <c r="CO7" s="152">
        <f>CN7/CW7*1000</f>
        <v>3.4727160522836695</v>
      </c>
      <c r="CP7" s="149">
        <f>SUM(CP9:CP25)</f>
        <v>3571</v>
      </c>
      <c r="CQ7" s="152">
        <f>CP7/CY7*1000</f>
        <v>4.42793904298982</v>
      </c>
      <c r="CR7" s="149">
        <f>SUM(CR9:CR25)</f>
        <v>4280</v>
      </c>
      <c r="CS7" s="152">
        <f>CR7/CY7*1000</f>
        <v>5.307078998598832</v>
      </c>
      <c r="CT7" s="149">
        <f>SUM(CT9:CT25)</f>
        <v>219</v>
      </c>
      <c r="CU7" s="152">
        <f>CT7/CW7*1000</f>
        <v>0.270842170744346</v>
      </c>
      <c r="CW7" s="160">
        <f>SUM(CW9:CW25)</f>
        <v>808589</v>
      </c>
      <c r="CY7" s="161">
        <f>SUM(CY9:CY25)</f>
        <v>806470</v>
      </c>
      <c r="DA7" s="162">
        <f>SUM(DA9:DA25)</f>
        <v>46297</v>
      </c>
      <c r="DB7" s="163"/>
      <c r="DC7" s="164">
        <f>SUM(DC9:DC25)</f>
        <v>23774</v>
      </c>
      <c r="DD7" s="163"/>
    </row>
    <row r="8" spans="1:107" s="159" customFormat="1" ht="19.5" customHeight="1">
      <c r="A8" s="148"/>
      <c r="B8" s="149"/>
      <c r="C8" s="150"/>
      <c r="D8" s="149"/>
      <c r="E8" s="149"/>
      <c r="F8" s="149"/>
      <c r="G8" s="150"/>
      <c r="H8" s="151"/>
      <c r="I8" s="149"/>
      <c r="J8" s="149"/>
      <c r="K8" s="149"/>
      <c r="L8" s="152"/>
      <c r="M8" s="149"/>
      <c r="N8" s="149"/>
      <c r="O8" s="152"/>
      <c r="P8" s="149"/>
      <c r="Q8" s="151"/>
      <c r="R8" s="149"/>
      <c r="S8" s="165"/>
      <c r="T8" s="149"/>
      <c r="U8" s="149"/>
      <c r="V8" s="149"/>
      <c r="W8" s="149"/>
      <c r="X8" s="153"/>
      <c r="Y8" s="154"/>
      <c r="Z8" s="149"/>
      <c r="AA8" s="149"/>
      <c r="AB8" s="150"/>
      <c r="AC8" s="150"/>
      <c r="AD8" s="149"/>
      <c r="AE8" s="149"/>
      <c r="AF8" s="149"/>
      <c r="AG8" s="149"/>
      <c r="AH8" s="150"/>
      <c r="AI8" s="153"/>
      <c r="AJ8" s="149"/>
      <c r="AK8" s="150"/>
      <c r="AL8" s="155"/>
      <c r="AM8" s="154"/>
      <c r="AN8" s="154"/>
      <c r="AO8" s="154"/>
      <c r="AP8" s="165"/>
      <c r="AQ8" s="166"/>
      <c r="AR8" s="166"/>
      <c r="AS8" s="154"/>
      <c r="AT8" s="154"/>
      <c r="AU8" s="154"/>
      <c r="AV8" s="154"/>
      <c r="AW8" s="154"/>
      <c r="AX8" s="154"/>
      <c r="AY8" s="167"/>
      <c r="AZ8" s="152"/>
      <c r="BA8" s="154"/>
      <c r="BB8" s="152"/>
      <c r="BC8" s="167"/>
      <c r="BD8" s="152"/>
      <c r="BE8" s="149"/>
      <c r="BF8" s="152"/>
      <c r="BG8" s="154"/>
      <c r="BH8" s="149"/>
      <c r="BI8" s="149"/>
      <c r="BJ8" s="149"/>
      <c r="BK8" s="149"/>
      <c r="BL8" s="156"/>
      <c r="BM8" s="156"/>
      <c r="BN8" s="156"/>
      <c r="BO8" s="149"/>
      <c r="BP8" s="149"/>
      <c r="BQ8" s="153"/>
      <c r="BR8" s="149"/>
      <c r="BS8" s="149"/>
      <c r="BT8" s="154"/>
      <c r="BU8" s="149"/>
      <c r="BV8" s="149"/>
      <c r="BW8" s="149"/>
      <c r="BX8" s="149"/>
      <c r="BY8" s="154"/>
      <c r="BZ8" s="152"/>
      <c r="CA8" s="149"/>
      <c r="CB8" s="152"/>
      <c r="CC8" s="149"/>
      <c r="CD8" s="152"/>
      <c r="CE8" s="149"/>
      <c r="CF8" s="149"/>
      <c r="CG8" s="168"/>
      <c r="CH8" s="149"/>
      <c r="CI8" s="149"/>
      <c r="CJ8" s="149"/>
      <c r="CK8" s="154"/>
      <c r="CL8" s="154"/>
      <c r="CM8" s="158"/>
      <c r="CN8" s="154"/>
      <c r="CO8" s="152"/>
      <c r="CP8" s="149"/>
      <c r="CQ8" s="152"/>
      <c r="CR8" s="149"/>
      <c r="CS8" s="152"/>
      <c r="CT8" s="149"/>
      <c r="CU8" s="152"/>
      <c r="CW8" s="160"/>
      <c r="CY8" s="161"/>
      <c r="DA8" s="162"/>
      <c r="DC8" s="164"/>
    </row>
    <row r="9" spans="1:107" s="159" customFormat="1" ht="26.25" customHeight="1">
      <c r="A9" s="148" t="s">
        <v>167</v>
      </c>
      <c r="B9" s="149">
        <v>269144</v>
      </c>
      <c r="C9" s="150">
        <f>RANK(B9,B$9:B$25)</f>
        <v>1</v>
      </c>
      <c r="D9" s="149">
        <v>130834</v>
      </c>
      <c r="E9" s="149">
        <v>138310</v>
      </c>
      <c r="F9" s="149">
        <v>266831</v>
      </c>
      <c r="G9" s="150">
        <f>RANK(F9,F$9:F$25)</f>
        <v>1</v>
      </c>
      <c r="H9" s="151">
        <v>-0.86</v>
      </c>
      <c r="I9" s="150">
        <f aca="true" t="shared" si="3" ref="I9:I25">RANK(H9,H$9:H$25)</f>
        <v>4</v>
      </c>
      <c r="J9" s="149">
        <v>93694</v>
      </c>
      <c r="K9" s="152">
        <f>B9/J9</f>
        <v>2.872585224240613</v>
      </c>
      <c r="L9" s="152">
        <v>2.83</v>
      </c>
      <c r="M9" s="150">
        <f>RANK(L9,L$9:L$25)</f>
        <v>14</v>
      </c>
      <c r="N9" s="149">
        <v>97339</v>
      </c>
      <c r="O9" s="152">
        <v>2.74</v>
      </c>
      <c r="P9" s="150">
        <f>RANK(O9,O$9:O$25)</f>
        <v>12</v>
      </c>
      <c r="Q9" s="151">
        <v>3.89</v>
      </c>
      <c r="R9" s="150">
        <f aca="true" t="shared" si="4" ref="R9:R25">RANK(Q9,Q$9:Q$25)</f>
        <v>4</v>
      </c>
      <c r="S9" s="152">
        <v>536.19</v>
      </c>
      <c r="T9" s="150">
        <f aca="true" t="shared" si="5" ref="T9:T24">RANK(S9,S$9:S$25)</f>
        <v>2</v>
      </c>
      <c r="U9" s="149">
        <v>31919</v>
      </c>
      <c r="V9" s="149">
        <v>8070</v>
      </c>
      <c r="W9" s="149">
        <v>7680</v>
      </c>
      <c r="X9" s="149">
        <v>388</v>
      </c>
      <c r="Y9" s="154">
        <v>9560</v>
      </c>
      <c r="Z9" s="149">
        <v>29700</v>
      </c>
      <c r="AA9" s="149">
        <v>672</v>
      </c>
      <c r="AB9" s="149">
        <v>16421</v>
      </c>
      <c r="AC9" s="149">
        <v>33744600</v>
      </c>
      <c r="AD9" s="149">
        <v>17794</v>
      </c>
      <c r="AE9" s="149">
        <v>167233</v>
      </c>
      <c r="AF9" s="149">
        <v>1297</v>
      </c>
      <c r="AG9" s="149">
        <v>13270</v>
      </c>
      <c r="AH9" s="150">
        <v>96681394</v>
      </c>
      <c r="AI9" s="153">
        <v>3273</v>
      </c>
      <c r="AJ9" s="149">
        <v>20079</v>
      </c>
      <c r="AK9" s="150">
        <v>38605406</v>
      </c>
      <c r="AL9" s="155">
        <v>-4.6</v>
      </c>
      <c r="AM9" s="149">
        <v>100647643</v>
      </c>
      <c r="AN9" s="149">
        <v>101178865</v>
      </c>
      <c r="AO9" s="149">
        <v>100565762</v>
      </c>
      <c r="AP9" s="152">
        <v>0.9</v>
      </c>
      <c r="AQ9" s="156">
        <v>10.5</v>
      </c>
      <c r="AR9" s="156">
        <v>90.7</v>
      </c>
      <c r="AS9" s="149">
        <v>52</v>
      </c>
      <c r="AT9" s="149">
        <v>907</v>
      </c>
      <c r="AU9" s="149">
        <v>14696</v>
      </c>
      <c r="AV9" s="149">
        <v>25</v>
      </c>
      <c r="AW9" s="149">
        <v>539</v>
      </c>
      <c r="AX9" s="149">
        <v>7200</v>
      </c>
      <c r="AY9" s="153">
        <v>57986</v>
      </c>
      <c r="AZ9" s="152">
        <f aca="true" t="shared" si="6" ref="AZ9:AZ25">AY9/DA9</f>
        <v>3.9456995100707677</v>
      </c>
      <c r="BA9" s="149">
        <v>190798</v>
      </c>
      <c r="BB9" s="152">
        <f aca="true" t="shared" si="7" ref="BB9:BB25">BA9/DA9</f>
        <v>12.982988568317909</v>
      </c>
      <c r="BC9" s="153">
        <v>42638</v>
      </c>
      <c r="BD9" s="152">
        <f aca="true" t="shared" si="8" ref="BD9:BD25">BC9/DC9</f>
        <v>5.921944444444445</v>
      </c>
      <c r="BE9" s="149">
        <v>119536</v>
      </c>
      <c r="BF9" s="152">
        <f aca="true" t="shared" si="9" ref="BF9:BF25">BE9/DC9</f>
        <v>16.602222222222224</v>
      </c>
      <c r="BG9" s="149">
        <v>76</v>
      </c>
      <c r="BH9" s="149">
        <v>46</v>
      </c>
      <c r="BI9" s="149">
        <v>5</v>
      </c>
      <c r="BJ9" s="149">
        <v>56</v>
      </c>
      <c r="BK9" s="149">
        <v>264513</v>
      </c>
      <c r="BL9" s="156">
        <v>99.64438684984762</v>
      </c>
      <c r="BM9" s="156">
        <v>2456.933</v>
      </c>
      <c r="BN9" s="156">
        <v>2032.17</v>
      </c>
      <c r="BO9" s="149">
        <v>213443</v>
      </c>
      <c r="BP9" s="157">
        <f aca="true" t="shared" si="10" ref="BP9:BP25">BO9/$CW9*1000</f>
        <v>798.2221258199388</v>
      </c>
      <c r="BQ9" s="153">
        <v>110329</v>
      </c>
      <c r="BR9" s="149">
        <v>567</v>
      </c>
      <c r="BS9" s="149">
        <v>50758</v>
      </c>
      <c r="BT9" s="149">
        <v>75</v>
      </c>
      <c r="BU9" s="149">
        <v>66866</v>
      </c>
      <c r="BV9" s="149">
        <v>87730</v>
      </c>
      <c r="BW9" s="149">
        <v>209977</v>
      </c>
      <c r="BX9" s="149">
        <v>282</v>
      </c>
      <c r="BY9" s="149">
        <v>760</v>
      </c>
      <c r="BZ9" s="152">
        <f aca="true" t="shared" si="11" ref="BZ9:BZ25">BY9/CW9*1000</f>
        <v>2.8422052520961265</v>
      </c>
      <c r="CA9" s="149">
        <v>409</v>
      </c>
      <c r="CB9" s="152">
        <f aca="true" t="shared" si="12" ref="CB9:CB25">CA9/$CW9*1000</f>
        <v>1.529555194878047</v>
      </c>
      <c r="CC9" s="149">
        <v>266</v>
      </c>
      <c r="CD9" s="152">
        <f aca="true" t="shared" si="13" ref="CD9:CD25">CC9/$CW9*1000</f>
        <v>0.9947718382336441</v>
      </c>
      <c r="CE9" s="149">
        <v>12543</v>
      </c>
      <c r="CF9" s="149">
        <v>61555</v>
      </c>
      <c r="CG9" s="157">
        <v>16586712.889</v>
      </c>
      <c r="CH9" s="149">
        <v>62056</v>
      </c>
      <c r="CI9" s="149">
        <v>9432</v>
      </c>
      <c r="CJ9" s="149">
        <v>237583.3</v>
      </c>
      <c r="CK9" s="149">
        <v>484</v>
      </c>
      <c r="CL9" s="149">
        <v>2797</v>
      </c>
      <c r="CM9" s="158">
        <f aca="true" t="shared" si="14" ref="CM9:CM25">CL9/CW9*1000</f>
        <v>10.460063276464297</v>
      </c>
      <c r="CN9" s="149">
        <v>1352</v>
      </c>
      <c r="CO9" s="152">
        <f aca="true" t="shared" si="15" ref="CO9:CO25">CN9/CW9*1000</f>
        <v>5.056133553728898</v>
      </c>
      <c r="CP9" s="149">
        <v>1603</v>
      </c>
      <c r="CQ9" s="152">
        <f>CP9/CY9*1000</f>
        <v>6.007547848638277</v>
      </c>
      <c r="CR9" s="149">
        <v>1852</v>
      </c>
      <c r="CS9" s="152">
        <f aca="true" t="shared" si="16" ref="CS9:CS25">CR9/CY9*1000</f>
        <v>6.940722779587079</v>
      </c>
      <c r="CT9" s="149">
        <v>77</v>
      </c>
      <c r="CU9" s="152">
        <f>CT9/CW9*1000</f>
        <v>0.2879602689623707</v>
      </c>
      <c r="CW9" s="160">
        <v>267398</v>
      </c>
      <c r="CX9" s="169"/>
      <c r="CY9" s="161">
        <v>266831</v>
      </c>
      <c r="DA9" s="162">
        <v>14696</v>
      </c>
      <c r="DC9" s="164">
        <v>7200</v>
      </c>
    </row>
    <row r="10" spans="1:107" s="159" customFormat="1" ht="26.25" customHeight="1">
      <c r="A10" s="148" t="s">
        <v>168</v>
      </c>
      <c r="B10" s="149">
        <v>68402</v>
      </c>
      <c r="C10" s="150">
        <f aca="true" t="shared" si="17" ref="C10:C25">RANK(B10,B$9:B$25)</f>
        <v>4</v>
      </c>
      <c r="D10" s="149">
        <v>33475</v>
      </c>
      <c r="E10" s="149">
        <v>34927</v>
      </c>
      <c r="F10" s="149">
        <v>67765</v>
      </c>
      <c r="G10" s="150">
        <f aca="true" t="shared" si="18" ref="G10:G25">RANK(F10,F$9:F$25)</f>
        <v>4</v>
      </c>
      <c r="H10" s="151">
        <v>-0.93</v>
      </c>
      <c r="I10" s="150">
        <f t="shared" si="3"/>
        <v>5</v>
      </c>
      <c r="J10" s="149">
        <v>25742</v>
      </c>
      <c r="K10" s="152">
        <f aca="true" t="shared" si="19" ref="K10:K25">B10/J10</f>
        <v>2.657213891694507</v>
      </c>
      <c r="L10" s="152">
        <v>2.62</v>
      </c>
      <c r="M10" s="150">
        <f aca="true" t="shared" si="20" ref="M10:M25">RANK(L10,L$9:L$25)</f>
        <v>17</v>
      </c>
      <c r="N10" s="149">
        <v>26455</v>
      </c>
      <c r="O10" s="152">
        <v>2.56</v>
      </c>
      <c r="P10" s="150">
        <f aca="true" t="shared" si="21" ref="P10:P25">RANK(O10,O$9:O$25)</f>
        <v>17</v>
      </c>
      <c r="Q10" s="151">
        <v>2.77</v>
      </c>
      <c r="R10" s="150">
        <f t="shared" si="4"/>
        <v>7</v>
      </c>
      <c r="S10" s="152">
        <v>251.2</v>
      </c>
      <c r="T10" s="150">
        <f t="shared" si="5"/>
        <v>5</v>
      </c>
      <c r="U10" s="149">
        <v>19929</v>
      </c>
      <c r="V10" s="149">
        <v>919</v>
      </c>
      <c r="W10" s="149">
        <v>816</v>
      </c>
      <c r="X10" s="149">
        <v>103</v>
      </c>
      <c r="Y10" s="154">
        <v>910</v>
      </c>
      <c r="Z10" s="149">
        <v>2770</v>
      </c>
      <c r="AA10" s="149">
        <v>95</v>
      </c>
      <c r="AB10" s="150">
        <v>4127</v>
      </c>
      <c r="AC10" s="150">
        <v>10421776</v>
      </c>
      <c r="AD10" s="149">
        <v>3864</v>
      </c>
      <c r="AE10" s="149">
        <v>36415</v>
      </c>
      <c r="AF10" s="149">
        <v>214</v>
      </c>
      <c r="AG10" s="149">
        <v>1523</v>
      </c>
      <c r="AH10" s="150">
        <v>9511596</v>
      </c>
      <c r="AI10" s="149">
        <v>747</v>
      </c>
      <c r="AJ10" s="149">
        <v>4604</v>
      </c>
      <c r="AK10" s="150">
        <v>8853764</v>
      </c>
      <c r="AL10" s="170">
        <v>-3.6</v>
      </c>
      <c r="AM10" s="149">
        <v>25715994</v>
      </c>
      <c r="AN10" s="149">
        <v>28218252</v>
      </c>
      <c r="AO10" s="149">
        <v>27253388</v>
      </c>
      <c r="AP10" s="152">
        <v>1.11</v>
      </c>
      <c r="AQ10" s="156">
        <v>9.2</v>
      </c>
      <c r="AR10" s="156">
        <v>86.8</v>
      </c>
      <c r="AS10" s="149">
        <v>15</v>
      </c>
      <c r="AT10" s="149">
        <v>255</v>
      </c>
      <c r="AU10" s="149">
        <v>4069</v>
      </c>
      <c r="AV10" s="149">
        <v>6</v>
      </c>
      <c r="AW10" s="149">
        <v>140</v>
      </c>
      <c r="AX10" s="149">
        <v>1922</v>
      </c>
      <c r="AY10" s="149">
        <v>12426</v>
      </c>
      <c r="AZ10" s="152">
        <f t="shared" si="6"/>
        <v>3.053821577783239</v>
      </c>
      <c r="BA10" s="149">
        <v>48713</v>
      </c>
      <c r="BB10" s="152">
        <f t="shared" si="7"/>
        <v>11.97173752764807</v>
      </c>
      <c r="BC10" s="153">
        <v>7241</v>
      </c>
      <c r="BD10" s="152">
        <f t="shared" si="8"/>
        <v>3.767429760665973</v>
      </c>
      <c r="BE10" s="149">
        <v>25518</v>
      </c>
      <c r="BF10" s="152">
        <f t="shared" si="9"/>
        <v>13.276795005202914</v>
      </c>
      <c r="BG10" s="149">
        <v>22</v>
      </c>
      <c r="BH10" s="149">
        <v>5</v>
      </c>
      <c r="BI10" s="149">
        <v>1</v>
      </c>
      <c r="BJ10" s="149">
        <v>9</v>
      </c>
      <c r="BK10" s="149">
        <v>67092</v>
      </c>
      <c r="BL10" s="156">
        <v>98.79691940685329</v>
      </c>
      <c r="BM10" s="156">
        <v>564.165</v>
      </c>
      <c r="BN10" s="156">
        <v>427.189</v>
      </c>
      <c r="BO10" s="149">
        <v>52484</v>
      </c>
      <c r="BP10" s="157">
        <f t="shared" si="10"/>
        <v>772.0846756991335</v>
      </c>
      <c r="BQ10" s="153">
        <v>24104</v>
      </c>
      <c r="BR10" s="149">
        <v>121</v>
      </c>
      <c r="BS10" s="149">
        <v>14623</v>
      </c>
      <c r="BT10" s="149">
        <v>12</v>
      </c>
      <c r="BU10" s="149">
        <v>20116</v>
      </c>
      <c r="BV10" s="149">
        <v>28124</v>
      </c>
      <c r="BW10" s="149">
        <v>50183</v>
      </c>
      <c r="BX10" s="149">
        <v>59</v>
      </c>
      <c r="BY10" s="149">
        <v>153</v>
      </c>
      <c r="BZ10" s="152">
        <f t="shared" si="11"/>
        <v>2.2507612869058655</v>
      </c>
      <c r="CA10" s="149">
        <v>95</v>
      </c>
      <c r="CB10" s="152">
        <f t="shared" si="12"/>
        <v>1.3975315180134458</v>
      </c>
      <c r="CC10" s="149">
        <v>56</v>
      </c>
      <c r="CD10" s="152">
        <f t="shared" si="13"/>
        <v>0.8238080527237154</v>
      </c>
      <c r="CE10" s="149">
        <v>3405</v>
      </c>
      <c r="CF10" s="149">
        <v>17434</v>
      </c>
      <c r="CG10" s="157">
        <v>4313295.561</v>
      </c>
      <c r="CH10" s="149">
        <v>15129</v>
      </c>
      <c r="CI10" s="149">
        <v>2530</v>
      </c>
      <c r="CJ10" s="149">
        <v>227036.9</v>
      </c>
      <c r="CK10" s="149">
        <v>143</v>
      </c>
      <c r="CL10" s="149">
        <v>617</v>
      </c>
      <c r="CM10" s="158">
        <f t="shared" si="14"/>
        <v>9.076599438045221</v>
      </c>
      <c r="CN10" s="149">
        <v>268</v>
      </c>
      <c r="CO10" s="152">
        <f t="shared" si="15"/>
        <v>3.9425099666063526</v>
      </c>
      <c r="CP10" s="149">
        <v>187</v>
      </c>
      <c r="CQ10" s="152">
        <f>CP10/CY10*1000</f>
        <v>2.759536633955582</v>
      </c>
      <c r="CR10" s="149">
        <v>258</v>
      </c>
      <c r="CS10" s="152">
        <f t="shared" si="16"/>
        <v>3.8072751420349737</v>
      </c>
      <c r="CT10" s="149">
        <v>14</v>
      </c>
      <c r="CU10" s="152">
        <f aca="true" t="shared" si="22" ref="CU10:CU25">CT10/CW10*1000</f>
        <v>0.20595201318092884</v>
      </c>
      <c r="CW10" s="160">
        <v>67977</v>
      </c>
      <c r="CX10" s="169"/>
      <c r="CY10" s="161">
        <v>67765</v>
      </c>
      <c r="DA10" s="162">
        <v>4069</v>
      </c>
      <c r="DC10" s="164">
        <v>1922</v>
      </c>
    </row>
    <row r="11" spans="1:107" s="159" customFormat="1" ht="26.25" customHeight="1">
      <c r="A11" s="148" t="s">
        <v>169</v>
      </c>
      <c r="B11" s="149">
        <v>32182</v>
      </c>
      <c r="C11" s="150">
        <f t="shared" si="17"/>
        <v>7</v>
      </c>
      <c r="D11" s="149">
        <v>15620</v>
      </c>
      <c r="E11" s="149">
        <v>16562</v>
      </c>
      <c r="F11" s="149">
        <v>31346</v>
      </c>
      <c r="G11" s="150">
        <f t="shared" si="18"/>
        <v>7</v>
      </c>
      <c r="H11" s="151">
        <v>-2.6</v>
      </c>
      <c r="I11" s="150">
        <f t="shared" si="3"/>
        <v>7</v>
      </c>
      <c r="J11" s="149">
        <v>11136</v>
      </c>
      <c r="K11" s="152">
        <f t="shared" si="19"/>
        <v>2.8899066091954024</v>
      </c>
      <c r="L11" s="152">
        <v>2.83</v>
      </c>
      <c r="M11" s="150">
        <f t="shared" si="20"/>
        <v>14</v>
      </c>
      <c r="N11" s="149">
        <v>11475</v>
      </c>
      <c r="O11" s="152">
        <v>2.73</v>
      </c>
      <c r="P11" s="150">
        <f t="shared" si="21"/>
        <v>14</v>
      </c>
      <c r="Q11" s="151">
        <v>3.04</v>
      </c>
      <c r="R11" s="150">
        <f t="shared" si="4"/>
        <v>6</v>
      </c>
      <c r="S11" s="152">
        <v>232.87</v>
      </c>
      <c r="T11" s="150">
        <f t="shared" si="5"/>
        <v>6</v>
      </c>
      <c r="U11" s="149">
        <v>19094</v>
      </c>
      <c r="V11" s="149">
        <v>1460</v>
      </c>
      <c r="W11" s="149">
        <v>1340</v>
      </c>
      <c r="X11" s="149">
        <v>124</v>
      </c>
      <c r="Y11" s="154">
        <v>1440</v>
      </c>
      <c r="Z11" s="149">
        <v>4920</v>
      </c>
      <c r="AA11" s="149">
        <v>101</v>
      </c>
      <c r="AB11" s="150">
        <v>2117</v>
      </c>
      <c r="AC11" s="150">
        <v>3971831</v>
      </c>
      <c r="AD11" s="149">
        <v>2129</v>
      </c>
      <c r="AE11" s="149">
        <v>16186</v>
      </c>
      <c r="AF11" s="149">
        <v>125</v>
      </c>
      <c r="AG11" s="149">
        <v>834</v>
      </c>
      <c r="AH11" s="150">
        <v>2927167</v>
      </c>
      <c r="AI11" s="149">
        <v>468</v>
      </c>
      <c r="AJ11" s="149">
        <v>2207</v>
      </c>
      <c r="AK11" s="150">
        <v>3852699</v>
      </c>
      <c r="AL11" s="170">
        <v>-6.3</v>
      </c>
      <c r="AM11" s="149">
        <v>13746472</v>
      </c>
      <c r="AN11" s="149">
        <v>15955447</v>
      </c>
      <c r="AO11" s="149">
        <v>15362649</v>
      </c>
      <c r="AP11" s="152">
        <v>0.47</v>
      </c>
      <c r="AQ11" s="156">
        <v>13.8</v>
      </c>
      <c r="AR11" s="156">
        <v>93.9</v>
      </c>
      <c r="AS11" s="149">
        <v>13</v>
      </c>
      <c r="AT11" s="149">
        <v>159</v>
      </c>
      <c r="AU11" s="149">
        <v>1756</v>
      </c>
      <c r="AV11" s="149">
        <v>2</v>
      </c>
      <c r="AW11" s="149">
        <v>69</v>
      </c>
      <c r="AX11" s="149">
        <v>1005</v>
      </c>
      <c r="AY11" s="149">
        <v>8800</v>
      </c>
      <c r="AZ11" s="152">
        <f t="shared" si="6"/>
        <v>5.011389521640091</v>
      </c>
      <c r="BA11" s="149">
        <v>27892</v>
      </c>
      <c r="BB11" s="152">
        <f t="shared" si="7"/>
        <v>15.883826879271071</v>
      </c>
      <c r="BC11" s="153">
        <v>3594</v>
      </c>
      <c r="BD11" s="152">
        <f t="shared" si="8"/>
        <v>3.5761194029850745</v>
      </c>
      <c r="BE11" s="149">
        <v>11922</v>
      </c>
      <c r="BF11" s="152">
        <f t="shared" si="9"/>
        <v>11.862686567164179</v>
      </c>
      <c r="BG11" s="149">
        <v>12</v>
      </c>
      <c r="BH11" s="149">
        <v>2</v>
      </c>
      <c r="BI11" s="149">
        <v>1</v>
      </c>
      <c r="BJ11" s="149">
        <v>14</v>
      </c>
      <c r="BK11" s="149">
        <v>30315</v>
      </c>
      <c r="BL11" s="156">
        <v>95.95176299297334</v>
      </c>
      <c r="BM11" s="156">
        <v>553.9000000000001</v>
      </c>
      <c r="BN11" s="156">
        <v>420.213</v>
      </c>
      <c r="BO11" s="149">
        <v>24241</v>
      </c>
      <c r="BP11" s="157">
        <f t="shared" si="10"/>
        <v>778.3271793225238</v>
      </c>
      <c r="BQ11" s="153">
        <v>10134</v>
      </c>
      <c r="BR11" s="149">
        <v>47</v>
      </c>
      <c r="BS11" s="149">
        <v>6786</v>
      </c>
      <c r="BT11" s="149">
        <v>14</v>
      </c>
      <c r="BU11" s="149">
        <v>9694</v>
      </c>
      <c r="BV11" s="149">
        <v>13581</v>
      </c>
      <c r="BW11" s="149">
        <v>20254</v>
      </c>
      <c r="BX11" s="149">
        <v>21</v>
      </c>
      <c r="BY11" s="149">
        <v>96</v>
      </c>
      <c r="BZ11" s="152">
        <f t="shared" si="11"/>
        <v>3.08235671857441</v>
      </c>
      <c r="CA11" s="149">
        <v>58</v>
      </c>
      <c r="CB11" s="152">
        <f t="shared" si="12"/>
        <v>1.862257184138706</v>
      </c>
      <c r="CC11" s="149">
        <v>43</v>
      </c>
      <c r="CD11" s="152">
        <f t="shared" si="13"/>
        <v>1.3806389468614544</v>
      </c>
      <c r="CE11" s="149">
        <v>1663</v>
      </c>
      <c r="CF11" s="149">
        <v>8291</v>
      </c>
      <c r="CG11" s="157">
        <v>1876767.04</v>
      </c>
      <c r="CH11" s="149">
        <v>8623</v>
      </c>
      <c r="CI11" s="149">
        <v>1540</v>
      </c>
      <c r="CJ11" s="149">
        <v>273022.6</v>
      </c>
      <c r="CK11" s="149">
        <v>96</v>
      </c>
      <c r="CL11" s="149">
        <v>234</v>
      </c>
      <c r="CM11" s="158">
        <f t="shared" si="14"/>
        <v>7.513244501525124</v>
      </c>
      <c r="CN11" s="149">
        <v>90</v>
      </c>
      <c r="CO11" s="152">
        <f t="shared" si="15"/>
        <v>2.8897094236635095</v>
      </c>
      <c r="CP11" s="149">
        <v>102</v>
      </c>
      <c r="CQ11" s="152">
        <f aca="true" t="shared" si="23" ref="CQ11:CQ25">CP11/CY11*1000</f>
        <v>3.25400370063166</v>
      </c>
      <c r="CR11" s="149">
        <v>126</v>
      </c>
      <c r="CS11" s="152">
        <f t="shared" si="16"/>
        <v>4.01965163019205</v>
      </c>
      <c r="CT11" s="149">
        <v>7</v>
      </c>
      <c r="CU11" s="152">
        <f t="shared" si="22"/>
        <v>0.22475517739605075</v>
      </c>
      <c r="CW11" s="160">
        <v>31145</v>
      </c>
      <c r="CX11" s="169"/>
      <c r="CY11" s="161">
        <v>31346</v>
      </c>
      <c r="DA11" s="162">
        <v>1756</v>
      </c>
      <c r="DC11" s="164">
        <v>1005</v>
      </c>
    </row>
    <row r="12" spans="1:107" s="159" customFormat="1" ht="26.25" customHeight="1">
      <c r="A12" s="148" t="s">
        <v>170</v>
      </c>
      <c r="B12" s="149">
        <v>37843</v>
      </c>
      <c r="C12" s="150">
        <f t="shared" si="17"/>
        <v>6</v>
      </c>
      <c r="D12" s="149">
        <v>17956</v>
      </c>
      <c r="E12" s="149">
        <v>19887</v>
      </c>
      <c r="F12" s="149">
        <v>35300</v>
      </c>
      <c r="G12" s="150">
        <f t="shared" si="18"/>
        <v>6</v>
      </c>
      <c r="H12" s="151">
        <v>-6.72</v>
      </c>
      <c r="I12" s="150">
        <f t="shared" si="3"/>
        <v>15</v>
      </c>
      <c r="J12" s="149">
        <v>11230</v>
      </c>
      <c r="K12" s="152">
        <f t="shared" si="19"/>
        <v>3.369813000890472</v>
      </c>
      <c r="L12" s="152">
        <v>3.3</v>
      </c>
      <c r="M12" s="150">
        <f t="shared" si="20"/>
        <v>4</v>
      </c>
      <c r="N12" s="149">
        <v>10775</v>
      </c>
      <c r="O12" s="152">
        <v>3.28</v>
      </c>
      <c r="P12" s="150">
        <f t="shared" si="21"/>
        <v>3</v>
      </c>
      <c r="Q12" s="151">
        <v>-4.05</v>
      </c>
      <c r="R12" s="150">
        <f t="shared" si="4"/>
        <v>16</v>
      </c>
      <c r="S12" s="152">
        <v>872.3</v>
      </c>
      <c r="T12" s="150">
        <f t="shared" si="5"/>
        <v>1</v>
      </c>
      <c r="U12" s="149">
        <v>75857</v>
      </c>
      <c r="V12" s="149">
        <v>4240</v>
      </c>
      <c r="W12" s="149">
        <v>4100</v>
      </c>
      <c r="X12" s="149">
        <v>143</v>
      </c>
      <c r="Y12" s="154">
        <v>5490</v>
      </c>
      <c r="Z12" s="149">
        <v>15300</v>
      </c>
      <c r="AA12" s="149">
        <v>91</v>
      </c>
      <c r="AB12" s="149">
        <v>2531</v>
      </c>
      <c r="AC12" s="149">
        <v>3856700</v>
      </c>
      <c r="AD12" s="149">
        <v>2286</v>
      </c>
      <c r="AE12" s="149">
        <v>15717</v>
      </c>
      <c r="AF12" s="149">
        <v>65</v>
      </c>
      <c r="AG12" s="149">
        <v>305</v>
      </c>
      <c r="AH12" s="150">
        <v>750061</v>
      </c>
      <c r="AI12" s="149">
        <v>495</v>
      </c>
      <c r="AJ12" s="149">
        <v>2254</v>
      </c>
      <c r="AK12" s="150">
        <v>3715687</v>
      </c>
      <c r="AL12" s="170">
        <v>-6.1</v>
      </c>
      <c r="AM12" s="149">
        <v>16036000</v>
      </c>
      <c r="AN12" s="149">
        <v>18791708</v>
      </c>
      <c r="AO12" s="149">
        <v>18086173</v>
      </c>
      <c r="AP12" s="152">
        <v>0.47</v>
      </c>
      <c r="AQ12" s="156">
        <v>9.9</v>
      </c>
      <c r="AR12" s="156">
        <v>96.1</v>
      </c>
      <c r="AS12" s="149">
        <v>11</v>
      </c>
      <c r="AT12" s="149">
        <v>143</v>
      </c>
      <c r="AU12" s="149">
        <v>1841</v>
      </c>
      <c r="AV12" s="149">
        <v>5</v>
      </c>
      <c r="AW12" s="149">
        <v>96</v>
      </c>
      <c r="AX12" s="149">
        <v>1041</v>
      </c>
      <c r="AY12" s="149">
        <v>10065</v>
      </c>
      <c r="AZ12" s="152">
        <f t="shared" si="6"/>
        <v>5.46713742531233</v>
      </c>
      <c r="BA12" s="149">
        <v>37683</v>
      </c>
      <c r="BB12" s="152">
        <f t="shared" si="7"/>
        <v>20.468766974470398</v>
      </c>
      <c r="BC12" s="153">
        <v>5451</v>
      </c>
      <c r="BD12" s="152">
        <f t="shared" si="8"/>
        <v>5.236311239193084</v>
      </c>
      <c r="BE12" s="149">
        <v>20163</v>
      </c>
      <c r="BF12" s="152">
        <f t="shared" si="9"/>
        <v>19.368876080691642</v>
      </c>
      <c r="BG12" s="149">
        <v>14</v>
      </c>
      <c r="BH12" s="149">
        <v>8</v>
      </c>
      <c r="BI12" s="149">
        <v>1</v>
      </c>
      <c r="BJ12" s="149">
        <v>9</v>
      </c>
      <c r="BK12" s="149">
        <v>14802</v>
      </c>
      <c r="BL12" s="156">
        <v>39.887897814546335</v>
      </c>
      <c r="BM12" s="156">
        <v>753.554</v>
      </c>
      <c r="BN12" s="156">
        <v>490.837</v>
      </c>
      <c r="BO12" s="149">
        <v>31131</v>
      </c>
      <c r="BP12" s="157">
        <f t="shared" si="10"/>
        <v>867.2795653990806</v>
      </c>
      <c r="BQ12" s="153">
        <v>13378</v>
      </c>
      <c r="BR12" s="149">
        <v>21</v>
      </c>
      <c r="BS12" s="149">
        <v>8298</v>
      </c>
      <c r="BT12" s="149">
        <v>14</v>
      </c>
      <c r="BU12" s="149">
        <v>8088</v>
      </c>
      <c r="BV12" s="149">
        <v>12279</v>
      </c>
      <c r="BW12" s="149">
        <v>7411</v>
      </c>
      <c r="BX12" s="149">
        <v>26</v>
      </c>
      <c r="BY12" s="149">
        <v>141</v>
      </c>
      <c r="BZ12" s="152">
        <f t="shared" si="11"/>
        <v>3.928123694107814</v>
      </c>
      <c r="CA12" s="149">
        <v>62</v>
      </c>
      <c r="CB12" s="152">
        <f t="shared" si="12"/>
        <v>1.7272600640757765</v>
      </c>
      <c r="CC12" s="149">
        <v>73</v>
      </c>
      <c r="CD12" s="152">
        <f t="shared" si="13"/>
        <v>2.0337094302827694</v>
      </c>
      <c r="CE12" s="149">
        <v>2312</v>
      </c>
      <c r="CF12" s="149">
        <v>9401</v>
      </c>
      <c r="CG12" s="157">
        <v>2781414.971</v>
      </c>
      <c r="CH12" s="149">
        <v>10790</v>
      </c>
      <c r="CI12" s="149">
        <v>1653</v>
      </c>
      <c r="CJ12" s="149">
        <v>238265.4</v>
      </c>
      <c r="CK12" s="149">
        <v>98</v>
      </c>
      <c r="CL12" s="149">
        <v>161</v>
      </c>
      <c r="CM12" s="158">
        <f t="shared" si="14"/>
        <v>4.48530435993871</v>
      </c>
      <c r="CN12" s="149">
        <v>64</v>
      </c>
      <c r="CO12" s="152">
        <f t="shared" si="15"/>
        <v>1.7829781306588661</v>
      </c>
      <c r="CP12" s="149">
        <v>103</v>
      </c>
      <c r="CQ12" s="152">
        <f t="shared" si="23"/>
        <v>2.917847025495751</v>
      </c>
      <c r="CR12" s="149">
        <v>123</v>
      </c>
      <c r="CS12" s="152">
        <f t="shared" si="16"/>
        <v>3.4844192634560907</v>
      </c>
      <c r="CT12" s="149">
        <v>14</v>
      </c>
      <c r="CU12" s="152">
        <f t="shared" si="22"/>
        <v>0.390026466081627</v>
      </c>
      <c r="CW12" s="160">
        <v>35895</v>
      </c>
      <c r="CX12" s="169"/>
      <c r="CY12" s="161">
        <v>35300</v>
      </c>
      <c r="DA12" s="162">
        <v>1841</v>
      </c>
      <c r="DC12" s="164">
        <v>1041</v>
      </c>
    </row>
    <row r="13" spans="1:107" s="159" customFormat="1" ht="26.25" customHeight="1">
      <c r="A13" s="148" t="s">
        <v>171</v>
      </c>
      <c r="B13" s="149">
        <v>26961</v>
      </c>
      <c r="C13" s="150">
        <f t="shared" si="17"/>
        <v>9</v>
      </c>
      <c r="D13" s="149">
        <v>12777</v>
      </c>
      <c r="E13" s="149">
        <v>14184</v>
      </c>
      <c r="F13" s="149">
        <v>25471</v>
      </c>
      <c r="G13" s="150">
        <f t="shared" si="18"/>
        <v>9</v>
      </c>
      <c r="H13" s="151">
        <v>-5.53</v>
      </c>
      <c r="I13" s="150">
        <f t="shared" si="3"/>
        <v>13</v>
      </c>
      <c r="J13" s="149">
        <v>7990</v>
      </c>
      <c r="K13" s="152">
        <f t="shared" si="19"/>
        <v>3.374342928660826</v>
      </c>
      <c r="L13" s="152">
        <v>3.29</v>
      </c>
      <c r="M13" s="150">
        <f t="shared" si="20"/>
        <v>5</v>
      </c>
      <c r="N13" s="149">
        <v>7772</v>
      </c>
      <c r="O13" s="152">
        <v>3.28</v>
      </c>
      <c r="P13" s="150">
        <f t="shared" si="21"/>
        <v>3</v>
      </c>
      <c r="Q13" s="151">
        <v>-2.73</v>
      </c>
      <c r="R13" s="150">
        <f t="shared" si="4"/>
        <v>14</v>
      </c>
      <c r="S13" s="152">
        <v>253.68</v>
      </c>
      <c r="T13" s="150">
        <f t="shared" si="5"/>
        <v>4</v>
      </c>
      <c r="U13" s="149">
        <v>20229</v>
      </c>
      <c r="V13" s="149">
        <v>1940</v>
      </c>
      <c r="W13" s="149">
        <v>1790</v>
      </c>
      <c r="X13" s="149">
        <v>155</v>
      </c>
      <c r="Y13" s="154">
        <v>2040</v>
      </c>
      <c r="Z13" s="149">
        <v>6020</v>
      </c>
      <c r="AA13" s="149">
        <v>92</v>
      </c>
      <c r="AB13" s="150">
        <v>2417</v>
      </c>
      <c r="AC13" s="150">
        <v>11735865</v>
      </c>
      <c r="AD13" s="149">
        <v>1390</v>
      </c>
      <c r="AE13" s="149">
        <v>10091</v>
      </c>
      <c r="AF13" s="149">
        <v>33</v>
      </c>
      <c r="AG13" s="149">
        <v>109</v>
      </c>
      <c r="AH13" s="150">
        <v>221529</v>
      </c>
      <c r="AI13" s="149">
        <v>329</v>
      </c>
      <c r="AJ13" s="149">
        <v>1553</v>
      </c>
      <c r="AK13" s="150">
        <v>2162430</v>
      </c>
      <c r="AL13" s="170">
        <v>-8.2</v>
      </c>
      <c r="AM13" s="149">
        <v>11632922</v>
      </c>
      <c r="AN13" s="149">
        <v>12232540</v>
      </c>
      <c r="AO13" s="149">
        <v>11984264</v>
      </c>
      <c r="AP13" s="152">
        <v>0.5</v>
      </c>
      <c r="AQ13" s="156">
        <v>11.5</v>
      </c>
      <c r="AR13" s="156">
        <v>99.9</v>
      </c>
      <c r="AS13" s="149">
        <v>10</v>
      </c>
      <c r="AT13" s="149">
        <v>114</v>
      </c>
      <c r="AU13" s="149">
        <v>1233</v>
      </c>
      <c r="AV13" s="149">
        <v>3</v>
      </c>
      <c r="AW13" s="149">
        <v>62</v>
      </c>
      <c r="AX13" s="149">
        <v>687</v>
      </c>
      <c r="AY13" s="149">
        <v>8633</v>
      </c>
      <c r="AZ13" s="152">
        <f t="shared" si="6"/>
        <v>7.001622060016221</v>
      </c>
      <c r="BA13" s="149">
        <v>27121</v>
      </c>
      <c r="BB13" s="152">
        <f t="shared" si="7"/>
        <v>21.99594484995945</v>
      </c>
      <c r="BC13" s="153">
        <v>4240</v>
      </c>
      <c r="BD13" s="152">
        <f t="shared" si="8"/>
        <v>6.1717612809315865</v>
      </c>
      <c r="BE13" s="149">
        <v>14316</v>
      </c>
      <c r="BF13" s="152">
        <f t="shared" si="9"/>
        <v>20.83842794759825</v>
      </c>
      <c r="BG13" s="149">
        <v>11</v>
      </c>
      <c r="BH13" s="149">
        <v>2</v>
      </c>
      <c r="BI13" s="149">
        <v>1</v>
      </c>
      <c r="BJ13" s="149">
        <v>10</v>
      </c>
      <c r="BK13" s="149">
        <v>25395</v>
      </c>
      <c r="BL13" s="156">
        <v>96.96449026345934</v>
      </c>
      <c r="BM13" s="156">
        <v>563.895</v>
      </c>
      <c r="BN13" s="156">
        <v>440.244</v>
      </c>
      <c r="BO13" s="149">
        <v>20290</v>
      </c>
      <c r="BP13" s="157">
        <f t="shared" si="10"/>
        <v>788.8802488335925</v>
      </c>
      <c r="BQ13" s="153">
        <v>9059</v>
      </c>
      <c r="BR13" s="149">
        <v>23</v>
      </c>
      <c r="BS13" s="149">
        <v>5736</v>
      </c>
      <c r="BT13" s="149">
        <v>10</v>
      </c>
      <c r="BU13" s="149">
        <v>5274</v>
      </c>
      <c r="BV13" s="149">
        <v>7567</v>
      </c>
      <c r="BW13" s="149">
        <v>20321</v>
      </c>
      <c r="BX13" s="149">
        <v>19</v>
      </c>
      <c r="BY13" s="149">
        <v>97</v>
      </c>
      <c r="BZ13" s="152">
        <f t="shared" si="11"/>
        <v>3.771384136858476</v>
      </c>
      <c r="CA13" s="149">
        <v>55</v>
      </c>
      <c r="CB13" s="152">
        <f t="shared" si="12"/>
        <v>2.1384136858475893</v>
      </c>
      <c r="CC13" s="149">
        <v>52</v>
      </c>
      <c r="CD13" s="152">
        <f t="shared" si="13"/>
        <v>2.021772939346812</v>
      </c>
      <c r="CE13" s="149">
        <v>1503</v>
      </c>
      <c r="CF13" s="149">
        <v>6348</v>
      </c>
      <c r="CG13" s="157">
        <v>1769286.971</v>
      </c>
      <c r="CH13" s="149">
        <v>7676</v>
      </c>
      <c r="CI13" s="149">
        <v>1386</v>
      </c>
      <c r="CJ13" s="149">
        <v>271466.3</v>
      </c>
      <c r="CK13" s="149">
        <v>84</v>
      </c>
      <c r="CL13" s="149">
        <v>103</v>
      </c>
      <c r="CM13" s="158">
        <f t="shared" si="14"/>
        <v>4.004665629860032</v>
      </c>
      <c r="CN13" s="149">
        <v>49</v>
      </c>
      <c r="CO13" s="152">
        <f t="shared" si="15"/>
        <v>1.9051321928460343</v>
      </c>
      <c r="CP13" s="149">
        <v>74</v>
      </c>
      <c r="CQ13" s="152">
        <f t="shared" si="23"/>
        <v>2.905264810961486</v>
      </c>
      <c r="CR13" s="149">
        <v>80</v>
      </c>
      <c r="CS13" s="152">
        <f t="shared" si="16"/>
        <v>3.140826822661065</v>
      </c>
      <c r="CT13" s="149">
        <v>13</v>
      </c>
      <c r="CU13" s="152">
        <f t="shared" si="22"/>
        <v>0.505443234836703</v>
      </c>
      <c r="CW13" s="160">
        <v>25720</v>
      </c>
      <c r="CX13" s="169"/>
      <c r="CY13" s="161">
        <v>25471</v>
      </c>
      <c r="DA13" s="162">
        <v>1233</v>
      </c>
      <c r="DC13" s="164">
        <v>687</v>
      </c>
    </row>
    <row r="14" spans="1:107" s="159" customFormat="1" ht="26.25" customHeight="1">
      <c r="A14" s="148" t="s">
        <v>276</v>
      </c>
      <c r="B14" s="149">
        <v>66831</v>
      </c>
      <c r="C14" s="150">
        <f t="shared" si="17"/>
        <v>5</v>
      </c>
      <c r="D14" s="149">
        <v>32263</v>
      </c>
      <c r="E14" s="149">
        <v>34568</v>
      </c>
      <c r="F14" s="149">
        <v>67463</v>
      </c>
      <c r="G14" s="150">
        <f t="shared" si="18"/>
        <v>5</v>
      </c>
      <c r="H14" s="151">
        <v>0.95</v>
      </c>
      <c r="I14" s="150">
        <f t="shared" si="3"/>
        <v>1</v>
      </c>
      <c r="J14" s="149">
        <v>20177</v>
      </c>
      <c r="K14" s="152">
        <f t="shared" si="19"/>
        <v>3.3122367051593398</v>
      </c>
      <c r="L14" s="152">
        <v>3.23</v>
      </c>
      <c r="M14" s="150">
        <f t="shared" si="20"/>
        <v>7</v>
      </c>
      <c r="N14" s="149">
        <v>21009</v>
      </c>
      <c r="O14" s="152">
        <v>3.21</v>
      </c>
      <c r="P14" s="150">
        <f t="shared" si="21"/>
        <v>6</v>
      </c>
      <c r="Q14" s="151">
        <v>4.12</v>
      </c>
      <c r="R14" s="150">
        <f t="shared" si="4"/>
        <v>2</v>
      </c>
      <c r="S14" s="152">
        <v>84.75</v>
      </c>
      <c r="T14" s="150">
        <f t="shared" si="5"/>
        <v>16</v>
      </c>
      <c r="U14" s="149">
        <v>3142</v>
      </c>
      <c r="V14" s="149">
        <v>2120</v>
      </c>
      <c r="W14" s="149">
        <v>2040</v>
      </c>
      <c r="X14" s="149">
        <v>77</v>
      </c>
      <c r="Y14" s="154">
        <v>2280</v>
      </c>
      <c r="Z14" s="149">
        <v>8000</v>
      </c>
      <c r="AA14" s="149">
        <v>423</v>
      </c>
      <c r="AB14" s="150">
        <v>9112</v>
      </c>
      <c r="AC14" s="150">
        <v>14171576</v>
      </c>
      <c r="AD14" s="149">
        <v>4013</v>
      </c>
      <c r="AE14" s="149">
        <v>32804</v>
      </c>
      <c r="AF14" s="149">
        <v>215</v>
      </c>
      <c r="AG14" s="149">
        <v>1588</v>
      </c>
      <c r="AH14" s="150">
        <v>6448955</v>
      </c>
      <c r="AI14" s="149">
        <v>668</v>
      </c>
      <c r="AJ14" s="149">
        <v>4130</v>
      </c>
      <c r="AK14" s="150">
        <v>6644114</v>
      </c>
      <c r="AL14" s="170">
        <v>-5.9</v>
      </c>
      <c r="AM14" s="149">
        <v>22509998</v>
      </c>
      <c r="AN14" s="149">
        <v>24008412</v>
      </c>
      <c r="AO14" s="149">
        <v>23449180</v>
      </c>
      <c r="AP14" s="152">
        <v>0.72</v>
      </c>
      <c r="AQ14" s="156">
        <v>12.9</v>
      </c>
      <c r="AR14" s="156">
        <v>91.9</v>
      </c>
      <c r="AS14" s="149">
        <v>12</v>
      </c>
      <c r="AT14" s="149">
        <v>252</v>
      </c>
      <c r="AU14" s="149">
        <v>4401</v>
      </c>
      <c r="AV14" s="149">
        <v>3</v>
      </c>
      <c r="AW14" s="149">
        <v>128</v>
      </c>
      <c r="AX14" s="149">
        <v>2043</v>
      </c>
      <c r="AY14" s="149">
        <v>14990</v>
      </c>
      <c r="AZ14" s="152">
        <f t="shared" si="6"/>
        <v>3.4060440808907066</v>
      </c>
      <c r="BA14" s="149">
        <v>54670</v>
      </c>
      <c r="BB14" s="152">
        <f t="shared" si="7"/>
        <v>12.422176778005</v>
      </c>
      <c r="BC14" s="153">
        <v>5369</v>
      </c>
      <c r="BD14" s="152">
        <f t="shared" si="8"/>
        <v>2.6279980420949585</v>
      </c>
      <c r="BE14" s="149">
        <v>21757</v>
      </c>
      <c r="BF14" s="152">
        <f t="shared" si="9"/>
        <v>10.64953499755262</v>
      </c>
      <c r="BG14" s="149">
        <v>21</v>
      </c>
      <c r="BH14" s="149">
        <v>7</v>
      </c>
      <c r="BI14" s="149">
        <v>1</v>
      </c>
      <c r="BJ14" s="149">
        <v>10</v>
      </c>
      <c r="BK14" s="149">
        <v>67665</v>
      </c>
      <c r="BL14" s="156">
        <v>99.89813092390823</v>
      </c>
      <c r="BM14" s="156">
        <v>707.8789999999999</v>
      </c>
      <c r="BN14" s="156">
        <v>623.179</v>
      </c>
      <c r="BO14" s="149">
        <v>50628</v>
      </c>
      <c r="BP14" s="157">
        <f t="shared" si="10"/>
        <v>749.9111269107715</v>
      </c>
      <c r="BQ14" s="153">
        <v>25053</v>
      </c>
      <c r="BR14" s="149">
        <v>56</v>
      </c>
      <c r="BS14" s="149">
        <v>14925</v>
      </c>
      <c r="BT14" s="149">
        <v>13</v>
      </c>
      <c r="BU14" s="149">
        <v>15555</v>
      </c>
      <c r="BV14" s="149">
        <v>22934</v>
      </c>
      <c r="BW14" s="149">
        <v>45373</v>
      </c>
      <c r="BX14" s="149">
        <v>47</v>
      </c>
      <c r="BY14" s="149">
        <v>163</v>
      </c>
      <c r="BZ14" s="152">
        <f t="shared" si="11"/>
        <v>2.4143855907098</v>
      </c>
      <c r="CA14" s="149">
        <v>108</v>
      </c>
      <c r="CB14" s="152">
        <f t="shared" si="12"/>
        <v>1.5997156061144686</v>
      </c>
      <c r="CC14" s="149">
        <v>61</v>
      </c>
      <c r="CD14" s="152">
        <f t="shared" si="13"/>
        <v>0.9035430738239129</v>
      </c>
      <c r="CE14" s="149">
        <v>3134</v>
      </c>
      <c r="CF14" s="149">
        <v>17166</v>
      </c>
      <c r="CG14" s="157">
        <v>4118460.088</v>
      </c>
      <c r="CH14" s="149">
        <v>14820</v>
      </c>
      <c r="CI14" s="149">
        <v>2142</v>
      </c>
      <c r="CJ14" s="149">
        <v>222032.5</v>
      </c>
      <c r="CK14" s="149">
        <v>119</v>
      </c>
      <c r="CL14" s="149">
        <v>484</v>
      </c>
      <c r="CM14" s="158">
        <f t="shared" si="14"/>
        <v>7.169095864438915</v>
      </c>
      <c r="CN14" s="149">
        <v>163</v>
      </c>
      <c r="CO14" s="152">
        <f t="shared" si="15"/>
        <v>2.4143855907098</v>
      </c>
      <c r="CP14" s="149">
        <v>354</v>
      </c>
      <c r="CQ14" s="152">
        <f t="shared" si="23"/>
        <v>5.247320753598268</v>
      </c>
      <c r="CR14" s="149">
        <v>416</v>
      </c>
      <c r="CS14" s="152">
        <f t="shared" si="16"/>
        <v>6.166343032477061</v>
      </c>
      <c r="CT14" s="149">
        <v>12</v>
      </c>
      <c r="CU14" s="152">
        <f t="shared" si="22"/>
        <v>0.17774617845716317</v>
      </c>
      <c r="CW14" s="160">
        <v>67512</v>
      </c>
      <c r="CX14" s="169"/>
      <c r="CY14" s="161">
        <v>67463</v>
      </c>
      <c r="DA14" s="162">
        <v>4401</v>
      </c>
      <c r="DC14" s="164">
        <v>2043</v>
      </c>
    </row>
    <row r="15" spans="1:107" s="159" customFormat="1" ht="26.25" customHeight="1">
      <c r="A15" s="148" t="s">
        <v>172</v>
      </c>
      <c r="B15" s="149">
        <v>31081</v>
      </c>
      <c r="C15" s="150">
        <f t="shared" si="17"/>
        <v>8</v>
      </c>
      <c r="D15" s="149">
        <v>14498</v>
      </c>
      <c r="E15" s="149">
        <v>16583</v>
      </c>
      <c r="F15" s="149">
        <v>29995</v>
      </c>
      <c r="G15" s="150">
        <f t="shared" si="18"/>
        <v>8</v>
      </c>
      <c r="H15" s="151">
        <v>-3.49</v>
      </c>
      <c r="I15" s="150">
        <f t="shared" si="3"/>
        <v>9</v>
      </c>
      <c r="J15" s="149">
        <v>9658</v>
      </c>
      <c r="K15" s="152">
        <f t="shared" si="19"/>
        <v>3.218161109960654</v>
      </c>
      <c r="L15" s="152">
        <v>3.15</v>
      </c>
      <c r="M15" s="150">
        <f t="shared" si="20"/>
        <v>9</v>
      </c>
      <c r="N15" s="149">
        <v>9732</v>
      </c>
      <c r="O15" s="152">
        <v>3.08</v>
      </c>
      <c r="P15" s="150">
        <f t="shared" si="21"/>
        <v>9</v>
      </c>
      <c r="Q15" s="151">
        <v>0.77</v>
      </c>
      <c r="R15" s="150">
        <f t="shared" si="4"/>
        <v>10</v>
      </c>
      <c r="S15" s="152">
        <v>116.99</v>
      </c>
      <c r="T15" s="150">
        <f t="shared" si="5"/>
        <v>14</v>
      </c>
      <c r="U15" s="149">
        <v>4452</v>
      </c>
      <c r="V15" s="149">
        <v>3450</v>
      </c>
      <c r="W15" s="149">
        <v>2630</v>
      </c>
      <c r="X15" s="149">
        <v>820</v>
      </c>
      <c r="Y15" s="154">
        <v>4250</v>
      </c>
      <c r="Z15" s="149">
        <v>9910</v>
      </c>
      <c r="AA15" s="149">
        <v>92</v>
      </c>
      <c r="AB15" s="150">
        <v>3273</v>
      </c>
      <c r="AC15" s="150">
        <v>11829668</v>
      </c>
      <c r="AD15" s="149">
        <v>1513</v>
      </c>
      <c r="AE15" s="149">
        <v>14176</v>
      </c>
      <c r="AF15" s="149">
        <v>35</v>
      </c>
      <c r="AG15" s="149">
        <v>178</v>
      </c>
      <c r="AH15" s="150">
        <v>581335</v>
      </c>
      <c r="AI15" s="149">
        <v>334</v>
      </c>
      <c r="AJ15" s="149">
        <v>1434</v>
      </c>
      <c r="AK15" s="150">
        <v>2069322</v>
      </c>
      <c r="AL15" s="170">
        <v>-6.2</v>
      </c>
      <c r="AM15" s="149">
        <v>13857208</v>
      </c>
      <c r="AN15" s="149">
        <v>14412073</v>
      </c>
      <c r="AO15" s="149">
        <v>13984255</v>
      </c>
      <c r="AP15" s="152">
        <v>0.69</v>
      </c>
      <c r="AQ15" s="156">
        <v>14.7</v>
      </c>
      <c r="AR15" s="156">
        <v>84.6</v>
      </c>
      <c r="AS15" s="149">
        <v>10</v>
      </c>
      <c r="AT15" s="149">
        <v>135</v>
      </c>
      <c r="AU15" s="149">
        <v>1561</v>
      </c>
      <c r="AV15" s="149">
        <v>2</v>
      </c>
      <c r="AW15" s="149">
        <v>63</v>
      </c>
      <c r="AX15" s="149">
        <v>852</v>
      </c>
      <c r="AY15" s="149">
        <v>10081</v>
      </c>
      <c r="AZ15" s="152">
        <f t="shared" si="6"/>
        <v>6.458039718129404</v>
      </c>
      <c r="BA15" s="149">
        <v>27927</v>
      </c>
      <c r="BB15" s="152">
        <f t="shared" si="7"/>
        <v>17.890454836643176</v>
      </c>
      <c r="BC15" s="153">
        <v>4442</v>
      </c>
      <c r="BD15" s="152">
        <f t="shared" si="8"/>
        <v>5.213615023474178</v>
      </c>
      <c r="BE15" s="149">
        <v>13632</v>
      </c>
      <c r="BF15" s="152">
        <f t="shared" si="9"/>
        <v>16</v>
      </c>
      <c r="BG15" s="149">
        <v>12</v>
      </c>
      <c r="BH15" s="149">
        <v>10</v>
      </c>
      <c r="BI15" s="149">
        <v>2</v>
      </c>
      <c r="BJ15" s="149">
        <v>9</v>
      </c>
      <c r="BK15" s="149">
        <v>30430</v>
      </c>
      <c r="BL15" s="156">
        <v>100</v>
      </c>
      <c r="BM15" s="156">
        <v>425.114</v>
      </c>
      <c r="BN15" s="156">
        <v>325.503</v>
      </c>
      <c r="BO15" s="149">
        <v>25180</v>
      </c>
      <c r="BP15" s="157">
        <f t="shared" si="10"/>
        <v>831.0505297204528</v>
      </c>
      <c r="BQ15" s="153">
        <v>12232</v>
      </c>
      <c r="BR15" s="149">
        <v>72</v>
      </c>
      <c r="BS15" s="149">
        <v>6299</v>
      </c>
      <c r="BT15" s="149">
        <v>10</v>
      </c>
      <c r="BU15" s="149">
        <v>7519</v>
      </c>
      <c r="BV15" s="149">
        <v>10176</v>
      </c>
      <c r="BW15" s="149">
        <v>26416</v>
      </c>
      <c r="BX15" s="149">
        <v>21</v>
      </c>
      <c r="BY15" s="149">
        <v>132</v>
      </c>
      <c r="BZ15" s="152">
        <f t="shared" si="11"/>
        <v>4.356579425063533</v>
      </c>
      <c r="CA15" s="149">
        <v>78</v>
      </c>
      <c r="CB15" s="152">
        <f t="shared" si="12"/>
        <v>2.574342387537542</v>
      </c>
      <c r="CC15" s="149">
        <v>35</v>
      </c>
      <c r="CD15" s="152">
        <f t="shared" si="13"/>
        <v>1.1551536354335126</v>
      </c>
      <c r="CE15" s="149">
        <v>1636</v>
      </c>
      <c r="CF15" s="149">
        <v>7376</v>
      </c>
      <c r="CG15" s="157">
        <v>2234183.622</v>
      </c>
      <c r="CH15" s="149"/>
      <c r="CI15" s="171" t="s">
        <v>173</v>
      </c>
      <c r="CJ15" s="149"/>
      <c r="CK15" s="149">
        <v>63</v>
      </c>
      <c r="CL15" s="149">
        <v>190</v>
      </c>
      <c r="CM15" s="158">
        <f t="shared" si="14"/>
        <v>6.2708340209247835</v>
      </c>
      <c r="CN15" s="149">
        <v>79</v>
      </c>
      <c r="CO15" s="152">
        <f t="shared" si="15"/>
        <v>2.607346777121357</v>
      </c>
      <c r="CP15" s="149">
        <v>105</v>
      </c>
      <c r="CQ15" s="152">
        <f t="shared" si="23"/>
        <v>3.500583430571762</v>
      </c>
      <c r="CR15" s="149">
        <v>138</v>
      </c>
      <c r="CS15" s="152">
        <f t="shared" si="16"/>
        <v>4.600766794465744</v>
      </c>
      <c r="CT15" s="149">
        <v>6</v>
      </c>
      <c r="CU15" s="152">
        <f t="shared" si="22"/>
        <v>0.19802633750288787</v>
      </c>
      <c r="CW15" s="160">
        <v>30299</v>
      </c>
      <c r="CX15" s="169"/>
      <c r="CY15" s="161">
        <v>29995</v>
      </c>
      <c r="DA15" s="162">
        <v>1561</v>
      </c>
      <c r="DC15" s="164">
        <v>852</v>
      </c>
    </row>
    <row r="16" spans="1:107" ht="26.25" customHeight="1">
      <c r="A16" s="148" t="s">
        <v>174</v>
      </c>
      <c r="B16" s="149">
        <v>87742</v>
      </c>
      <c r="C16" s="150">
        <f t="shared" si="17"/>
        <v>3</v>
      </c>
      <c r="D16" s="149">
        <v>42706</v>
      </c>
      <c r="E16" s="149">
        <v>45036</v>
      </c>
      <c r="F16" s="149">
        <v>85648</v>
      </c>
      <c r="G16" s="150">
        <f t="shared" si="18"/>
        <v>3</v>
      </c>
      <c r="H16" s="151">
        <v>-2.39</v>
      </c>
      <c r="I16" s="150">
        <f t="shared" si="3"/>
        <v>6</v>
      </c>
      <c r="J16" s="149">
        <v>27916</v>
      </c>
      <c r="K16" s="152">
        <f t="shared" si="19"/>
        <v>3.143072073362946</v>
      </c>
      <c r="L16" s="152">
        <v>3.09</v>
      </c>
      <c r="M16" s="150">
        <f t="shared" si="20"/>
        <v>10</v>
      </c>
      <c r="N16" s="149">
        <v>27597</v>
      </c>
      <c r="O16" s="152">
        <v>3.1</v>
      </c>
      <c r="P16" s="150">
        <f t="shared" si="21"/>
        <v>8</v>
      </c>
      <c r="Q16" s="151">
        <v>-1.14</v>
      </c>
      <c r="R16" s="150">
        <f t="shared" si="4"/>
        <v>12</v>
      </c>
      <c r="S16" s="152">
        <v>230.75</v>
      </c>
      <c r="T16" s="150">
        <f t="shared" si="5"/>
        <v>7</v>
      </c>
      <c r="U16" s="149">
        <v>14188</v>
      </c>
      <c r="V16" s="149">
        <v>3730</v>
      </c>
      <c r="W16" s="149">
        <v>3550</v>
      </c>
      <c r="X16" s="149">
        <v>183</v>
      </c>
      <c r="Y16" s="154">
        <v>4350</v>
      </c>
      <c r="Z16" s="149">
        <v>13300</v>
      </c>
      <c r="AA16" s="149">
        <v>369</v>
      </c>
      <c r="AB16" s="149">
        <v>14545</v>
      </c>
      <c r="AC16" s="149">
        <v>35705552</v>
      </c>
      <c r="AD16" s="149">
        <v>5114</v>
      </c>
      <c r="AE16" s="149">
        <v>45918</v>
      </c>
      <c r="AF16" s="149">
        <v>349</v>
      </c>
      <c r="AG16" s="149">
        <v>2138</v>
      </c>
      <c r="AH16" s="150">
        <v>8750872</v>
      </c>
      <c r="AI16" s="149">
        <v>1051</v>
      </c>
      <c r="AJ16" s="149">
        <v>5295</v>
      </c>
      <c r="AK16" s="150">
        <v>9113728</v>
      </c>
      <c r="AL16" s="170">
        <v>-5</v>
      </c>
      <c r="AM16" s="149">
        <v>33849870</v>
      </c>
      <c r="AN16" s="149">
        <v>34273155</v>
      </c>
      <c r="AO16" s="149">
        <v>31613288</v>
      </c>
      <c r="AP16" s="152">
        <v>0.81</v>
      </c>
      <c r="AQ16" s="156">
        <v>12.9</v>
      </c>
      <c r="AR16" s="156">
        <v>90</v>
      </c>
      <c r="AS16" s="149">
        <v>17</v>
      </c>
      <c r="AT16" s="149">
        <v>305</v>
      </c>
      <c r="AU16" s="149">
        <v>4966</v>
      </c>
      <c r="AV16" s="149">
        <v>8</v>
      </c>
      <c r="AW16" s="149">
        <v>200</v>
      </c>
      <c r="AX16" s="149">
        <v>2732</v>
      </c>
      <c r="AY16" s="149">
        <v>19654</v>
      </c>
      <c r="AZ16" s="152">
        <f t="shared" si="6"/>
        <v>3.9577124446234393</v>
      </c>
      <c r="BA16" s="149">
        <v>65816</v>
      </c>
      <c r="BB16" s="152">
        <f t="shared" si="7"/>
        <v>13.25332259363673</v>
      </c>
      <c r="BC16" s="153">
        <v>11725</v>
      </c>
      <c r="BD16" s="152">
        <f t="shared" si="8"/>
        <v>4.291727672035139</v>
      </c>
      <c r="BE16" s="149">
        <v>45865</v>
      </c>
      <c r="BF16" s="152">
        <f t="shared" si="9"/>
        <v>16.788067349926795</v>
      </c>
      <c r="BG16" s="149">
        <v>24</v>
      </c>
      <c r="BH16" s="149">
        <v>20</v>
      </c>
      <c r="BI16" s="149">
        <v>2</v>
      </c>
      <c r="BJ16" s="149">
        <v>18</v>
      </c>
      <c r="BK16" s="149">
        <v>82946</v>
      </c>
      <c r="BL16" s="156">
        <v>100</v>
      </c>
      <c r="BM16" s="156">
        <v>1022.471</v>
      </c>
      <c r="BN16" s="156">
        <v>819.087</v>
      </c>
      <c r="BO16" s="149">
        <v>65720</v>
      </c>
      <c r="BP16" s="157">
        <f t="shared" si="10"/>
        <v>767.3984119570295</v>
      </c>
      <c r="BQ16" s="153">
        <v>31079</v>
      </c>
      <c r="BR16" s="149">
        <v>76</v>
      </c>
      <c r="BS16" s="149">
        <v>17858</v>
      </c>
      <c r="BT16" s="149">
        <v>24</v>
      </c>
      <c r="BU16" s="149">
        <v>18393</v>
      </c>
      <c r="BV16" s="149">
        <v>23929</v>
      </c>
      <c r="BW16" s="149">
        <v>50221</v>
      </c>
      <c r="BX16" s="149">
        <v>62</v>
      </c>
      <c r="BY16" s="149">
        <v>213</v>
      </c>
      <c r="BZ16" s="152">
        <f t="shared" si="11"/>
        <v>2.487155534796824</v>
      </c>
      <c r="CA16" s="149">
        <v>133</v>
      </c>
      <c r="CB16" s="152">
        <f t="shared" si="12"/>
        <v>1.5530126109294722</v>
      </c>
      <c r="CC16" s="149">
        <v>45</v>
      </c>
      <c r="CD16" s="152">
        <f t="shared" si="13"/>
        <v>0.5254553946753854</v>
      </c>
      <c r="CE16" s="149">
        <v>3640</v>
      </c>
      <c r="CF16" s="149">
        <v>19572</v>
      </c>
      <c r="CG16" s="157">
        <v>5040419.457</v>
      </c>
      <c r="CH16" s="149">
        <v>20075</v>
      </c>
      <c r="CI16" s="149">
        <v>3234</v>
      </c>
      <c r="CJ16" s="149">
        <v>234637.2</v>
      </c>
      <c r="CK16" s="149">
        <v>176</v>
      </c>
      <c r="CL16" s="149">
        <v>572</v>
      </c>
      <c r="CM16" s="158">
        <f t="shared" si="14"/>
        <v>6.679121905651565</v>
      </c>
      <c r="CN16" s="149">
        <v>258</v>
      </c>
      <c r="CO16" s="152">
        <f t="shared" si="15"/>
        <v>3.012610929472209</v>
      </c>
      <c r="CP16" s="149">
        <v>344</v>
      </c>
      <c r="CQ16" s="152">
        <f t="shared" si="23"/>
        <v>4.016439379787036</v>
      </c>
      <c r="CR16" s="149">
        <v>423</v>
      </c>
      <c r="CS16" s="152">
        <f t="shared" si="16"/>
        <v>4.938819353633476</v>
      </c>
      <c r="CT16" s="149">
        <v>18</v>
      </c>
      <c r="CU16" s="152">
        <f t="shared" si="22"/>
        <v>0.21018215787015412</v>
      </c>
      <c r="CW16" s="160">
        <v>85640</v>
      </c>
      <c r="CX16" s="169"/>
      <c r="CY16" s="172">
        <v>85648</v>
      </c>
      <c r="DA16" s="173">
        <v>4966</v>
      </c>
      <c r="DC16" s="174">
        <v>2732</v>
      </c>
    </row>
    <row r="17" spans="1:107" ht="26.25" customHeight="1">
      <c r="A17" s="148" t="s">
        <v>175</v>
      </c>
      <c r="B17" s="149">
        <v>92318</v>
      </c>
      <c r="C17" s="150">
        <f t="shared" si="17"/>
        <v>2</v>
      </c>
      <c r="D17" s="149">
        <v>44349</v>
      </c>
      <c r="E17" s="149">
        <v>47969</v>
      </c>
      <c r="F17" s="149">
        <v>91926</v>
      </c>
      <c r="G17" s="150">
        <f t="shared" si="18"/>
        <v>2</v>
      </c>
      <c r="H17" s="151">
        <v>-0.42</v>
      </c>
      <c r="I17" s="150">
        <f t="shared" si="3"/>
        <v>2</v>
      </c>
      <c r="J17" s="149">
        <v>28035</v>
      </c>
      <c r="K17" s="152">
        <f t="shared" si="19"/>
        <v>3.2929552345282684</v>
      </c>
      <c r="L17" s="152">
        <v>3.26</v>
      </c>
      <c r="M17" s="150">
        <f t="shared" si="20"/>
        <v>6</v>
      </c>
      <c r="N17" s="149">
        <v>28754</v>
      </c>
      <c r="O17" s="152">
        <v>3.2</v>
      </c>
      <c r="P17" s="150">
        <f t="shared" si="21"/>
        <v>7</v>
      </c>
      <c r="Q17" s="151">
        <v>2.56</v>
      </c>
      <c r="R17" s="150">
        <f t="shared" si="4"/>
        <v>8</v>
      </c>
      <c r="S17" s="152">
        <v>209.91</v>
      </c>
      <c r="T17" s="150">
        <f t="shared" si="5"/>
        <v>9</v>
      </c>
      <c r="U17" s="149">
        <v>7364</v>
      </c>
      <c r="V17" s="149">
        <v>6710</v>
      </c>
      <c r="W17" s="149">
        <v>5970</v>
      </c>
      <c r="X17" s="149">
        <v>741</v>
      </c>
      <c r="Y17" s="154">
        <v>10670</v>
      </c>
      <c r="Z17" s="149">
        <v>23800</v>
      </c>
      <c r="AA17" s="149">
        <v>376</v>
      </c>
      <c r="AB17" s="149">
        <v>9758</v>
      </c>
      <c r="AC17" s="149">
        <v>30555246</v>
      </c>
      <c r="AD17" s="149">
        <v>4232</v>
      </c>
      <c r="AE17" s="149">
        <v>39126</v>
      </c>
      <c r="AF17" s="149">
        <v>158</v>
      </c>
      <c r="AG17" s="149">
        <v>1142</v>
      </c>
      <c r="AH17" s="150">
        <v>4609738</v>
      </c>
      <c r="AI17" s="153">
        <v>888</v>
      </c>
      <c r="AJ17" s="149">
        <v>5157</v>
      </c>
      <c r="AK17" s="150">
        <v>8466967</v>
      </c>
      <c r="AL17" s="155">
        <v>-6.2</v>
      </c>
      <c r="AM17" s="149">
        <v>31165000</v>
      </c>
      <c r="AN17" s="149">
        <v>32805502</v>
      </c>
      <c r="AO17" s="149">
        <v>31955353</v>
      </c>
      <c r="AP17" s="152">
        <v>0.75</v>
      </c>
      <c r="AQ17" s="156">
        <v>16.1</v>
      </c>
      <c r="AR17" s="156">
        <v>92.9</v>
      </c>
      <c r="AS17" s="149">
        <v>20</v>
      </c>
      <c r="AT17" s="149">
        <v>356</v>
      </c>
      <c r="AU17" s="149">
        <v>5924</v>
      </c>
      <c r="AV17" s="149">
        <v>6</v>
      </c>
      <c r="AW17" s="149">
        <v>197</v>
      </c>
      <c r="AX17" s="149">
        <v>3108</v>
      </c>
      <c r="AY17" s="153">
        <v>25650</v>
      </c>
      <c r="AZ17" s="152">
        <f t="shared" si="6"/>
        <v>4.329844699527347</v>
      </c>
      <c r="BA17" s="149">
        <v>80844</v>
      </c>
      <c r="BB17" s="152">
        <f t="shared" si="7"/>
        <v>13.646860229574612</v>
      </c>
      <c r="BC17" s="153">
        <v>11367</v>
      </c>
      <c r="BD17" s="152">
        <f t="shared" si="8"/>
        <v>3.6573359073359075</v>
      </c>
      <c r="BE17" s="149">
        <v>36287</v>
      </c>
      <c r="BF17" s="152">
        <f t="shared" si="9"/>
        <v>11.675353925353924</v>
      </c>
      <c r="BG17" s="149">
        <v>32</v>
      </c>
      <c r="BH17" s="149">
        <v>20</v>
      </c>
      <c r="BI17" s="149">
        <v>4</v>
      </c>
      <c r="BJ17" s="149">
        <v>26</v>
      </c>
      <c r="BK17" s="149">
        <v>93291</v>
      </c>
      <c r="BL17" s="156">
        <v>99.72101077475628</v>
      </c>
      <c r="BM17" s="156">
        <v>1015.9190000000001</v>
      </c>
      <c r="BN17" s="156">
        <v>780.325</v>
      </c>
      <c r="BO17" s="149">
        <v>74018</v>
      </c>
      <c r="BP17" s="157">
        <f t="shared" si="10"/>
        <v>803.5826728911084</v>
      </c>
      <c r="BQ17" s="153">
        <v>36839</v>
      </c>
      <c r="BR17" s="149">
        <v>62</v>
      </c>
      <c r="BS17" s="149">
        <v>19446</v>
      </c>
      <c r="BT17" s="149">
        <v>22</v>
      </c>
      <c r="BU17" s="149">
        <v>19358</v>
      </c>
      <c r="BV17" s="149">
        <v>26855</v>
      </c>
      <c r="BW17" s="149">
        <v>82146</v>
      </c>
      <c r="BX17" s="149">
        <v>57</v>
      </c>
      <c r="BY17" s="149">
        <v>223</v>
      </c>
      <c r="BZ17" s="152">
        <f t="shared" si="11"/>
        <v>2.4210183476278364</v>
      </c>
      <c r="CA17" s="149">
        <v>152</v>
      </c>
      <c r="CB17" s="152">
        <f t="shared" si="12"/>
        <v>1.6502008468135925</v>
      </c>
      <c r="CC17" s="149">
        <v>92</v>
      </c>
      <c r="CD17" s="152">
        <f t="shared" si="13"/>
        <v>0.9988057757029638</v>
      </c>
      <c r="CE17" s="149">
        <v>3935</v>
      </c>
      <c r="CF17" s="149">
        <v>20581</v>
      </c>
      <c r="CG17" s="157">
        <v>5478469.259</v>
      </c>
      <c r="CH17" s="149"/>
      <c r="CI17" s="171" t="s">
        <v>173</v>
      </c>
      <c r="CJ17" s="149"/>
      <c r="CK17" s="149">
        <v>181</v>
      </c>
      <c r="CL17" s="149">
        <v>650</v>
      </c>
      <c r="CM17" s="158">
        <f t="shared" si="14"/>
        <v>7.05677993703181</v>
      </c>
      <c r="CN17" s="149">
        <v>272</v>
      </c>
      <c r="CO17" s="152">
        <f t="shared" si="15"/>
        <v>2.95299098903485</v>
      </c>
      <c r="CP17" s="149">
        <v>378</v>
      </c>
      <c r="CQ17" s="152">
        <f t="shared" si="23"/>
        <v>4.112003132954769</v>
      </c>
      <c r="CR17" s="149">
        <v>452</v>
      </c>
      <c r="CS17" s="152">
        <f t="shared" si="16"/>
        <v>4.916998455279246</v>
      </c>
      <c r="CT17" s="149">
        <v>24</v>
      </c>
      <c r="CU17" s="152">
        <f t="shared" si="22"/>
        <v>0.26055802844425147</v>
      </c>
      <c r="CW17" s="160">
        <v>92110</v>
      </c>
      <c r="CY17" s="172">
        <v>91926</v>
      </c>
      <c r="DA17" s="173">
        <v>5924</v>
      </c>
      <c r="DC17" s="174">
        <v>3108</v>
      </c>
    </row>
    <row r="18" spans="1:107" s="159" customFormat="1" ht="26.25" customHeight="1">
      <c r="A18" s="148" t="s">
        <v>176</v>
      </c>
      <c r="B18" s="149">
        <v>20764</v>
      </c>
      <c r="C18" s="150">
        <f t="shared" si="17"/>
        <v>11</v>
      </c>
      <c r="D18" s="149">
        <v>10085</v>
      </c>
      <c r="E18" s="149">
        <v>10679</v>
      </c>
      <c r="F18" s="149">
        <v>20641</v>
      </c>
      <c r="G18" s="150">
        <f t="shared" si="18"/>
        <v>11</v>
      </c>
      <c r="H18" s="151">
        <v>-0.59</v>
      </c>
      <c r="I18" s="150">
        <f t="shared" si="3"/>
        <v>3</v>
      </c>
      <c r="J18" s="149">
        <v>6868</v>
      </c>
      <c r="K18" s="152">
        <f t="shared" si="19"/>
        <v>3.023296447291788</v>
      </c>
      <c r="L18" s="152">
        <v>3.08</v>
      </c>
      <c r="M18" s="150">
        <f t="shared" si="20"/>
        <v>11</v>
      </c>
      <c r="N18" s="149">
        <v>7213</v>
      </c>
      <c r="O18" s="152">
        <v>2.86</v>
      </c>
      <c r="P18" s="150">
        <f t="shared" si="21"/>
        <v>11</v>
      </c>
      <c r="Q18" s="151">
        <v>5.02</v>
      </c>
      <c r="R18" s="150">
        <f t="shared" si="4"/>
        <v>1</v>
      </c>
      <c r="S18" s="152">
        <v>94.34</v>
      </c>
      <c r="T18" s="150">
        <f t="shared" si="5"/>
        <v>15</v>
      </c>
      <c r="U18" s="149">
        <v>6873</v>
      </c>
      <c r="V18" s="149">
        <v>1040</v>
      </c>
      <c r="W18" s="149">
        <v>971</v>
      </c>
      <c r="X18" s="149">
        <v>65</v>
      </c>
      <c r="Y18" s="154">
        <v>1010</v>
      </c>
      <c r="Z18" s="149">
        <v>3400</v>
      </c>
      <c r="AA18" s="149">
        <v>67</v>
      </c>
      <c r="AB18" s="149">
        <v>1029</v>
      </c>
      <c r="AC18" s="149">
        <v>1274728</v>
      </c>
      <c r="AD18" s="149">
        <v>959</v>
      </c>
      <c r="AE18" s="149">
        <v>8984</v>
      </c>
      <c r="AF18" s="149">
        <v>26</v>
      </c>
      <c r="AG18" s="149">
        <v>198</v>
      </c>
      <c r="AH18" s="150">
        <v>797735</v>
      </c>
      <c r="AI18" s="149">
        <v>203</v>
      </c>
      <c r="AJ18" s="149">
        <v>900</v>
      </c>
      <c r="AK18" s="150">
        <v>1118580</v>
      </c>
      <c r="AL18" s="170">
        <v>-4.5</v>
      </c>
      <c r="AM18" s="149">
        <v>8223400</v>
      </c>
      <c r="AN18" s="149">
        <v>9449151</v>
      </c>
      <c r="AO18" s="149">
        <v>8956209</v>
      </c>
      <c r="AP18" s="152">
        <v>0.45</v>
      </c>
      <c r="AQ18" s="156">
        <v>15.8</v>
      </c>
      <c r="AR18" s="156">
        <v>80.1</v>
      </c>
      <c r="AS18" s="149">
        <v>7</v>
      </c>
      <c r="AT18" s="149">
        <v>89</v>
      </c>
      <c r="AU18" s="149">
        <v>1150</v>
      </c>
      <c r="AV18" s="149">
        <v>3</v>
      </c>
      <c r="AW18" s="149">
        <v>50</v>
      </c>
      <c r="AX18" s="149">
        <v>577</v>
      </c>
      <c r="AY18" s="149">
        <v>6757</v>
      </c>
      <c r="AZ18" s="152">
        <f t="shared" si="6"/>
        <v>5.875652173913044</v>
      </c>
      <c r="BA18" s="149">
        <v>19818</v>
      </c>
      <c r="BB18" s="152">
        <f t="shared" si="7"/>
        <v>17.23304347826087</v>
      </c>
      <c r="BC18" s="153">
        <v>5130</v>
      </c>
      <c r="BD18" s="152">
        <f t="shared" si="8"/>
        <v>8.890814558058926</v>
      </c>
      <c r="BE18" s="149">
        <v>11117</v>
      </c>
      <c r="BF18" s="152">
        <f t="shared" si="9"/>
        <v>19.26689774696707</v>
      </c>
      <c r="BG18" s="149">
        <v>8</v>
      </c>
      <c r="BH18" s="149">
        <v>3</v>
      </c>
      <c r="BI18" s="149">
        <v>3</v>
      </c>
      <c r="BJ18" s="149">
        <v>7</v>
      </c>
      <c r="BK18" s="149">
        <v>19545</v>
      </c>
      <c r="BL18" s="156">
        <v>99.19809166116835</v>
      </c>
      <c r="BM18" s="156">
        <v>261.722</v>
      </c>
      <c r="BN18" s="156">
        <v>201.773</v>
      </c>
      <c r="BO18" s="149">
        <v>15009</v>
      </c>
      <c r="BP18" s="157">
        <f t="shared" si="10"/>
        <v>737.3256042444489</v>
      </c>
      <c r="BQ18" s="153">
        <v>7705</v>
      </c>
      <c r="BR18" s="149">
        <v>25</v>
      </c>
      <c r="BS18" s="149">
        <v>3768</v>
      </c>
      <c r="BT18" s="149">
        <v>6</v>
      </c>
      <c r="BU18" s="149">
        <v>5774</v>
      </c>
      <c r="BV18" s="149">
        <v>4694</v>
      </c>
      <c r="BW18" s="149">
        <v>14714</v>
      </c>
      <c r="BX18" s="149">
        <v>13</v>
      </c>
      <c r="BY18" s="149">
        <v>68</v>
      </c>
      <c r="BZ18" s="152">
        <f t="shared" si="11"/>
        <v>3.340538416191786</v>
      </c>
      <c r="CA18" s="149">
        <v>50</v>
      </c>
      <c r="CB18" s="152">
        <f t="shared" si="12"/>
        <v>2.4562782471998426</v>
      </c>
      <c r="CC18" s="149">
        <v>27</v>
      </c>
      <c r="CD18" s="152">
        <f t="shared" si="13"/>
        <v>1.326390253487915</v>
      </c>
      <c r="CE18" s="149">
        <v>1141</v>
      </c>
      <c r="CF18" s="149">
        <v>4253</v>
      </c>
      <c r="CG18" s="157">
        <v>1298375.578</v>
      </c>
      <c r="CH18" s="149">
        <v>5102</v>
      </c>
      <c r="CI18" s="149">
        <v>832</v>
      </c>
      <c r="CJ18" s="149">
        <v>245668</v>
      </c>
      <c r="CK18" s="149">
        <v>53</v>
      </c>
      <c r="CL18" s="149">
        <v>80</v>
      </c>
      <c r="CM18" s="158">
        <f t="shared" si="14"/>
        <v>3.930045195519749</v>
      </c>
      <c r="CN18" s="149">
        <v>38</v>
      </c>
      <c r="CO18" s="152">
        <f t="shared" si="15"/>
        <v>1.8667714678718805</v>
      </c>
      <c r="CP18" s="149">
        <v>70</v>
      </c>
      <c r="CQ18" s="152">
        <f t="shared" si="23"/>
        <v>3.3913085606317526</v>
      </c>
      <c r="CR18" s="149">
        <v>86</v>
      </c>
      <c r="CS18" s="152">
        <f t="shared" si="16"/>
        <v>4.166464803061867</v>
      </c>
      <c r="CT18" s="149">
        <v>5</v>
      </c>
      <c r="CU18" s="152">
        <f t="shared" si="22"/>
        <v>0.24562782471998432</v>
      </c>
      <c r="CW18" s="160">
        <v>20356</v>
      </c>
      <c r="CY18" s="161">
        <v>20641</v>
      </c>
      <c r="DA18" s="162">
        <v>1150</v>
      </c>
      <c r="DC18" s="164">
        <v>577</v>
      </c>
    </row>
    <row r="19" spans="1:107" s="159" customFormat="1" ht="26.25" customHeight="1">
      <c r="A19" s="148" t="s">
        <v>177</v>
      </c>
      <c r="B19" s="149">
        <v>3405</v>
      </c>
      <c r="C19" s="150">
        <f t="shared" si="17"/>
        <v>17</v>
      </c>
      <c r="D19" s="149">
        <v>1643</v>
      </c>
      <c r="E19" s="149">
        <v>1762</v>
      </c>
      <c r="F19" s="149">
        <v>3047</v>
      </c>
      <c r="G19" s="150">
        <f t="shared" si="18"/>
        <v>17</v>
      </c>
      <c r="H19" s="151">
        <v>-10.51</v>
      </c>
      <c r="I19" s="150">
        <f t="shared" si="3"/>
        <v>17</v>
      </c>
      <c r="J19" s="149">
        <v>1060</v>
      </c>
      <c r="K19" s="152">
        <f t="shared" si="19"/>
        <v>3.2122641509433962</v>
      </c>
      <c r="L19" s="152">
        <v>3.2</v>
      </c>
      <c r="M19" s="150">
        <f t="shared" si="20"/>
        <v>8</v>
      </c>
      <c r="N19" s="149">
        <v>1008</v>
      </c>
      <c r="O19" s="152">
        <v>3.02</v>
      </c>
      <c r="P19" s="150">
        <f t="shared" si="21"/>
        <v>10</v>
      </c>
      <c r="Q19" s="151">
        <v>-4.91</v>
      </c>
      <c r="R19" s="150">
        <f t="shared" si="4"/>
        <v>17</v>
      </c>
      <c r="S19" s="152">
        <v>194.72</v>
      </c>
      <c r="T19" s="150">
        <f t="shared" si="5"/>
        <v>10</v>
      </c>
      <c r="U19" s="149">
        <v>17851</v>
      </c>
      <c r="V19" s="149">
        <v>486</v>
      </c>
      <c r="W19" s="149">
        <v>432</v>
      </c>
      <c r="X19" s="149">
        <v>54</v>
      </c>
      <c r="Y19" s="154">
        <v>500</v>
      </c>
      <c r="Z19" s="149">
        <v>1350</v>
      </c>
      <c r="AA19" s="149">
        <v>14</v>
      </c>
      <c r="AB19" s="150">
        <v>217</v>
      </c>
      <c r="AC19" s="150">
        <v>228086</v>
      </c>
      <c r="AD19" s="149">
        <v>195</v>
      </c>
      <c r="AE19" s="149">
        <v>1120</v>
      </c>
      <c r="AF19" s="149">
        <v>2</v>
      </c>
      <c r="AG19" s="150">
        <v>11</v>
      </c>
      <c r="AH19" s="150" t="s">
        <v>178</v>
      </c>
      <c r="AI19" s="149">
        <v>48</v>
      </c>
      <c r="AJ19" s="149">
        <v>147</v>
      </c>
      <c r="AK19" s="150" t="s">
        <v>178</v>
      </c>
      <c r="AL19" s="170">
        <v>-2.7</v>
      </c>
      <c r="AM19" s="149">
        <v>2650500</v>
      </c>
      <c r="AN19" s="149">
        <v>3488039</v>
      </c>
      <c r="AO19" s="149">
        <v>2967620</v>
      </c>
      <c r="AP19" s="152">
        <v>0.15</v>
      </c>
      <c r="AQ19" s="156">
        <v>16.1</v>
      </c>
      <c r="AR19" s="156">
        <v>78</v>
      </c>
      <c r="AS19" s="149">
        <v>2</v>
      </c>
      <c r="AT19" s="149">
        <v>18</v>
      </c>
      <c r="AU19" s="149">
        <v>126</v>
      </c>
      <c r="AV19" s="149">
        <v>1</v>
      </c>
      <c r="AW19" s="149">
        <v>11</v>
      </c>
      <c r="AX19" s="149">
        <v>75</v>
      </c>
      <c r="AY19" s="149">
        <v>1553</v>
      </c>
      <c r="AZ19" s="152">
        <f t="shared" si="6"/>
        <v>12.325396825396826</v>
      </c>
      <c r="BA19" s="149">
        <v>4487</v>
      </c>
      <c r="BB19" s="152">
        <f t="shared" si="7"/>
        <v>35.611111111111114</v>
      </c>
      <c r="BC19" s="153">
        <v>2127</v>
      </c>
      <c r="BD19" s="152">
        <f t="shared" si="8"/>
        <v>28.36</v>
      </c>
      <c r="BE19" s="149">
        <v>3079</v>
      </c>
      <c r="BF19" s="152">
        <f t="shared" si="9"/>
        <v>41.053333333333335</v>
      </c>
      <c r="BG19" s="149">
        <v>1</v>
      </c>
      <c r="BH19" s="149">
        <v>1</v>
      </c>
      <c r="BI19" s="149">
        <v>1</v>
      </c>
      <c r="BJ19" s="149">
        <v>1</v>
      </c>
      <c r="BK19" s="149">
        <v>3083</v>
      </c>
      <c r="BL19" s="156">
        <v>93.42424242424242</v>
      </c>
      <c r="BM19" s="156">
        <v>163.576</v>
      </c>
      <c r="BN19" s="156">
        <v>87.214</v>
      </c>
      <c r="BO19" s="149">
        <v>2985</v>
      </c>
      <c r="BP19" s="157">
        <f t="shared" si="10"/>
        <v>956.424223005447</v>
      </c>
      <c r="BQ19" s="153">
        <v>1171</v>
      </c>
      <c r="BR19" s="149">
        <v>2</v>
      </c>
      <c r="BS19" s="149">
        <v>678</v>
      </c>
      <c r="BT19" s="149">
        <v>2</v>
      </c>
      <c r="BU19" s="149">
        <v>1156</v>
      </c>
      <c r="BV19" s="149">
        <v>518</v>
      </c>
      <c r="BW19" s="149">
        <v>2089</v>
      </c>
      <c r="BX19" s="149">
        <v>5</v>
      </c>
      <c r="BY19" s="149">
        <v>20</v>
      </c>
      <c r="BZ19" s="152">
        <f t="shared" si="11"/>
        <v>6.408202499198975</v>
      </c>
      <c r="CA19" s="149">
        <v>7</v>
      </c>
      <c r="CB19" s="152">
        <f t="shared" si="12"/>
        <v>2.242870874719641</v>
      </c>
      <c r="CC19" s="149">
        <v>3</v>
      </c>
      <c r="CD19" s="152">
        <f t="shared" si="13"/>
        <v>0.9612303748798462</v>
      </c>
      <c r="CE19" s="149">
        <v>336</v>
      </c>
      <c r="CF19" s="149">
        <v>800</v>
      </c>
      <c r="CG19" s="157">
        <v>235301.3</v>
      </c>
      <c r="CH19" s="149">
        <v>1323</v>
      </c>
      <c r="CI19" s="149">
        <v>182</v>
      </c>
      <c r="CJ19" s="149">
        <v>211755.1</v>
      </c>
      <c r="CK19" s="149">
        <v>17</v>
      </c>
      <c r="CL19" s="149">
        <v>6</v>
      </c>
      <c r="CM19" s="158">
        <f t="shared" si="14"/>
        <v>1.9224607497596924</v>
      </c>
      <c r="CN19" s="149">
        <v>0</v>
      </c>
      <c r="CO19" s="152">
        <f t="shared" si="15"/>
        <v>0</v>
      </c>
      <c r="CP19" s="149">
        <v>5</v>
      </c>
      <c r="CQ19" s="152">
        <f t="shared" si="23"/>
        <v>1.6409583196586808</v>
      </c>
      <c r="CR19" s="149">
        <v>5</v>
      </c>
      <c r="CS19" s="152">
        <f t="shared" si="16"/>
        <v>1.6409583196586808</v>
      </c>
      <c r="CT19" s="149">
        <v>2</v>
      </c>
      <c r="CU19" s="152">
        <f t="shared" si="22"/>
        <v>0.6408202499198975</v>
      </c>
      <c r="CW19" s="160">
        <v>3121</v>
      </c>
      <c r="CY19" s="161">
        <v>3047</v>
      </c>
      <c r="DA19" s="162">
        <v>126</v>
      </c>
      <c r="DC19" s="164">
        <v>75</v>
      </c>
    </row>
    <row r="20" spans="1:107" s="159" customFormat="1" ht="26.25" customHeight="1">
      <c r="A20" s="148" t="s">
        <v>179</v>
      </c>
      <c r="B20" s="149">
        <v>12274</v>
      </c>
      <c r="C20" s="150">
        <f t="shared" si="17"/>
        <v>13</v>
      </c>
      <c r="D20" s="149">
        <v>5850</v>
      </c>
      <c r="E20" s="149">
        <v>6424</v>
      </c>
      <c r="F20" s="149">
        <v>11553</v>
      </c>
      <c r="G20" s="150">
        <f t="shared" si="18"/>
        <v>13</v>
      </c>
      <c r="H20" s="151">
        <v>-5.87</v>
      </c>
      <c r="I20" s="150">
        <f t="shared" si="3"/>
        <v>14</v>
      </c>
      <c r="J20" s="149">
        <v>3542</v>
      </c>
      <c r="K20" s="152">
        <f t="shared" si="19"/>
        <v>3.465273856578204</v>
      </c>
      <c r="L20" s="152">
        <v>3.4</v>
      </c>
      <c r="M20" s="150">
        <f t="shared" si="20"/>
        <v>2</v>
      </c>
      <c r="N20" s="149">
        <v>3471</v>
      </c>
      <c r="O20" s="152">
        <v>3.33</v>
      </c>
      <c r="P20" s="150">
        <f t="shared" si="21"/>
        <v>2</v>
      </c>
      <c r="Q20" s="151">
        <v>-2</v>
      </c>
      <c r="R20" s="150">
        <f t="shared" si="4"/>
        <v>13</v>
      </c>
      <c r="S20" s="152">
        <v>343.84</v>
      </c>
      <c r="T20" s="150">
        <f t="shared" si="5"/>
        <v>3</v>
      </c>
      <c r="U20" s="149">
        <v>31463</v>
      </c>
      <c r="V20" s="149">
        <v>1070</v>
      </c>
      <c r="W20" s="149">
        <v>965</v>
      </c>
      <c r="X20" s="149">
        <v>100</v>
      </c>
      <c r="Y20" s="154">
        <v>1080</v>
      </c>
      <c r="Z20" s="149">
        <v>3230</v>
      </c>
      <c r="AA20" s="149">
        <v>27</v>
      </c>
      <c r="AB20" s="150">
        <v>611</v>
      </c>
      <c r="AC20" s="150">
        <v>1112778</v>
      </c>
      <c r="AD20" s="149">
        <v>569</v>
      </c>
      <c r="AE20" s="149">
        <v>3403</v>
      </c>
      <c r="AF20" s="149">
        <v>2</v>
      </c>
      <c r="AG20" s="150">
        <v>2</v>
      </c>
      <c r="AH20" s="150" t="s">
        <v>178</v>
      </c>
      <c r="AI20" s="149">
        <v>116</v>
      </c>
      <c r="AJ20" s="149">
        <v>624</v>
      </c>
      <c r="AK20" s="150" t="s">
        <v>178</v>
      </c>
      <c r="AL20" s="170">
        <v>-5.3</v>
      </c>
      <c r="AM20" s="149">
        <v>7986654</v>
      </c>
      <c r="AN20" s="149">
        <v>9803265</v>
      </c>
      <c r="AO20" s="149">
        <v>9165823</v>
      </c>
      <c r="AP20" s="152">
        <v>0.31</v>
      </c>
      <c r="AQ20" s="156">
        <v>16.4</v>
      </c>
      <c r="AR20" s="156">
        <v>85</v>
      </c>
      <c r="AS20" s="149">
        <v>4</v>
      </c>
      <c r="AT20" s="149">
        <v>54</v>
      </c>
      <c r="AU20" s="149">
        <v>651</v>
      </c>
      <c r="AV20" s="149">
        <v>3</v>
      </c>
      <c r="AW20" s="149">
        <v>40</v>
      </c>
      <c r="AX20" s="149">
        <v>364</v>
      </c>
      <c r="AY20" s="149">
        <v>5987</v>
      </c>
      <c r="AZ20" s="152">
        <f t="shared" si="6"/>
        <v>9.196620583717358</v>
      </c>
      <c r="BA20" s="149">
        <v>16337</v>
      </c>
      <c r="BB20" s="152">
        <f t="shared" si="7"/>
        <v>25.095238095238095</v>
      </c>
      <c r="BC20" s="153">
        <v>4894</v>
      </c>
      <c r="BD20" s="152">
        <f t="shared" si="8"/>
        <v>13.445054945054945</v>
      </c>
      <c r="BE20" s="149">
        <v>9400</v>
      </c>
      <c r="BF20" s="152">
        <f t="shared" si="9"/>
        <v>25.824175824175825</v>
      </c>
      <c r="BG20" s="149">
        <v>5</v>
      </c>
      <c r="BH20" s="149">
        <v>2</v>
      </c>
      <c r="BI20" s="149">
        <v>3</v>
      </c>
      <c r="BJ20" s="149">
        <v>10</v>
      </c>
      <c r="BK20" s="149">
        <v>11635</v>
      </c>
      <c r="BL20" s="156">
        <v>96.86953625842978</v>
      </c>
      <c r="BM20" s="156">
        <v>425.78000000000003</v>
      </c>
      <c r="BN20" s="156">
        <v>293.603</v>
      </c>
      <c r="BO20" s="149">
        <v>9744</v>
      </c>
      <c r="BP20" s="157">
        <f t="shared" si="10"/>
        <v>837.9772961816305</v>
      </c>
      <c r="BQ20" s="153">
        <v>4332</v>
      </c>
      <c r="BR20" s="149">
        <v>5</v>
      </c>
      <c r="BS20" s="149">
        <v>2542</v>
      </c>
      <c r="BT20" s="149">
        <v>7</v>
      </c>
      <c r="BU20" s="149">
        <v>3640</v>
      </c>
      <c r="BV20" s="149">
        <v>2676</v>
      </c>
      <c r="BW20" s="149">
        <v>4626</v>
      </c>
      <c r="BX20" s="149">
        <v>7</v>
      </c>
      <c r="BY20" s="149">
        <v>52</v>
      </c>
      <c r="BZ20" s="152">
        <f t="shared" si="11"/>
        <v>4.471964224286206</v>
      </c>
      <c r="CA20" s="149">
        <v>26</v>
      </c>
      <c r="CB20" s="152">
        <f t="shared" si="12"/>
        <v>2.235982112143103</v>
      </c>
      <c r="CC20" s="149">
        <v>16</v>
      </c>
      <c r="CD20" s="152">
        <f t="shared" si="13"/>
        <v>1.3759889920880632</v>
      </c>
      <c r="CE20" s="149">
        <v>677</v>
      </c>
      <c r="CF20" s="149">
        <v>2772</v>
      </c>
      <c r="CG20" s="157">
        <v>831013.65</v>
      </c>
      <c r="CH20" s="149">
        <v>3547</v>
      </c>
      <c r="CI20" s="149">
        <v>622</v>
      </c>
      <c r="CJ20" s="150">
        <v>259016.4</v>
      </c>
      <c r="CK20" s="149">
        <v>52</v>
      </c>
      <c r="CL20" s="149">
        <v>53</v>
      </c>
      <c r="CM20" s="158">
        <f t="shared" si="14"/>
        <v>4.55796353629171</v>
      </c>
      <c r="CN20" s="149">
        <v>14</v>
      </c>
      <c r="CO20" s="152">
        <f t="shared" si="15"/>
        <v>1.2039903680770554</v>
      </c>
      <c r="CP20" s="149">
        <v>29</v>
      </c>
      <c r="CQ20" s="152">
        <f t="shared" si="23"/>
        <v>2.5101705184800482</v>
      </c>
      <c r="CR20" s="149">
        <v>39</v>
      </c>
      <c r="CS20" s="152">
        <f t="shared" si="16"/>
        <v>3.3757465593352376</v>
      </c>
      <c r="CT20" s="149">
        <v>5</v>
      </c>
      <c r="CU20" s="152">
        <f t="shared" si="22"/>
        <v>0.4299965600275198</v>
      </c>
      <c r="CW20" s="160">
        <v>11628</v>
      </c>
      <c r="CY20" s="161">
        <v>11553</v>
      </c>
      <c r="DA20" s="162">
        <v>651</v>
      </c>
      <c r="DC20" s="164">
        <v>364</v>
      </c>
    </row>
    <row r="21" spans="1:107" s="159" customFormat="1" ht="26.25" customHeight="1">
      <c r="A21" s="148" t="s">
        <v>180</v>
      </c>
      <c r="B21" s="149">
        <v>23995</v>
      </c>
      <c r="C21" s="150">
        <f t="shared" si="17"/>
        <v>10</v>
      </c>
      <c r="D21" s="149">
        <v>11447</v>
      </c>
      <c r="E21" s="149">
        <v>12548</v>
      </c>
      <c r="F21" s="149">
        <v>23168</v>
      </c>
      <c r="G21" s="150">
        <f t="shared" si="18"/>
        <v>10</v>
      </c>
      <c r="H21" s="151">
        <v>-3.45</v>
      </c>
      <c r="I21" s="150">
        <f t="shared" si="3"/>
        <v>8</v>
      </c>
      <c r="J21" s="149">
        <v>6670</v>
      </c>
      <c r="K21" s="152">
        <f t="shared" si="19"/>
        <v>3.5974512743628186</v>
      </c>
      <c r="L21" s="152">
        <v>3.5</v>
      </c>
      <c r="M21" s="150">
        <f t="shared" si="20"/>
        <v>1</v>
      </c>
      <c r="N21" s="149">
        <v>6729</v>
      </c>
      <c r="O21" s="152">
        <v>3.44</v>
      </c>
      <c r="P21" s="150">
        <f t="shared" si="21"/>
        <v>1</v>
      </c>
      <c r="Q21" s="151">
        <v>0.88</v>
      </c>
      <c r="R21" s="150">
        <f t="shared" si="4"/>
        <v>9</v>
      </c>
      <c r="S21" s="152">
        <v>152.96</v>
      </c>
      <c r="T21" s="150">
        <f t="shared" si="5"/>
        <v>12</v>
      </c>
      <c r="U21" s="149">
        <v>11380</v>
      </c>
      <c r="V21" s="149">
        <v>1420</v>
      </c>
      <c r="W21" s="149">
        <v>1250</v>
      </c>
      <c r="X21" s="149">
        <v>165</v>
      </c>
      <c r="Y21" s="154">
        <v>1500</v>
      </c>
      <c r="Z21" s="149">
        <v>4410</v>
      </c>
      <c r="AA21" s="149">
        <v>89</v>
      </c>
      <c r="AB21" s="150">
        <v>1842</v>
      </c>
      <c r="AC21" s="150">
        <v>2915150</v>
      </c>
      <c r="AD21" s="149">
        <v>1335</v>
      </c>
      <c r="AE21" s="149">
        <v>8552</v>
      </c>
      <c r="AF21" s="149">
        <v>40</v>
      </c>
      <c r="AG21" s="150">
        <v>174</v>
      </c>
      <c r="AH21" s="150">
        <v>610030</v>
      </c>
      <c r="AI21" s="149">
        <v>278</v>
      </c>
      <c r="AJ21" s="149">
        <v>1121</v>
      </c>
      <c r="AK21" s="150">
        <v>1459772</v>
      </c>
      <c r="AL21" s="170">
        <v>-5.9</v>
      </c>
      <c r="AM21" s="149">
        <v>12307841</v>
      </c>
      <c r="AN21" s="149">
        <v>13961296</v>
      </c>
      <c r="AO21" s="149">
        <v>12975154</v>
      </c>
      <c r="AP21" s="152">
        <v>0.37</v>
      </c>
      <c r="AQ21" s="156">
        <v>16.4</v>
      </c>
      <c r="AR21" s="156">
        <v>88.1</v>
      </c>
      <c r="AS21" s="149">
        <v>8</v>
      </c>
      <c r="AT21" s="149">
        <v>108</v>
      </c>
      <c r="AU21" s="149">
        <v>1313</v>
      </c>
      <c r="AV21" s="149">
        <v>4</v>
      </c>
      <c r="AW21" s="149">
        <v>74</v>
      </c>
      <c r="AX21" s="149">
        <v>748</v>
      </c>
      <c r="AY21" s="149">
        <v>8651</v>
      </c>
      <c r="AZ21" s="152">
        <f t="shared" si="6"/>
        <v>6.588728103579589</v>
      </c>
      <c r="BA21" s="149">
        <v>27053</v>
      </c>
      <c r="BB21" s="152">
        <f t="shared" si="7"/>
        <v>20.603960396039604</v>
      </c>
      <c r="BC21" s="153">
        <v>9322</v>
      </c>
      <c r="BD21" s="152">
        <f t="shared" si="8"/>
        <v>12.462566844919786</v>
      </c>
      <c r="BE21" s="149">
        <v>18253</v>
      </c>
      <c r="BF21" s="152">
        <f t="shared" si="9"/>
        <v>24.4024064171123</v>
      </c>
      <c r="BG21" s="149">
        <v>14</v>
      </c>
      <c r="BH21" s="149">
        <v>0</v>
      </c>
      <c r="BI21" s="149">
        <v>4</v>
      </c>
      <c r="BJ21" s="149">
        <v>5</v>
      </c>
      <c r="BK21" s="149">
        <v>24064</v>
      </c>
      <c r="BL21" s="156">
        <v>99.58204014069936</v>
      </c>
      <c r="BM21" s="156">
        <v>462.51099999999997</v>
      </c>
      <c r="BN21" s="156">
        <v>344.781</v>
      </c>
      <c r="BO21" s="149">
        <v>19122</v>
      </c>
      <c r="BP21" s="157">
        <f t="shared" si="10"/>
        <v>826.0400017279364</v>
      </c>
      <c r="BQ21" s="153">
        <v>8623</v>
      </c>
      <c r="BR21" s="149">
        <v>18</v>
      </c>
      <c r="BS21" s="149">
        <v>5211</v>
      </c>
      <c r="BT21" s="149">
        <v>10</v>
      </c>
      <c r="BU21" s="149">
        <v>6975</v>
      </c>
      <c r="BV21" s="149">
        <v>6349</v>
      </c>
      <c r="BW21" s="149">
        <v>14556</v>
      </c>
      <c r="BX21" s="149">
        <v>14</v>
      </c>
      <c r="BY21" s="149">
        <v>76</v>
      </c>
      <c r="BZ21" s="152">
        <f t="shared" si="11"/>
        <v>3.2830791826860772</v>
      </c>
      <c r="CA21" s="149">
        <v>48</v>
      </c>
      <c r="CB21" s="152">
        <f t="shared" si="12"/>
        <v>2.073523694328049</v>
      </c>
      <c r="CC21" s="149">
        <v>23</v>
      </c>
      <c r="CD21" s="152">
        <f t="shared" si="13"/>
        <v>0.9935634368655234</v>
      </c>
      <c r="CE21" s="149">
        <v>1458</v>
      </c>
      <c r="CF21" s="149">
        <v>5612</v>
      </c>
      <c r="CG21" s="157">
        <v>1567088.363</v>
      </c>
      <c r="CH21" s="149">
        <v>6346</v>
      </c>
      <c r="CI21" s="149">
        <v>981</v>
      </c>
      <c r="CJ21" s="150">
        <v>260612.8</v>
      </c>
      <c r="CK21" s="149">
        <v>70</v>
      </c>
      <c r="CL21" s="149">
        <v>168</v>
      </c>
      <c r="CM21" s="158">
        <f t="shared" si="14"/>
        <v>7.25733293014817</v>
      </c>
      <c r="CN21" s="149">
        <v>56</v>
      </c>
      <c r="CO21" s="152">
        <f t="shared" si="15"/>
        <v>2.419110976716057</v>
      </c>
      <c r="CP21" s="149">
        <v>69</v>
      </c>
      <c r="CQ21" s="152">
        <f t="shared" si="23"/>
        <v>2.9782458563535914</v>
      </c>
      <c r="CR21" s="149">
        <v>82</v>
      </c>
      <c r="CS21" s="152">
        <f t="shared" si="16"/>
        <v>3.539364640883978</v>
      </c>
      <c r="CT21" s="149">
        <v>10</v>
      </c>
      <c r="CU21" s="152">
        <f t="shared" si="22"/>
        <v>0.43198410298501017</v>
      </c>
      <c r="CW21" s="160">
        <v>23149</v>
      </c>
      <c r="CY21" s="161">
        <v>23168</v>
      </c>
      <c r="DA21" s="162">
        <v>1313</v>
      </c>
      <c r="DC21" s="164">
        <v>748</v>
      </c>
    </row>
    <row r="22" spans="1:107" s="159" customFormat="1" ht="26.25" customHeight="1">
      <c r="A22" s="148" t="s">
        <v>181</v>
      </c>
      <c r="B22" s="149">
        <v>11023</v>
      </c>
      <c r="C22" s="150">
        <f t="shared" si="17"/>
        <v>15</v>
      </c>
      <c r="D22" s="149">
        <v>5364</v>
      </c>
      <c r="E22" s="149">
        <v>5659</v>
      </c>
      <c r="F22" s="149">
        <v>10566</v>
      </c>
      <c r="G22" s="150">
        <f t="shared" si="18"/>
        <v>15</v>
      </c>
      <c r="H22" s="151">
        <v>-4.15</v>
      </c>
      <c r="I22" s="150">
        <f t="shared" si="3"/>
        <v>11</v>
      </c>
      <c r="J22" s="149">
        <v>3760</v>
      </c>
      <c r="K22" s="152">
        <f t="shared" si="19"/>
        <v>2.931648936170213</v>
      </c>
      <c r="L22" s="152">
        <v>2.91</v>
      </c>
      <c r="M22" s="150">
        <f t="shared" si="20"/>
        <v>12</v>
      </c>
      <c r="N22" s="149">
        <v>3913</v>
      </c>
      <c r="O22" s="152">
        <v>2.7</v>
      </c>
      <c r="P22" s="150">
        <f t="shared" si="21"/>
        <v>16</v>
      </c>
      <c r="Q22" s="151">
        <v>4.07</v>
      </c>
      <c r="R22" s="150">
        <f t="shared" si="4"/>
        <v>3</v>
      </c>
      <c r="S22" s="152">
        <v>152.32</v>
      </c>
      <c r="T22" s="150">
        <f t="shared" si="5"/>
        <v>13</v>
      </c>
      <c r="U22" s="149">
        <v>12570</v>
      </c>
      <c r="V22" s="149">
        <v>881</v>
      </c>
      <c r="W22" s="149">
        <v>803</v>
      </c>
      <c r="X22" s="149">
        <v>78</v>
      </c>
      <c r="Y22" s="154">
        <v>950</v>
      </c>
      <c r="Z22" s="149">
        <v>2810</v>
      </c>
      <c r="AA22" s="149">
        <v>20</v>
      </c>
      <c r="AB22" s="150">
        <v>285</v>
      </c>
      <c r="AC22" s="150">
        <v>359184</v>
      </c>
      <c r="AD22" s="149">
        <v>665</v>
      </c>
      <c r="AE22" s="149">
        <v>5549</v>
      </c>
      <c r="AF22" s="149">
        <v>26</v>
      </c>
      <c r="AG22" s="149">
        <v>82</v>
      </c>
      <c r="AH22" s="150">
        <v>204890</v>
      </c>
      <c r="AI22" s="149">
        <v>112</v>
      </c>
      <c r="AJ22" s="149">
        <v>579</v>
      </c>
      <c r="AK22" s="150">
        <v>724812</v>
      </c>
      <c r="AL22" s="170">
        <v>-3</v>
      </c>
      <c r="AM22" s="149">
        <v>6966461</v>
      </c>
      <c r="AN22" s="149">
        <v>8612825</v>
      </c>
      <c r="AO22" s="149">
        <v>8267888</v>
      </c>
      <c r="AP22" s="152">
        <v>0.73</v>
      </c>
      <c r="AQ22" s="156">
        <v>16.4</v>
      </c>
      <c r="AR22" s="156">
        <v>92.1</v>
      </c>
      <c r="AS22" s="149">
        <v>7</v>
      </c>
      <c r="AT22" s="149">
        <v>75</v>
      </c>
      <c r="AU22" s="149">
        <v>482</v>
      </c>
      <c r="AV22" s="149">
        <v>2</v>
      </c>
      <c r="AW22" s="149">
        <v>31</v>
      </c>
      <c r="AX22" s="149">
        <v>282</v>
      </c>
      <c r="AY22" s="149">
        <v>5366</v>
      </c>
      <c r="AZ22" s="152">
        <f t="shared" si="6"/>
        <v>11.132780082987551</v>
      </c>
      <c r="BA22" s="149">
        <v>16209</v>
      </c>
      <c r="BB22" s="152">
        <f t="shared" si="7"/>
        <v>33.628630705394194</v>
      </c>
      <c r="BC22" s="153">
        <v>1942</v>
      </c>
      <c r="BD22" s="152">
        <f t="shared" si="8"/>
        <v>6.886524822695035</v>
      </c>
      <c r="BE22" s="149">
        <v>4529</v>
      </c>
      <c r="BF22" s="152">
        <f t="shared" si="9"/>
        <v>16.06028368794326</v>
      </c>
      <c r="BG22" s="149">
        <v>3</v>
      </c>
      <c r="BH22" s="149">
        <v>0</v>
      </c>
      <c r="BI22" s="149">
        <v>1</v>
      </c>
      <c r="BJ22" s="149">
        <v>9</v>
      </c>
      <c r="BK22" s="149">
        <v>10793</v>
      </c>
      <c r="BL22" s="156">
        <v>100</v>
      </c>
      <c r="BM22" s="156">
        <v>218.90699999999998</v>
      </c>
      <c r="BN22" s="156">
        <v>169.95</v>
      </c>
      <c r="BO22" s="149">
        <v>9080</v>
      </c>
      <c r="BP22" s="157">
        <f t="shared" si="10"/>
        <v>860.4188382450488</v>
      </c>
      <c r="BQ22" s="153">
        <v>3790</v>
      </c>
      <c r="BR22" s="149">
        <v>30</v>
      </c>
      <c r="BS22" s="149">
        <v>2335</v>
      </c>
      <c r="BT22" s="149">
        <v>5</v>
      </c>
      <c r="BU22" s="149">
        <v>4018</v>
      </c>
      <c r="BV22" s="149">
        <v>5453</v>
      </c>
      <c r="BW22" s="149">
        <v>6141</v>
      </c>
      <c r="BX22" s="149">
        <v>10</v>
      </c>
      <c r="BY22" s="149">
        <v>38</v>
      </c>
      <c r="BZ22" s="152">
        <f t="shared" si="11"/>
        <v>3.600871790012319</v>
      </c>
      <c r="CA22" s="149">
        <v>25</v>
      </c>
      <c r="CB22" s="152">
        <f t="shared" si="12"/>
        <v>2.368994598692315</v>
      </c>
      <c r="CC22" s="149">
        <v>20</v>
      </c>
      <c r="CD22" s="152">
        <f t="shared" si="13"/>
        <v>1.895195678953852</v>
      </c>
      <c r="CE22" s="149">
        <v>669</v>
      </c>
      <c r="CF22" s="149">
        <v>2936</v>
      </c>
      <c r="CG22" s="157">
        <v>906644.56</v>
      </c>
      <c r="CH22" s="149">
        <v>3253</v>
      </c>
      <c r="CI22" s="149">
        <v>532</v>
      </c>
      <c r="CJ22" s="149">
        <v>237330.5</v>
      </c>
      <c r="CK22" s="149">
        <v>47</v>
      </c>
      <c r="CL22" s="149">
        <v>46</v>
      </c>
      <c r="CM22" s="158">
        <f t="shared" si="14"/>
        <v>4.35895006159386</v>
      </c>
      <c r="CN22" s="149">
        <v>15</v>
      </c>
      <c r="CO22" s="152">
        <f t="shared" si="15"/>
        <v>1.421396759215389</v>
      </c>
      <c r="CP22" s="149">
        <v>33</v>
      </c>
      <c r="CQ22" s="152">
        <f t="shared" si="23"/>
        <v>3.1232254400908572</v>
      </c>
      <c r="CR22" s="149">
        <v>45</v>
      </c>
      <c r="CS22" s="152">
        <f t="shared" si="16"/>
        <v>4.258943781942079</v>
      </c>
      <c r="CT22" s="149">
        <v>4</v>
      </c>
      <c r="CU22" s="152">
        <f t="shared" si="22"/>
        <v>0.3790391357907704</v>
      </c>
      <c r="CW22" s="160">
        <v>10553</v>
      </c>
      <c r="CY22" s="161">
        <v>10566</v>
      </c>
      <c r="DA22" s="162">
        <v>482</v>
      </c>
      <c r="DC22" s="164">
        <v>282</v>
      </c>
    </row>
    <row r="23" spans="1:107" s="159" customFormat="1" ht="26.25" customHeight="1">
      <c r="A23" s="148" t="s">
        <v>182</v>
      </c>
      <c r="B23" s="149">
        <v>11630</v>
      </c>
      <c r="C23" s="150">
        <f t="shared" si="17"/>
        <v>14</v>
      </c>
      <c r="D23" s="149">
        <v>5729</v>
      </c>
      <c r="E23" s="149">
        <v>5901</v>
      </c>
      <c r="F23" s="149">
        <v>11064</v>
      </c>
      <c r="G23" s="150">
        <f t="shared" si="18"/>
        <v>14</v>
      </c>
      <c r="H23" s="151">
        <v>-4.87</v>
      </c>
      <c r="I23" s="150">
        <f t="shared" si="3"/>
        <v>12</v>
      </c>
      <c r="J23" s="149">
        <v>4014</v>
      </c>
      <c r="K23" s="152">
        <f t="shared" si="19"/>
        <v>2.8973592426507224</v>
      </c>
      <c r="L23" s="152">
        <v>2.87</v>
      </c>
      <c r="M23" s="150">
        <f t="shared" si="20"/>
        <v>13</v>
      </c>
      <c r="N23" s="149">
        <v>4044</v>
      </c>
      <c r="O23" s="152">
        <v>2.74</v>
      </c>
      <c r="P23" s="150">
        <f t="shared" si="21"/>
        <v>12</v>
      </c>
      <c r="Q23" s="151">
        <v>0.75</v>
      </c>
      <c r="R23" s="150">
        <f t="shared" si="4"/>
        <v>11</v>
      </c>
      <c r="S23" s="152">
        <v>72.15</v>
      </c>
      <c r="T23" s="150">
        <f t="shared" si="5"/>
        <v>17</v>
      </c>
      <c r="U23" s="149">
        <v>5342</v>
      </c>
      <c r="V23" s="149">
        <v>467</v>
      </c>
      <c r="W23" s="149">
        <v>370</v>
      </c>
      <c r="X23" s="149">
        <v>97</v>
      </c>
      <c r="Y23" s="154">
        <v>400</v>
      </c>
      <c r="Z23" s="149">
        <v>1140</v>
      </c>
      <c r="AA23" s="149">
        <v>16</v>
      </c>
      <c r="AB23" s="150">
        <v>229</v>
      </c>
      <c r="AC23" s="150">
        <v>350137</v>
      </c>
      <c r="AD23" s="149">
        <v>580</v>
      </c>
      <c r="AE23" s="149">
        <v>4956</v>
      </c>
      <c r="AF23" s="149">
        <v>15</v>
      </c>
      <c r="AG23" s="149">
        <v>95</v>
      </c>
      <c r="AH23" s="150">
        <v>153908</v>
      </c>
      <c r="AI23" s="149">
        <v>99</v>
      </c>
      <c r="AJ23" s="149">
        <v>473</v>
      </c>
      <c r="AK23" s="150">
        <v>799843</v>
      </c>
      <c r="AL23" s="170">
        <v>-5.7</v>
      </c>
      <c r="AM23" s="149">
        <v>6591618</v>
      </c>
      <c r="AN23" s="149">
        <v>7855708</v>
      </c>
      <c r="AO23" s="149">
        <v>7375564</v>
      </c>
      <c r="AP23" s="152">
        <v>0.97</v>
      </c>
      <c r="AQ23" s="156">
        <v>13</v>
      </c>
      <c r="AR23" s="156">
        <v>99</v>
      </c>
      <c r="AS23" s="149">
        <v>5</v>
      </c>
      <c r="AT23" s="149">
        <v>58</v>
      </c>
      <c r="AU23" s="149">
        <v>690</v>
      </c>
      <c r="AV23" s="149">
        <v>2</v>
      </c>
      <c r="AW23" s="149">
        <v>40</v>
      </c>
      <c r="AX23" s="149">
        <v>346</v>
      </c>
      <c r="AY23" s="149">
        <v>3526</v>
      </c>
      <c r="AZ23" s="152">
        <f t="shared" si="6"/>
        <v>5.110144927536232</v>
      </c>
      <c r="BA23" s="149">
        <v>11428</v>
      </c>
      <c r="BB23" s="152">
        <f t="shared" si="7"/>
        <v>16.56231884057971</v>
      </c>
      <c r="BC23" s="153">
        <v>2967</v>
      </c>
      <c r="BD23" s="152">
        <f t="shared" si="8"/>
        <v>8.57514450867052</v>
      </c>
      <c r="BE23" s="149">
        <v>7296</v>
      </c>
      <c r="BF23" s="152">
        <f t="shared" si="9"/>
        <v>21.08670520231214</v>
      </c>
      <c r="BG23" s="149">
        <v>3</v>
      </c>
      <c r="BH23" s="149">
        <v>0</v>
      </c>
      <c r="BI23" s="149">
        <v>1</v>
      </c>
      <c r="BJ23" s="149">
        <v>4</v>
      </c>
      <c r="BK23" s="149">
        <v>11164</v>
      </c>
      <c r="BL23" s="156">
        <v>99.57188726364609</v>
      </c>
      <c r="BM23" s="156">
        <v>219.147</v>
      </c>
      <c r="BN23" s="156">
        <v>169.884</v>
      </c>
      <c r="BO23" s="149">
        <v>7987</v>
      </c>
      <c r="BP23" s="157">
        <f t="shared" si="10"/>
        <v>717.7390366642703</v>
      </c>
      <c r="BQ23" s="153">
        <v>3467</v>
      </c>
      <c r="BR23" s="149">
        <v>11</v>
      </c>
      <c r="BS23" s="149">
        <v>1982</v>
      </c>
      <c r="BT23" s="149">
        <v>6</v>
      </c>
      <c r="BU23" s="149">
        <v>4322</v>
      </c>
      <c r="BV23" s="149">
        <v>7951</v>
      </c>
      <c r="BW23" s="149">
        <v>7596</v>
      </c>
      <c r="BX23" s="149">
        <v>7</v>
      </c>
      <c r="BY23" s="149">
        <v>41</v>
      </c>
      <c r="BZ23" s="152">
        <f t="shared" si="11"/>
        <v>3.6843997124370955</v>
      </c>
      <c r="CA23" s="149">
        <v>31</v>
      </c>
      <c r="CB23" s="152">
        <f t="shared" si="12"/>
        <v>2.785765636232926</v>
      </c>
      <c r="CC23" s="149">
        <v>26</v>
      </c>
      <c r="CD23" s="152">
        <f t="shared" si="13"/>
        <v>2.336448598130841</v>
      </c>
      <c r="CE23" s="149">
        <v>645</v>
      </c>
      <c r="CF23" s="149">
        <v>2966</v>
      </c>
      <c r="CG23" s="157">
        <v>636962.58</v>
      </c>
      <c r="CH23" s="149">
        <v>2956</v>
      </c>
      <c r="CI23" s="149">
        <v>453</v>
      </c>
      <c r="CJ23" s="149">
        <v>191337.6</v>
      </c>
      <c r="CK23" s="149">
        <v>29</v>
      </c>
      <c r="CL23" s="149">
        <v>64</v>
      </c>
      <c r="CM23" s="158">
        <f t="shared" si="14"/>
        <v>5.751258087706686</v>
      </c>
      <c r="CN23" s="149">
        <v>28</v>
      </c>
      <c r="CO23" s="152">
        <f t="shared" si="15"/>
        <v>2.516175413371675</v>
      </c>
      <c r="CP23" s="149">
        <v>28</v>
      </c>
      <c r="CQ23" s="152">
        <f t="shared" si="23"/>
        <v>2.530730296456978</v>
      </c>
      <c r="CR23" s="149">
        <v>39</v>
      </c>
      <c r="CS23" s="152">
        <f t="shared" si="16"/>
        <v>3.524945770065076</v>
      </c>
      <c r="CT23" s="149">
        <v>1</v>
      </c>
      <c r="CU23" s="152">
        <f t="shared" si="22"/>
        <v>0.08986340762041697</v>
      </c>
      <c r="CW23" s="160">
        <v>11128</v>
      </c>
      <c r="CY23" s="161">
        <v>11064</v>
      </c>
      <c r="DA23" s="162">
        <v>690</v>
      </c>
      <c r="DC23" s="164">
        <v>346</v>
      </c>
    </row>
    <row r="24" spans="1:107" ht="26.25" customHeight="1">
      <c r="A24" s="148" t="s">
        <v>183</v>
      </c>
      <c r="B24" s="149">
        <v>9217</v>
      </c>
      <c r="C24" s="150">
        <f t="shared" si="17"/>
        <v>16</v>
      </c>
      <c r="D24" s="149">
        <v>4649</v>
      </c>
      <c r="E24" s="149">
        <v>4568</v>
      </c>
      <c r="F24" s="149">
        <v>8582</v>
      </c>
      <c r="G24" s="150">
        <f t="shared" si="18"/>
        <v>16</v>
      </c>
      <c r="H24" s="151">
        <v>-6.89</v>
      </c>
      <c r="I24" s="150">
        <f t="shared" si="3"/>
        <v>16</v>
      </c>
      <c r="J24" s="149">
        <v>3258</v>
      </c>
      <c r="K24" s="152">
        <f t="shared" si="19"/>
        <v>2.829036218538981</v>
      </c>
      <c r="L24" s="152">
        <v>2.8</v>
      </c>
      <c r="M24" s="150">
        <f t="shared" si="20"/>
        <v>16</v>
      </c>
      <c r="N24" s="149">
        <v>3144</v>
      </c>
      <c r="O24" s="152">
        <v>2.73</v>
      </c>
      <c r="P24" s="150">
        <f t="shared" si="21"/>
        <v>14</v>
      </c>
      <c r="Q24" s="151">
        <v>-3.5</v>
      </c>
      <c r="R24" s="150">
        <f t="shared" si="4"/>
        <v>15</v>
      </c>
      <c r="S24" s="152">
        <v>212.21</v>
      </c>
      <c r="T24" s="150">
        <f t="shared" si="5"/>
        <v>8</v>
      </c>
      <c r="U24" s="149">
        <v>18731</v>
      </c>
      <c r="V24" s="149">
        <v>758</v>
      </c>
      <c r="W24" s="149">
        <v>672</v>
      </c>
      <c r="X24" s="149">
        <v>86</v>
      </c>
      <c r="Y24" s="154">
        <v>720</v>
      </c>
      <c r="Z24" s="149">
        <v>2320</v>
      </c>
      <c r="AA24" s="149">
        <v>6</v>
      </c>
      <c r="AB24" s="149">
        <v>157</v>
      </c>
      <c r="AC24" s="149">
        <v>209303</v>
      </c>
      <c r="AD24" s="149">
        <v>559</v>
      </c>
      <c r="AE24" s="149">
        <v>5029</v>
      </c>
      <c r="AF24" s="149">
        <v>8</v>
      </c>
      <c r="AG24" s="149">
        <v>31</v>
      </c>
      <c r="AH24" s="150">
        <v>43428</v>
      </c>
      <c r="AI24" s="149">
        <v>80</v>
      </c>
      <c r="AJ24" s="149">
        <v>388</v>
      </c>
      <c r="AK24" s="150">
        <v>476927</v>
      </c>
      <c r="AL24" s="170">
        <v>-3.6</v>
      </c>
      <c r="AM24" s="149">
        <v>8653000</v>
      </c>
      <c r="AN24" s="149">
        <v>13156156</v>
      </c>
      <c r="AO24" s="149">
        <v>12340297</v>
      </c>
      <c r="AP24" s="152">
        <v>1.1</v>
      </c>
      <c r="AQ24" s="156">
        <v>8.2</v>
      </c>
      <c r="AR24" s="156">
        <v>80.8</v>
      </c>
      <c r="AS24" s="149">
        <v>4</v>
      </c>
      <c r="AT24" s="149">
        <v>49</v>
      </c>
      <c r="AU24" s="149">
        <v>516</v>
      </c>
      <c r="AV24" s="149">
        <v>2</v>
      </c>
      <c r="AW24" s="149">
        <v>29</v>
      </c>
      <c r="AX24" s="149">
        <v>280</v>
      </c>
      <c r="AY24" s="149">
        <v>4514</v>
      </c>
      <c r="AZ24" s="152">
        <f t="shared" si="6"/>
        <v>8.748062015503876</v>
      </c>
      <c r="BA24" s="149">
        <v>11030</v>
      </c>
      <c r="BB24" s="152">
        <f t="shared" si="7"/>
        <v>21.375968992248062</v>
      </c>
      <c r="BC24" s="153">
        <v>4113</v>
      </c>
      <c r="BD24" s="152">
        <f t="shared" si="8"/>
        <v>14.689285714285715</v>
      </c>
      <c r="BE24" s="149">
        <v>6604</v>
      </c>
      <c r="BF24" s="152">
        <f t="shared" si="9"/>
        <v>23.585714285714285</v>
      </c>
      <c r="BG24" s="149">
        <v>4</v>
      </c>
      <c r="BH24" s="149">
        <v>1</v>
      </c>
      <c r="BI24" s="149">
        <v>2</v>
      </c>
      <c r="BJ24" s="149">
        <v>15</v>
      </c>
      <c r="BK24" s="149">
        <v>8781</v>
      </c>
      <c r="BL24" s="156">
        <v>99.68214326257237</v>
      </c>
      <c r="BM24" s="156">
        <v>321.47</v>
      </c>
      <c r="BN24" s="156">
        <v>228.069</v>
      </c>
      <c r="BO24" s="149">
        <v>7330</v>
      </c>
      <c r="BP24" s="157">
        <f t="shared" si="10"/>
        <v>826.9404332129964</v>
      </c>
      <c r="BQ24" s="153">
        <v>3077</v>
      </c>
      <c r="BR24" s="149">
        <v>15</v>
      </c>
      <c r="BS24" s="149">
        <v>1690</v>
      </c>
      <c r="BT24" s="149">
        <v>5</v>
      </c>
      <c r="BU24" s="149">
        <v>2375</v>
      </c>
      <c r="BV24" s="149">
        <v>3633</v>
      </c>
      <c r="BW24" s="149">
        <v>1521</v>
      </c>
      <c r="BX24" s="149">
        <v>6</v>
      </c>
      <c r="BY24" s="149">
        <v>24</v>
      </c>
      <c r="BZ24" s="152">
        <f t="shared" si="11"/>
        <v>2.707581227436823</v>
      </c>
      <c r="CA24" s="149">
        <v>20</v>
      </c>
      <c r="CB24" s="152">
        <f t="shared" si="12"/>
        <v>2.256317689530686</v>
      </c>
      <c r="CC24" s="149">
        <v>14</v>
      </c>
      <c r="CD24" s="152">
        <f t="shared" si="13"/>
        <v>1.57942238267148</v>
      </c>
      <c r="CE24" s="149">
        <v>501</v>
      </c>
      <c r="CF24" s="149">
        <v>2091</v>
      </c>
      <c r="CG24" s="157">
        <v>471144.92</v>
      </c>
      <c r="CH24" s="149">
        <v>2436</v>
      </c>
      <c r="CI24" s="149">
        <v>357</v>
      </c>
      <c r="CJ24" s="149">
        <v>204049.3</v>
      </c>
      <c r="CK24" s="149">
        <v>33</v>
      </c>
      <c r="CL24" s="149">
        <v>33</v>
      </c>
      <c r="CM24" s="158">
        <f t="shared" si="14"/>
        <v>3.722924187725632</v>
      </c>
      <c r="CN24" s="149">
        <v>11</v>
      </c>
      <c r="CO24" s="152">
        <f t="shared" si="15"/>
        <v>1.2409747292418774</v>
      </c>
      <c r="CP24" s="149">
        <v>29</v>
      </c>
      <c r="CQ24" s="152">
        <f t="shared" si="23"/>
        <v>3.3791656956420413</v>
      </c>
      <c r="CR24" s="149">
        <v>41</v>
      </c>
      <c r="CS24" s="152">
        <f t="shared" si="16"/>
        <v>4.777441155907714</v>
      </c>
      <c r="CT24" s="149">
        <v>3</v>
      </c>
      <c r="CU24" s="152">
        <f t="shared" si="22"/>
        <v>0.33844765342960287</v>
      </c>
      <c r="CW24" s="160">
        <v>8864</v>
      </c>
      <c r="CY24" s="172">
        <v>8582</v>
      </c>
      <c r="DA24" s="173">
        <v>516</v>
      </c>
      <c r="DC24" s="174">
        <v>280</v>
      </c>
    </row>
    <row r="25" spans="1:107" s="159" customFormat="1" ht="26.25" customHeight="1" thickBot="1">
      <c r="A25" s="148" t="s">
        <v>184</v>
      </c>
      <c r="B25" s="149">
        <v>16780</v>
      </c>
      <c r="C25" s="150">
        <f t="shared" si="17"/>
        <v>12</v>
      </c>
      <c r="D25" s="149">
        <v>8026</v>
      </c>
      <c r="E25" s="149">
        <v>8754</v>
      </c>
      <c r="F25" s="149">
        <v>16104</v>
      </c>
      <c r="G25" s="150">
        <f t="shared" si="18"/>
        <v>12</v>
      </c>
      <c r="H25" s="151">
        <v>-4.03</v>
      </c>
      <c r="I25" s="150">
        <f t="shared" si="3"/>
        <v>10</v>
      </c>
      <c r="J25" s="149">
        <v>4827</v>
      </c>
      <c r="K25" s="152">
        <f t="shared" si="19"/>
        <v>3.4762792624818726</v>
      </c>
      <c r="L25" s="152">
        <v>3.4</v>
      </c>
      <c r="M25" s="150">
        <f t="shared" si="20"/>
        <v>2</v>
      </c>
      <c r="N25" s="149">
        <v>4994</v>
      </c>
      <c r="O25" s="152">
        <v>3.22</v>
      </c>
      <c r="P25" s="150">
        <f t="shared" si="21"/>
        <v>5</v>
      </c>
      <c r="Q25" s="151">
        <v>3.46</v>
      </c>
      <c r="R25" s="150">
        <f t="shared" si="4"/>
        <v>5</v>
      </c>
      <c r="S25" s="152">
        <v>178.65</v>
      </c>
      <c r="T25" s="150">
        <f>RANK(S25,S$9:S$25)</f>
        <v>11</v>
      </c>
      <c r="U25" s="149">
        <v>11973</v>
      </c>
      <c r="V25" s="149">
        <v>2130</v>
      </c>
      <c r="W25" s="149">
        <v>1730</v>
      </c>
      <c r="X25" s="153">
        <v>403</v>
      </c>
      <c r="Y25" s="154">
        <v>2360</v>
      </c>
      <c r="Z25" s="149">
        <v>6450</v>
      </c>
      <c r="AA25" s="149">
        <v>35</v>
      </c>
      <c r="AB25" s="150">
        <v>1404</v>
      </c>
      <c r="AC25" s="150">
        <v>4897920</v>
      </c>
      <c r="AD25" s="149">
        <v>897</v>
      </c>
      <c r="AE25" s="149">
        <v>6602</v>
      </c>
      <c r="AF25" s="149">
        <v>31</v>
      </c>
      <c r="AG25" s="150">
        <v>134</v>
      </c>
      <c r="AH25" s="150">
        <v>260551</v>
      </c>
      <c r="AI25" s="153">
        <v>191</v>
      </c>
      <c r="AJ25" s="149">
        <v>992</v>
      </c>
      <c r="AK25" s="150">
        <v>1510081</v>
      </c>
      <c r="AL25" s="155">
        <v>-3.1</v>
      </c>
      <c r="AM25" s="149">
        <v>9371390</v>
      </c>
      <c r="AN25" s="149">
        <v>11906779</v>
      </c>
      <c r="AO25" s="149">
        <v>11496902</v>
      </c>
      <c r="AP25" s="152">
        <v>0.4</v>
      </c>
      <c r="AQ25" s="156">
        <v>16.5</v>
      </c>
      <c r="AR25" s="156">
        <v>91.6</v>
      </c>
      <c r="AS25" s="149">
        <v>11</v>
      </c>
      <c r="AT25" s="149">
        <v>112</v>
      </c>
      <c r="AU25" s="149">
        <v>922</v>
      </c>
      <c r="AV25" s="149">
        <v>3</v>
      </c>
      <c r="AW25" s="149">
        <v>49</v>
      </c>
      <c r="AX25" s="149">
        <v>512</v>
      </c>
      <c r="AY25" s="153">
        <v>7839</v>
      </c>
      <c r="AZ25" s="152">
        <f t="shared" si="6"/>
        <v>8.502169197396963</v>
      </c>
      <c r="BA25" s="149">
        <v>19047</v>
      </c>
      <c r="BB25" s="152">
        <f t="shared" si="7"/>
        <v>20.65835140997831</v>
      </c>
      <c r="BC25" s="153">
        <v>2692</v>
      </c>
      <c r="BD25" s="152">
        <f t="shared" si="8"/>
        <v>5.2578125</v>
      </c>
      <c r="BE25" s="149">
        <v>8667</v>
      </c>
      <c r="BF25" s="175">
        <f t="shared" si="9"/>
        <v>16.927734375</v>
      </c>
      <c r="BG25" s="149">
        <v>9</v>
      </c>
      <c r="BH25" s="149">
        <v>0</v>
      </c>
      <c r="BI25" s="149">
        <v>2</v>
      </c>
      <c r="BJ25" s="149">
        <v>8</v>
      </c>
      <c r="BK25" s="149">
        <v>16173</v>
      </c>
      <c r="BL25" s="176">
        <v>97.71615008156607</v>
      </c>
      <c r="BM25" s="156">
        <v>582.97</v>
      </c>
      <c r="BN25" s="156">
        <v>482.524</v>
      </c>
      <c r="BO25" s="149">
        <v>13686</v>
      </c>
      <c r="BP25" s="157">
        <f t="shared" si="10"/>
        <v>850.3790232384739</v>
      </c>
      <c r="BQ25" s="153">
        <v>5538</v>
      </c>
      <c r="BR25" s="149">
        <v>4</v>
      </c>
      <c r="BS25" s="149">
        <v>3403</v>
      </c>
      <c r="BT25" s="149">
        <v>7</v>
      </c>
      <c r="BU25" s="149">
        <v>5199</v>
      </c>
      <c r="BV25" s="149">
        <v>4395</v>
      </c>
      <c r="BW25" s="149">
        <v>6813</v>
      </c>
      <c r="BX25" s="149">
        <v>11</v>
      </c>
      <c r="BY25" s="149">
        <v>47</v>
      </c>
      <c r="BZ25" s="152">
        <f t="shared" si="11"/>
        <v>2.9203429849633404</v>
      </c>
      <c r="CA25" s="149">
        <v>35</v>
      </c>
      <c r="CB25" s="152">
        <f t="shared" si="12"/>
        <v>2.1747234994407854</v>
      </c>
      <c r="CC25" s="149">
        <v>24</v>
      </c>
      <c r="CD25" s="152">
        <f t="shared" si="13"/>
        <v>1.49123897104511</v>
      </c>
      <c r="CE25" s="149">
        <v>968</v>
      </c>
      <c r="CF25" s="149">
        <v>4293</v>
      </c>
      <c r="CG25" s="168">
        <v>1061111.28</v>
      </c>
      <c r="CH25" s="149">
        <v>4868</v>
      </c>
      <c r="CI25" s="149">
        <v>726</v>
      </c>
      <c r="CJ25" s="150">
        <v>238364.8</v>
      </c>
      <c r="CK25" s="149">
        <v>53</v>
      </c>
      <c r="CL25" s="149">
        <v>100</v>
      </c>
      <c r="CM25" s="158">
        <f t="shared" si="14"/>
        <v>6.213495712687958</v>
      </c>
      <c r="CN25" s="149">
        <v>42</v>
      </c>
      <c r="CO25" s="152">
        <f t="shared" si="15"/>
        <v>2.6096681993289423</v>
      </c>
      <c r="CP25" s="149">
        <v>58</v>
      </c>
      <c r="CQ25" s="152">
        <f t="shared" si="23"/>
        <v>3.601589667163438</v>
      </c>
      <c r="CR25" s="149">
        <v>75</v>
      </c>
      <c r="CS25" s="152">
        <f t="shared" si="16"/>
        <v>4.657228017883756</v>
      </c>
      <c r="CT25" s="149">
        <v>4</v>
      </c>
      <c r="CU25" s="152">
        <f t="shared" si="22"/>
        <v>0.24853982850751832</v>
      </c>
      <c r="CW25" s="177">
        <v>16094</v>
      </c>
      <c r="CY25" s="178">
        <v>16104</v>
      </c>
      <c r="DA25" s="179">
        <v>922</v>
      </c>
      <c r="DC25" s="180">
        <v>512</v>
      </c>
    </row>
    <row r="26" spans="1:107" s="159" customFormat="1" ht="9" customHeight="1">
      <c r="A26" s="148"/>
      <c r="B26" s="149"/>
      <c r="C26" s="150"/>
      <c r="D26" s="149"/>
      <c r="E26" s="149"/>
      <c r="F26" s="149"/>
      <c r="G26" s="150"/>
      <c r="H26" s="181"/>
      <c r="I26" s="149"/>
      <c r="J26" s="149"/>
      <c r="K26" s="149"/>
      <c r="L26" s="149"/>
      <c r="M26" s="149"/>
      <c r="N26" s="149"/>
      <c r="O26" s="149"/>
      <c r="P26" s="149"/>
      <c r="Q26" s="181"/>
      <c r="R26" s="149"/>
      <c r="S26" s="152"/>
      <c r="T26" s="149"/>
      <c r="U26" s="152"/>
      <c r="V26" s="149"/>
      <c r="W26" s="149"/>
      <c r="X26" s="153"/>
      <c r="Y26" s="149"/>
      <c r="Z26" s="149"/>
      <c r="AA26" s="149"/>
      <c r="AB26" s="150"/>
      <c r="AC26" s="150"/>
      <c r="AD26" s="149"/>
      <c r="AE26" s="149"/>
      <c r="AF26" s="149"/>
      <c r="AG26" s="149"/>
      <c r="AH26" s="150"/>
      <c r="AI26" s="153"/>
      <c r="AJ26" s="149"/>
      <c r="AK26" s="150"/>
      <c r="AL26" s="182"/>
      <c r="AM26" s="149"/>
      <c r="AN26" s="149"/>
      <c r="AO26" s="149"/>
      <c r="AP26" s="183"/>
      <c r="AQ26" s="156"/>
      <c r="AR26" s="156"/>
      <c r="AS26" s="149"/>
      <c r="AT26" s="149"/>
      <c r="AU26" s="149"/>
      <c r="AV26" s="149"/>
      <c r="AW26" s="149"/>
      <c r="AX26" s="149"/>
      <c r="AY26" s="153"/>
      <c r="AZ26" s="152"/>
      <c r="BA26" s="149"/>
      <c r="BB26" s="152"/>
      <c r="BC26" s="153"/>
      <c r="BD26" s="152"/>
      <c r="BE26" s="149"/>
      <c r="BF26" s="175"/>
      <c r="BG26" s="149"/>
      <c r="BH26" s="149"/>
      <c r="BI26" s="149"/>
      <c r="BJ26" s="149"/>
      <c r="BK26" s="149"/>
      <c r="BL26" s="156"/>
      <c r="BM26" s="156"/>
      <c r="BN26" s="156"/>
      <c r="BO26" s="149"/>
      <c r="BP26" s="149"/>
      <c r="BQ26" s="153"/>
      <c r="BR26" s="149"/>
      <c r="BS26" s="149"/>
      <c r="BT26" s="149"/>
      <c r="BU26" s="149"/>
      <c r="BV26" s="149"/>
      <c r="BW26" s="149"/>
      <c r="BX26" s="149"/>
      <c r="BY26" s="149"/>
      <c r="BZ26" s="156"/>
      <c r="CA26" s="149"/>
      <c r="CB26" s="156"/>
      <c r="CC26" s="149"/>
      <c r="CD26" s="156"/>
      <c r="CE26" s="149"/>
      <c r="CF26" s="149"/>
      <c r="CG26" s="153"/>
      <c r="CH26" s="149"/>
      <c r="CI26" s="149"/>
      <c r="CJ26" s="149"/>
      <c r="CK26" s="149"/>
      <c r="CL26" s="149"/>
      <c r="CM26" s="156"/>
      <c r="CN26" s="149"/>
      <c r="CO26" s="156"/>
      <c r="CP26" s="149"/>
      <c r="CQ26" s="156"/>
      <c r="CR26" s="149"/>
      <c r="CS26" s="156"/>
      <c r="CT26" s="149"/>
      <c r="CU26" s="156"/>
      <c r="CW26" s="184"/>
      <c r="CY26" s="185"/>
      <c r="DA26" s="186"/>
      <c r="DC26" s="186"/>
    </row>
    <row r="27" spans="1:107" s="210" customFormat="1" ht="27.75" customHeight="1">
      <c r="A27" s="187" t="s">
        <v>185</v>
      </c>
      <c r="B27" s="188" t="s">
        <v>186</v>
      </c>
      <c r="C27" s="189"/>
      <c r="D27" s="190"/>
      <c r="E27" s="190"/>
      <c r="F27" s="190"/>
      <c r="G27" s="189"/>
      <c r="H27" s="191"/>
      <c r="I27" s="192"/>
      <c r="J27" s="188" t="s">
        <v>186</v>
      </c>
      <c r="K27" s="190"/>
      <c r="L27" s="189"/>
      <c r="M27" s="190"/>
      <c r="N27" s="193"/>
      <c r="O27" s="189"/>
      <c r="P27" s="190"/>
      <c r="Q27" s="191"/>
      <c r="R27" s="192"/>
      <c r="S27" s="194" t="s">
        <v>187</v>
      </c>
      <c r="T27" s="192"/>
      <c r="U27" s="195" t="s">
        <v>188</v>
      </c>
      <c r="V27" s="188" t="s">
        <v>189</v>
      </c>
      <c r="W27" s="190"/>
      <c r="X27" s="190"/>
      <c r="Y27" s="190"/>
      <c r="Z27" s="196" t="s">
        <v>190</v>
      </c>
      <c r="AA27" s="188" t="s">
        <v>191</v>
      </c>
      <c r="AB27" s="189"/>
      <c r="AC27" s="197"/>
      <c r="AD27" s="188" t="s">
        <v>192</v>
      </c>
      <c r="AE27" s="192"/>
      <c r="AF27" s="188" t="s">
        <v>193</v>
      </c>
      <c r="AG27" s="190"/>
      <c r="AH27" s="189"/>
      <c r="AI27" s="190"/>
      <c r="AJ27" s="190"/>
      <c r="AK27" s="197"/>
      <c r="AL27" s="198" t="s">
        <v>194</v>
      </c>
      <c r="AM27" s="188"/>
      <c r="AN27" s="190"/>
      <c r="AO27" s="190"/>
      <c r="AP27" s="199"/>
      <c r="AQ27" s="200"/>
      <c r="AR27" s="201"/>
      <c r="AS27" s="188" t="s">
        <v>195</v>
      </c>
      <c r="AT27" s="190"/>
      <c r="AU27" s="190"/>
      <c r="AV27" s="190"/>
      <c r="AW27" s="190"/>
      <c r="AX27" s="192"/>
      <c r="AY27" s="188"/>
      <c r="AZ27" s="194"/>
      <c r="BA27" s="190"/>
      <c r="BB27" s="202"/>
      <c r="BC27" s="190"/>
      <c r="BD27" s="194"/>
      <c r="BE27" s="190"/>
      <c r="BF27" s="194"/>
      <c r="BG27" s="188"/>
      <c r="BH27" s="188" t="s">
        <v>196</v>
      </c>
      <c r="BI27" s="203"/>
      <c r="BJ27" s="192"/>
      <c r="BK27" s="188"/>
      <c r="BL27" s="201"/>
      <c r="BM27" s="204"/>
      <c r="BN27" s="201"/>
      <c r="BO27" s="188" t="s">
        <v>197</v>
      </c>
      <c r="BP27" s="192"/>
      <c r="BQ27" s="188" t="s">
        <v>197</v>
      </c>
      <c r="BR27" s="190"/>
      <c r="BS27" s="192"/>
      <c r="BT27" s="196"/>
      <c r="BU27" s="196"/>
      <c r="BV27" s="205" t="s">
        <v>198</v>
      </c>
      <c r="BW27" s="206"/>
      <c r="BX27" s="196"/>
      <c r="BY27" s="188"/>
      <c r="BZ27" s="200"/>
      <c r="CA27" s="190"/>
      <c r="CB27" s="200"/>
      <c r="CC27" s="190"/>
      <c r="CD27" s="201"/>
      <c r="CE27" s="196"/>
      <c r="CF27" s="188" t="s">
        <v>199</v>
      </c>
      <c r="CG27" s="192"/>
      <c r="CH27" s="207" t="s">
        <v>200</v>
      </c>
      <c r="CI27" s="208"/>
      <c r="CJ27" s="209"/>
      <c r="CK27" s="196"/>
      <c r="CL27" s="188" t="s">
        <v>201</v>
      </c>
      <c r="CM27" s="200"/>
      <c r="CN27" s="190"/>
      <c r="CO27" s="201"/>
      <c r="CP27" s="188"/>
      <c r="CQ27" s="200"/>
      <c r="CR27" s="190"/>
      <c r="CS27" s="201"/>
      <c r="CT27" s="188" t="s">
        <v>202</v>
      </c>
      <c r="CU27" s="201"/>
      <c r="CW27" s="211"/>
      <c r="CY27" s="212"/>
      <c r="DA27" s="213"/>
      <c r="DC27" s="213"/>
    </row>
    <row r="28" spans="1:107" s="210" customFormat="1" ht="19.5" customHeight="1">
      <c r="A28" s="214"/>
      <c r="B28" s="215" t="s">
        <v>203</v>
      </c>
      <c r="C28" s="216"/>
      <c r="D28" s="217"/>
      <c r="E28" s="217"/>
      <c r="F28" s="217"/>
      <c r="G28" s="216"/>
      <c r="H28" s="218"/>
      <c r="I28" s="219"/>
      <c r="J28" s="215" t="s">
        <v>203</v>
      </c>
      <c r="K28" s="217"/>
      <c r="L28" s="216"/>
      <c r="M28" s="217"/>
      <c r="N28" s="220"/>
      <c r="O28" s="216"/>
      <c r="P28" s="217"/>
      <c r="Q28" s="218"/>
      <c r="R28" s="219"/>
      <c r="S28" s="221" t="s">
        <v>204</v>
      </c>
      <c r="T28" s="219"/>
      <c r="U28" s="222" t="s">
        <v>205</v>
      </c>
      <c r="V28" s="215" t="s">
        <v>206</v>
      </c>
      <c r="W28" s="217"/>
      <c r="X28" s="223"/>
      <c r="Y28" s="217"/>
      <c r="Z28" s="224" t="s">
        <v>207</v>
      </c>
      <c r="AB28" s="216"/>
      <c r="AC28" s="225"/>
      <c r="AD28" s="226" t="s">
        <v>208</v>
      </c>
      <c r="AE28" s="219"/>
      <c r="AG28" s="217"/>
      <c r="AH28" s="216"/>
      <c r="AI28" s="223"/>
      <c r="AJ28" s="217"/>
      <c r="AK28" s="225"/>
      <c r="AL28" s="227" t="s">
        <v>209</v>
      </c>
      <c r="AM28" s="215" t="s">
        <v>210</v>
      </c>
      <c r="AN28" s="217"/>
      <c r="AO28" s="228"/>
      <c r="AP28" s="229"/>
      <c r="AQ28" s="217"/>
      <c r="AR28" s="230"/>
      <c r="AT28" s="217"/>
      <c r="AU28" s="217"/>
      <c r="AV28" s="217"/>
      <c r="AW28" s="217"/>
      <c r="AX28" s="219"/>
      <c r="AZ28" s="221"/>
      <c r="BA28" s="217"/>
      <c r="BB28" s="231"/>
      <c r="BD28" s="221"/>
      <c r="BE28" s="217"/>
      <c r="BF28" s="221"/>
      <c r="BG28" s="232"/>
      <c r="BH28" s="233" t="s">
        <v>211</v>
      </c>
      <c r="BI28" s="215"/>
      <c r="BJ28" s="219"/>
      <c r="BK28" s="215"/>
      <c r="BL28" s="230"/>
      <c r="BM28" s="234"/>
      <c r="BN28" s="230"/>
      <c r="BO28" s="215"/>
      <c r="BP28" s="219"/>
      <c r="BQ28" s="215"/>
      <c r="BR28" s="217"/>
      <c r="BS28" s="219"/>
      <c r="BT28" s="224"/>
      <c r="BU28" s="224"/>
      <c r="BV28" s="235"/>
      <c r="BW28" s="236"/>
      <c r="BX28" s="224"/>
      <c r="BY28" s="215"/>
      <c r="BZ28" s="237"/>
      <c r="CA28" s="217"/>
      <c r="CB28" s="237"/>
      <c r="CC28" s="217"/>
      <c r="CD28" s="230"/>
      <c r="CE28" s="224"/>
      <c r="CF28" s="215" t="s">
        <v>212</v>
      </c>
      <c r="CG28" s="219"/>
      <c r="CH28" s="238">
        <v>28500</v>
      </c>
      <c r="CI28" s="238">
        <v>4459</v>
      </c>
      <c r="CJ28" s="238">
        <v>240091.7</v>
      </c>
      <c r="CK28" s="224"/>
      <c r="CM28" s="239"/>
      <c r="CN28" s="223"/>
      <c r="CO28" s="240"/>
      <c r="CP28" s="215"/>
      <c r="CQ28" s="239"/>
      <c r="CR28" s="223"/>
      <c r="CS28" s="240"/>
      <c r="CT28" s="215"/>
      <c r="CU28" s="230"/>
      <c r="CW28" s="211"/>
      <c r="CY28" s="212"/>
      <c r="DA28" s="213"/>
      <c r="DC28" s="213"/>
    </row>
    <row r="29" spans="1:107" s="262" customFormat="1" ht="19.5" customHeight="1">
      <c r="A29" s="241"/>
      <c r="B29" s="233"/>
      <c r="C29" s="242"/>
      <c r="D29" s="242"/>
      <c r="E29" s="242"/>
      <c r="F29" s="242"/>
      <c r="G29" s="242"/>
      <c r="H29" s="243"/>
      <c r="I29" s="244"/>
      <c r="J29" s="233"/>
      <c r="K29" s="242"/>
      <c r="L29" s="242"/>
      <c r="M29" s="242"/>
      <c r="N29" s="242"/>
      <c r="O29" s="242"/>
      <c r="P29" s="242"/>
      <c r="Q29" s="243"/>
      <c r="R29" s="244"/>
      <c r="S29" s="245" t="s">
        <v>213</v>
      </c>
      <c r="T29" s="244"/>
      <c r="U29" s="246" t="s">
        <v>214</v>
      </c>
      <c r="V29" s="215" t="s">
        <v>215</v>
      </c>
      <c r="W29" s="242"/>
      <c r="X29" s="223"/>
      <c r="Y29" s="242"/>
      <c r="Z29" s="247" t="s">
        <v>216</v>
      </c>
      <c r="AA29" s="215" t="s">
        <v>217</v>
      </c>
      <c r="AB29" s="216"/>
      <c r="AC29" s="225"/>
      <c r="AD29" s="215" t="s">
        <v>218</v>
      </c>
      <c r="AE29" s="244"/>
      <c r="AF29" s="215" t="s">
        <v>217</v>
      </c>
      <c r="AG29" s="242"/>
      <c r="AH29" s="242"/>
      <c r="AI29" s="242"/>
      <c r="AJ29" s="242"/>
      <c r="AK29" s="244"/>
      <c r="AL29" s="248" t="s">
        <v>219</v>
      </c>
      <c r="AM29" s="215" t="s">
        <v>220</v>
      </c>
      <c r="AN29" s="242"/>
      <c r="AO29" s="242"/>
      <c r="AP29" s="249"/>
      <c r="AQ29" s="250"/>
      <c r="AR29" s="251"/>
      <c r="AS29" s="215" t="s">
        <v>217</v>
      </c>
      <c r="AT29" s="242"/>
      <c r="AU29" s="242"/>
      <c r="AV29" s="242"/>
      <c r="AW29" s="242"/>
      <c r="AX29" s="244"/>
      <c r="AY29" s="215" t="s">
        <v>221</v>
      </c>
      <c r="AZ29" s="252"/>
      <c r="BA29" s="217"/>
      <c r="BB29" s="253"/>
      <c r="BC29" s="215" t="s">
        <v>221</v>
      </c>
      <c r="BD29" s="252"/>
      <c r="BE29" s="242"/>
      <c r="BF29" s="252"/>
      <c r="BG29" s="215" t="s">
        <v>222</v>
      </c>
      <c r="BH29" s="215" t="s">
        <v>223</v>
      </c>
      <c r="BI29" s="254" t="s">
        <v>224</v>
      </c>
      <c r="BJ29" s="244"/>
      <c r="BK29" s="255" t="s">
        <v>225</v>
      </c>
      <c r="BL29" s="230"/>
      <c r="BM29" s="256" t="s">
        <v>226</v>
      </c>
      <c r="BN29" s="251"/>
      <c r="BO29" s="233" t="s">
        <v>227</v>
      </c>
      <c r="BP29" s="244"/>
      <c r="BQ29" s="233" t="s">
        <v>227</v>
      </c>
      <c r="BR29" s="242"/>
      <c r="BS29" s="244"/>
      <c r="BT29" s="257" t="s">
        <v>228</v>
      </c>
      <c r="BU29" s="224" t="s">
        <v>229</v>
      </c>
      <c r="BV29" s="235" t="s">
        <v>210</v>
      </c>
      <c r="BW29" s="247" t="s">
        <v>230</v>
      </c>
      <c r="BX29" s="241" t="s">
        <v>231</v>
      </c>
      <c r="BY29" s="215" t="s">
        <v>232</v>
      </c>
      <c r="BZ29" s="250"/>
      <c r="CA29" s="242"/>
      <c r="CB29" s="250"/>
      <c r="CC29" s="242"/>
      <c r="CD29" s="251"/>
      <c r="CE29" s="224" t="s">
        <v>233</v>
      </c>
      <c r="CF29" s="215" t="s">
        <v>234</v>
      </c>
      <c r="CG29" s="258"/>
      <c r="CH29" s="255"/>
      <c r="CI29" s="259"/>
      <c r="CJ29" s="260"/>
      <c r="CK29" s="224" t="s">
        <v>235</v>
      </c>
      <c r="CL29" s="215" t="s">
        <v>236</v>
      </c>
      <c r="CM29" s="250"/>
      <c r="CN29" s="242"/>
      <c r="CO29" s="251"/>
      <c r="CP29" s="233" t="s">
        <v>236</v>
      </c>
      <c r="CQ29" s="250"/>
      <c r="CR29" s="242"/>
      <c r="CS29" s="251"/>
      <c r="CT29" s="215" t="s">
        <v>237</v>
      </c>
      <c r="CU29" s="261"/>
      <c r="CW29" s="263"/>
      <c r="CY29" s="264"/>
      <c r="DA29" s="265"/>
      <c r="DC29" s="265"/>
    </row>
    <row r="30" spans="1:107" s="210" customFormat="1" ht="19.5" customHeight="1">
      <c r="A30" s="241"/>
      <c r="B30" s="215"/>
      <c r="C30" s="216"/>
      <c r="D30" s="217"/>
      <c r="E30" s="217"/>
      <c r="F30" s="217"/>
      <c r="G30" s="216"/>
      <c r="H30" s="218"/>
      <c r="I30" s="219"/>
      <c r="J30" s="215"/>
      <c r="K30" s="217"/>
      <c r="L30" s="217"/>
      <c r="M30" s="217"/>
      <c r="N30" s="217"/>
      <c r="O30" s="217"/>
      <c r="P30" s="217"/>
      <c r="Q30" s="218"/>
      <c r="R30" s="219"/>
      <c r="S30" s="245" t="s">
        <v>238</v>
      </c>
      <c r="T30" s="219"/>
      <c r="U30" s="232" t="s">
        <v>239</v>
      </c>
      <c r="V30" s="233"/>
      <c r="W30" s="217"/>
      <c r="X30" s="242"/>
      <c r="Y30" s="217"/>
      <c r="Z30" s="247" t="s">
        <v>240</v>
      </c>
      <c r="AA30" s="215"/>
      <c r="AB30" s="216"/>
      <c r="AC30" s="225"/>
      <c r="AD30" s="215"/>
      <c r="AE30" s="219"/>
      <c r="AF30" s="215"/>
      <c r="AG30" s="217"/>
      <c r="AH30" s="216"/>
      <c r="AI30" s="217"/>
      <c r="AJ30" s="217"/>
      <c r="AK30" s="225"/>
      <c r="AL30" s="266"/>
      <c r="AM30" s="215" t="s">
        <v>241</v>
      </c>
      <c r="AN30" s="228"/>
      <c r="AO30" s="217"/>
      <c r="AP30" s="267"/>
      <c r="AQ30" s="237"/>
      <c r="AR30" s="230"/>
      <c r="AS30" s="215"/>
      <c r="AT30" s="217"/>
      <c r="AU30" s="217"/>
      <c r="AV30" s="217"/>
      <c r="AW30" s="217"/>
      <c r="AX30" s="219"/>
      <c r="AY30" s="215"/>
      <c r="AZ30" s="221"/>
      <c r="BA30" s="217"/>
      <c r="BB30" s="231"/>
      <c r="BC30" s="217"/>
      <c r="BD30" s="221"/>
      <c r="BE30" s="217"/>
      <c r="BF30" s="221"/>
      <c r="BG30" s="224" t="s">
        <v>242</v>
      </c>
      <c r="BH30" s="215" t="s">
        <v>243</v>
      </c>
      <c r="BI30" s="233"/>
      <c r="BJ30" s="219"/>
      <c r="BK30" s="254"/>
      <c r="BL30" s="230"/>
      <c r="BM30" s="256"/>
      <c r="BN30" s="251"/>
      <c r="BO30" s="233"/>
      <c r="BP30" s="244"/>
      <c r="BQ30" s="233"/>
      <c r="BR30" s="242"/>
      <c r="BS30" s="244"/>
      <c r="BT30" s="257" t="s">
        <v>244</v>
      </c>
      <c r="BU30" s="268" t="s">
        <v>245</v>
      </c>
      <c r="BV30" s="215"/>
      <c r="BW30" s="224"/>
      <c r="BX30" s="224"/>
      <c r="BY30" s="233"/>
      <c r="BZ30" s="250"/>
      <c r="CA30" s="242"/>
      <c r="CB30" s="250"/>
      <c r="CC30" s="242"/>
      <c r="CD30" s="251"/>
      <c r="CE30" s="224"/>
      <c r="CF30" s="215"/>
      <c r="CG30" s="219"/>
      <c r="CH30" s="233" t="s">
        <v>246</v>
      </c>
      <c r="CI30" s="217"/>
      <c r="CJ30" s="219"/>
      <c r="CK30" s="224"/>
      <c r="CL30" s="215"/>
      <c r="CM30" s="237"/>
      <c r="CN30" s="217"/>
      <c r="CO30" s="230"/>
      <c r="CP30" s="237"/>
      <c r="CQ30" s="217"/>
      <c r="CS30" s="230"/>
      <c r="CT30" s="215" t="s">
        <v>247</v>
      </c>
      <c r="CU30" s="230"/>
      <c r="CW30" s="211"/>
      <c r="CY30" s="212"/>
      <c r="DA30" s="213"/>
      <c r="DC30" s="213"/>
    </row>
    <row r="31" spans="1:107" s="210" customFormat="1" ht="19.5" customHeight="1">
      <c r="A31" s="232"/>
      <c r="B31" s="215"/>
      <c r="C31" s="216"/>
      <c r="D31" s="217"/>
      <c r="E31" s="217"/>
      <c r="F31" s="217"/>
      <c r="G31" s="216"/>
      <c r="H31" s="218"/>
      <c r="I31" s="219"/>
      <c r="J31" s="215"/>
      <c r="K31" s="217"/>
      <c r="L31" s="217"/>
      <c r="M31" s="217"/>
      <c r="N31" s="217"/>
      <c r="O31" s="217"/>
      <c r="P31" s="217"/>
      <c r="Q31" s="218"/>
      <c r="R31" s="219"/>
      <c r="S31" s="245" t="s">
        <v>248</v>
      </c>
      <c r="T31" s="219"/>
      <c r="U31" s="222" t="s">
        <v>249</v>
      </c>
      <c r="V31" s="269"/>
      <c r="W31" s="217"/>
      <c r="X31" s="217"/>
      <c r="Y31" s="217"/>
      <c r="Z31" s="247" t="s">
        <v>250</v>
      </c>
      <c r="AA31" s="215"/>
      <c r="AB31" s="216"/>
      <c r="AC31" s="225"/>
      <c r="AD31" s="215"/>
      <c r="AE31" s="219"/>
      <c r="AF31" s="215"/>
      <c r="AG31" s="217"/>
      <c r="AH31" s="216"/>
      <c r="AI31" s="217"/>
      <c r="AJ31" s="217"/>
      <c r="AK31" s="225"/>
      <c r="AL31" s="242"/>
      <c r="AM31" s="254" t="s">
        <v>251</v>
      </c>
      <c r="AN31" s="217"/>
      <c r="AO31" s="228"/>
      <c r="AP31" s="267"/>
      <c r="AQ31" s="237"/>
      <c r="AR31" s="230"/>
      <c r="AS31" s="215"/>
      <c r="AT31" s="217"/>
      <c r="AU31" s="217"/>
      <c r="AV31" s="217"/>
      <c r="AW31" s="217"/>
      <c r="AX31" s="219"/>
      <c r="AY31" s="254"/>
      <c r="AZ31" s="221"/>
      <c r="BA31" s="217"/>
      <c r="BB31" s="231"/>
      <c r="BC31" s="228"/>
      <c r="BD31" s="221"/>
      <c r="BE31" s="217"/>
      <c r="BF31" s="221"/>
      <c r="BG31" s="232"/>
      <c r="BH31" s="232"/>
      <c r="BI31" s="215"/>
      <c r="BJ31" s="219"/>
      <c r="BK31" s="269" t="s">
        <v>252</v>
      </c>
      <c r="BL31" s="230"/>
      <c r="BM31" s="234"/>
      <c r="BN31" s="230"/>
      <c r="BO31" s="215"/>
      <c r="BP31" s="219"/>
      <c r="BQ31" s="215"/>
      <c r="BR31" s="217"/>
      <c r="BS31" s="219"/>
      <c r="BT31" s="257" t="s">
        <v>253</v>
      </c>
      <c r="BU31" s="270" t="s">
        <v>254</v>
      </c>
      <c r="BV31" s="215"/>
      <c r="BW31" s="224"/>
      <c r="BX31" s="224"/>
      <c r="BY31" s="215"/>
      <c r="BZ31" s="237"/>
      <c r="CA31" s="217"/>
      <c r="CB31" s="237"/>
      <c r="CC31" s="217"/>
      <c r="CD31" s="230"/>
      <c r="CE31" s="224"/>
      <c r="CF31" s="215"/>
      <c r="CG31" s="219"/>
      <c r="CH31" s="215"/>
      <c r="CI31" s="228"/>
      <c r="CJ31" s="271"/>
      <c r="CK31" s="232"/>
      <c r="CL31" s="215"/>
      <c r="CM31" s="237"/>
      <c r="CN31" s="217"/>
      <c r="CO31" s="230"/>
      <c r="CP31" s="237"/>
      <c r="CQ31" s="217"/>
      <c r="CS31" s="230"/>
      <c r="CT31" s="215"/>
      <c r="CU31" s="230"/>
      <c r="CW31" s="211"/>
      <c r="CY31" s="212"/>
      <c r="DA31" s="213"/>
      <c r="DC31" s="213"/>
    </row>
    <row r="32" spans="1:107" s="210" customFormat="1" ht="19.5" customHeight="1">
      <c r="A32" s="214" t="s">
        <v>255</v>
      </c>
      <c r="B32" s="215"/>
      <c r="C32" s="216"/>
      <c r="D32" s="217"/>
      <c r="E32" s="217"/>
      <c r="F32" s="217"/>
      <c r="G32" s="216"/>
      <c r="H32" s="218"/>
      <c r="I32" s="219"/>
      <c r="J32" s="215"/>
      <c r="K32" s="217"/>
      <c r="L32" s="217"/>
      <c r="M32" s="217"/>
      <c r="N32" s="217"/>
      <c r="O32" s="217"/>
      <c r="P32" s="217"/>
      <c r="Q32" s="218"/>
      <c r="R32" s="219"/>
      <c r="S32" s="221"/>
      <c r="T32" s="219"/>
      <c r="U32" s="232"/>
      <c r="V32" s="269"/>
      <c r="W32" s="217"/>
      <c r="X32" s="217"/>
      <c r="Y32" s="217"/>
      <c r="Z32" s="247"/>
      <c r="AA32" s="215"/>
      <c r="AB32" s="216"/>
      <c r="AC32" s="225"/>
      <c r="AD32" s="215"/>
      <c r="AE32" s="219"/>
      <c r="AF32" s="215" t="s">
        <v>256</v>
      </c>
      <c r="AG32" s="217"/>
      <c r="AH32" s="216"/>
      <c r="AI32" s="217"/>
      <c r="AJ32" s="217"/>
      <c r="AK32" s="225"/>
      <c r="AL32" s="218"/>
      <c r="AM32" s="215" t="s">
        <v>257</v>
      </c>
      <c r="AN32" s="228"/>
      <c r="AO32" s="217"/>
      <c r="AP32" s="267"/>
      <c r="AQ32" s="237"/>
      <c r="AR32" s="230"/>
      <c r="AS32" s="269" t="s">
        <v>258</v>
      </c>
      <c r="AT32" s="217"/>
      <c r="AU32" s="217"/>
      <c r="AV32" s="217"/>
      <c r="AW32" s="217"/>
      <c r="AX32" s="219"/>
      <c r="AY32" s="269" t="s">
        <v>259</v>
      </c>
      <c r="AZ32" s="221"/>
      <c r="BA32" s="217"/>
      <c r="BB32" s="231"/>
      <c r="BC32" s="272" t="s">
        <v>259</v>
      </c>
      <c r="BD32" s="221"/>
      <c r="BE32" s="217"/>
      <c r="BF32" s="221"/>
      <c r="BG32" s="273" t="s">
        <v>260</v>
      </c>
      <c r="BH32" s="269" t="s">
        <v>261</v>
      </c>
      <c r="BI32" s="269" t="s">
        <v>262</v>
      </c>
      <c r="BJ32" s="219"/>
      <c r="BK32" s="269" t="s">
        <v>263</v>
      </c>
      <c r="BL32" s="230"/>
      <c r="BM32" s="234"/>
      <c r="BN32" s="230"/>
      <c r="BO32" s="215"/>
      <c r="BP32" s="219"/>
      <c r="BQ32" s="215"/>
      <c r="BR32" s="217"/>
      <c r="BS32" s="219"/>
      <c r="BT32" s="224"/>
      <c r="BU32" s="224"/>
      <c r="BV32" s="215"/>
      <c r="BW32" s="224"/>
      <c r="BX32" s="224"/>
      <c r="BY32" s="215"/>
      <c r="BZ32" s="237"/>
      <c r="CA32" s="217"/>
      <c r="CB32" s="237"/>
      <c r="CC32" s="217"/>
      <c r="CD32" s="230"/>
      <c r="CE32" s="224"/>
      <c r="CF32" s="215"/>
      <c r="CG32" s="219"/>
      <c r="CH32" s="254" t="s">
        <v>264</v>
      </c>
      <c r="CI32" s="228"/>
      <c r="CJ32" s="271"/>
      <c r="CK32" s="224"/>
      <c r="CL32" s="215"/>
      <c r="CM32" s="237"/>
      <c r="CN32" s="217"/>
      <c r="CO32" s="230"/>
      <c r="CP32" s="215"/>
      <c r="CQ32" s="237"/>
      <c r="CR32" s="217"/>
      <c r="CS32" s="230"/>
      <c r="CT32" s="215"/>
      <c r="CU32" s="230"/>
      <c r="CW32" s="211"/>
      <c r="CY32" s="212"/>
      <c r="DA32" s="213"/>
      <c r="DC32" s="213"/>
    </row>
    <row r="33" spans="1:107" s="210" customFormat="1" ht="19.5" customHeight="1">
      <c r="A33" s="214"/>
      <c r="B33" s="215"/>
      <c r="C33" s="216"/>
      <c r="D33" s="217"/>
      <c r="E33" s="217"/>
      <c r="F33" s="217"/>
      <c r="G33" s="216"/>
      <c r="H33" s="218"/>
      <c r="I33" s="219"/>
      <c r="J33" s="215"/>
      <c r="K33" s="217"/>
      <c r="L33" s="217"/>
      <c r="M33" s="217"/>
      <c r="N33" s="217"/>
      <c r="O33" s="217"/>
      <c r="P33" s="217"/>
      <c r="Q33" s="218"/>
      <c r="R33" s="219"/>
      <c r="S33" s="274" t="s">
        <v>265</v>
      </c>
      <c r="T33" s="219"/>
      <c r="U33" s="222"/>
      <c r="V33" s="215"/>
      <c r="W33" s="217"/>
      <c r="X33" s="217"/>
      <c r="Y33" s="217"/>
      <c r="Z33" s="224"/>
      <c r="AA33" s="215"/>
      <c r="AB33" s="216"/>
      <c r="AC33" s="225"/>
      <c r="AD33" s="215"/>
      <c r="AE33" s="219"/>
      <c r="AF33" s="215"/>
      <c r="AG33" s="217"/>
      <c r="AH33" s="216"/>
      <c r="AI33" s="217"/>
      <c r="AJ33" s="217"/>
      <c r="AK33" s="225"/>
      <c r="AL33" s="218"/>
      <c r="AM33" s="254" t="s">
        <v>266</v>
      </c>
      <c r="AN33" s="217"/>
      <c r="AO33" s="217"/>
      <c r="AP33" s="267"/>
      <c r="AQ33" s="237"/>
      <c r="AR33" s="230"/>
      <c r="AS33" s="269" t="s">
        <v>267</v>
      </c>
      <c r="AT33" s="217"/>
      <c r="AU33" s="217"/>
      <c r="AV33" s="217"/>
      <c r="AW33" s="217"/>
      <c r="AX33" s="219"/>
      <c r="AY33" s="215"/>
      <c r="AZ33" s="221"/>
      <c r="BA33" s="217"/>
      <c r="BB33" s="231"/>
      <c r="BC33" s="217"/>
      <c r="BD33" s="221"/>
      <c r="BE33" s="217"/>
      <c r="BF33" s="221"/>
      <c r="BG33" s="273" t="s">
        <v>268</v>
      </c>
      <c r="BH33" s="269" t="s">
        <v>269</v>
      </c>
      <c r="BI33" s="215"/>
      <c r="BJ33" s="219"/>
      <c r="BK33" s="275" t="s">
        <v>270</v>
      </c>
      <c r="BL33" s="230"/>
      <c r="BM33" s="234"/>
      <c r="BN33" s="230"/>
      <c r="BO33" s="269" t="s">
        <v>271</v>
      </c>
      <c r="BP33" s="219"/>
      <c r="BQ33" s="269" t="s">
        <v>271</v>
      </c>
      <c r="BR33" s="217"/>
      <c r="BS33" s="219"/>
      <c r="BT33" s="224"/>
      <c r="BU33" s="224"/>
      <c r="BV33" s="215"/>
      <c r="BW33" s="224"/>
      <c r="BX33" s="224"/>
      <c r="BY33" s="215"/>
      <c r="BZ33" s="237"/>
      <c r="CA33" s="217"/>
      <c r="CB33" s="237"/>
      <c r="CC33" s="217"/>
      <c r="CD33" s="230"/>
      <c r="CE33" s="224"/>
      <c r="CF33" s="215"/>
      <c r="CG33" s="219"/>
      <c r="CH33" s="215"/>
      <c r="CI33" s="217"/>
      <c r="CJ33" s="219"/>
      <c r="CK33" s="224"/>
      <c r="CL33" s="269" t="s">
        <v>272</v>
      </c>
      <c r="CM33" s="237"/>
      <c r="CN33" s="217"/>
      <c r="CO33" s="230"/>
      <c r="CP33" s="215"/>
      <c r="CQ33" s="237"/>
      <c r="CR33" s="217"/>
      <c r="CS33" s="230"/>
      <c r="CT33" s="215"/>
      <c r="CU33" s="230"/>
      <c r="CW33" s="211"/>
      <c r="CY33" s="212"/>
      <c r="DA33" s="213"/>
      <c r="DC33" s="213"/>
    </row>
    <row r="34" spans="1:107" s="262" customFormat="1" ht="19.5" customHeight="1">
      <c r="A34" s="276"/>
      <c r="B34" s="277"/>
      <c r="C34" s="278"/>
      <c r="D34" s="278"/>
      <c r="E34" s="278"/>
      <c r="F34" s="278"/>
      <c r="G34" s="278"/>
      <c r="H34" s="279"/>
      <c r="I34" s="280"/>
      <c r="J34" s="277"/>
      <c r="K34" s="278"/>
      <c r="L34" s="278"/>
      <c r="M34" s="278"/>
      <c r="N34" s="278"/>
      <c r="O34" s="278"/>
      <c r="P34" s="278"/>
      <c r="Q34" s="279"/>
      <c r="R34" s="280"/>
      <c r="S34" s="281" t="s">
        <v>273</v>
      </c>
      <c r="T34" s="280"/>
      <c r="U34" s="282"/>
      <c r="V34" s="277"/>
      <c r="W34" s="278"/>
      <c r="X34" s="278"/>
      <c r="Y34" s="278"/>
      <c r="Z34" s="283"/>
      <c r="AA34" s="277"/>
      <c r="AB34" s="284"/>
      <c r="AC34" s="285"/>
      <c r="AD34" s="277"/>
      <c r="AE34" s="280"/>
      <c r="AF34" s="277"/>
      <c r="AG34" s="278"/>
      <c r="AH34" s="278"/>
      <c r="AI34" s="278"/>
      <c r="AJ34" s="278"/>
      <c r="AK34" s="280"/>
      <c r="AL34" s="286"/>
      <c r="AM34" s="277" t="s">
        <v>274</v>
      </c>
      <c r="AN34" s="278"/>
      <c r="AO34" s="278"/>
      <c r="AP34" s="287"/>
      <c r="AQ34" s="288"/>
      <c r="AR34" s="289"/>
      <c r="AS34" s="277"/>
      <c r="AT34" s="278"/>
      <c r="AU34" s="278"/>
      <c r="AV34" s="278"/>
      <c r="AW34" s="278"/>
      <c r="AX34" s="280"/>
      <c r="AY34" s="277"/>
      <c r="AZ34" s="290"/>
      <c r="BA34" s="291"/>
      <c r="BB34" s="292"/>
      <c r="BC34" s="278"/>
      <c r="BD34" s="290"/>
      <c r="BE34" s="278"/>
      <c r="BF34" s="290"/>
      <c r="BG34" s="293" t="s">
        <v>275</v>
      </c>
      <c r="BH34" s="294"/>
      <c r="BI34" s="295"/>
      <c r="BJ34" s="280"/>
      <c r="BK34" s="295"/>
      <c r="BL34" s="296"/>
      <c r="BM34" s="297"/>
      <c r="BN34" s="289"/>
      <c r="BO34" s="277"/>
      <c r="BP34" s="280"/>
      <c r="BQ34" s="277"/>
      <c r="BR34" s="278"/>
      <c r="BS34" s="280"/>
      <c r="BT34" s="298"/>
      <c r="BU34" s="298"/>
      <c r="BV34" s="299"/>
      <c r="BW34" s="283"/>
      <c r="BX34" s="276"/>
      <c r="BY34" s="277"/>
      <c r="BZ34" s="288"/>
      <c r="CA34" s="278"/>
      <c r="CB34" s="288"/>
      <c r="CC34" s="278"/>
      <c r="CD34" s="289"/>
      <c r="CE34" s="298"/>
      <c r="CF34" s="299"/>
      <c r="CG34" s="300"/>
      <c r="CH34" s="299"/>
      <c r="CI34" s="291"/>
      <c r="CJ34" s="300"/>
      <c r="CK34" s="298"/>
      <c r="CL34" s="277"/>
      <c r="CM34" s="288"/>
      <c r="CN34" s="278"/>
      <c r="CO34" s="289"/>
      <c r="CP34" s="277"/>
      <c r="CQ34" s="288"/>
      <c r="CR34" s="278"/>
      <c r="CS34" s="289"/>
      <c r="CT34" s="299"/>
      <c r="CU34" s="289"/>
      <c r="CW34" s="263"/>
      <c r="CY34" s="264"/>
      <c r="DA34" s="265"/>
      <c r="DC34" s="265"/>
    </row>
    <row r="35" spans="1:107" s="312" customFormat="1" ht="19.5" customHeight="1">
      <c r="A35" s="301"/>
      <c r="B35" s="302"/>
      <c r="C35" s="302"/>
      <c r="D35" s="302"/>
      <c r="E35" s="302"/>
      <c r="F35" s="302"/>
      <c r="G35" s="302"/>
      <c r="H35" s="303"/>
      <c r="I35" s="302"/>
      <c r="J35" s="302"/>
      <c r="K35" s="302"/>
      <c r="L35" s="302"/>
      <c r="M35" s="302"/>
      <c r="N35" s="302"/>
      <c r="O35" s="302"/>
      <c r="P35" s="302"/>
      <c r="Q35" s="303"/>
      <c r="R35" s="302"/>
      <c r="S35" s="304"/>
      <c r="T35" s="302"/>
      <c r="U35" s="274"/>
      <c r="V35" s="302"/>
      <c r="W35" s="302"/>
      <c r="X35" s="302"/>
      <c r="Y35" s="302"/>
      <c r="Z35" s="302"/>
      <c r="AA35" s="302"/>
      <c r="AB35" s="305"/>
      <c r="AC35" s="305"/>
      <c r="AD35" s="302"/>
      <c r="AE35" s="302"/>
      <c r="AF35" s="302"/>
      <c r="AG35" s="302"/>
      <c r="AH35" s="302"/>
      <c r="AI35" s="302"/>
      <c r="AJ35" s="302"/>
      <c r="AK35" s="302"/>
      <c r="AL35" s="306"/>
      <c r="AM35" s="302"/>
      <c r="AN35" s="302"/>
      <c r="AO35" s="302"/>
      <c r="AP35" s="307"/>
      <c r="AQ35" s="308"/>
      <c r="AR35" s="308"/>
      <c r="AS35" s="302"/>
      <c r="AT35" s="302"/>
      <c r="AU35" s="302"/>
      <c r="AV35" s="302"/>
      <c r="AW35" s="302"/>
      <c r="AX35" s="302"/>
      <c r="AY35" s="302"/>
      <c r="AZ35" s="309"/>
      <c r="BA35" s="272"/>
      <c r="BB35" s="309"/>
      <c r="BC35" s="302"/>
      <c r="BD35" s="309"/>
      <c r="BE35" s="302"/>
      <c r="BF35" s="309"/>
      <c r="BG35" s="272"/>
      <c r="BH35" s="310"/>
      <c r="BI35" s="301"/>
      <c r="BJ35" s="302"/>
      <c r="BK35" s="301"/>
      <c r="BL35" s="311"/>
      <c r="BM35" s="308"/>
      <c r="BN35" s="308"/>
      <c r="BO35" s="302"/>
      <c r="BP35" s="302"/>
      <c r="BQ35" s="302"/>
      <c r="BR35" s="302"/>
      <c r="BS35" s="302"/>
      <c r="BT35" s="272"/>
      <c r="BU35" s="272"/>
      <c r="BV35" s="272"/>
      <c r="BW35" s="302"/>
      <c r="BX35" s="301"/>
      <c r="BY35" s="302"/>
      <c r="BZ35" s="308"/>
      <c r="CA35" s="302"/>
      <c r="CB35" s="308"/>
      <c r="CC35" s="302"/>
      <c r="CD35" s="308"/>
      <c r="CE35" s="272"/>
      <c r="CF35" s="272"/>
      <c r="CG35" s="272"/>
      <c r="CH35" s="272"/>
      <c r="CI35" s="272"/>
      <c r="CJ35" s="272"/>
      <c r="CK35" s="272"/>
      <c r="CL35" s="302"/>
      <c r="CM35" s="308"/>
      <c r="CN35" s="302"/>
      <c r="CO35" s="308"/>
      <c r="CP35" s="302"/>
      <c r="CQ35" s="308"/>
      <c r="CR35" s="302"/>
      <c r="CS35" s="308"/>
      <c r="CT35" s="272"/>
      <c r="CU35" s="308"/>
      <c r="CW35" s="313"/>
      <c r="CY35" s="314"/>
      <c r="DA35" s="315"/>
      <c r="DC35" s="315"/>
    </row>
    <row r="36" spans="1:107" s="312" customFormat="1" ht="19.5" customHeight="1">
      <c r="A36" s="301"/>
      <c r="B36" s="302"/>
      <c r="C36" s="302"/>
      <c r="D36" s="302"/>
      <c r="E36" s="302"/>
      <c r="F36" s="302"/>
      <c r="G36" s="302"/>
      <c r="H36" s="303"/>
      <c r="I36" s="302"/>
      <c r="J36" s="302"/>
      <c r="K36" s="302"/>
      <c r="L36" s="302"/>
      <c r="M36" s="302"/>
      <c r="N36" s="302"/>
      <c r="O36" s="302"/>
      <c r="P36" s="302"/>
      <c r="Q36" s="303"/>
      <c r="R36" s="302"/>
      <c r="S36" s="304"/>
      <c r="T36" s="302"/>
      <c r="U36" s="274"/>
      <c r="V36" s="302"/>
      <c r="W36" s="302"/>
      <c r="X36" s="302"/>
      <c r="Y36" s="302"/>
      <c r="Z36" s="302"/>
      <c r="AA36" s="302"/>
      <c r="AB36" s="305"/>
      <c r="AC36" s="305"/>
      <c r="AD36" s="302"/>
      <c r="AE36" s="302"/>
      <c r="AF36" s="302"/>
      <c r="AG36" s="302"/>
      <c r="AH36" s="302"/>
      <c r="AI36" s="302"/>
      <c r="AJ36" s="302"/>
      <c r="AK36" s="302"/>
      <c r="AL36" s="306"/>
      <c r="AM36" s="302"/>
      <c r="AN36" s="302"/>
      <c r="AO36" s="302"/>
      <c r="AP36" s="307"/>
      <c r="AQ36" s="308"/>
      <c r="AR36" s="308"/>
      <c r="AS36" s="302"/>
      <c r="AT36" s="302"/>
      <c r="AU36" s="302"/>
      <c r="AV36" s="302"/>
      <c r="AW36" s="302"/>
      <c r="AX36" s="302"/>
      <c r="AY36" s="302"/>
      <c r="AZ36" s="309"/>
      <c r="BA36" s="272"/>
      <c r="BB36" s="309"/>
      <c r="BC36" s="302"/>
      <c r="BD36" s="309"/>
      <c r="BE36" s="302"/>
      <c r="BF36" s="309"/>
      <c r="BG36" s="272"/>
      <c r="BH36" s="310"/>
      <c r="BI36" s="301"/>
      <c r="BJ36" s="302"/>
      <c r="BK36" s="301"/>
      <c r="BL36" s="311"/>
      <c r="BM36" s="308"/>
      <c r="BN36" s="308"/>
      <c r="BO36" s="302"/>
      <c r="BP36" s="302"/>
      <c r="BQ36" s="302"/>
      <c r="BR36" s="302"/>
      <c r="BS36" s="302"/>
      <c r="BT36" s="272"/>
      <c r="BU36" s="272"/>
      <c r="BV36" s="272"/>
      <c r="BW36" s="302"/>
      <c r="BX36" s="301"/>
      <c r="BY36" s="302"/>
      <c r="BZ36" s="308"/>
      <c r="CA36" s="302"/>
      <c r="CB36" s="308"/>
      <c r="CC36" s="302"/>
      <c r="CD36" s="308"/>
      <c r="CE36" s="272"/>
      <c r="CF36" s="272"/>
      <c r="CG36" s="272"/>
      <c r="CH36" s="272"/>
      <c r="CI36" s="272"/>
      <c r="CJ36" s="272"/>
      <c r="CK36" s="272"/>
      <c r="CL36" s="302"/>
      <c r="CM36" s="308"/>
      <c r="CN36" s="302"/>
      <c r="CO36" s="308"/>
      <c r="CP36" s="302"/>
      <c r="CQ36" s="308"/>
      <c r="CR36" s="302"/>
      <c r="CS36" s="308"/>
      <c r="CT36" s="272"/>
      <c r="CU36" s="308"/>
      <c r="CW36" s="313"/>
      <c r="CY36" s="314"/>
      <c r="DA36" s="315"/>
      <c r="DC36" s="315"/>
    </row>
    <row r="37" spans="1:107" s="312" customFormat="1" ht="19.5" customHeight="1">
      <c r="A37" s="301"/>
      <c r="B37" s="302"/>
      <c r="C37" s="302"/>
      <c r="D37" s="302"/>
      <c r="E37" s="302"/>
      <c r="F37" s="302"/>
      <c r="G37" s="302"/>
      <c r="H37" s="303"/>
      <c r="I37" s="302"/>
      <c r="J37" s="302"/>
      <c r="K37" s="302"/>
      <c r="L37" s="302"/>
      <c r="M37" s="302"/>
      <c r="N37" s="302"/>
      <c r="O37" s="302"/>
      <c r="P37" s="302"/>
      <c r="Q37" s="303"/>
      <c r="R37" s="302"/>
      <c r="S37" s="304"/>
      <c r="T37" s="302"/>
      <c r="U37" s="274"/>
      <c r="V37" s="302"/>
      <c r="W37" s="302"/>
      <c r="X37" s="302"/>
      <c r="Y37" s="302"/>
      <c r="Z37" s="302"/>
      <c r="AA37" s="302"/>
      <c r="AB37" s="305"/>
      <c r="AC37" s="305"/>
      <c r="AD37" s="302"/>
      <c r="AE37" s="302"/>
      <c r="AF37" s="302"/>
      <c r="AG37" s="302"/>
      <c r="AH37" s="302"/>
      <c r="AI37" s="302"/>
      <c r="AJ37" s="302"/>
      <c r="AK37" s="302"/>
      <c r="AL37" s="306"/>
      <c r="AM37" s="302"/>
      <c r="AN37" s="302"/>
      <c r="AO37" s="302"/>
      <c r="AP37" s="307"/>
      <c r="AQ37" s="308"/>
      <c r="AR37" s="308"/>
      <c r="AS37" s="302"/>
      <c r="AT37" s="302"/>
      <c r="AU37" s="302"/>
      <c r="AV37" s="302"/>
      <c r="AW37" s="302"/>
      <c r="AX37" s="302"/>
      <c r="AY37" s="302"/>
      <c r="AZ37" s="309"/>
      <c r="BA37" s="272"/>
      <c r="BB37" s="309"/>
      <c r="BC37" s="302"/>
      <c r="BD37" s="309"/>
      <c r="BE37" s="302"/>
      <c r="BF37" s="309"/>
      <c r="BG37" s="272"/>
      <c r="BH37" s="310"/>
      <c r="BI37" s="301"/>
      <c r="BJ37" s="302"/>
      <c r="BK37" s="301"/>
      <c r="BL37" s="311"/>
      <c r="BM37" s="308"/>
      <c r="BN37" s="308"/>
      <c r="BO37" s="302"/>
      <c r="BP37" s="302"/>
      <c r="BQ37" s="302"/>
      <c r="BR37" s="302"/>
      <c r="BS37" s="302"/>
      <c r="BT37" s="272"/>
      <c r="BU37" s="272"/>
      <c r="BV37" s="272"/>
      <c r="BW37" s="302"/>
      <c r="BX37" s="301"/>
      <c r="BY37" s="302"/>
      <c r="BZ37" s="308"/>
      <c r="CA37" s="302"/>
      <c r="CB37" s="308"/>
      <c r="CC37" s="302"/>
      <c r="CD37" s="308"/>
      <c r="CE37" s="272"/>
      <c r="CF37" s="272"/>
      <c r="CG37" s="272"/>
      <c r="CH37" s="272"/>
      <c r="CI37" s="272"/>
      <c r="CJ37" s="272"/>
      <c r="CK37" s="272"/>
      <c r="CL37" s="302"/>
      <c r="CM37" s="308"/>
      <c r="CN37" s="302"/>
      <c r="CO37" s="308"/>
      <c r="CP37" s="302"/>
      <c r="CQ37" s="308"/>
      <c r="CR37" s="302"/>
      <c r="CS37" s="308"/>
      <c r="CT37" s="272"/>
      <c r="CU37" s="308"/>
      <c r="CW37" s="313"/>
      <c r="CY37" s="314"/>
      <c r="DA37" s="315"/>
      <c r="DC37" s="315"/>
    </row>
    <row r="38" spans="1:107" s="312" customFormat="1" ht="19.5" customHeight="1">
      <c r="A38" s="301"/>
      <c r="B38" s="302"/>
      <c r="C38" s="302"/>
      <c r="D38" s="302"/>
      <c r="E38" s="302"/>
      <c r="F38" s="302"/>
      <c r="G38" s="302"/>
      <c r="H38" s="303"/>
      <c r="I38" s="302"/>
      <c r="J38" s="302"/>
      <c r="K38" s="302"/>
      <c r="L38" s="302"/>
      <c r="M38" s="302"/>
      <c r="N38" s="302"/>
      <c r="O38" s="302"/>
      <c r="P38" s="302"/>
      <c r="Q38" s="303"/>
      <c r="R38" s="302"/>
      <c r="S38" s="304"/>
      <c r="T38" s="302"/>
      <c r="U38" s="274"/>
      <c r="V38" s="302"/>
      <c r="W38" s="302"/>
      <c r="X38" s="302"/>
      <c r="Y38" s="302"/>
      <c r="Z38" s="302"/>
      <c r="AA38" s="302"/>
      <c r="AB38" s="305"/>
      <c r="AC38" s="305"/>
      <c r="AD38" s="302"/>
      <c r="AE38" s="302"/>
      <c r="AF38" s="302"/>
      <c r="AG38" s="302"/>
      <c r="AH38" s="302"/>
      <c r="AI38" s="302"/>
      <c r="AJ38" s="302"/>
      <c r="AK38" s="302"/>
      <c r="AL38" s="306"/>
      <c r="AM38" s="302"/>
      <c r="AN38" s="302"/>
      <c r="AO38" s="302"/>
      <c r="AP38" s="307"/>
      <c r="AQ38" s="308"/>
      <c r="AR38" s="308"/>
      <c r="AS38" s="302"/>
      <c r="AT38" s="302"/>
      <c r="AU38" s="302"/>
      <c r="AV38" s="302"/>
      <c r="AW38" s="302"/>
      <c r="AX38" s="302"/>
      <c r="AY38" s="302"/>
      <c r="AZ38" s="309"/>
      <c r="BA38" s="272"/>
      <c r="BB38" s="309"/>
      <c r="BC38" s="302"/>
      <c r="BD38" s="309"/>
      <c r="BE38" s="302"/>
      <c r="BF38" s="309"/>
      <c r="BG38" s="272"/>
      <c r="BH38" s="310"/>
      <c r="BI38" s="301"/>
      <c r="BJ38" s="302"/>
      <c r="BK38" s="301"/>
      <c r="BL38" s="311"/>
      <c r="BM38" s="308"/>
      <c r="BN38" s="308"/>
      <c r="BO38" s="302"/>
      <c r="BP38" s="302"/>
      <c r="BQ38" s="302"/>
      <c r="BR38" s="302"/>
      <c r="BS38" s="302"/>
      <c r="BT38" s="272"/>
      <c r="BU38" s="272"/>
      <c r="BV38" s="272"/>
      <c r="BW38" s="302"/>
      <c r="BX38" s="301"/>
      <c r="BY38" s="302"/>
      <c r="BZ38" s="308"/>
      <c r="CA38" s="302"/>
      <c r="CB38" s="308"/>
      <c r="CC38" s="302"/>
      <c r="CD38" s="308"/>
      <c r="CE38" s="272"/>
      <c r="CF38" s="272"/>
      <c r="CG38" s="272"/>
      <c r="CH38" s="272"/>
      <c r="CI38" s="272"/>
      <c r="CJ38" s="272"/>
      <c r="CK38" s="272"/>
      <c r="CL38" s="302"/>
      <c r="CM38" s="308"/>
      <c r="CN38" s="302"/>
      <c r="CO38" s="308"/>
      <c r="CP38" s="302"/>
      <c r="CQ38" s="308"/>
      <c r="CR38" s="302"/>
      <c r="CS38" s="308"/>
      <c r="CT38" s="272"/>
      <c r="CU38" s="308"/>
      <c r="CW38" s="313"/>
      <c r="CY38" s="314"/>
      <c r="DA38" s="315"/>
      <c r="DC38" s="315"/>
    </row>
    <row r="39" spans="1:107" s="312" customFormat="1" ht="19.5" customHeight="1">
      <c r="A39" s="301"/>
      <c r="B39" s="302"/>
      <c r="C39" s="302"/>
      <c r="D39" s="302"/>
      <c r="E39" s="302"/>
      <c r="F39" s="302"/>
      <c r="G39" s="302"/>
      <c r="H39" s="303"/>
      <c r="I39" s="302"/>
      <c r="J39" s="302"/>
      <c r="K39" s="302"/>
      <c r="L39" s="302"/>
      <c r="M39" s="302"/>
      <c r="N39" s="302"/>
      <c r="O39" s="302"/>
      <c r="P39" s="302"/>
      <c r="Q39" s="303"/>
      <c r="R39" s="302"/>
      <c r="S39" s="304"/>
      <c r="T39" s="302"/>
      <c r="U39" s="274"/>
      <c r="V39" s="302"/>
      <c r="W39" s="302"/>
      <c r="X39" s="302"/>
      <c r="Y39" s="302"/>
      <c r="Z39" s="302"/>
      <c r="AA39" s="302"/>
      <c r="AB39" s="305"/>
      <c r="AC39" s="305"/>
      <c r="AD39" s="302"/>
      <c r="AE39" s="302"/>
      <c r="AF39" s="302"/>
      <c r="AG39" s="302"/>
      <c r="AH39" s="302"/>
      <c r="AI39" s="302"/>
      <c r="AJ39" s="302"/>
      <c r="AK39" s="302"/>
      <c r="AL39" s="306"/>
      <c r="AM39" s="302"/>
      <c r="AN39" s="302"/>
      <c r="AO39" s="302"/>
      <c r="AP39" s="307"/>
      <c r="AQ39" s="308"/>
      <c r="AR39" s="308"/>
      <c r="AS39" s="302"/>
      <c r="AT39" s="302"/>
      <c r="AU39" s="302"/>
      <c r="AV39" s="302"/>
      <c r="AW39" s="302"/>
      <c r="AX39" s="302"/>
      <c r="AY39" s="302"/>
      <c r="AZ39" s="309"/>
      <c r="BA39" s="272"/>
      <c r="BB39" s="309"/>
      <c r="BC39" s="302"/>
      <c r="BD39" s="309"/>
      <c r="BE39" s="302"/>
      <c r="BF39" s="309"/>
      <c r="BG39" s="272"/>
      <c r="BH39" s="310"/>
      <c r="BI39" s="301"/>
      <c r="BJ39" s="302"/>
      <c r="BK39" s="301"/>
      <c r="BL39" s="311"/>
      <c r="BM39" s="308"/>
      <c r="BN39" s="308"/>
      <c r="BO39" s="302"/>
      <c r="BP39" s="302"/>
      <c r="BQ39" s="302"/>
      <c r="BR39" s="302"/>
      <c r="BS39" s="302"/>
      <c r="BT39" s="272"/>
      <c r="BU39" s="272"/>
      <c r="BV39" s="272"/>
      <c r="BW39" s="302"/>
      <c r="BX39" s="301"/>
      <c r="BY39" s="302"/>
      <c r="BZ39" s="308"/>
      <c r="CA39" s="302"/>
      <c r="CB39" s="308"/>
      <c r="CC39" s="302"/>
      <c r="CD39" s="308"/>
      <c r="CE39" s="272"/>
      <c r="CF39" s="272"/>
      <c r="CG39" s="272"/>
      <c r="CH39" s="272"/>
      <c r="CI39" s="272"/>
      <c r="CJ39" s="272"/>
      <c r="CK39" s="272"/>
      <c r="CL39" s="302"/>
      <c r="CM39" s="308"/>
      <c r="CN39" s="302"/>
      <c r="CO39" s="308"/>
      <c r="CP39" s="302"/>
      <c r="CQ39" s="308"/>
      <c r="CR39" s="302"/>
      <c r="CS39" s="308"/>
      <c r="CT39" s="272"/>
      <c r="CU39" s="308"/>
      <c r="CW39" s="313"/>
      <c r="CY39" s="314"/>
      <c r="DA39" s="315"/>
      <c r="DC39" s="315"/>
    </row>
    <row r="40" spans="1:107" s="312" customFormat="1" ht="19.5" customHeight="1">
      <c r="A40" s="301"/>
      <c r="B40" s="302"/>
      <c r="C40" s="302"/>
      <c r="D40" s="302"/>
      <c r="E40" s="302"/>
      <c r="F40" s="302"/>
      <c r="G40" s="302"/>
      <c r="H40" s="303"/>
      <c r="I40" s="302"/>
      <c r="J40" s="302"/>
      <c r="K40" s="302"/>
      <c r="L40" s="302"/>
      <c r="M40" s="302"/>
      <c r="N40" s="302"/>
      <c r="O40" s="302"/>
      <c r="P40" s="302"/>
      <c r="Q40" s="303"/>
      <c r="R40" s="302"/>
      <c r="S40" s="304"/>
      <c r="T40" s="302"/>
      <c r="U40" s="274"/>
      <c r="V40" s="302"/>
      <c r="W40" s="302"/>
      <c r="X40" s="302"/>
      <c r="Y40" s="302"/>
      <c r="Z40" s="302"/>
      <c r="AA40" s="302"/>
      <c r="AB40" s="305"/>
      <c r="AC40" s="305"/>
      <c r="AD40" s="302"/>
      <c r="AE40" s="302"/>
      <c r="AF40" s="302"/>
      <c r="AG40" s="302"/>
      <c r="AH40" s="302"/>
      <c r="AI40" s="302"/>
      <c r="AJ40" s="302"/>
      <c r="AK40" s="302"/>
      <c r="AL40" s="306"/>
      <c r="AM40" s="302"/>
      <c r="AN40" s="302"/>
      <c r="AO40" s="302"/>
      <c r="AP40" s="307"/>
      <c r="AQ40" s="308"/>
      <c r="AR40" s="308"/>
      <c r="AS40" s="302"/>
      <c r="AT40" s="302"/>
      <c r="AU40" s="302"/>
      <c r="AV40" s="302"/>
      <c r="AW40" s="302"/>
      <c r="AX40" s="302"/>
      <c r="AY40" s="302"/>
      <c r="AZ40" s="309"/>
      <c r="BA40" s="272"/>
      <c r="BB40" s="309"/>
      <c r="BC40" s="302"/>
      <c r="BD40" s="309"/>
      <c r="BE40" s="302"/>
      <c r="BF40" s="309"/>
      <c r="BG40" s="272"/>
      <c r="BH40" s="310"/>
      <c r="BI40" s="301"/>
      <c r="BJ40" s="302"/>
      <c r="BK40" s="301"/>
      <c r="BL40" s="311"/>
      <c r="BM40" s="308"/>
      <c r="BN40" s="308"/>
      <c r="BO40" s="302"/>
      <c r="BP40" s="302"/>
      <c r="BQ40" s="302"/>
      <c r="BR40" s="302"/>
      <c r="BS40" s="302"/>
      <c r="BT40" s="272"/>
      <c r="BU40" s="272"/>
      <c r="BV40" s="272"/>
      <c r="BW40" s="302"/>
      <c r="BX40" s="301"/>
      <c r="BY40" s="302"/>
      <c r="BZ40" s="308"/>
      <c r="CA40" s="302"/>
      <c r="CB40" s="308"/>
      <c r="CC40" s="302"/>
      <c r="CD40" s="308"/>
      <c r="CE40" s="272"/>
      <c r="CF40" s="272"/>
      <c r="CG40" s="272"/>
      <c r="CH40" s="272"/>
      <c r="CI40" s="272"/>
      <c r="CJ40" s="272"/>
      <c r="CK40" s="272"/>
      <c r="CL40" s="302"/>
      <c r="CM40" s="308"/>
      <c r="CN40" s="302"/>
      <c r="CO40" s="308"/>
      <c r="CP40" s="302"/>
      <c r="CQ40" s="308"/>
      <c r="CR40" s="302"/>
      <c r="CS40" s="308"/>
      <c r="CT40" s="272"/>
      <c r="CU40" s="308"/>
      <c r="CW40" s="313"/>
      <c r="CY40" s="314"/>
      <c r="DA40" s="315"/>
      <c r="DC40" s="315"/>
    </row>
    <row r="41" spans="1:107" s="312" customFormat="1" ht="19.5" customHeight="1">
      <c r="A41" s="301"/>
      <c r="B41" s="302"/>
      <c r="C41" s="302"/>
      <c r="D41" s="302"/>
      <c r="E41" s="302"/>
      <c r="F41" s="302"/>
      <c r="G41" s="302"/>
      <c r="H41" s="303"/>
      <c r="I41" s="302"/>
      <c r="J41" s="302"/>
      <c r="K41" s="302"/>
      <c r="L41" s="302"/>
      <c r="M41" s="302"/>
      <c r="N41" s="302"/>
      <c r="O41" s="302"/>
      <c r="P41" s="302"/>
      <c r="Q41" s="303"/>
      <c r="R41" s="302"/>
      <c r="S41" s="304"/>
      <c r="T41" s="302"/>
      <c r="U41" s="274"/>
      <c r="V41" s="302"/>
      <c r="W41" s="302"/>
      <c r="X41" s="302"/>
      <c r="Y41" s="302"/>
      <c r="Z41" s="302"/>
      <c r="AA41" s="302"/>
      <c r="AB41" s="305"/>
      <c r="AC41" s="305"/>
      <c r="AD41" s="302"/>
      <c r="AE41" s="302"/>
      <c r="AF41" s="302"/>
      <c r="AG41" s="302"/>
      <c r="AH41" s="302"/>
      <c r="AI41" s="302"/>
      <c r="AJ41" s="302"/>
      <c r="AK41" s="302"/>
      <c r="AL41" s="306"/>
      <c r="AM41" s="302"/>
      <c r="AN41" s="302"/>
      <c r="AO41" s="302"/>
      <c r="AP41" s="307"/>
      <c r="AQ41" s="308"/>
      <c r="AR41" s="308"/>
      <c r="AS41" s="302"/>
      <c r="AT41" s="302"/>
      <c r="AU41" s="302"/>
      <c r="AV41" s="302"/>
      <c r="AW41" s="302"/>
      <c r="AX41" s="302"/>
      <c r="AY41" s="302"/>
      <c r="AZ41" s="309"/>
      <c r="BA41" s="272"/>
      <c r="BB41" s="309"/>
      <c r="BC41" s="302"/>
      <c r="BD41" s="309"/>
      <c r="BE41" s="302"/>
      <c r="BF41" s="309"/>
      <c r="BG41" s="272"/>
      <c r="BH41" s="310"/>
      <c r="BI41" s="301"/>
      <c r="BJ41" s="302"/>
      <c r="BK41" s="301"/>
      <c r="BL41" s="311"/>
      <c r="BM41" s="308"/>
      <c r="BN41" s="308"/>
      <c r="BO41" s="302"/>
      <c r="BP41" s="302"/>
      <c r="BQ41" s="302"/>
      <c r="BR41" s="302"/>
      <c r="BS41" s="302"/>
      <c r="BT41" s="272"/>
      <c r="BU41" s="272"/>
      <c r="BV41" s="272"/>
      <c r="BW41" s="302"/>
      <c r="BX41" s="301"/>
      <c r="BY41" s="302"/>
      <c r="BZ41" s="308"/>
      <c r="CA41" s="302"/>
      <c r="CB41" s="308"/>
      <c r="CC41" s="302"/>
      <c r="CD41" s="308"/>
      <c r="CE41" s="272"/>
      <c r="CF41" s="272"/>
      <c r="CG41" s="272"/>
      <c r="CH41" s="272"/>
      <c r="CI41" s="272"/>
      <c r="CJ41" s="272"/>
      <c r="CK41" s="272"/>
      <c r="CL41" s="302"/>
      <c r="CM41" s="308"/>
      <c r="CN41" s="302"/>
      <c r="CO41" s="308"/>
      <c r="CP41" s="302"/>
      <c r="CQ41" s="308"/>
      <c r="CR41" s="302"/>
      <c r="CS41" s="308"/>
      <c r="CT41" s="272"/>
      <c r="CU41" s="308"/>
      <c r="CW41" s="313"/>
      <c r="CY41" s="314"/>
      <c r="DA41" s="315"/>
      <c r="DC41" s="315"/>
    </row>
    <row r="42" spans="1:107" s="312" customFormat="1" ht="19.5" customHeight="1">
      <c r="A42" s="301"/>
      <c r="B42" s="302"/>
      <c r="C42" s="302"/>
      <c r="D42" s="302"/>
      <c r="E42" s="302"/>
      <c r="F42" s="302"/>
      <c r="G42" s="302"/>
      <c r="H42" s="303"/>
      <c r="I42" s="302"/>
      <c r="J42" s="302"/>
      <c r="K42" s="302"/>
      <c r="L42" s="302"/>
      <c r="M42" s="302"/>
      <c r="N42" s="302"/>
      <c r="O42" s="302"/>
      <c r="P42" s="302"/>
      <c r="Q42" s="303"/>
      <c r="R42" s="302"/>
      <c r="S42" s="304"/>
      <c r="T42" s="302"/>
      <c r="U42" s="274"/>
      <c r="V42" s="302"/>
      <c r="W42" s="302"/>
      <c r="X42" s="302"/>
      <c r="Y42" s="302"/>
      <c r="Z42" s="302"/>
      <c r="AA42" s="302"/>
      <c r="AB42" s="305"/>
      <c r="AC42" s="305"/>
      <c r="AD42" s="302"/>
      <c r="AE42" s="302"/>
      <c r="AF42" s="302"/>
      <c r="AG42" s="302"/>
      <c r="AH42" s="302"/>
      <c r="AI42" s="302"/>
      <c r="AJ42" s="302"/>
      <c r="AK42" s="302"/>
      <c r="AL42" s="306"/>
      <c r="AM42" s="302"/>
      <c r="AN42" s="302"/>
      <c r="AO42" s="302"/>
      <c r="AP42" s="307"/>
      <c r="AQ42" s="308"/>
      <c r="AR42" s="308"/>
      <c r="AS42" s="302"/>
      <c r="AT42" s="302"/>
      <c r="AU42" s="302"/>
      <c r="AV42" s="302"/>
      <c r="AW42" s="302"/>
      <c r="AX42" s="302"/>
      <c r="AY42" s="302"/>
      <c r="AZ42" s="309"/>
      <c r="BA42" s="272"/>
      <c r="BB42" s="309"/>
      <c r="BC42" s="302"/>
      <c r="BD42" s="309"/>
      <c r="BE42" s="302"/>
      <c r="BF42" s="309"/>
      <c r="BG42" s="272"/>
      <c r="BH42" s="310"/>
      <c r="BI42" s="301"/>
      <c r="BJ42" s="302"/>
      <c r="BK42" s="301"/>
      <c r="BL42" s="311"/>
      <c r="BM42" s="308"/>
      <c r="BN42" s="308"/>
      <c r="BO42" s="302"/>
      <c r="BP42" s="302"/>
      <c r="BQ42" s="302"/>
      <c r="BR42" s="302"/>
      <c r="BS42" s="302"/>
      <c r="BT42" s="272"/>
      <c r="BU42" s="272"/>
      <c r="BV42" s="272"/>
      <c r="BW42" s="302"/>
      <c r="BX42" s="301"/>
      <c r="BY42" s="302"/>
      <c r="BZ42" s="308"/>
      <c r="CA42" s="302"/>
      <c r="CB42" s="308"/>
      <c r="CC42" s="302"/>
      <c r="CD42" s="308"/>
      <c r="CE42" s="272"/>
      <c r="CF42" s="272"/>
      <c r="CG42" s="272"/>
      <c r="CH42" s="272"/>
      <c r="CI42" s="272"/>
      <c r="CJ42" s="272"/>
      <c r="CK42" s="272"/>
      <c r="CL42" s="302"/>
      <c r="CM42" s="308"/>
      <c r="CN42" s="302"/>
      <c r="CO42" s="308"/>
      <c r="CP42" s="302"/>
      <c r="CQ42" s="308"/>
      <c r="CR42" s="302"/>
      <c r="CS42" s="308"/>
      <c r="CT42" s="272"/>
      <c r="CU42" s="308"/>
      <c r="CW42" s="313"/>
      <c r="CY42" s="314"/>
      <c r="DA42" s="315"/>
      <c r="DC42" s="315"/>
    </row>
    <row r="43" spans="1:107" s="312" customFormat="1" ht="19.5" customHeight="1">
      <c r="A43" s="301"/>
      <c r="B43" s="302"/>
      <c r="C43" s="302"/>
      <c r="D43" s="302"/>
      <c r="E43" s="302"/>
      <c r="F43" s="302"/>
      <c r="G43" s="302"/>
      <c r="H43" s="303"/>
      <c r="I43" s="302"/>
      <c r="J43" s="302"/>
      <c r="K43" s="302"/>
      <c r="L43" s="302"/>
      <c r="M43" s="302"/>
      <c r="N43" s="302"/>
      <c r="O43" s="302"/>
      <c r="P43" s="302"/>
      <c r="Q43" s="303"/>
      <c r="R43" s="302"/>
      <c r="S43" s="304"/>
      <c r="T43" s="302"/>
      <c r="U43" s="274"/>
      <c r="V43" s="302"/>
      <c r="W43" s="302"/>
      <c r="X43" s="302"/>
      <c r="Y43" s="302"/>
      <c r="Z43" s="302"/>
      <c r="AA43" s="302"/>
      <c r="AB43" s="305"/>
      <c r="AC43" s="305"/>
      <c r="AD43" s="302"/>
      <c r="AE43" s="302"/>
      <c r="AF43" s="302"/>
      <c r="AG43" s="302"/>
      <c r="AH43" s="302"/>
      <c r="AI43" s="302"/>
      <c r="AJ43" s="302"/>
      <c r="AK43" s="302"/>
      <c r="AL43" s="306"/>
      <c r="AM43" s="302"/>
      <c r="AN43" s="302"/>
      <c r="AO43" s="302"/>
      <c r="AP43" s="307"/>
      <c r="AQ43" s="308"/>
      <c r="AR43" s="308"/>
      <c r="AS43" s="302"/>
      <c r="AT43" s="302"/>
      <c r="AU43" s="302"/>
      <c r="AV43" s="302"/>
      <c r="AW43" s="302"/>
      <c r="AX43" s="302"/>
      <c r="AY43" s="302"/>
      <c r="AZ43" s="309"/>
      <c r="BA43" s="272"/>
      <c r="BB43" s="309"/>
      <c r="BC43" s="302"/>
      <c r="BD43" s="309"/>
      <c r="BE43" s="302"/>
      <c r="BF43" s="309"/>
      <c r="BG43" s="272"/>
      <c r="BH43" s="310"/>
      <c r="BI43" s="301"/>
      <c r="BJ43" s="302"/>
      <c r="BK43" s="301"/>
      <c r="BL43" s="311"/>
      <c r="BM43" s="308"/>
      <c r="BN43" s="308"/>
      <c r="BO43" s="302"/>
      <c r="BP43" s="302"/>
      <c r="BQ43" s="302"/>
      <c r="BR43" s="302"/>
      <c r="BS43" s="302"/>
      <c r="BT43" s="272"/>
      <c r="BU43" s="272"/>
      <c r="BV43" s="272"/>
      <c r="BW43" s="302"/>
      <c r="BX43" s="301"/>
      <c r="BY43" s="302"/>
      <c r="BZ43" s="308"/>
      <c r="CA43" s="302"/>
      <c r="CB43" s="308"/>
      <c r="CC43" s="302"/>
      <c r="CD43" s="308"/>
      <c r="CE43" s="272"/>
      <c r="CF43" s="272"/>
      <c r="CG43" s="272"/>
      <c r="CH43" s="272"/>
      <c r="CI43" s="272"/>
      <c r="CJ43" s="272"/>
      <c r="CK43" s="272"/>
      <c r="CL43" s="302"/>
      <c r="CM43" s="308"/>
      <c r="CN43" s="302"/>
      <c r="CO43" s="308"/>
      <c r="CP43" s="302"/>
      <c r="CQ43" s="308"/>
      <c r="CR43" s="302"/>
      <c r="CS43" s="308"/>
      <c r="CT43" s="272"/>
      <c r="CU43" s="308"/>
      <c r="CW43" s="313"/>
      <c r="CY43" s="314"/>
      <c r="DA43" s="315"/>
      <c r="DC43" s="315"/>
    </row>
    <row r="44" spans="1:107" s="312" customFormat="1" ht="19.5" customHeight="1">
      <c r="A44" s="301"/>
      <c r="B44" s="302"/>
      <c r="C44" s="302"/>
      <c r="D44" s="302"/>
      <c r="E44" s="302"/>
      <c r="F44" s="302"/>
      <c r="G44" s="302"/>
      <c r="H44" s="303"/>
      <c r="I44" s="302"/>
      <c r="J44" s="302"/>
      <c r="K44" s="302"/>
      <c r="L44" s="302"/>
      <c r="M44" s="302"/>
      <c r="N44" s="302"/>
      <c r="O44" s="302"/>
      <c r="P44" s="302"/>
      <c r="Q44" s="303"/>
      <c r="R44" s="302"/>
      <c r="S44" s="304"/>
      <c r="T44" s="302"/>
      <c r="U44" s="274"/>
      <c r="V44" s="302"/>
      <c r="W44" s="302"/>
      <c r="X44" s="302"/>
      <c r="Y44" s="302"/>
      <c r="Z44" s="302"/>
      <c r="AA44" s="302"/>
      <c r="AB44" s="305"/>
      <c r="AC44" s="305"/>
      <c r="AD44" s="302"/>
      <c r="AE44" s="302"/>
      <c r="AF44" s="302"/>
      <c r="AG44" s="302"/>
      <c r="AH44" s="302"/>
      <c r="AI44" s="302"/>
      <c r="AJ44" s="302"/>
      <c r="AK44" s="302"/>
      <c r="AL44" s="306"/>
      <c r="AM44" s="302"/>
      <c r="AN44" s="302"/>
      <c r="AO44" s="302"/>
      <c r="AP44" s="307"/>
      <c r="AQ44" s="308"/>
      <c r="AR44" s="308"/>
      <c r="AS44" s="302"/>
      <c r="AT44" s="302"/>
      <c r="AU44" s="302"/>
      <c r="AV44" s="302"/>
      <c r="AW44" s="302"/>
      <c r="AX44" s="302"/>
      <c r="AY44" s="302"/>
      <c r="AZ44" s="309"/>
      <c r="BA44" s="272"/>
      <c r="BB44" s="309"/>
      <c r="BC44" s="302"/>
      <c r="BD44" s="309"/>
      <c r="BE44" s="302"/>
      <c r="BF44" s="309"/>
      <c r="BG44" s="272"/>
      <c r="BH44" s="310"/>
      <c r="BI44" s="301"/>
      <c r="BJ44" s="302"/>
      <c r="BK44" s="301"/>
      <c r="BL44" s="311"/>
      <c r="BM44" s="308"/>
      <c r="BN44" s="308"/>
      <c r="BO44" s="302"/>
      <c r="BP44" s="302"/>
      <c r="BQ44" s="302"/>
      <c r="BR44" s="302"/>
      <c r="BS44" s="302"/>
      <c r="BT44" s="272"/>
      <c r="BU44" s="272"/>
      <c r="BV44" s="272"/>
      <c r="BW44" s="302"/>
      <c r="BX44" s="301"/>
      <c r="BY44" s="302"/>
      <c r="BZ44" s="308"/>
      <c r="CA44" s="302"/>
      <c r="CB44" s="308"/>
      <c r="CC44" s="302"/>
      <c r="CD44" s="308"/>
      <c r="CE44" s="272"/>
      <c r="CF44" s="272"/>
      <c r="CG44" s="272"/>
      <c r="CH44" s="272"/>
      <c r="CI44" s="272"/>
      <c r="CJ44" s="272"/>
      <c r="CK44" s="272"/>
      <c r="CL44" s="302"/>
      <c r="CM44" s="308"/>
      <c r="CN44" s="302"/>
      <c r="CO44" s="308"/>
      <c r="CP44" s="302"/>
      <c r="CQ44" s="308"/>
      <c r="CR44" s="302"/>
      <c r="CS44" s="308"/>
      <c r="CT44" s="272"/>
      <c r="CU44" s="308"/>
      <c r="CW44" s="313"/>
      <c r="CY44" s="314"/>
      <c r="DA44" s="315"/>
      <c r="DC44" s="315"/>
    </row>
    <row r="45" spans="1:107" s="312" customFormat="1" ht="19.5" customHeight="1">
      <c r="A45" s="301"/>
      <c r="B45" s="302"/>
      <c r="C45" s="302"/>
      <c r="D45" s="302"/>
      <c r="E45" s="302"/>
      <c r="F45" s="302"/>
      <c r="G45" s="302"/>
      <c r="H45" s="303"/>
      <c r="I45" s="302"/>
      <c r="J45" s="302"/>
      <c r="K45" s="302"/>
      <c r="L45" s="302"/>
      <c r="M45" s="302"/>
      <c r="N45" s="302"/>
      <c r="O45" s="302"/>
      <c r="P45" s="302"/>
      <c r="Q45" s="303"/>
      <c r="R45" s="302"/>
      <c r="S45" s="304"/>
      <c r="T45" s="302"/>
      <c r="U45" s="274"/>
      <c r="V45" s="302"/>
      <c r="W45" s="302"/>
      <c r="X45" s="302"/>
      <c r="Y45" s="302"/>
      <c r="Z45" s="302"/>
      <c r="AA45" s="302"/>
      <c r="AB45" s="305"/>
      <c r="AC45" s="305"/>
      <c r="AD45" s="302"/>
      <c r="AE45" s="302"/>
      <c r="AF45" s="302"/>
      <c r="AG45" s="302"/>
      <c r="AH45" s="302"/>
      <c r="AI45" s="302"/>
      <c r="AJ45" s="302"/>
      <c r="AK45" s="302"/>
      <c r="AL45" s="306"/>
      <c r="AM45" s="302"/>
      <c r="AN45" s="302"/>
      <c r="AO45" s="302"/>
      <c r="AP45" s="307"/>
      <c r="AQ45" s="308"/>
      <c r="AR45" s="308"/>
      <c r="AS45" s="302"/>
      <c r="AT45" s="302"/>
      <c r="AU45" s="302"/>
      <c r="AV45" s="302"/>
      <c r="AW45" s="302"/>
      <c r="AX45" s="302"/>
      <c r="AY45" s="302"/>
      <c r="AZ45" s="309"/>
      <c r="BA45" s="272"/>
      <c r="BB45" s="309"/>
      <c r="BC45" s="302"/>
      <c r="BD45" s="309"/>
      <c r="BE45" s="302"/>
      <c r="BF45" s="309"/>
      <c r="BG45" s="272"/>
      <c r="BH45" s="310"/>
      <c r="BI45" s="301"/>
      <c r="BJ45" s="302"/>
      <c r="BK45" s="301"/>
      <c r="BL45" s="311"/>
      <c r="BM45" s="308"/>
      <c r="BN45" s="308"/>
      <c r="BO45" s="302"/>
      <c r="BP45" s="302"/>
      <c r="BQ45" s="302"/>
      <c r="BR45" s="302"/>
      <c r="BS45" s="302"/>
      <c r="BT45" s="272"/>
      <c r="BU45" s="272"/>
      <c r="BV45" s="272"/>
      <c r="BW45" s="302"/>
      <c r="BX45" s="301"/>
      <c r="BY45" s="302"/>
      <c r="BZ45" s="308"/>
      <c r="CA45" s="302"/>
      <c r="CB45" s="308"/>
      <c r="CC45" s="302"/>
      <c r="CD45" s="308"/>
      <c r="CE45" s="272"/>
      <c r="CF45" s="272"/>
      <c r="CG45" s="272"/>
      <c r="CH45" s="272"/>
      <c r="CI45" s="272"/>
      <c r="CJ45" s="272"/>
      <c r="CK45" s="272"/>
      <c r="CL45" s="302"/>
      <c r="CM45" s="308"/>
      <c r="CN45" s="302"/>
      <c r="CO45" s="308"/>
      <c r="CP45" s="302"/>
      <c r="CQ45" s="308"/>
      <c r="CR45" s="302"/>
      <c r="CS45" s="308"/>
      <c r="CT45" s="272"/>
      <c r="CU45" s="308"/>
      <c r="CW45" s="313"/>
      <c r="CY45" s="314"/>
      <c r="DA45" s="315"/>
      <c r="DC45" s="315"/>
    </row>
    <row r="46" spans="1:107" s="312" customFormat="1" ht="19.5" customHeight="1">
      <c r="A46" s="301"/>
      <c r="B46" s="302"/>
      <c r="C46" s="302"/>
      <c r="D46" s="302"/>
      <c r="E46" s="302"/>
      <c r="F46" s="302"/>
      <c r="G46" s="302"/>
      <c r="H46" s="303"/>
      <c r="I46" s="302"/>
      <c r="J46" s="302"/>
      <c r="K46" s="302"/>
      <c r="L46" s="302"/>
      <c r="M46" s="302"/>
      <c r="N46" s="302"/>
      <c r="O46" s="302"/>
      <c r="P46" s="302"/>
      <c r="Q46" s="303"/>
      <c r="R46" s="302"/>
      <c r="S46" s="304"/>
      <c r="T46" s="302"/>
      <c r="U46" s="274"/>
      <c r="V46" s="302"/>
      <c r="W46" s="302"/>
      <c r="X46" s="302"/>
      <c r="Y46" s="302"/>
      <c r="Z46" s="302"/>
      <c r="AA46" s="302"/>
      <c r="AB46" s="305"/>
      <c r="AC46" s="305"/>
      <c r="AD46" s="302"/>
      <c r="AE46" s="302"/>
      <c r="AF46" s="302"/>
      <c r="AG46" s="302"/>
      <c r="AH46" s="302"/>
      <c r="AI46" s="302"/>
      <c r="AJ46" s="302"/>
      <c r="AK46" s="302"/>
      <c r="AL46" s="306"/>
      <c r="AN46" s="302"/>
      <c r="AO46" s="302"/>
      <c r="AP46" s="307"/>
      <c r="AQ46" s="308"/>
      <c r="AR46" s="308"/>
      <c r="AS46" s="302"/>
      <c r="AT46" s="302"/>
      <c r="AU46" s="302"/>
      <c r="AV46" s="302"/>
      <c r="AW46" s="302"/>
      <c r="AX46" s="302"/>
      <c r="AY46" s="302"/>
      <c r="AZ46" s="309"/>
      <c r="BA46" s="272"/>
      <c r="BB46" s="309"/>
      <c r="BC46" s="302"/>
      <c r="BD46" s="309"/>
      <c r="BE46" s="302"/>
      <c r="BF46" s="309"/>
      <c r="BG46" s="272"/>
      <c r="BH46" s="310"/>
      <c r="BI46" s="301"/>
      <c r="BJ46" s="302"/>
      <c r="BK46" s="301"/>
      <c r="BL46" s="311"/>
      <c r="BM46" s="308"/>
      <c r="BN46" s="308"/>
      <c r="BO46" s="302"/>
      <c r="BP46" s="302"/>
      <c r="BQ46" s="302"/>
      <c r="BR46" s="302"/>
      <c r="BS46" s="302"/>
      <c r="BT46" s="272"/>
      <c r="BU46" s="272"/>
      <c r="BV46" s="272"/>
      <c r="BW46" s="302"/>
      <c r="BX46" s="301"/>
      <c r="BY46" s="302"/>
      <c r="BZ46" s="308"/>
      <c r="CA46" s="302"/>
      <c r="CB46" s="308"/>
      <c r="CC46" s="302"/>
      <c r="CD46" s="308"/>
      <c r="CE46" s="272"/>
      <c r="CF46" s="272"/>
      <c r="CG46" s="272"/>
      <c r="CH46" s="272"/>
      <c r="CI46" s="272"/>
      <c r="CJ46" s="272"/>
      <c r="CK46" s="272"/>
      <c r="CL46" s="302"/>
      <c r="CM46" s="308"/>
      <c r="CN46" s="302"/>
      <c r="CO46" s="308"/>
      <c r="CP46" s="302"/>
      <c r="CQ46" s="308"/>
      <c r="CR46" s="302"/>
      <c r="CS46" s="308"/>
      <c r="CT46" s="272"/>
      <c r="CU46" s="308"/>
      <c r="CW46" s="313"/>
      <c r="CY46" s="314"/>
      <c r="DA46" s="315"/>
      <c r="DC46" s="315"/>
    </row>
    <row r="47" spans="1:107" s="312" customFormat="1" ht="19.5" customHeight="1">
      <c r="A47" s="301"/>
      <c r="B47" s="302"/>
      <c r="C47" s="302"/>
      <c r="D47" s="302"/>
      <c r="E47" s="302"/>
      <c r="F47" s="302"/>
      <c r="G47" s="302"/>
      <c r="H47" s="303"/>
      <c r="I47" s="302"/>
      <c r="J47" s="302"/>
      <c r="K47" s="302"/>
      <c r="L47" s="302"/>
      <c r="M47" s="302"/>
      <c r="N47" s="302"/>
      <c r="O47" s="302"/>
      <c r="P47" s="302"/>
      <c r="Q47" s="303"/>
      <c r="R47" s="302"/>
      <c r="S47" s="304"/>
      <c r="T47" s="302"/>
      <c r="U47" s="274"/>
      <c r="V47" s="302"/>
      <c r="W47" s="302"/>
      <c r="X47" s="302"/>
      <c r="Y47" s="302"/>
      <c r="Z47" s="302"/>
      <c r="AA47" s="302"/>
      <c r="AB47" s="305"/>
      <c r="AC47" s="305"/>
      <c r="AD47" s="302"/>
      <c r="AE47" s="302"/>
      <c r="AF47" s="302"/>
      <c r="AG47" s="302"/>
      <c r="AH47" s="302"/>
      <c r="AI47" s="302"/>
      <c r="AJ47" s="302"/>
      <c r="AK47" s="302"/>
      <c r="AL47" s="306"/>
      <c r="AM47" s="302"/>
      <c r="AN47" s="302"/>
      <c r="AO47" s="302"/>
      <c r="AP47" s="307"/>
      <c r="AQ47" s="308"/>
      <c r="AR47" s="308"/>
      <c r="AS47" s="302"/>
      <c r="AT47" s="302"/>
      <c r="AU47" s="302"/>
      <c r="AV47" s="302"/>
      <c r="AW47" s="302"/>
      <c r="AX47" s="302"/>
      <c r="AY47" s="302"/>
      <c r="AZ47" s="309"/>
      <c r="BA47" s="272"/>
      <c r="BB47" s="309"/>
      <c r="BC47" s="302"/>
      <c r="BD47" s="309"/>
      <c r="BE47" s="302"/>
      <c r="BF47" s="309"/>
      <c r="BG47" s="272"/>
      <c r="BH47" s="310"/>
      <c r="BI47" s="301"/>
      <c r="BJ47" s="302"/>
      <c r="BK47" s="301"/>
      <c r="BL47" s="311"/>
      <c r="BM47" s="308"/>
      <c r="BN47" s="308"/>
      <c r="BO47" s="302"/>
      <c r="BP47" s="302"/>
      <c r="BQ47" s="302"/>
      <c r="BR47" s="302"/>
      <c r="BS47" s="302"/>
      <c r="BT47" s="272"/>
      <c r="BU47" s="272"/>
      <c r="BV47" s="272"/>
      <c r="BW47" s="302"/>
      <c r="BX47" s="301"/>
      <c r="BY47" s="302"/>
      <c r="BZ47" s="308"/>
      <c r="CA47" s="302"/>
      <c r="CB47" s="308"/>
      <c r="CC47" s="302"/>
      <c r="CD47" s="308"/>
      <c r="CE47" s="272"/>
      <c r="CF47" s="272"/>
      <c r="CG47" s="272"/>
      <c r="CH47" s="272"/>
      <c r="CI47" s="272"/>
      <c r="CJ47" s="272"/>
      <c r="CK47" s="272"/>
      <c r="CL47" s="302"/>
      <c r="CM47" s="308"/>
      <c r="CN47" s="302"/>
      <c r="CO47" s="308"/>
      <c r="CP47" s="302"/>
      <c r="CQ47" s="308"/>
      <c r="CR47" s="302"/>
      <c r="CS47" s="308"/>
      <c r="CT47" s="272"/>
      <c r="CU47" s="308"/>
      <c r="CW47" s="313"/>
      <c r="CY47" s="314"/>
      <c r="DA47" s="315"/>
      <c r="DC47" s="315"/>
    </row>
    <row r="48" spans="1:107" s="312" customFormat="1" ht="19.5" customHeight="1">
      <c r="A48" s="301"/>
      <c r="B48" s="302"/>
      <c r="C48" s="302"/>
      <c r="D48" s="302"/>
      <c r="E48" s="302"/>
      <c r="F48" s="302"/>
      <c r="G48" s="302"/>
      <c r="H48" s="303"/>
      <c r="I48" s="302"/>
      <c r="J48" s="302"/>
      <c r="K48" s="302"/>
      <c r="L48" s="302"/>
      <c r="M48" s="302"/>
      <c r="N48" s="302"/>
      <c r="O48" s="302"/>
      <c r="P48" s="302"/>
      <c r="Q48" s="303"/>
      <c r="R48" s="302"/>
      <c r="S48" s="304"/>
      <c r="T48" s="302"/>
      <c r="U48" s="274"/>
      <c r="V48" s="302"/>
      <c r="W48" s="302"/>
      <c r="X48" s="302"/>
      <c r="Y48" s="302"/>
      <c r="Z48" s="302"/>
      <c r="AA48" s="302"/>
      <c r="AB48" s="305"/>
      <c r="AC48" s="305"/>
      <c r="AD48" s="302"/>
      <c r="AE48" s="302"/>
      <c r="AF48" s="302"/>
      <c r="AG48" s="302"/>
      <c r="AH48" s="302"/>
      <c r="AI48" s="302"/>
      <c r="AJ48" s="302"/>
      <c r="AK48" s="302"/>
      <c r="AL48" s="306"/>
      <c r="AM48" s="302"/>
      <c r="AN48" s="302"/>
      <c r="AO48" s="302"/>
      <c r="AP48" s="307"/>
      <c r="AQ48" s="308"/>
      <c r="AR48" s="308"/>
      <c r="AS48" s="302"/>
      <c r="AT48" s="302"/>
      <c r="AU48" s="302"/>
      <c r="AV48" s="302"/>
      <c r="AW48" s="302"/>
      <c r="AX48" s="302"/>
      <c r="AY48" s="302"/>
      <c r="AZ48" s="309"/>
      <c r="BA48" s="272"/>
      <c r="BB48" s="309"/>
      <c r="BC48" s="302"/>
      <c r="BD48" s="309"/>
      <c r="BE48" s="302"/>
      <c r="BF48" s="309"/>
      <c r="BG48" s="272"/>
      <c r="BH48" s="310"/>
      <c r="BI48" s="301"/>
      <c r="BJ48" s="302"/>
      <c r="BK48" s="301"/>
      <c r="BL48" s="311"/>
      <c r="BM48" s="308"/>
      <c r="BN48" s="308"/>
      <c r="BO48" s="302"/>
      <c r="BP48" s="302"/>
      <c r="BQ48" s="302"/>
      <c r="BR48" s="302"/>
      <c r="BS48" s="302"/>
      <c r="BT48" s="272"/>
      <c r="BU48" s="272"/>
      <c r="BV48" s="272"/>
      <c r="BW48" s="302"/>
      <c r="BX48" s="301"/>
      <c r="BY48" s="302"/>
      <c r="BZ48" s="308"/>
      <c r="CA48" s="302"/>
      <c r="CB48" s="308"/>
      <c r="CC48" s="302"/>
      <c r="CD48" s="308"/>
      <c r="CE48" s="272"/>
      <c r="CF48" s="272"/>
      <c r="CG48" s="272"/>
      <c r="CH48" s="272"/>
      <c r="CI48" s="272"/>
      <c r="CJ48" s="272"/>
      <c r="CK48" s="272"/>
      <c r="CL48" s="302"/>
      <c r="CM48" s="308"/>
      <c r="CN48" s="302"/>
      <c r="CO48" s="308"/>
      <c r="CP48" s="302"/>
      <c r="CQ48" s="308"/>
      <c r="CR48" s="302"/>
      <c r="CS48" s="308"/>
      <c r="CT48" s="272"/>
      <c r="CU48" s="308"/>
      <c r="CW48" s="313"/>
      <c r="CY48" s="314"/>
      <c r="DA48" s="315"/>
      <c r="DC48" s="315"/>
    </row>
    <row r="49" spans="1:107" s="312" customFormat="1" ht="36" customHeight="1">
      <c r="A49" s="301"/>
      <c r="B49" s="316"/>
      <c r="C49" s="317"/>
      <c r="D49" s="317"/>
      <c r="E49" s="317"/>
      <c r="F49" s="316"/>
      <c r="G49" s="317"/>
      <c r="H49" s="317"/>
      <c r="I49" s="317"/>
      <c r="J49" s="316"/>
      <c r="K49" s="316"/>
      <c r="L49" s="317"/>
      <c r="M49" s="317"/>
      <c r="N49" s="316"/>
      <c r="O49" s="317"/>
      <c r="P49" s="317"/>
      <c r="Q49" s="317"/>
      <c r="R49" s="317"/>
      <c r="S49" s="317"/>
      <c r="T49" s="302"/>
      <c r="U49" s="274"/>
      <c r="V49" s="316"/>
      <c r="W49" s="317"/>
      <c r="X49" s="317"/>
      <c r="Y49" s="317"/>
      <c r="Z49" s="317"/>
      <c r="AA49" s="317"/>
      <c r="AB49" s="317"/>
      <c r="AC49" s="317"/>
      <c r="AD49" s="316"/>
      <c r="AE49" s="317"/>
      <c r="AF49" s="317"/>
      <c r="AG49" s="317"/>
      <c r="AH49" s="317"/>
      <c r="AI49" s="317"/>
      <c r="AJ49" s="317"/>
      <c r="AK49" s="317"/>
      <c r="AL49" s="316"/>
      <c r="AM49" s="317"/>
      <c r="AN49" s="317"/>
      <c r="AO49" s="317"/>
      <c r="AP49" s="317"/>
      <c r="AQ49" s="317"/>
      <c r="AR49" s="317"/>
      <c r="AS49" s="316"/>
      <c r="AT49" s="302"/>
      <c r="AU49" s="302"/>
      <c r="AV49" s="302"/>
      <c r="AW49" s="302"/>
      <c r="AX49" s="302"/>
      <c r="AY49" s="302"/>
      <c r="AZ49" s="309"/>
      <c r="BA49" s="272"/>
      <c r="BB49" s="309"/>
      <c r="BC49" s="316"/>
      <c r="BD49" s="309"/>
      <c r="BE49" s="302"/>
      <c r="BF49" s="309"/>
      <c r="BG49" s="272"/>
      <c r="BH49" s="310"/>
      <c r="BI49" s="301"/>
      <c r="BJ49" s="302"/>
      <c r="BK49" s="316"/>
      <c r="BL49" s="311"/>
      <c r="BM49" s="308"/>
      <c r="BN49" s="308"/>
      <c r="BO49" s="302"/>
      <c r="BP49" s="302"/>
      <c r="BQ49" s="316"/>
      <c r="BR49" s="302"/>
      <c r="BS49" s="302"/>
      <c r="BT49" s="272"/>
      <c r="BU49" s="272"/>
      <c r="BV49" s="272"/>
      <c r="BW49" s="302"/>
      <c r="BX49" s="316"/>
      <c r="BY49" s="302"/>
      <c r="BZ49" s="308"/>
      <c r="CA49" s="302"/>
      <c r="CB49" s="308"/>
      <c r="CC49" s="302"/>
      <c r="CD49" s="308"/>
      <c r="CE49" s="272"/>
      <c r="CF49" s="316"/>
      <c r="CG49" s="272"/>
      <c r="CH49" s="272"/>
      <c r="CI49" s="272"/>
      <c r="CJ49" s="272"/>
      <c r="CK49" s="272"/>
      <c r="CL49" s="316"/>
      <c r="CM49" s="308"/>
      <c r="CN49" s="302"/>
      <c r="CO49" s="308"/>
      <c r="CP49" s="302"/>
      <c r="CQ49" s="308"/>
      <c r="CR49" s="302"/>
      <c r="CS49" s="308"/>
      <c r="CT49" s="272"/>
      <c r="CU49" s="308"/>
      <c r="CW49" s="313"/>
      <c r="CY49" s="314"/>
      <c r="DA49" s="315"/>
      <c r="DC49" s="315"/>
    </row>
    <row r="50" ht="18.75">
      <c r="CW50" s="313"/>
    </row>
    <row r="51" ht="18.75">
      <c r="CW51" s="313"/>
    </row>
    <row r="52" ht="18.75">
      <c r="CW52" s="313"/>
    </row>
    <row r="53" ht="18.75">
      <c r="CW53" s="313"/>
    </row>
    <row r="54" ht="18.75">
      <c r="CW54" s="313"/>
    </row>
    <row r="55" ht="18.75">
      <c r="CW55" s="313"/>
    </row>
    <row r="56" ht="18.75">
      <c r="CW56" s="313"/>
    </row>
    <row r="57" ht="18.75">
      <c r="CW57" s="313"/>
    </row>
    <row r="58" ht="18.75">
      <c r="CW58" s="313"/>
    </row>
    <row r="59" ht="18.75">
      <c r="CW59" s="313"/>
    </row>
    <row r="60" ht="18.75">
      <c r="CW60" s="313"/>
    </row>
    <row r="61" ht="18.75">
      <c r="CW61" s="313"/>
    </row>
    <row r="62" ht="18.75">
      <c r="CW62" s="313"/>
    </row>
    <row r="63" ht="18.75">
      <c r="CW63" s="313"/>
    </row>
    <row r="64" ht="18.75">
      <c r="CW64" s="313"/>
    </row>
    <row r="65" ht="18.75">
      <c r="CW65" s="313"/>
    </row>
    <row r="66" ht="18.75">
      <c r="CW66" s="313"/>
    </row>
    <row r="67" ht="18.75">
      <c r="CW67" s="313"/>
    </row>
    <row r="68" ht="18.75">
      <c r="CW68" s="313"/>
    </row>
    <row r="69" ht="18.75">
      <c r="CW69" s="313"/>
    </row>
    <row r="70" ht="18.75">
      <c r="CW70" s="313"/>
    </row>
    <row r="71" ht="18.75">
      <c r="CW71" s="313"/>
    </row>
    <row r="72" ht="18.75">
      <c r="CW72" s="313"/>
    </row>
    <row r="73" ht="18.75">
      <c r="CW73" s="313"/>
    </row>
    <row r="74" ht="18.75">
      <c r="CW74" s="313"/>
    </row>
    <row r="75" ht="18.75">
      <c r="CW75" s="313"/>
    </row>
    <row r="76" ht="18.75">
      <c r="CW76" s="313"/>
    </row>
    <row r="77" ht="18.75">
      <c r="CW77" s="313"/>
    </row>
    <row r="78" ht="18.75">
      <c r="CW78" s="313"/>
    </row>
    <row r="79" ht="18.75">
      <c r="CW79" s="313"/>
    </row>
    <row r="80" ht="18.75">
      <c r="CW80" s="313"/>
    </row>
    <row r="81" ht="18.75">
      <c r="CW81" s="313"/>
    </row>
    <row r="82" ht="18.75">
      <c r="CW82" s="313"/>
    </row>
    <row r="83" ht="18.75">
      <c r="CW83" s="313"/>
    </row>
    <row r="84" ht="18.75">
      <c r="CW84" s="313"/>
    </row>
    <row r="85" ht="18.75">
      <c r="CW85" s="313"/>
    </row>
    <row r="86" ht="18.75">
      <c r="CW86" s="313"/>
    </row>
    <row r="87" ht="18.75">
      <c r="CW87" s="313"/>
    </row>
    <row r="88" ht="18.75">
      <c r="CW88" s="313"/>
    </row>
    <row r="89" ht="18.75">
      <c r="CW89" s="313"/>
    </row>
    <row r="90" ht="18.75">
      <c r="CW90" s="313"/>
    </row>
    <row r="91" ht="18.75">
      <c r="CW91" s="313"/>
    </row>
    <row r="92" ht="18.75">
      <c r="CW92" s="313"/>
    </row>
    <row r="93" ht="18.75">
      <c r="CW93" s="313"/>
    </row>
    <row r="94" ht="18.75">
      <c r="CW94" s="313"/>
    </row>
    <row r="95" ht="18.75">
      <c r="CW95" s="313"/>
    </row>
    <row r="96" ht="18.75">
      <c r="CW96" s="313"/>
    </row>
    <row r="97" ht="18.75">
      <c r="CW97" s="313"/>
    </row>
    <row r="98" ht="18.75">
      <c r="CW98" s="313"/>
    </row>
    <row r="99" ht="18.75">
      <c r="CW99" s="313"/>
    </row>
    <row r="100" ht="18.75">
      <c r="CW100" s="313"/>
    </row>
    <row r="101" ht="18.75">
      <c r="CW101" s="313"/>
    </row>
    <row r="102" ht="18.75">
      <c r="CW102" s="319"/>
    </row>
    <row r="103" ht="18.75">
      <c r="CW103" s="320"/>
    </row>
    <row r="104" ht="18.75">
      <c r="CW104" s="320"/>
    </row>
    <row r="105" ht="18.75">
      <c r="CW105" s="320"/>
    </row>
    <row r="106" ht="18.75">
      <c r="CW106" s="320"/>
    </row>
    <row r="108" ht="18.75">
      <c r="CW108" s="7">
        <v>14042</v>
      </c>
    </row>
    <row r="109" ht="18.75">
      <c r="CW109" s="7">
        <v>17720</v>
      </c>
    </row>
    <row r="110" ht="18.75">
      <c r="CW110" s="7">
        <v>5816</v>
      </c>
    </row>
    <row r="111" ht="18.75">
      <c r="CW111" s="7">
        <v>4901</v>
      </c>
    </row>
    <row r="112" ht="18.75">
      <c r="CW112" s="7">
        <v>2134</v>
      </c>
    </row>
    <row r="113" ht="18.75">
      <c r="CW113" s="7">
        <v>9497</v>
      </c>
    </row>
    <row r="114" ht="18.75">
      <c r="CW114" s="7">
        <v>4031</v>
      </c>
    </row>
    <row r="115" ht="18.75">
      <c r="CW115" s="7">
        <v>5825</v>
      </c>
    </row>
    <row r="116" ht="18.75">
      <c r="CW116" s="7">
        <v>5226</v>
      </c>
    </row>
    <row r="117" ht="18.75">
      <c r="CW117" s="7">
        <v>9028</v>
      </c>
    </row>
    <row r="118" ht="18.75">
      <c r="CW118" s="7">
        <v>8257</v>
      </c>
    </row>
  </sheetData>
  <sheetProtection/>
  <mergeCells count="7">
    <mergeCell ref="A4:A5"/>
    <mergeCell ref="CH4:CJ4"/>
    <mergeCell ref="H5:I5"/>
    <mergeCell ref="L5:M5"/>
    <mergeCell ref="O5:P5"/>
    <mergeCell ref="Q5:R5"/>
    <mergeCell ref="S5:T5"/>
  </mergeCells>
  <printOptions/>
  <pageMargins left="0.787" right="0.787" top="0.984" bottom="0.984" header="0.512" footer="0.512"/>
  <pageSetup horizontalDpi="600" verticalDpi="600" orientation="portrait" paperSize="9" scale="68" r:id="rId3"/>
  <rowBreaks count="1" manualBreakCount="1">
    <brk id="34" max="255" man="1"/>
  </rowBreaks>
  <colBreaks count="11" manualBreakCount="11">
    <brk id="9" min="1" max="33" man="1"/>
    <brk id="20" min="1" max="33" man="1"/>
    <brk id="29" min="1" max="33" man="1"/>
    <brk id="37" min="1" max="33" man="1"/>
    <brk id="44" min="1" max="33" man="1"/>
    <brk id="54" min="1" max="33" man="1"/>
    <brk id="62" min="1" max="33" man="1"/>
    <brk id="68" min="1" max="33" man="1"/>
    <brk id="75" min="1" max="33" man="1"/>
    <brk id="83" min="1" max="33" man="1"/>
    <brk id="89" min="1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2011-03-18T06:13:05Z</dcterms:created>
  <dcterms:modified xsi:type="dcterms:W3CDTF">2011-04-05T04:11:00Z</dcterms:modified>
  <cp:category/>
  <cp:version/>
  <cp:contentType/>
  <cp:contentStatus/>
</cp:coreProperties>
</file>