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3表" sheetId="1" r:id="rId1"/>
  </sheets>
  <definedNames>
    <definedName name="_xlnm.Print_Area" localSheetId="0">'第3表'!$A$1:$Z$52</definedName>
  </definedNames>
  <calcPr fullCalcOnLoad="1"/>
</workbook>
</file>

<file path=xl/sharedStrings.xml><?xml version="1.0" encoding="utf-8"?>
<sst xmlns="http://schemas.openxmlformats.org/spreadsheetml/2006/main" count="110" uniqueCount="73">
  <si>
    <t>世   帯</t>
  </si>
  <si>
    <t>有   業</t>
  </si>
  <si>
    <t>世帯主</t>
  </si>
  <si>
    <t>消費支出</t>
  </si>
  <si>
    <t>区            分</t>
  </si>
  <si>
    <t>人   員</t>
  </si>
  <si>
    <t>の年齢</t>
  </si>
  <si>
    <t>食   料</t>
  </si>
  <si>
    <t>住   居</t>
  </si>
  <si>
    <t>被服及</t>
  </si>
  <si>
    <t>保   健</t>
  </si>
  <si>
    <t>教   育</t>
  </si>
  <si>
    <t>その他の</t>
  </si>
  <si>
    <t>消費者</t>
  </si>
  <si>
    <t>家事用品</t>
  </si>
  <si>
    <t>び履物</t>
  </si>
  <si>
    <t>医   療</t>
  </si>
  <si>
    <t>通   信</t>
  </si>
  <si>
    <t xml:space="preserve"> </t>
  </si>
  <si>
    <t>（人）</t>
  </si>
  <si>
    <t>（歳）</t>
  </si>
  <si>
    <t>（円）</t>
  </si>
  <si>
    <t>（％）</t>
  </si>
  <si>
    <t>実</t>
  </si>
  <si>
    <t>数</t>
  </si>
  <si>
    <t>構</t>
  </si>
  <si>
    <t>成</t>
  </si>
  <si>
    <t>比</t>
  </si>
  <si>
    <t>(％)</t>
  </si>
  <si>
    <t>福</t>
  </si>
  <si>
    <t>井</t>
  </si>
  <si>
    <t>市</t>
  </si>
  <si>
    <t>対</t>
  </si>
  <si>
    <t>前</t>
  </si>
  <si>
    <t>年</t>
  </si>
  <si>
    <t>増</t>
  </si>
  <si>
    <t>加</t>
  </si>
  <si>
    <t>率</t>
  </si>
  <si>
    <t>＊消費者物価総合指数（持家の帰属家賃を除く総合）</t>
  </si>
  <si>
    <t xml:space="preserve"> </t>
  </si>
  <si>
    <t>第 ３ 表　主 要 家 計 指 標 （ 二人以上の世帯のうち勤労者世帯 ）</t>
  </si>
  <si>
    <t>実収入</t>
  </si>
  <si>
    <t>可処分</t>
  </si>
  <si>
    <t>黒   字</t>
  </si>
  <si>
    <t>平均</t>
  </si>
  <si>
    <t>エン</t>
  </si>
  <si>
    <t>平成17年＝１００</t>
  </si>
  <si>
    <t>所   得</t>
  </si>
  <si>
    <t>光 熱・</t>
  </si>
  <si>
    <t>家  具</t>
  </si>
  <si>
    <t>交 通・</t>
  </si>
  <si>
    <t>教　養</t>
  </si>
  <si>
    <t>貯   蓄</t>
  </si>
  <si>
    <t>消費</t>
  </si>
  <si>
    <t>貯蓄</t>
  </si>
  <si>
    <t>ゲル</t>
  </si>
  <si>
    <t>実質金額指数</t>
  </si>
  <si>
    <t>水   道</t>
  </si>
  <si>
    <t>娯　楽</t>
  </si>
  <si>
    <t>純   増</t>
  </si>
  <si>
    <t>性向</t>
  </si>
  <si>
    <t>率</t>
  </si>
  <si>
    <t>係数</t>
  </si>
  <si>
    <t>物価総合</t>
  </si>
  <si>
    <t>支出</t>
  </si>
  <si>
    <t>指数＊</t>
  </si>
  <si>
    <t>全国</t>
  </si>
  <si>
    <t>平成14年平均</t>
  </si>
  <si>
    <t>19</t>
  </si>
  <si>
    <t>福井市</t>
  </si>
  <si>
    <t>名目</t>
  </si>
  <si>
    <t>実質</t>
  </si>
  <si>
    <t>「その他の消費支出」の実質化には消費者物価指数（持家の帰属家賃を除く総合）を用いた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</si>
</sst>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77" fontId="4" fillId="0" borderId="7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180" fontId="4" fillId="0" borderId="7" xfId="0" applyNumberFormat="1" applyFont="1" applyFill="1" applyBorder="1" applyAlignment="1">
      <alignment/>
    </xf>
    <xf numFmtId="179" fontId="4" fillId="0" borderId="7" xfId="0" applyNumberFormat="1" applyFont="1" applyFill="1" applyBorder="1" applyAlignment="1">
      <alignment/>
    </xf>
    <xf numFmtId="179" fontId="4" fillId="0" borderId="8" xfId="0" applyNumberFormat="1" applyFont="1" applyFill="1" applyBorder="1" applyAlignment="1">
      <alignment/>
    </xf>
    <xf numFmtId="179" fontId="4" fillId="0" borderId="6" xfId="0" applyNumberFormat="1" applyFont="1" applyFill="1" applyBorder="1" applyAlignment="1">
      <alignment/>
    </xf>
    <xf numFmtId="182" fontId="4" fillId="0" borderId="7" xfId="0" applyNumberFormat="1" applyFont="1" applyFill="1" applyBorder="1" applyAlignment="1">
      <alignment/>
    </xf>
    <xf numFmtId="182" fontId="4" fillId="0" borderId="7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178" fontId="7" fillId="0" borderId="21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 quotePrefix="1">
      <alignment horizontal="center"/>
    </xf>
    <xf numFmtId="181" fontId="4" fillId="0" borderId="21" xfId="17" applyNumberFormat="1" applyFont="1" applyFill="1" applyBorder="1" applyAlignment="1">
      <alignment/>
    </xf>
    <xf numFmtId="177" fontId="4" fillId="0" borderId="7" xfId="17" applyNumberFormat="1" applyFont="1" applyFill="1" applyBorder="1" applyAlignment="1">
      <alignment/>
    </xf>
    <xf numFmtId="185" fontId="4" fillId="0" borderId="7" xfId="17" applyNumberFormat="1" applyFont="1" applyFill="1" applyBorder="1" applyAlignment="1">
      <alignment/>
    </xf>
    <xf numFmtId="180" fontId="4" fillId="0" borderId="7" xfId="17" applyNumberFormat="1" applyFont="1" applyFill="1" applyBorder="1" applyAlignment="1">
      <alignment/>
    </xf>
    <xf numFmtId="192" fontId="4" fillId="0" borderId="21" xfId="17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9" fontId="4" fillId="0" borderId="25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79" fontId="4" fillId="0" borderId="24" xfId="0" applyNumberFormat="1" applyFont="1" applyFill="1" applyBorder="1" applyAlignment="1">
      <alignment/>
    </xf>
    <xf numFmtId="178" fontId="4" fillId="0" borderId="25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177" fontId="4" fillId="0" borderId="7" xfId="21" applyNumberFormat="1" applyFont="1" applyFill="1" applyBorder="1">
      <alignment/>
      <protection/>
    </xf>
    <xf numFmtId="185" fontId="4" fillId="0" borderId="7" xfId="21" applyNumberFormat="1" applyFont="1" applyFill="1" applyBorder="1">
      <alignment/>
      <protection/>
    </xf>
    <xf numFmtId="180" fontId="4" fillId="0" borderId="7" xfId="21" applyNumberFormat="1" applyFont="1" applyFill="1" applyBorder="1">
      <alignment/>
      <protection/>
    </xf>
    <xf numFmtId="178" fontId="4" fillId="0" borderId="21" xfId="21" applyNumberFormat="1" applyFont="1" applyFill="1" applyBorder="1">
      <alignment/>
      <protection/>
    </xf>
    <xf numFmtId="185" fontId="4" fillId="0" borderId="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78" fontId="4" fillId="0" borderId="11" xfId="0" applyNumberFormat="1" applyFont="1" applyFill="1" applyBorder="1" applyAlignment="1">
      <alignment/>
    </xf>
    <xf numFmtId="38" fontId="4" fillId="0" borderId="31" xfId="17" applyFont="1" applyFill="1" applyBorder="1" applyAlignment="1">
      <alignment horizontal="center"/>
    </xf>
    <xf numFmtId="193" fontId="4" fillId="0" borderId="14" xfId="17" applyNumberFormat="1" applyFont="1" applyFill="1" applyBorder="1" applyAlignment="1">
      <alignment/>
    </xf>
    <xf numFmtId="193" fontId="4" fillId="0" borderId="1" xfId="17" applyNumberFormat="1" applyFont="1" applyFill="1" applyBorder="1" applyAlignment="1">
      <alignment/>
    </xf>
    <xf numFmtId="192" fontId="4" fillId="0" borderId="32" xfId="17" applyNumberFormat="1" applyFont="1" applyFill="1" applyBorder="1" applyAlignment="1">
      <alignment/>
    </xf>
    <xf numFmtId="191" fontId="4" fillId="0" borderId="14" xfId="17" applyNumberFormat="1" applyFont="1" applyFill="1" applyBorder="1" applyAlignment="1">
      <alignment/>
    </xf>
    <xf numFmtId="191" fontId="4" fillId="0" borderId="13" xfId="17" applyNumberFormat="1" applyFont="1" applyFill="1" applyBorder="1" applyAlignment="1">
      <alignment/>
    </xf>
    <xf numFmtId="191" fontId="4" fillId="0" borderId="32" xfId="17" applyNumberFormat="1" applyFont="1" applyFill="1" applyBorder="1" applyAlignment="1">
      <alignment/>
    </xf>
    <xf numFmtId="191" fontId="4" fillId="0" borderId="1" xfId="17" applyNumberFormat="1" applyFont="1" applyFill="1" applyBorder="1" applyAlignment="1">
      <alignment/>
    </xf>
    <xf numFmtId="192" fontId="4" fillId="0" borderId="14" xfId="17" applyNumberFormat="1" applyFont="1" applyFill="1" applyBorder="1" applyAlignment="1">
      <alignment/>
    </xf>
    <xf numFmtId="192" fontId="4" fillId="0" borderId="1" xfId="17" applyNumberFormat="1" applyFont="1" applyFill="1" applyBorder="1" applyAlignment="1">
      <alignment/>
    </xf>
    <xf numFmtId="192" fontId="4" fillId="0" borderId="15" xfId="17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Alignment="1">
      <alignment/>
    </xf>
    <xf numFmtId="38" fontId="4" fillId="0" borderId="19" xfId="17" applyFont="1" applyFill="1" applyBorder="1" applyAlignment="1">
      <alignment horizontal="center"/>
    </xf>
    <xf numFmtId="38" fontId="4" fillId="0" borderId="17" xfId="17" applyFont="1" applyFill="1" applyBorder="1" applyAlignment="1">
      <alignment/>
    </xf>
    <xf numFmtId="38" fontId="4" fillId="0" borderId="18" xfId="17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78" fontId="4" fillId="0" borderId="33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2" borderId="34" xfId="0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32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E55"/>
  <sheetViews>
    <sheetView tabSelected="1" zoomScale="75" zoomScaleNormal="75" zoomScaleSheetLayoutView="75" workbookViewId="0" topLeftCell="A1">
      <pane ySplit="8" topLeftCell="BM9" activePane="bottomLeft" state="frozen"/>
      <selection pane="topLeft" activeCell="I3" sqref="I3"/>
      <selection pane="bottomLeft" activeCell="P3" sqref="P3"/>
    </sheetView>
  </sheetViews>
  <sheetFormatPr defaultColWidth="9.00390625" defaultRowHeight="13.5"/>
  <cols>
    <col min="1" max="1" width="4.125" style="1" customWidth="1"/>
    <col min="2" max="2" width="16.125" style="1" bestFit="1" customWidth="1"/>
    <col min="3" max="5" width="8.375" style="1" customWidth="1"/>
    <col min="6" max="8" width="10.625" style="1" customWidth="1"/>
    <col min="9" max="17" width="8.75390625" style="1" customWidth="1"/>
    <col min="18" max="18" width="9.375" style="1" customWidth="1"/>
    <col min="19" max="19" width="10.625" style="1" customWidth="1"/>
    <col min="20" max="20" width="9.375" style="1" customWidth="1"/>
    <col min="21" max="25" width="8.75390625" style="1" customWidth="1"/>
    <col min="26" max="26" width="9.375" style="1" customWidth="1"/>
    <col min="27" max="16384" width="9.00390625" style="1" customWidth="1"/>
  </cols>
  <sheetData>
    <row r="1" ht="14.25">
      <c r="M1" s="2" t="s">
        <v>39</v>
      </c>
    </row>
    <row r="2" spans="1:26" ht="2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3"/>
      <c r="Y2" s="3"/>
      <c r="Z2" s="3"/>
    </row>
    <row r="3" spans="1:2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2:26" ht="18" customHeight="1">
      <c r="L4" s="5"/>
      <c r="M4" s="5"/>
      <c r="N4" s="5"/>
      <c r="O4" s="5"/>
      <c r="P4" s="5"/>
      <c r="Q4" s="5"/>
      <c r="R4" s="5"/>
      <c r="S4" s="5"/>
      <c r="T4" s="6"/>
      <c r="U4" s="122"/>
      <c r="V4" s="122"/>
      <c r="W4" s="122"/>
      <c r="X4" s="122"/>
      <c r="Y4" s="122"/>
      <c r="Z4" s="122"/>
    </row>
    <row r="5" spans="1:27" ht="19.5" customHeight="1">
      <c r="A5" s="7"/>
      <c r="B5" s="8"/>
      <c r="C5" s="9" t="s">
        <v>0</v>
      </c>
      <c r="D5" s="9" t="s">
        <v>1</v>
      </c>
      <c r="E5" s="9" t="s">
        <v>2</v>
      </c>
      <c r="F5" s="9" t="s">
        <v>41</v>
      </c>
      <c r="G5" s="9" t="s">
        <v>42</v>
      </c>
      <c r="H5" s="9" t="s">
        <v>3</v>
      </c>
      <c r="I5" s="10"/>
      <c r="J5" s="10"/>
      <c r="K5" s="10"/>
      <c r="L5" s="8"/>
      <c r="M5" s="8"/>
      <c r="N5" s="8"/>
      <c r="O5" s="8"/>
      <c r="P5" s="8"/>
      <c r="Q5" s="8"/>
      <c r="R5" s="8"/>
      <c r="S5" s="11" t="s">
        <v>43</v>
      </c>
      <c r="T5" s="12"/>
      <c r="U5" s="9" t="s">
        <v>44</v>
      </c>
      <c r="V5" s="9" t="s">
        <v>44</v>
      </c>
      <c r="W5" s="9" t="s">
        <v>45</v>
      </c>
      <c r="X5" s="116" t="s">
        <v>46</v>
      </c>
      <c r="Y5" s="116"/>
      <c r="Z5" s="117"/>
      <c r="AA5" s="5"/>
    </row>
    <row r="6" spans="1:27" ht="19.5" customHeight="1">
      <c r="A6" s="119" t="s">
        <v>4</v>
      </c>
      <c r="B6" s="120"/>
      <c r="C6" s="13" t="s">
        <v>5</v>
      </c>
      <c r="D6" s="13" t="s">
        <v>5</v>
      </c>
      <c r="E6" s="13" t="s">
        <v>6</v>
      </c>
      <c r="F6" s="13"/>
      <c r="G6" s="13" t="s">
        <v>47</v>
      </c>
      <c r="H6" s="13"/>
      <c r="I6" s="14" t="s">
        <v>7</v>
      </c>
      <c r="J6" s="14" t="s">
        <v>8</v>
      </c>
      <c r="K6" s="14" t="s">
        <v>48</v>
      </c>
      <c r="L6" s="14" t="s">
        <v>49</v>
      </c>
      <c r="M6" s="14" t="s">
        <v>9</v>
      </c>
      <c r="N6" s="15" t="s">
        <v>10</v>
      </c>
      <c r="O6" s="14" t="s">
        <v>50</v>
      </c>
      <c r="P6" s="14" t="s">
        <v>11</v>
      </c>
      <c r="Q6" s="14" t="s">
        <v>51</v>
      </c>
      <c r="R6" s="14" t="s">
        <v>12</v>
      </c>
      <c r="S6" s="13"/>
      <c r="T6" s="14" t="s">
        <v>52</v>
      </c>
      <c r="U6" s="13" t="s">
        <v>53</v>
      </c>
      <c r="V6" s="13" t="s">
        <v>54</v>
      </c>
      <c r="W6" s="13" t="s">
        <v>55</v>
      </c>
      <c r="X6" s="118" t="s">
        <v>56</v>
      </c>
      <c r="Y6" s="118"/>
      <c r="Z6" s="16" t="s">
        <v>13</v>
      </c>
      <c r="AA6" s="5"/>
    </row>
    <row r="7" spans="1:27" ht="19.5" customHeight="1">
      <c r="A7" s="121"/>
      <c r="B7" s="120"/>
      <c r="C7" s="13"/>
      <c r="D7" s="13"/>
      <c r="E7" s="13"/>
      <c r="F7" s="13"/>
      <c r="G7" s="13"/>
      <c r="H7" s="13"/>
      <c r="I7" s="13"/>
      <c r="J7" s="13"/>
      <c r="K7" s="13" t="s">
        <v>57</v>
      </c>
      <c r="L7" s="13" t="s">
        <v>14</v>
      </c>
      <c r="M7" s="13" t="s">
        <v>15</v>
      </c>
      <c r="N7" s="17" t="s">
        <v>16</v>
      </c>
      <c r="O7" s="13" t="s">
        <v>17</v>
      </c>
      <c r="P7" s="13"/>
      <c r="Q7" s="13" t="s">
        <v>58</v>
      </c>
      <c r="R7" s="13" t="s">
        <v>3</v>
      </c>
      <c r="S7" s="13"/>
      <c r="T7" s="13" t="s">
        <v>59</v>
      </c>
      <c r="U7" s="13" t="s">
        <v>60</v>
      </c>
      <c r="V7" s="13" t="s">
        <v>61</v>
      </c>
      <c r="W7" s="13" t="s">
        <v>62</v>
      </c>
      <c r="X7" s="13" t="s">
        <v>41</v>
      </c>
      <c r="Y7" s="13" t="s">
        <v>53</v>
      </c>
      <c r="Z7" s="18" t="s">
        <v>63</v>
      </c>
      <c r="AA7" s="5"/>
    </row>
    <row r="8" spans="1:27" ht="19.5" customHeight="1">
      <c r="A8" s="19"/>
      <c r="B8" s="20" t="s">
        <v>18</v>
      </c>
      <c r="C8" s="21" t="s">
        <v>19</v>
      </c>
      <c r="D8" s="21" t="s">
        <v>19</v>
      </c>
      <c r="E8" s="21" t="s">
        <v>20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21</v>
      </c>
      <c r="M8" s="21" t="s">
        <v>21</v>
      </c>
      <c r="N8" s="20" t="s">
        <v>21</v>
      </c>
      <c r="O8" s="21" t="s">
        <v>21</v>
      </c>
      <c r="P8" s="21" t="s">
        <v>21</v>
      </c>
      <c r="Q8" s="21" t="s">
        <v>21</v>
      </c>
      <c r="R8" s="21" t="s">
        <v>21</v>
      </c>
      <c r="S8" s="21" t="s">
        <v>21</v>
      </c>
      <c r="T8" s="21" t="s">
        <v>21</v>
      </c>
      <c r="U8" s="21" t="s">
        <v>22</v>
      </c>
      <c r="V8" s="21" t="s">
        <v>22</v>
      </c>
      <c r="W8" s="21" t="s">
        <v>22</v>
      </c>
      <c r="X8" s="22"/>
      <c r="Y8" s="21" t="s">
        <v>64</v>
      </c>
      <c r="Z8" s="23" t="s">
        <v>65</v>
      </c>
      <c r="AA8" s="5"/>
    </row>
    <row r="9" spans="1:27" ht="19.5" customHeight="1">
      <c r="A9" s="7"/>
      <c r="B9" s="24" t="s">
        <v>66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25"/>
      <c r="Z9" s="27"/>
      <c r="AA9" s="5"/>
    </row>
    <row r="10" spans="1:27" ht="19.5" customHeight="1">
      <c r="A10" s="28"/>
      <c r="B10" s="29" t="s">
        <v>67</v>
      </c>
      <c r="C10" s="30">
        <v>3.5</v>
      </c>
      <c r="D10" s="30">
        <v>1.65</v>
      </c>
      <c r="E10" s="31">
        <v>46.4</v>
      </c>
      <c r="F10" s="32">
        <v>539924</v>
      </c>
      <c r="G10" s="32">
        <v>453716</v>
      </c>
      <c r="H10" s="33">
        <v>331199</v>
      </c>
      <c r="I10" s="33">
        <v>73434</v>
      </c>
      <c r="J10" s="33">
        <v>21200</v>
      </c>
      <c r="K10" s="33">
        <v>20894</v>
      </c>
      <c r="L10" s="33">
        <v>10819</v>
      </c>
      <c r="M10" s="34">
        <v>15807</v>
      </c>
      <c r="N10" s="35">
        <v>10511</v>
      </c>
      <c r="O10" s="33">
        <v>43730</v>
      </c>
      <c r="P10" s="33">
        <v>17544</v>
      </c>
      <c r="Q10" s="33">
        <v>33008</v>
      </c>
      <c r="R10" s="33">
        <v>84252</v>
      </c>
      <c r="S10" s="33">
        <v>122516</v>
      </c>
      <c r="T10" s="33">
        <v>79824</v>
      </c>
      <c r="U10" s="36">
        <v>73</v>
      </c>
      <c r="V10" s="36">
        <v>17.6</v>
      </c>
      <c r="W10" s="37">
        <v>22.2</v>
      </c>
      <c r="X10" s="38">
        <v>102.20856569848816</v>
      </c>
      <c r="Y10" s="38">
        <v>99.8172142978959</v>
      </c>
      <c r="Z10" s="39">
        <v>100.7</v>
      </c>
      <c r="AA10" s="5"/>
    </row>
    <row r="11" spans="1:27" ht="19.5" customHeight="1">
      <c r="A11" s="40" t="s">
        <v>23</v>
      </c>
      <c r="B11" s="41">
        <v>15</v>
      </c>
      <c r="C11" s="30">
        <v>3.49</v>
      </c>
      <c r="D11" s="30">
        <v>1.64</v>
      </c>
      <c r="E11" s="31">
        <v>46.4</v>
      </c>
      <c r="F11" s="32">
        <v>524810</v>
      </c>
      <c r="G11" s="32">
        <v>440667</v>
      </c>
      <c r="H11" s="33">
        <v>326566</v>
      </c>
      <c r="I11" s="33">
        <v>71394</v>
      </c>
      <c r="J11" s="33">
        <v>22222</v>
      </c>
      <c r="K11" s="33">
        <v>20718</v>
      </c>
      <c r="L11" s="33">
        <v>10427</v>
      </c>
      <c r="M11" s="33">
        <v>15444</v>
      </c>
      <c r="N11" s="35">
        <v>11603</v>
      </c>
      <c r="O11" s="33">
        <v>44730</v>
      </c>
      <c r="P11" s="33">
        <v>17857</v>
      </c>
      <c r="Q11" s="33">
        <v>32181</v>
      </c>
      <c r="R11" s="33">
        <v>79991</v>
      </c>
      <c r="S11" s="33">
        <v>114100</v>
      </c>
      <c r="T11" s="33">
        <v>73327</v>
      </c>
      <c r="U11" s="36">
        <v>74.1</v>
      </c>
      <c r="V11" s="36">
        <v>16.6</v>
      </c>
      <c r="W11" s="37">
        <v>21.9</v>
      </c>
      <c r="X11" s="38">
        <v>99.64431379204058</v>
      </c>
      <c r="Y11" s="38">
        <v>98.71500072505344</v>
      </c>
      <c r="Z11" s="39">
        <v>100.4</v>
      </c>
      <c r="AA11" s="5"/>
    </row>
    <row r="12" spans="1:27" ht="19.5" customHeight="1">
      <c r="A12" s="40"/>
      <c r="B12" s="41">
        <v>16</v>
      </c>
      <c r="C12" s="30">
        <v>3.48</v>
      </c>
      <c r="D12" s="30">
        <v>1.64</v>
      </c>
      <c r="E12" s="31">
        <v>46.5</v>
      </c>
      <c r="F12" s="32">
        <v>531690</v>
      </c>
      <c r="G12" s="32">
        <v>446288</v>
      </c>
      <c r="H12" s="33">
        <v>331636</v>
      </c>
      <c r="I12" s="33">
        <v>71935</v>
      </c>
      <c r="J12" s="33">
        <v>20877</v>
      </c>
      <c r="K12" s="33">
        <v>20950</v>
      </c>
      <c r="L12" s="33">
        <v>10392</v>
      </c>
      <c r="M12" s="33">
        <v>14867</v>
      </c>
      <c r="N12" s="35">
        <v>11545</v>
      </c>
      <c r="O12" s="33">
        <v>47356</v>
      </c>
      <c r="P12" s="33">
        <v>19482</v>
      </c>
      <c r="Q12" s="33">
        <v>33549</v>
      </c>
      <c r="R12" s="33">
        <v>80683</v>
      </c>
      <c r="S12" s="33">
        <v>114652</v>
      </c>
      <c r="T12" s="33">
        <v>75584</v>
      </c>
      <c r="U12" s="36">
        <v>74.3</v>
      </c>
      <c r="V12" s="36">
        <v>16.9</v>
      </c>
      <c r="W12" s="37">
        <v>21.7</v>
      </c>
      <c r="X12" s="38">
        <v>100.95060155120912</v>
      </c>
      <c r="Y12" s="38">
        <v>100.24757010972918</v>
      </c>
      <c r="Z12" s="39">
        <v>100.4</v>
      </c>
      <c r="AA12" s="5"/>
    </row>
    <row r="13" spans="1:27" ht="19.5" customHeight="1">
      <c r="A13" s="40"/>
      <c r="B13" s="41">
        <v>17</v>
      </c>
      <c r="C13" s="30">
        <v>3.46</v>
      </c>
      <c r="D13" s="30">
        <v>1.66</v>
      </c>
      <c r="E13" s="31">
        <v>46.9</v>
      </c>
      <c r="F13" s="32">
        <v>524585</v>
      </c>
      <c r="G13" s="32">
        <v>441156</v>
      </c>
      <c r="H13" s="33">
        <v>329499</v>
      </c>
      <c r="I13" s="33">
        <v>70947</v>
      </c>
      <c r="J13" s="33">
        <v>21839</v>
      </c>
      <c r="K13" s="33">
        <v>21328</v>
      </c>
      <c r="L13" s="33">
        <v>10313</v>
      </c>
      <c r="M13" s="33">
        <v>14971</v>
      </c>
      <c r="N13" s="33">
        <v>12035</v>
      </c>
      <c r="O13" s="33">
        <v>46986</v>
      </c>
      <c r="P13" s="33">
        <v>18561</v>
      </c>
      <c r="Q13" s="33">
        <v>32847</v>
      </c>
      <c r="R13" s="33">
        <v>79671</v>
      </c>
      <c r="S13" s="33">
        <v>111657</v>
      </c>
      <c r="T13" s="33">
        <v>71798</v>
      </c>
      <c r="U13" s="36">
        <v>74.7</v>
      </c>
      <c r="V13" s="36">
        <v>16.3</v>
      </c>
      <c r="W13" s="37">
        <v>21.5</v>
      </c>
      <c r="X13" s="38">
        <v>100</v>
      </c>
      <c r="Y13" s="38">
        <v>100</v>
      </c>
      <c r="Z13" s="42">
        <v>100</v>
      </c>
      <c r="AA13" s="5"/>
    </row>
    <row r="14" spans="1:35" ht="19.5" customHeight="1">
      <c r="A14" s="40"/>
      <c r="B14" s="41">
        <v>18</v>
      </c>
      <c r="C14" s="43">
        <v>3.43</v>
      </c>
      <c r="D14" s="43">
        <v>1.67</v>
      </c>
      <c r="E14" s="44">
        <v>47</v>
      </c>
      <c r="F14" s="45">
        <v>525719</v>
      </c>
      <c r="G14" s="45">
        <v>441448</v>
      </c>
      <c r="H14" s="45">
        <v>320231</v>
      </c>
      <c r="I14" s="45">
        <v>69403</v>
      </c>
      <c r="J14" s="45">
        <v>20292</v>
      </c>
      <c r="K14" s="45">
        <v>21998</v>
      </c>
      <c r="L14" s="45">
        <v>9954</v>
      </c>
      <c r="M14" s="45">
        <v>14430</v>
      </c>
      <c r="N14" s="45">
        <v>11463</v>
      </c>
      <c r="O14" s="45">
        <v>45769</v>
      </c>
      <c r="P14" s="45">
        <v>18713</v>
      </c>
      <c r="Q14" s="45">
        <v>31421</v>
      </c>
      <c r="R14" s="45">
        <v>76786</v>
      </c>
      <c r="S14" s="45">
        <v>121217</v>
      </c>
      <c r="T14" s="45">
        <v>82158</v>
      </c>
      <c r="U14" s="44">
        <v>72.5</v>
      </c>
      <c r="V14" s="44">
        <v>18.6</v>
      </c>
      <c r="W14" s="44">
        <v>21.7</v>
      </c>
      <c r="X14" s="44">
        <v>99.91642161309282</v>
      </c>
      <c r="Y14" s="44">
        <v>96.8965552121931</v>
      </c>
      <c r="Z14" s="46">
        <v>100.3</v>
      </c>
      <c r="AA14" s="5"/>
      <c r="AB14" s="5"/>
      <c r="AC14" s="5"/>
      <c r="AD14" s="5"/>
      <c r="AE14" s="5"/>
      <c r="AF14" s="5"/>
      <c r="AG14" s="5"/>
      <c r="AH14" s="5"/>
      <c r="AI14" s="5"/>
    </row>
    <row r="15" spans="1:27" ht="19.5" customHeight="1">
      <c r="A15" s="47"/>
      <c r="B15" s="48" t="s">
        <v>68</v>
      </c>
      <c r="C15" s="49">
        <v>3.45</v>
      </c>
      <c r="D15" s="49">
        <v>1.66</v>
      </c>
      <c r="E15" s="50">
        <v>47.4</v>
      </c>
      <c r="F15" s="51">
        <v>528762</v>
      </c>
      <c r="G15" s="51">
        <v>442504</v>
      </c>
      <c r="H15" s="51">
        <v>323459</v>
      </c>
      <c r="I15" s="52">
        <v>70352</v>
      </c>
      <c r="J15" s="53">
        <v>20207</v>
      </c>
      <c r="K15" s="51">
        <v>21555</v>
      </c>
      <c r="L15" s="51">
        <v>9914</v>
      </c>
      <c r="M15" s="52">
        <v>14846</v>
      </c>
      <c r="N15" s="51">
        <v>11697</v>
      </c>
      <c r="O15" s="52">
        <v>46259</v>
      </c>
      <c r="P15" s="52">
        <v>19090</v>
      </c>
      <c r="Q15" s="53">
        <v>33166</v>
      </c>
      <c r="R15" s="52">
        <v>76372</v>
      </c>
      <c r="S15" s="53">
        <v>119046</v>
      </c>
      <c r="T15" s="52">
        <v>80900</v>
      </c>
      <c r="U15" s="54">
        <v>73.1</v>
      </c>
      <c r="V15" s="55">
        <v>18.3</v>
      </c>
      <c r="W15" s="50">
        <v>21.7</v>
      </c>
      <c r="X15" s="54">
        <f>(F15/F13)/(Z15/100)*100</f>
        <v>100.39466978393506</v>
      </c>
      <c r="Y15" s="54">
        <f>(H15/H13)/(Z15/100)*100</f>
        <v>97.77581076880341</v>
      </c>
      <c r="Z15" s="56">
        <v>100.4</v>
      </c>
      <c r="AA15" s="5"/>
    </row>
    <row r="16" spans="1:27" ht="20.25" customHeight="1">
      <c r="A16" s="40"/>
      <c r="B16" s="57" t="s">
        <v>69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60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1"/>
      <c r="AA16" s="5"/>
    </row>
    <row r="17" spans="1:27" ht="19.5" customHeight="1">
      <c r="A17" s="40"/>
      <c r="B17" s="29" t="s">
        <v>67</v>
      </c>
      <c r="C17" s="62">
        <v>3.56</v>
      </c>
      <c r="D17" s="62">
        <v>1.77</v>
      </c>
      <c r="E17" s="63">
        <v>46.8</v>
      </c>
      <c r="F17" s="64">
        <v>577142</v>
      </c>
      <c r="G17" s="64">
        <v>483380</v>
      </c>
      <c r="H17" s="64">
        <v>283864</v>
      </c>
      <c r="I17" s="64">
        <v>68029</v>
      </c>
      <c r="J17" s="64">
        <v>21639</v>
      </c>
      <c r="K17" s="64">
        <v>24011</v>
      </c>
      <c r="L17" s="64">
        <v>7388</v>
      </c>
      <c r="M17" s="64">
        <v>13252</v>
      </c>
      <c r="N17" s="64">
        <v>8106</v>
      </c>
      <c r="O17" s="64">
        <v>34305</v>
      </c>
      <c r="P17" s="64">
        <v>14163</v>
      </c>
      <c r="Q17" s="64">
        <v>27760</v>
      </c>
      <c r="R17" s="64">
        <v>65210</v>
      </c>
      <c r="S17" s="64">
        <v>199516</v>
      </c>
      <c r="T17" s="64">
        <v>176377</v>
      </c>
      <c r="U17" s="63">
        <v>58.7</v>
      </c>
      <c r="V17" s="63">
        <v>36.5</v>
      </c>
      <c r="W17" s="63">
        <v>24</v>
      </c>
      <c r="X17" s="44">
        <v>102.35891994542182</v>
      </c>
      <c r="Y17" s="44">
        <v>95.96210433971531</v>
      </c>
      <c r="Z17" s="65">
        <v>100.2</v>
      </c>
      <c r="AA17" s="5"/>
    </row>
    <row r="18" spans="1:35" ht="19.5" customHeight="1">
      <c r="A18" s="40"/>
      <c r="B18" s="41">
        <v>15</v>
      </c>
      <c r="C18" s="30">
        <v>3.59</v>
      </c>
      <c r="D18" s="30">
        <v>1.93</v>
      </c>
      <c r="E18" s="66">
        <v>47.7</v>
      </c>
      <c r="F18" s="32">
        <v>539540</v>
      </c>
      <c r="G18" s="32">
        <v>453919</v>
      </c>
      <c r="H18" s="32">
        <v>300986</v>
      </c>
      <c r="I18" s="32">
        <v>74111</v>
      </c>
      <c r="J18" s="32">
        <v>13186</v>
      </c>
      <c r="K18" s="32">
        <v>22971</v>
      </c>
      <c r="L18" s="32">
        <v>10482</v>
      </c>
      <c r="M18" s="32">
        <v>14781</v>
      </c>
      <c r="N18" s="32">
        <v>11106</v>
      </c>
      <c r="O18" s="32">
        <v>37306</v>
      </c>
      <c r="P18" s="32">
        <v>16131</v>
      </c>
      <c r="Q18" s="32">
        <v>32172</v>
      </c>
      <c r="R18" s="32">
        <v>68739</v>
      </c>
      <c r="S18" s="32">
        <v>152933</v>
      </c>
      <c r="T18" s="32">
        <v>111084</v>
      </c>
      <c r="U18" s="66">
        <v>66.3</v>
      </c>
      <c r="V18" s="66">
        <v>24.5</v>
      </c>
      <c r="W18" s="66">
        <v>24.6</v>
      </c>
      <c r="X18" s="44">
        <v>96.07355086490698</v>
      </c>
      <c r="Y18" s="44">
        <v>102.15812665783028</v>
      </c>
      <c r="Z18" s="67">
        <v>99.8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26" ht="19.5" customHeight="1">
      <c r="A19" s="40" t="s">
        <v>24</v>
      </c>
      <c r="B19" s="41">
        <v>16</v>
      </c>
      <c r="C19" s="62">
        <v>3.45</v>
      </c>
      <c r="D19" s="62">
        <v>1.77</v>
      </c>
      <c r="E19" s="63">
        <v>47.8</v>
      </c>
      <c r="F19" s="64">
        <v>537119</v>
      </c>
      <c r="G19" s="64">
        <v>449270</v>
      </c>
      <c r="H19" s="64">
        <v>292129</v>
      </c>
      <c r="I19" s="64">
        <v>68202</v>
      </c>
      <c r="J19" s="64">
        <v>14495</v>
      </c>
      <c r="K19" s="64">
        <v>25214</v>
      </c>
      <c r="L19" s="64">
        <v>9843</v>
      </c>
      <c r="M19" s="64">
        <v>13535</v>
      </c>
      <c r="N19" s="64">
        <v>10285</v>
      </c>
      <c r="O19" s="64">
        <v>37331</v>
      </c>
      <c r="P19" s="64">
        <v>14316</v>
      </c>
      <c r="Q19" s="64">
        <v>29035</v>
      </c>
      <c r="R19" s="64">
        <v>69873</v>
      </c>
      <c r="S19" s="64">
        <v>157141</v>
      </c>
      <c r="T19" s="64">
        <v>129885</v>
      </c>
      <c r="U19" s="63">
        <v>65</v>
      </c>
      <c r="V19" s="63">
        <v>28.9</v>
      </c>
      <c r="W19" s="63">
        <v>23.3</v>
      </c>
      <c r="X19" s="44">
        <v>95.45116897333646</v>
      </c>
      <c r="Y19" s="44">
        <v>98.95365458745741</v>
      </c>
      <c r="Z19" s="65">
        <v>100</v>
      </c>
    </row>
    <row r="20" spans="1:83" ht="19.5" customHeight="1">
      <c r="A20" s="40"/>
      <c r="B20" s="41">
        <v>17</v>
      </c>
      <c r="C20" s="62">
        <v>3.4</v>
      </c>
      <c r="D20" s="62">
        <v>1.58</v>
      </c>
      <c r="E20" s="63">
        <v>48.3</v>
      </c>
      <c r="F20" s="64">
        <v>562716</v>
      </c>
      <c r="G20" s="64">
        <v>471076</v>
      </c>
      <c r="H20" s="64">
        <v>295218</v>
      </c>
      <c r="I20" s="64">
        <v>65934</v>
      </c>
      <c r="J20" s="64">
        <v>15342</v>
      </c>
      <c r="K20" s="64">
        <v>24369</v>
      </c>
      <c r="L20" s="64">
        <v>8047</v>
      </c>
      <c r="M20" s="64">
        <v>14891</v>
      </c>
      <c r="N20" s="64">
        <v>9324</v>
      </c>
      <c r="O20" s="64">
        <v>39793</v>
      </c>
      <c r="P20" s="64">
        <v>12810</v>
      </c>
      <c r="Q20" s="64">
        <v>26927</v>
      </c>
      <c r="R20" s="64">
        <v>77780</v>
      </c>
      <c r="S20" s="64">
        <v>175858</v>
      </c>
      <c r="T20" s="64">
        <v>151082</v>
      </c>
      <c r="U20" s="63">
        <v>62.7</v>
      </c>
      <c r="V20" s="63">
        <v>32.1</v>
      </c>
      <c r="W20" s="63">
        <v>22.3</v>
      </c>
      <c r="X20" s="44">
        <v>100</v>
      </c>
      <c r="Y20" s="44">
        <v>100</v>
      </c>
      <c r="Z20" s="67">
        <v>100</v>
      </c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</row>
    <row r="21" spans="1:45" ht="19.5" customHeight="1">
      <c r="A21" s="40"/>
      <c r="B21" s="41">
        <v>18</v>
      </c>
      <c r="C21" s="43">
        <v>3.76</v>
      </c>
      <c r="D21" s="43">
        <v>1.77</v>
      </c>
      <c r="E21" s="44">
        <v>48.53</v>
      </c>
      <c r="F21" s="45">
        <v>630393.75</v>
      </c>
      <c r="G21" s="45">
        <v>523646.33</v>
      </c>
      <c r="H21" s="45">
        <v>353918.42</v>
      </c>
      <c r="I21" s="45">
        <v>74975.92</v>
      </c>
      <c r="J21" s="45">
        <v>13298.42</v>
      </c>
      <c r="K21" s="45">
        <v>26237.42</v>
      </c>
      <c r="L21" s="45">
        <v>9666.42</v>
      </c>
      <c r="M21" s="45">
        <v>18994.83</v>
      </c>
      <c r="N21" s="45">
        <v>10674</v>
      </c>
      <c r="O21" s="45">
        <v>49032.33</v>
      </c>
      <c r="P21" s="45">
        <v>16082.58</v>
      </c>
      <c r="Q21" s="45">
        <v>30273.75</v>
      </c>
      <c r="R21" s="45">
        <v>104682.92</v>
      </c>
      <c r="S21" s="45">
        <v>169727.92</v>
      </c>
      <c r="T21" s="45">
        <v>132180.67</v>
      </c>
      <c r="U21" s="44">
        <v>67.6</v>
      </c>
      <c r="V21" s="44">
        <v>25.2</v>
      </c>
      <c r="W21" s="44">
        <v>21.2</v>
      </c>
      <c r="X21" s="44">
        <v>111.46963347169216</v>
      </c>
      <c r="Y21" s="44">
        <v>119.28731711507972</v>
      </c>
      <c r="Z21" s="69">
        <v>100.5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1:27" s="82" customFormat="1" ht="19.5" customHeight="1">
      <c r="A22" s="70"/>
      <c r="B22" s="48" t="s">
        <v>68</v>
      </c>
      <c r="C22" s="71">
        <v>3.39</v>
      </c>
      <c r="D22" s="72">
        <v>1.88</v>
      </c>
      <c r="E22" s="73">
        <v>48.8</v>
      </c>
      <c r="F22" s="74">
        <v>645763</v>
      </c>
      <c r="G22" s="75">
        <v>546492</v>
      </c>
      <c r="H22" s="76">
        <v>360309</v>
      </c>
      <c r="I22" s="74">
        <v>69510</v>
      </c>
      <c r="J22" s="77">
        <v>18761</v>
      </c>
      <c r="K22" s="76">
        <v>23010</v>
      </c>
      <c r="L22" s="76">
        <v>11307</v>
      </c>
      <c r="M22" s="74">
        <v>15506</v>
      </c>
      <c r="N22" s="76">
        <v>10887</v>
      </c>
      <c r="O22" s="74">
        <v>48931</v>
      </c>
      <c r="P22" s="74">
        <v>10790</v>
      </c>
      <c r="Q22" s="74">
        <v>28967</v>
      </c>
      <c r="R22" s="74">
        <v>122640</v>
      </c>
      <c r="S22" s="74">
        <v>186184</v>
      </c>
      <c r="T22" s="76">
        <v>172072</v>
      </c>
      <c r="U22" s="73">
        <v>65.9</v>
      </c>
      <c r="V22" s="78">
        <v>31.5</v>
      </c>
      <c r="W22" s="79">
        <v>19.3</v>
      </c>
      <c r="X22" s="54">
        <f>(F22/F20)/(Z22/100)*100</f>
        <v>114.07380113860444</v>
      </c>
      <c r="Y22" s="54">
        <f>(H22/H20)/(Z22/100)*100</f>
        <v>121.3205291552112</v>
      </c>
      <c r="Z22" s="80">
        <v>100.6</v>
      </c>
      <c r="AA22" s="81"/>
    </row>
    <row r="23" spans="1:27" s="82" customFormat="1" ht="19.5" customHeight="1">
      <c r="A23" s="83"/>
      <c r="B23" s="24" t="s">
        <v>66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81"/>
    </row>
    <row r="24" spans="1:27" ht="19.5" customHeight="1">
      <c r="A24" s="40"/>
      <c r="B24" s="29" t="s">
        <v>67</v>
      </c>
      <c r="C24" s="86"/>
      <c r="D24" s="86"/>
      <c r="E24" s="86"/>
      <c r="F24" s="32"/>
      <c r="G24" s="32"/>
      <c r="H24" s="31">
        <v>100</v>
      </c>
      <c r="I24" s="31">
        <v>22.172168394228244</v>
      </c>
      <c r="J24" s="31">
        <v>6.400985510221951</v>
      </c>
      <c r="K24" s="31">
        <v>6.30859392691403</v>
      </c>
      <c r="L24" s="31">
        <v>3.2666161431646836</v>
      </c>
      <c r="M24" s="31">
        <v>4.772659337739546</v>
      </c>
      <c r="N24" s="31">
        <v>3.173620693299195</v>
      </c>
      <c r="O24" s="31">
        <v>13.203542281226694</v>
      </c>
      <c r="P24" s="31">
        <v>5.297117442987449</v>
      </c>
      <c r="Q24" s="31">
        <v>9.966213666104064</v>
      </c>
      <c r="R24" s="31">
        <v>25.438482604114142</v>
      </c>
      <c r="S24" s="31"/>
      <c r="T24" s="31"/>
      <c r="U24" s="31"/>
      <c r="V24" s="31"/>
      <c r="W24" s="31"/>
      <c r="X24" s="31"/>
      <c r="Y24" s="31"/>
      <c r="Z24" s="69"/>
      <c r="AA24" s="5"/>
    </row>
    <row r="25" spans="1:27" ht="19.5" customHeight="1">
      <c r="A25" s="40" t="s">
        <v>25</v>
      </c>
      <c r="B25" s="41">
        <v>15</v>
      </c>
      <c r="C25" s="86"/>
      <c r="D25" s="86"/>
      <c r="E25" s="86"/>
      <c r="F25" s="86"/>
      <c r="G25" s="86"/>
      <c r="H25" s="31">
        <v>100.00030621681375</v>
      </c>
      <c r="I25" s="31">
        <v>21.862043201068087</v>
      </c>
      <c r="J25" s="31">
        <v>6.8047500352149335</v>
      </c>
      <c r="K25" s="31">
        <v>6.344199947330709</v>
      </c>
      <c r="L25" s="31">
        <v>3.192922717000545</v>
      </c>
      <c r="M25" s="31">
        <v>4.72921247159839</v>
      </c>
      <c r="N25" s="31">
        <v>3.553033689973849</v>
      </c>
      <c r="O25" s="31">
        <v>13.697078079163171</v>
      </c>
      <c r="P25" s="31">
        <v>5.46811364318392</v>
      </c>
      <c r="Q25" s="31">
        <v>9.854363283379165</v>
      </c>
      <c r="R25" s="31">
        <v>24.49458914890099</v>
      </c>
      <c r="S25" s="31"/>
      <c r="T25" s="31"/>
      <c r="U25" s="31"/>
      <c r="V25" s="31"/>
      <c r="W25" s="31"/>
      <c r="X25" s="31"/>
      <c r="Y25" s="31"/>
      <c r="Z25" s="69"/>
      <c r="AA25" s="5"/>
    </row>
    <row r="26" spans="1:27" ht="19.5" customHeight="1">
      <c r="A26" s="40"/>
      <c r="B26" s="41">
        <v>16</v>
      </c>
      <c r="C26" s="86"/>
      <c r="D26" s="86"/>
      <c r="E26" s="86"/>
      <c r="F26" s="32"/>
      <c r="G26" s="32"/>
      <c r="H26" s="31">
        <v>100</v>
      </c>
      <c r="I26" s="31">
        <v>21.69095031902447</v>
      </c>
      <c r="J26" s="31">
        <v>6.295154928897949</v>
      </c>
      <c r="K26" s="31">
        <v>6.3171670144375165</v>
      </c>
      <c r="L26" s="31">
        <v>3.133556067495688</v>
      </c>
      <c r="M26" s="31">
        <v>4.482927064613009</v>
      </c>
      <c r="N26" s="31">
        <v>3.481226404853514</v>
      </c>
      <c r="O26" s="31">
        <v>14.279511271393938</v>
      </c>
      <c r="P26" s="31">
        <v>5.874513020299364</v>
      </c>
      <c r="Q26" s="31">
        <v>10.116211750232182</v>
      </c>
      <c r="R26" s="31">
        <v>24.328782158752368</v>
      </c>
      <c r="S26" s="31"/>
      <c r="T26" s="31"/>
      <c r="U26" s="31"/>
      <c r="V26" s="31"/>
      <c r="W26" s="31"/>
      <c r="X26" s="86"/>
      <c r="Y26" s="31"/>
      <c r="Z26" s="69"/>
      <c r="AA26" s="5"/>
    </row>
    <row r="27" spans="1:36" ht="19.5" customHeight="1">
      <c r="A27" s="40" t="s">
        <v>18</v>
      </c>
      <c r="B27" s="41">
        <v>17</v>
      </c>
      <c r="C27" s="86"/>
      <c r="D27" s="86"/>
      <c r="E27" s="86"/>
      <c r="F27" s="32"/>
      <c r="G27" s="32"/>
      <c r="H27" s="31">
        <v>99.99969650894236</v>
      </c>
      <c r="I27" s="31">
        <v>21.531780066100353</v>
      </c>
      <c r="J27" s="31">
        <v>6.627941207712315</v>
      </c>
      <c r="K27" s="31">
        <v>6.472857277260326</v>
      </c>
      <c r="L27" s="31">
        <v>3.129903277399931</v>
      </c>
      <c r="M27" s="31">
        <v>4.543564623868358</v>
      </c>
      <c r="N27" s="31">
        <v>3.6525148786491006</v>
      </c>
      <c r="O27" s="31">
        <v>14.259830834084475</v>
      </c>
      <c r="P27" s="31">
        <v>5.63309752078155</v>
      </c>
      <c r="Q27" s="31">
        <v>9.968770770169257</v>
      </c>
      <c r="R27" s="31">
        <v>24.1794360529167</v>
      </c>
      <c r="S27" s="31"/>
      <c r="T27" s="31"/>
      <c r="U27" s="31"/>
      <c r="V27" s="31"/>
      <c r="W27" s="31"/>
      <c r="X27" s="86"/>
      <c r="Y27" s="31"/>
      <c r="Z27" s="69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7" ht="19.5" customHeight="1">
      <c r="A28" s="40" t="s">
        <v>26</v>
      </c>
      <c r="B28" s="41">
        <v>18</v>
      </c>
      <c r="C28" s="86"/>
      <c r="D28" s="86"/>
      <c r="E28" s="86"/>
      <c r="F28" s="86"/>
      <c r="G28" s="86"/>
      <c r="H28" s="31">
        <v>99.99937545084643</v>
      </c>
      <c r="I28" s="31">
        <v>21.672792452948027</v>
      </c>
      <c r="J28" s="31">
        <v>6.3366757122202415</v>
      </c>
      <c r="K28" s="31">
        <v>6.869416140223776</v>
      </c>
      <c r="L28" s="31">
        <v>3.1083811373664636</v>
      </c>
      <c r="M28" s="31">
        <v>4.506122143077965</v>
      </c>
      <c r="N28" s="31">
        <v>3.5796034737423925</v>
      </c>
      <c r="O28" s="31">
        <v>14.292495105096009</v>
      </c>
      <c r="P28" s="31">
        <v>5.843594155469021</v>
      </c>
      <c r="Q28" s="31">
        <v>9.811979477314814</v>
      </c>
      <c r="R28" s="31">
        <v>23.97831565338771</v>
      </c>
      <c r="S28" s="31"/>
      <c r="T28" s="86"/>
      <c r="U28" s="86"/>
      <c r="V28" s="86"/>
      <c r="W28" s="86"/>
      <c r="X28" s="86"/>
      <c r="Y28" s="86"/>
      <c r="Z28" s="87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27" ht="19.5" customHeight="1">
      <c r="A29" s="40"/>
      <c r="B29" s="48" t="s">
        <v>68</v>
      </c>
      <c r="C29" s="88"/>
      <c r="D29" s="88"/>
      <c r="E29" s="88"/>
      <c r="F29" s="89"/>
      <c r="G29" s="89"/>
      <c r="H29" s="90">
        <v>100</v>
      </c>
      <c r="I29" s="90">
        <f>I15/H15*100</f>
        <v>21.749897204900776</v>
      </c>
      <c r="J29" s="50">
        <f>J15/H15*100</f>
        <v>6.247159609100381</v>
      </c>
      <c r="K29" s="55">
        <f>K15/H15*100</f>
        <v>6.663904853474474</v>
      </c>
      <c r="L29" s="55">
        <f>L15/H15*100</f>
        <v>3.0649943269471556</v>
      </c>
      <c r="M29" s="55">
        <f>M15/H15*100</f>
        <v>4.589762535591837</v>
      </c>
      <c r="N29" s="55">
        <f>N15/H15*100</f>
        <v>3.6162233853440466</v>
      </c>
      <c r="O29" s="55">
        <f>O15/H15*100</f>
        <v>14.30134885719674</v>
      </c>
      <c r="P29" s="50">
        <f>P15/H15*100</f>
        <v>5.901829907345289</v>
      </c>
      <c r="Q29" s="54">
        <f>Q15/H15*100</f>
        <v>10.253540634207118</v>
      </c>
      <c r="R29" s="55">
        <f>R15/H15*100</f>
        <v>23.611029527699028</v>
      </c>
      <c r="S29" s="50"/>
      <c r="T29" s="88"/>
      <c r="U29" s="91"/>
      <c r="V29" s="88"/>
      <c r="W29" s="92"/>
      <c r="X29" s="88"/>
      <c r="Y29" s="92"/>
      <c r="Z29" s="93"/>
      <c r="AA29" s="94"/>
    </row>
    <row r="30" spans="1:27" ht="19.5" customHeight="1">
      <c r="A30" s="40"/>
      <c r="B30" s="95" t="s">
        <v>69</v>
      </c>
      <c r="C30" s="6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1"/>
      <c r="AA30" s="94"/>
    </row>
    <row r="31" spans="1:27" ht="19.5" customHeight="1">
      <c r="A31" s="40"/>
      <c r="B31" s="29" t="s">
        <v>67</v>
      </c>
      <c r="C31" s="86"/>
      <c r="D31" s="86"/>
      <c r="E31" s="86"/>
      <c r="F31" s="32"/>
      <c r="G31" s="32"/>
      <c r="H31" s="31">
        <v>99.99964771862582</v>
      </c>
      <c r="I31" s="31">
        <v>23.965349604035737</v>
      </c>
      <c r="J31" s="31">
        <v>7.623016655863371</v>
      </c>
      <c r="K31" s="31">
        <v>8.458628075416396</v>
      </c>
      <c r="L31" s="96">
        <v>2.602654792435814</v>
      </c>
      <c r="M31" s="31">
        <v>4.668432770622552</v>
      </c>
      <c r="N31" s="31">
        <v>2.8555928190964686</v>
      </c>
      <c r="O31" s="31">
        <v>12.085012541216921</v>
      </c>
      <c r="P31" s="31">
        <v>4.989361102499788</v>
      </c>
      <c r="Q31" s="31">
        <v>9.779330947214158</v>
      </c>
      <c r="R31" s="31">
        <v>22.972268410224615</v>
      </c>
      <c r="S31" s="31"/>
      <c r="T31" s="31"/>
      <c r="U31" s="31"/>
      <c r="V31" s="31"/>
      <c r="W31" s="31"/>
      <c r="X31" s="31"/>
      <c r="Y31" s="31"/>
      <c r="Z31" s="69"/>
      <c r="AA31" s="5"/>
    </row>
    <row r="32" spans="1:27" ht="19.5" customHeight="1">
      <c r="A32" s="40" t="s">
        <v>27</v>
      </c>
      <c r="B32" s="41">
        <v>15</v>
      </c>
      <c r="C32" s="86"/>
      <c r="D32" s="86"/>
      <c r="E32" s="86"/>
      <c r="F32" s="86"/>
      <c r="G32" s="86"/>
      <c r="H32" s="31">
        <v>99.99966775863331</v>
      </c>
      <c r="I32" s="31">
        <v>24.62273992810297</v>
      </c>
      <c r="J32" s="31">
        <v>4.380934661412823</v>
      </c>
      <c r="K32" s="31">
        <v>7.631916434651445</v>
      </c>
      <c r="L32" s="31">
        <v>3.4825540058341584</v>
      </c>
      <c r="M32" s="31">
        <v>4.9108596413122205</v>
      </c>
      <c r="N32" s="31">
        <v>3.689872618660004</v>
      </c>
      <c r="O32" s="31">
        <v>12.394596426411859</v>
      </c>
      <c r="P32" s="31">
        <v>5.3593854863681365</v>
      </c>
      <c r="Q32" s="31">
        <v>10.688869249732544</v>
      </c>
      <c r="R32" s="31">
        <v>22.837939306147128</v>
      </c>
      <c r="S32" s="31"/>
      <c r="T32" s="31"/>
      <c r="U32" s="31"/>
      <c r="V32" s="31"/>
      <c r="W32" s="31"/>
      <c r="X32" s="31"/>
      <c r="Y32" s="31"/>
      <c r="Z32" s="69"/>
      <c r="AA32" s="5"/>
    </row>
    <row r="33" spans="1:27" ht="19.5" customHeight="1">
      <c r="A33" s="40" t="s">
        <v>18</v>
      </c>
      <c r="B33" s="41">
        <v>16</v>
      </c>
      <c r="C33" s="86"/>
      <c r="D33" s="86"/>
      <c r="E33" s="86"/>
      <c r="F33" s="32"/>
      <c r="G33" s="32"/>
      <c r="H33" s="31">
        <v>100</v>
      </c>
      <c r="I33" s="31">
        <v>23.34653526353084</v>
      </c>
      <c r="J33" s="31">
        <v>4.961849046140575</v>
      </c>
      <c r="K33" s="31">
        <v>8.631118444248944</v>
      </c>
      <c r="L33" s="31">
        <v>3.3694018738297125</v>
      </c>
      <c r="M33" s="31">
        <v>4.633227101725607</v>
      </c>
      <c r="N33" s="31">
        <v>3.5207048940707706</v>
      </c>
      <c r="O33" s="31">
        <v>12.778943548911611</v>
      </c>
      <c r="P33" s="31">
        <v>4.900574746088201</v>
      </c>
      <c r="Q33" s="31">
        <v>9.939102245925602</v>
      </c>
      <c r="R33" s="31">
        <v>23.91854283552814</v>
      </c>
      <c r="S33" s="31"/>
      <c r="T33" s="31"/>
      <c r="U33" s="31"/>
      <c r="V33" s="31"/>
      <c r="W33" s="31"/>
      <c r="X33" s="31"/>
      <c r="Y33" s="31"/>
      <c r="Z33" s="69"/>
      <c r="AA33" s="5"/>
    </row>
    <row r="34" spans="1:27" ht="19.5" customHeight="1">
      <c r="A34" s="40"/>
      <c r="B34" s="41">
        <v>17</v>
      </c>
      <c r="C34" s="86"/>
      <c r="D34" s="86"/>
      <c r="E34" s="86"/>
      <c r="F34" s="32"/>
      <c r="G34" s="32"/>
      <c r="H34" s="31">
        <v>99.99966126726689</v>
      </c>
      <c r="I34" s="31">
        <v>22.334004024144868</v>
      </c>
      <c r="J34" s="31">
        <v>5.1968375912037885</v>
      </c>
      <c r="K34" s="31">
        <v>8.254577972887832</v>
      </c>
      <c r="L34" s="31">
        <v>2.725782303247092</v>
      </c>
      <c r="M34" s="31">
        <v>5.0440691285761705</v>
      </c>
      <c r="N34" s="31">
        <v>3.158344003414426</v>
      </c>
      <c r="O34" s="31">
        <v>13.479191648205733</v>
      </c>
      <c r="P34" s="31">
        <v>4.339166310997297</v>
      </c>
      <c r="Q34" s="31">
        <v>9.121056304154894</v>
      </c>
      <c r="R34" s="31">
        <v>26.346631980434797</v>
      </c>
      <c r="S34" s="31"/>
      <c r="T34" s="31"/>
      <c r="U34" s="31"/>
      <c r="V34" s="31"/>
      <c r="W34" s="31"/>
      <c r="X34" s="31"/>
      <c r="Y34" s="31"/>
      <c r="Z34" s="69"/>
      <c r="AA34" s="5"/>
    </row>
    <row r="35" spans="1:31" ht="19.5" customHeight="1">
      <c r="A35" s="40" t="s">
        <v>28</v>
      </c>
      <c r="B35" s="41">
        <v>18</v>
      </c>
      <c r="C35" s="86"/>
      <c r="D35" s="86"/>
      <c r="E35" s="86"/>
      <c r="F35" s="86"/>
      <c r="G35" s="86"/>
      <c r="H35" s="31">
        <v>100.00004803366834</v>
      </c>
      <c r="I35" s="31">
        <v>21.184520432703106</v>
      </c>
      <c r="J35" s="31">
        <v>3.7574817383056813</v>
      </c>
      <c r="K35" s="31">
        <v>7.413408999735023</v>
      </c>
      <c r="L35" s="31">
        <v>2.731256542114988</v>
      </c>
      <c r="M35" s="31">
        <v>5.367008024052549</v>
      </c>
      <c r="N35" s="31">
        <v>3.0159492687608633</v>
      </c>
      <c r="O35" s="31">
        <v>13.854133390401099</v>
      </c>
      <c r="P35" s="31">
        <v>4.544148903015559</v>
      </c>
      <c r="Q35" s="31">
        <v>8.55387803776927</v>
      </c>
      <c r="R35" s="31">
        <v>29.578262696810185</v>
      </c>
      <c r="S35" s="86"/>
      <c r="T35" s="86"/>
      <c r="U35" s="86"/>
      <c r="V35" s="86"/>
      <c r="W35" s="86"/>
      <c r="X35" s="86"/>
      <c r="Y35" s="86"/>
      <c r="Z35" s="87"/>
      <c r="AA35" s="5"/>
      <c r="AB35" s="5"/>
      <c r="AC35" s="5"/>
      <c r="AD35" s="5"/>
      <c r="AE35" s="5"/>
    </row>
    <row r="36" spans="1:27" ht="19.5" customHeight="1">
      <c r="A36" s="97"/>
      <c r="B36" s="48" t="s">
        <v>68</v>
      </c>
      <c r="C36" s="98"/>
      <c r="D36" s="98"/>
      <c r="E36" s="98"/>
      <c r="F36" s="98"/>
      <c r="G36" s="22"/>
      <c r="H36" s="99">
        <v>100</v>
      </c>
      <c r="I36" s="100">
        <f>I22/H22*100</f>
        <v>19.291774560169188</v>
      </c>
      <c r="J36" s="101">
        <f>J22/H22*100</f>
        <v>5.206919616218301</v>
      </c>
      <c r="K36" s="101">
        <f>K22/H22*100</f>
        <v>6.386185191044354</v>
      </c>
      <c r="L36" s="99">
        <f>L22/H22*100</f>
        <v>3.1381397633697747</v>
      </c>
      <c r="M36" s="99">
        <f>M22/H22*100</f>
        <v>4.3035283603795635</v>
      </c>
      <c r="N36" s="99">
        <f>N22/H22*100</f>
        <v>3.021573149713163</v>
      </c>
      <c r="O36" s="102">
        <f>O22/H22*100</f>
        <v>13.580288030551554</v>
      </c>
      <c r="P36" s="101">
        <f>P22/H22*100</f>
        <v>2.994651812749612</v>
      </c>
      <c r="Q36" s="101">
        <f>Q22/H22*100</f>
        <v>8.039488328073958</v>
      </c>
      <c r="R36" s="99">
        <f>R22/H22*100</f>
        <v>34.03745118773053</v>
      </c>
      <c r="S36" s="98"/>
      <c r="T36" s="98"/>
      <c r="U36" s="22"/>
      <c r="V36" s="22"/>
      <c r="W36" s="22"/>
      <c r="X36" s="22"/>
      <c r="Y36" s="22"/>
      <c r="Z36" s="103"/>
      <c r="AA36" s="5"/>
    </row>
    <row r="37" spans="1:27" ht="19.5" customHeight="1">
      <c r="A37" s="28"/>
      <c r="B37" s="24" t="s">
        <v>70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104"/>
      <c r="AA37" s="5"/>
    </row>
    <row r="38" spans="1:27" ht="19.5" customHeight="1">
      <c r="A38" s="40"/>
      <c r="B38" s="29" t="s">
        <v>67</v>
      </c>
      <c r="C38" s="86"/>
      <c r="D38" s="86"/>
      <c r="E38" s="86"/>
      <c r="F38" s="31">
        <v>-4.9</v>
      </c>
      <c r="G38" s="31">
        <v>-5</v>
      </c>
      <c r="H38" s="31">
        <v>-12</v>
      </c>
      <c r="I38" s="31">
        <v>-1.9</v>
      </c>
      <c r="J38" s="31">
        <v>3.1</v>
      </c>
      <c r="K38" s="31">
        <v>-8.7</v>
      </c>
      <c r="L38" s="31">
        <v>-20.5</v>
      </c>
      <c r="M38" s="31">
        <v>-11.8</v>
      </c>
      <c r="N38" s="31">
        <v>-35.4</v>
      </c>
      <c r="O38" s="31">
        <v>-1.7</v>
      </c>
      <c r="P38" s="31">
        <v>4.9</v>
      </c>
      <c r="Q38" s="31">
        <v>-3.8</v>
      </c>
      <c r="R38" s="31">
        <v>-28.9</v>
      </c>
      <c r="S38" s="31">
        <v>7.1</v>
      </c>
      <c r="T38" s="31">
        <v>18.9</v>
      </c>
      <c r="U38" s="86"/>
      <c r="V38" s="86"/>
      <c r="W38" s="86"/>
      <c r="X38" s="86"/>
      <c r="Y38" s="86"/>
      <c r="Z38" s="67"/>
      <c r="AA38" s="5"/>
    </row>
    <row r="39" spans="1:27" ht="19.5" customHeight="1">
      <c r="A39" s="40" t="s">
        <v>29</v>
      </c>
      <c r="B39" s="41">
        <v>15</v>
      </c>
      <c r="C39" s="86"/>
      <c r="D39" s="86"/>
      <c r="E39" s="86"/>
      <c r="F39" s="31">
        <v>-6.5</v>
      </c>
      <c r="G39" s="31">
        <v>-6.1</v>
      </c>
      <c r="H39" s="31">
        <v>6</v>
      </c>
      <c r="I39" s="31">
        <v>8.9</v>
      </c>
      <c r="J39" s="31">
        <v>-39.1</v>
      </c>
      <c r="K39" s="31">
        <v>-4.3</v>
      </c>
      <c r="L39" s="31">
        <v>41.9</v>
      </c>
      <c r="M39" s="31">
        <v>11.5</v>
      </c>
      <c r="N39" s="31">
        <v>37</v>
      </c>
      <c r="O39" s="31">
        <v>8.7</v>
      </c>
      <c r="P39" s="31">
        <v>13.9</v>
      </c>
      <c r="Q39" s="31">
        <v>15.9</v>
      </c>
      <c r="R39" s="31">
        <v>5.4</v>
      </c>
      <c r="S39" s="31">
        <v>-23.3</v>
      </c>
      <c r="T39" s="31">
        <v>-37</v>
      </c>
      <c r="U39" s="31"/>
      <c r="V39" s="31"/>
      <c r="W39" s="31"/>
      <c r="X39" s="31"/>
      <c r="Y39" s="31"/>
      <c r="Z39" s="67"/>
      <c r="AA39" s="5"/>
    </row>
    <row r="40" spans="1:27" ht="19.5" customHeight="1">
      <c r="A40" s="40" t="s">
        <v>30</v>
      </c>
      <c r="B40" s="41">
        <v>16</v>
      </c>
      <c r="C40" s="86"/>
      <c r="D40" s="86"/>
      <c r="E40" s="86"/>
      <c r="F40" s="31">
        <v>-0.4</v>
      </c>
      <c r="G40" s="31">
        <v>-1</v>
      </c>
      <c r="H40" s="31">
        <v>-2.9</v>
      </c>
      <c r="I40" s="31">
        <v>-8</v>
      </c>
      <c r="J40" s="31">
        <v>9.9</v>
      </c>
      <c r="K40" s="31">
        <v>9.8</v>
      </c>
      <c r="L40" s="31">
        <v>-6.1</v>
      </c>
      <c r="M40" s="31">
        <v>-8.4</v>
      </c>
      <c r="N40" s="31">
        <v>-7.4</v>
      </c>
      <c r="O40" s="31">
        <v>0.1</v>
      </c>
      <c r="P40" s="31">
        <v>-11.3</v>
      </c>
      <c r="Q40" s="31">
        <v>-9.8</v>
      </c>
      <c r="R40" s="31">
        <v>1.6</v>
      </c>
      <c r="S40" s="31">
        <v>2.8</v>
      </c>
      <c r="T40" s="31">
        <v>16.9</v>
      </c>
      <c r="U40" s="31"/>
      <c r="V40" s="31"/>
      <c r="W40" s="31"/>
      <c r="X40" s="31"/>
      <c r="Y40" s="31"/>
      <c r="Z40" s="67"/>
      <c r="AA40" s="5"/>
    </row>
    <row r="41" spans="1:30" ht="19.5" customHeight="1">
      <c r="A41" s="40" t="s">
        <v>31</v>
      </c>
      <c r="B41" s="41">
        <v>17</v>
      </c>
      <c r="C41" s="86"/>
      <c r="D41" s="86"/>
      <c r="E41" s="86"/>
      <c r="F41" s="31">
        <v>4.8</v>
      </c>
      <c r="G41" s="31">
        <v>4.9</v>
      </c>
      <c r="H41" s="31">
        <v>1.1</v>
      </c>
      <c r="I41" s="31">
        <v>-3.3</v>
      </c>
      <c r="J41" s="31">
        <v>5.8</v>
      </c>
      <c r="K41" s="31">
        <v>-3.4</v>
      </c>
      <c r="L41" s="31">
        <v>-18.2</v>
      </c>
      <c r="M41" s="31">
        <v>10</v>
      </c>
      <c r="N41" s="31">
        <v>-9.3</v>
      </c>
      <c r="O41" s="31">
        <v>6.6</v>
      </c>
      <c r="P41" s="31">
        <v>-10.5</v>
      </c>
      <c r="Q41" s="31">
        <v>-7.3</v>
      </c>
      <c r="R41" s="31">
        <v>11.3</v>
      </c>
      <c r="S41" s="31">
        <v>11.9</v>
      </c>
      <c r="T41" s="31">
        <v>16.3</v>
      </c>
      <c r="U41" s="31"/>
      <c r="V41" s="31"/>
      <c r="W41" s="31"/>
      <c r="X41" s="31"/>
      <c r="Y41" s="31"/>
      <c r="Z41" s="67"/>
      <c r="AA41" s="5"/>
      <c r="AB41" s="5"/>
      <c r="AC41" s="5"/>
      <c r="AD41" s="5"/>
    </row>
    <row r="42" spans="1:28" ht="19.5" customHeight="1">
      <c r="A42" s="40" t="s">
        <v>32</v>
      </c>
      <c r="B42" s="41">
        <v>18</v>
      </c>
      <c r="C42" s="86"/>
      <c r="D42" s="86"/>
      <c r="E42" s="86"/>
      <c r="F42" s="31">
        <v>12</v>
      </c>
      <c r="G42" s="31">
        <v>11.2</v>
      </c>
      <c r="H42" s="31">
        <v>19.9</v>
      </c>
      <c r="I42" s="31">
        <v>13.713592380259044</v>
      </c>
      <c r="J42" s="31">
        <v>-13.3</v>
      </c>
      <c r="K42" s="31">
        <v>7.7</v>
      </c>
      <c r="L42" s="31">
        <v>20.1</v>
      </c>
      <c r="M42" s="31">
        <v>27.6</v>
      </c>
      <c r="N42" s="31">
        <v>14.5</v>
      </c>
      <c r="O42" s="31">
        <v>23.2</v>
      </c>
      <c r="P42" s="31">
        <v>25.6</v>
      </c>
      <c r="Q42" s="31">
        <v>12.4</v>
      </c>
      <c r="R42" s="31">
        <v>34.6</v>
      </c>
      <c r="S42" s="31">
        <v>-3.5</v>
      </c>
      <c r="T42" s="31">
        <v>-12.5</v>
      </c>
      <c r="U42" s="86"/>
      <c r="V42" s="86"/>
      <c r="W42" s="86"/>
      <c r="X42" s="86"/>
      <c r="Y42" s="86"/>
      <c r="Z42" s="69"/>
      <c r="AA42" s="5"/>
      <c r="AB42" s="5"/>
    </row>
    <row r="43" spans="1:26" ht="19.5" customHeight="1">
      <c r="A43" s="40" t="s">
        <v>33</v>
      </c>
      <c r="B43" s="48" t="s">
        <v>68</v>
      </c>
      <c r="C43" s="88"/>
      <c r="D43" s="88"/>
      <c r="E43" s="88"/>
      <c r="F43" s="55">
        <f aca="true" t="shared" si="0" ref="F43:T43">(F22-F21)/F21*100</f>
        <v>2.438039717240217</v>
      </c>
      <c r="G43" s="55">
        <f t="shared" si="0"/>
        <v>4.362805330842285</v>
      </c>
      <c r="H43" s="55">
        <f t="shared" si="0"/>
        <v>1.8056647065727793</v>
      </c>
      <c r="I43" s="55">
        <f t="shared" si="0"/>
        <v>-7.290233984457942</v>
      </c>
      <c r="J43" s="55">
        <f t="shared" si="0"/>
        <v>41.07690988854315</v>
      </c>
      <c r="K43" s="55">
        <f t="shared" si="0"/>
        <v>-12.30082835888589</v>
      </c>
      <c r="L43" s="55">
        <f t="shared" si="0"/>
        <v>16.971950318732272</v>
      </c>
      <c r="M43" s="55">
        <f t="shared" si="0"/>
        <v>-18.367260986278904</v>
      </c>
      <c r="N43" s="55">
        <f t="shared" si="0"/>
        <v>1.9955030916245082</v>
      </c>
      <c r="O43" s="55">
        <f t="shared" si="0"/>
        <v>-0.20665956522972037</v>
      </c>
      <c r="P43" s="55">
        <f t="shared" si="0"/>
        <v>-32.90877458716201</v>
      </c>
      <c r="Q43" s="55">
        <f t="shared" si="0"/>
        <v>-4.316445765721128</v>
      </c>
      <c r="R43" s="55">
        <f t="shared" si="0"/>
        <v>17.153782106956896</v>
      </c>
      <c r="S43" s="55">
        <f t="shared" si="0"/>
        <v>9.695564524681611</v>
      </c>
      <c r="T43" s="55">
        <f t="shared" si="0"/>
        <v>30.17939763809639</v>
      </c>
      <c r="U43" s="88"/>
      <c r="V43" s="89"/>
      <c r="W43" s="89"/>
      <c r="X43" s="5"/>
      <c r="Y43" s="88"/>
      <c r="Z43" s="93"/>
    </row>
    <row r="44" spans="1:27" ht="19.5" customHeight="1">
      <c r="A44" s="40"/>
      <c r="B44" s="105" t="s">
        <v>71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92"/>
      <c r="R44" s="106"/>
      <c r="S44" s="92"/>
      <c r="T44" s="106"/>
      <c r="U44" s="106"/>
      <c r="V44" s="106"/>
      <c r="W44" s="106"/>
      <c r="X44" s="106"/>
      <c r="Y44" s="106"/>
      <c r="Z44" s="107"/>
      <c r="AA44" s="92"/>
    </row>
    <row r="45" spans="1:27" ht="19.5" customHeight="1">
      <c r="A45" s="40" t="s">
        <v>34</v>
      </c>
      <c r="B45" s="29" t="s">
        <v>67</v>
      </c>
      <c r="C45" s="86"/>
      <c r="D45" s="86"/>
      <c r="E45" s="86"/>
      <c r="F45" s="31">
        <v>-3.2553407934893253</v>
      </c>
      <c r="G45" s="31">
        <v>-3.3570701932858604</v>
      </c>
      <c r="H45" s="31">
        <v>-10.478128179043743</v>
      </c>
      <c r="I45" s="31">
        <v>-0.10183299389002753</v>
      </c>
      <c r="J45" s="31">
        <v>4.670050761421307</v>
      </c>
      <c r="K45" s="31">
        <v>-7.870837537840558</v>
      </c>
      <c r="L45" s="31">
        <v>-16.57922350472193</v>
      </c>
      <c r="M45" s="31">
        <v>-9.631147540983598</v>
      </c>
      <c r="N45" s="31">
        <v>-34.549138804457954</v>
      </c>
      <c r="O45" s="31">
        <v>-0.30425963488843744</v>
      </c>
      <c r="P45" s="31">
        <v>5.005005005005003</v>
      </c>
      <c r="Q45" s="31">
        <v>-1.0288065843621408</v>
      </c>
      <c r="R45" s="31">
        <f>((100-28.9)/(100-1.7)-1)*100</f>
        <v>-27.670396744659207</v>
      </c>
      <c r="S45" s="31"/>
      <c r="T45" s="31"/>
      <c r="U45" s="86"/>
      <c r="V45" s="86"/>
      <c r="W45" s="31"/>
      <c r="X45" s="31"/>
      <c r="Y45" s="31"/>
      <c r="Z45" s="69">
        <v>-1.7</v>
      </c>
      <c r="AA45" s="5"/>
    </row>
    <row r="46" spans="1:27" ht="19.5" customHeight="1">
      <c r="A46" s="40" t="s">
        <v>35</v>
      </c>
      <c r="B46" s="41">
        <v>15</v>
      </c>
      <c r="C46" s="86"/>
      <c r="D46" s="86"/>
      <c r="E46" s="86"/>
      <c r="F46" s="31">
        <v>-6.1244979919678695</v>
      </c>
      <c r="G46" s="31">
        <v>-5.722891566265053</v>
      </c>
      <c r="H46" s="31">
        <v>6.425702811244993</v>
      </c>
      <c r="I46" s="31">
        <v>9.118236472945895</v>
      </c>
      <c r="J46" s="31">
        <v>-38.85542168674698</v>
      </c>
      <c r="K46" s="31">
        <v>-3.4308779011099855</v>
      </c>
      <c r="L46" s="31">
        <v>43.47826086956521</v>
      </c>
      <c r="M46" s="31">
        <v>13.197969543147202</v>
      </c>
      <c r="N46" s="31">
        <v>32.23938223938225</v>
      </c>
      <c r="O46" s="31">
        <v>8.7</v>
      </c>
      <c r="P46" s="31">
        <v>12.884043607532213</v>
      </c>
      <c r="Q46" s="31">
        <v>19.23868312757202</v>
      </c>
      <c r="R46" s="31">
        <f>((100+R39)/(100-0.4)-1)*100</f>
        <v>5.823293172690769</v>
      </c>
      <c r="S46" s="31"/>
      <c r="T46" s="31"/>
      <c r="U46" s="31"/>
      <c r="V46" s="31"/>
      <c r="W46" s="86"/>
      <c r="X46" s="86"/>
      <c r="Y46" s="86"/>
      <c r="Z46" s="69">
        <v>-0.4</v>
      </c>
      <c r="AA46" s="5"/>
    </row>
    <row r="47" spans="1:27" ht="19.5" customHeight="1">
      <c r="A47" s="40" t="s">
        <v>36</v>
      </c>
      <c r="B47" s="41">
        <v>16</v>
      </c>
      <c r="C47" s="86"/>
      <c r="D47" s="86"/>
      <c r="E47" s="86"/>
      <c r="F47" s="31">
        <v>-0.5988023952095856</v>
      </c>
      <c r="G47" s="31">
        <v>-1.19760479041916</v>
      </c>
      <c r="H47" s="31">
        <v>-3.093812375249505</v>
      </c>
      <c r="I47" s="31">
        <v>-8.457711442786064</v>
      </c>
      <c r="J47" s="31">
        <v>10.674723061430026</v>
      </c>
      <c r="K47" s="31">
        <v>8.070866141732292</v>
      </c>
      <c r="L47" s="31">
        <v>-4.378818737270873</v>
      </c>
      <c r="M47" s="31">
        <v>-8.032128514056225</v>
      </c>
      <c r="N47" s="31">
        <v>-6.9346733668341765</v>
      </c>
      <c r="O47" s="31">
        <v>-0.8910891089108919</v>
      </c>
      <c r="P47" s="31">
        <v>-11.565304087736783</v>
      </c>
      <c r="Q47" s="31">
        <v>-8.611955420466055</v>
      </c>
      <c r="R47" s="31">
        <f>((100+R40)/(100+0.2)-1)*100</f>
        <v>1.3972055888223478</v>
      </c>
      <c r="S47" s="31"/>
      <c r="T47" s="31"/>
      <c r="U47" s="31"/>
      <c r="V47" s="31"/>
      <c r="W47" s="31"/>
      <c r="X47" s="31"/>
      <c r="Y47" s="31"/>
      <c r="Z47" s="69">
        <v>0.2</v>
      </c>
      <c r="AA47" s="108"/>
    </row>
    <row r="48" spans="1:27" ht="19.5" customHeight="1">
      <c r="A48" s="40" t="s">
        <v>37</v>
      </c>
      <c r="B48" s="41">
        <v>17</v>
      </c>
      <c r="C48" s="86"/>
      <c r="D48" s="86"/>
      <c r="E48" s="86"/>
      <c r="F48" s="31">
        <v>4.8</v>
      </c>
      <c r="G48" s="31">
        <v>4.9000000000000155</v>
      </c>
      <c r="H48" s="31">
        <v>1.0999999999999899</v>
      </c>
      <c r="I48" s="31">
        <v>-3.0090270812437314</v>
      </c>
      <c r="J48" s="31">
        <v>6.760847628657918</v>
      </c>
      <c r="K48" s="31">
        <v>-5.756097560975615</v>
      </c>
      <c r="L48" s="31">
        <v>-17.45711402623612</v>
      </c>
      <c r="M48" s="31">
        <v>12.35955056179774</v>
      </c>
      <c r="N48" s="31">
        <v>-8.935742971887539</v>
      </c>
      <c r="O48" s="31">
        <v>5.858987090367429</v>
      </c>
      <c r="P48" s="31">
        <v>-11.29831516352825</v>
      </c>
      <c r="Q48" s="31">
        <v>-7.207207207207212</v>
      </c>
      <c r="R48" s="96">
        <f>((100+R41)/(100)-1)*100</f>
        <v>11.299999999999999</v>
      </c>
      <c r="S48" s="31"/>
      <c r="T48" s="31"/>
      <c r="U48" s="31"/>
      <c r="V48" s="31"/>
      <c r="W48" s="31"/>
      <c r="X48" s="31"/>
      <c r="Y48" s="31"/>
      <c r="Z48" s="69">
        <v>0</v>
      </c>
      <c r="AA48" s="5"/>
    </row>
    <row r="49" spans="1:33" ht="19.5" customHeight="1">
      <c r="A49" s="40" t="s">
        <v>28</v>
      </c>
      <c r="B49" s="41">
        <v>18</v>
      </c>
      <c r="C49" s="86"/>
      <c r="D49" s="86"/>
      <c r="E49" s="86"/>
      <c r="F49" s="31">
        <v>11.442786069651746</v>
      </c>
      <c r="G49" s="31">
        <v>10.646766169154231</v>
      </c>
      <c r="H49" s="31">
        <v>19.303482587064693</v>
      </c>
      <c r="I49" s="31">
        <v>12.143582229052296</v>
      </c>
      <c r="J49" s="31">
        <v>-12.951807228915657</v>
      </c>
      <c r="K49" s="31">
        <v>4.259438528557613</v>
      </c>
      <c r="L49" s="31">
        <v>20.70351758793969</v>
      </c>
      <c r="M49" s="31">
        <v>27.345309381237513</v>
      </c>
      <c r="N49" s="31">
        <v>15.07537688442211</v>
      </c>
      <c r="O49" s="31">
        <v>22.954091816367274</v>
      </c>
      <c r="P49" s="31">
        <v>24.110671936758887</v>
      </c>
      <c r="Q49" s="31">
        <v>15.519013360739997</v>
      </c>
      <c r="R49" s="31">
        <f>((100+R42)/(100+0.5)-1)*100</f>
        <v>33.930348258706466</v>
      </c>
      <c r="S49" s="31"/>
      <c r="T49" s="31"/>
      <c r="U49" s="86"/>
      <c r="V49" s="86"/>
      <c r="W49" s="86"/>
      <c r="X49" s="86"/>
      <c r="Y49" s="86"/>
      <c r="Z49" s="69">
        <v>0.5</v>
      </c>
      <c r="AA49" s="5"/>
      <c r="AB49" s="5"/>
      <c r="AC49" s="5"/>
      <c r="AD49" s="92"/>
      <c r="AE49" s="92"/>
      <c r="AF49" s="92"/>
      <c r="AG49" s="92"/>
    </row>
    <row r="50" spans="1:27" ht="19.5" customHeight="1">
      <c r="A50" s="109"/>
      <c r="B50" s="48" t="s">
        <v>68</v>
      </c>
      <c r="C50" s="22"/>
      <c r="D50" s="22"/>
      <c r="E50" s="22"/>
      <c r="F50" s="99">
        <f>((100+F43)/(100+0.1)-1)*100</f>
        <v>2.3357040132270024</v>
      </c>
      <c r="G50" s="99">
        <f>((100+G43)/(100+0.1)-1)*100</f>
        <v>4.258546784058237</v>
      </c>
      <c r="H50" s="99">
        <f>((100+H43)/(100+0.1)-1)*100</f>
        <v>1.7039607458269712</v>
      </c>
      <c r="I50" s="99">
        <f>((100+I43)/(100+0.8)-1)*100</f>
        <v>-8.026025778232082</v>
      </c>
      <c r="J50" s="99">
        <f>((100+J43)/(100-1)-1)*100</f>
        <v>42.50192918034663</v>
      </c>
      <c r="K50" s="99">
        <f>((100+K43)/(100+0.1)-1)*100</f>
        <v>-12.38843991896692</v>
      </c>
      <c r="L50" s="99">
        <f>((100+L43)/(100-4.9)-1)*100</f>
        <v>22.998896234208498</v>
      </c>
      <c r="M50" s="99">
        <f>((100+M43)/(100+6)-1)*100</f>
        <v>-22.98798206252727</v>
      </c>
      <c r="N50" s="99">
        <f>((100+N43)/(100+0)-1)*100</f>
        <v>1.9955030916245065</v>
      </c>
      <c r="O50" s="99">
        <f>((100+O43)/(100-0.1)-1)*100</f>
        <v>-0.10676633156128101</v>
      </c>
      <c r="P50" s="99">
        <f>((100+P43)/(100+0.5)-1)*100</f>
        <v>-33.24256177827066</v>
      </c>
      <c r="Q50" s="99">
        <f>((100-4.3)/(100-2.3)-1)*100</f>
        <v>-2.0470829068577223</v>
      </c>
      <c r="R50" s="101">
        <f>((100+17.2)/(100+0.1)-1)*100</f>
        <v>17.082917082917092</v>
      </c>
      <c r="S50" s="99"/>
      <c r="T50" s="99"/>
      <c r="U50" s="22"/>
      <c r="V50" s="22"/>
      <c r="W50" s="22"/>
      <c r="X50" s="22"/>
      <c r="Y50" s="22"/>
      <c r="Z50" s="110">
        <v>0.1</v>
      </c>
      <c r="AA50" s="5"/>
    </row>
    <row r="51" spans="2:27" ht="19.5" customHeight="1">
      <c r="B51" s="8"/>
      <c r="P51" s="111" t="s">
        <v>38</v>
      </c>
      <c r="AA51" s="5"/>
    </row>
    <row r="52" spans="16:26" ht="14.25">
      <c r="P52" s="111" t="s">
        <v>72</v>
      </c>
      <c r="X52" s="5"/>
      <c r="Y52" s="5"/>
      <c r="Z52" s="5"/>
    </row>
    <row r="55" spans="6:23" ht="14.25"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V55" s="113"/>
      <c r="W55" s="113"/>
    </row>
  </sheetData>
  <mergeCells count="6">
    <mergeCell ref="A2:M2"/>
    <mergeCell ref="N2:W2"/>
    <mergeCell ref="X5:Z5"/>
    <mergeCell ref="X6:Y6"/>
    <mergeCell ref="A6:B7"/>
    <mergeCell ref="U4:Z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9" useFirstPageNumber="1" horizontalDpi="600" verticalDpi="600" orientation="portrait" paperSize="9" scale="80" r:id="rId1"/>
  <colBreaks count="1" manualBreakCount="1">
    <brk id="1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dcterms:created xsi:type="dcterms:W3CDTF">2008-03-27T09:04:28Z</dcterms:created>
  <dcterms:modified xsi:type="dcterms:W3CDTF">2008-03-27T09:14:10Z</dcterms:modified>
  <cp:category/>
  <cp:version/>
  <cp:contentType/>
  <cp:contentStatus/>
</cp:coreProperties>
</file>