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5480" windowHeight="11640" activeTab="0"/>
  </bookViews>
  <sheets>
    <sheet name="表5" sheetId="1" r:id="rId1"/>
  </sheets>
  <definedNames>
    <definedName name="code">#REF!</definedName>
    <definedName name="_xlnm.Print_Area" localSheetId="0">'表5'!$A$1:$Q$52</definedName>
    <definedName name="Rangai">#REF!</definedName>
    <definedName name="RangaiEng">#REF!</definedName>
  </definedNames>
  <calcPr fullCalcOnLoad="1"/>
</workbook>
</file>

<file path=xl/sharedStrings.xml><?xml version="1.0" encoding="utf-8"?>
<sst xmlns="http://schemas.openxmlformats.org/spreadsheetml/2006/main" count="82" uniqueCount="44">
  <si>
    <t>総数</t>
  </si>
  <si>
    <t>総　　　　　　　　　　　　　数</t>
  </si>
  <si>
    <t xml:space="preserve">農業 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</si>
  <si>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</si>
  <si>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</si>
  <si>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</si>
  <si>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</si>
  <si>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</si>
  <si>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</si>
  <si>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</si>
  <si>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卸売・小売業，飲食店</t>
  </si>
  <si>
    <t>金融・保険業</t>
  </si>
  <si>
    <t>不動産業</t>
  </si>
  <si>
    <t>サービス業</t>
  </si>
  <si>
    <t>公務（他に分類されないもの）</t>
  </si>
  <si>
    <t>分類不能の産業</t>
  </si>
  <si>
    <t>自宅</t>
  </si>
  <si>
    <t>他市町村</t>
  </si>
  <si>
    <t>他県</t>
  </si>
  <si>
    <t>県内</t>
  </si>
  <si>
    <t>第１次産業</t>
  </si>
  <si>
    <t>第２次産業</t>
  </si>
  <si>
    <t>第３次産業</t>
  </si>
  <si>
    <t>［平成12年（2000）］</t>
  </si>
  <si>
    <t>常住地による15歳以上就業者数（人）</t>
  </si>
  <si>
    <t>従業地別割合（%）</t>
  </si>
  <si>
    <t>［平成7年（1995）］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</si>
  <si>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</si>
  <si>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</si>
  <si>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</si>
  <si>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</si>
  <si>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</si>
  <si>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</si>
  <si>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</si>
  <si>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</si>
  <si>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</si>
  <si>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</si>
  <si>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</si>
  <si>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</si>
  <si>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</si>
  <si>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</si>
  <si>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産　　業</t>
  </si>
  <si>
    <t>自市町村　（自宅外）</t>
  </si>
  <si>
    <t>表5　産業、従業地別15歳以上就業者数－福井県（平成7年・12年）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</si>
</sst>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"/>
    <numFmt numFmtId="177" formatCode="General__\ "/>
    <numFmt numFmtId="178" formatCode="###\ ###\ ###_ "/>
    <numFmt numFmtId="179" formatCode="###\ ###\ ###\ "/>
    <numFmt numFmtId="180" formatCode="###\ ###\ ###"/>
    <numFmt numFmtId="181" formatCode="&quot;\&quot;#,##0;\-&quot;\&quot;#,##0"/>
    <numFmt numFmtId="182" formatCode="&quot;\&quot;#,##0;[Red]\-&quot;\&quot;#,##0"/>
    <numFmt numFmtId="183" formatCode="0_ 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##,###,##0;&quot;-&quot;##,###,##0"/>
    <numFmt numFmtId="187" formatCode="###,###,###,##0;&quot;-&quot;##,###,###,##0"/>
    <numFmt numFmtId="188" formatCode="0.0_);[Red]\(0.0\)"/>
  </numFmts>
  <fonts count="9">
    <font>
      <sz val="10"/>
      <name val="ＭＳ ゴシック"/>
      <family val="3"/>
    </font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u val="single"/>
      <sz val="10"/>
      <color indexed="12"/>
      <name val="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6" fillId="0" borderId="0" xfId="21" applyNumberFormat="1" applyFont="1" applyFill="1" applyBorder="1" applyAlignment="1">
      <alignment horizontal="left" vertical="top"/>
      <protection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87" fontId="5" fillId="0" borderId="4" xfId="0" applyNumberFormat="1" applyFont="1" applyFill="1" applyBorder="1" applyAlignment="1">
      <alignment horizontal="right" vertical="center"/>
    </xf>
    <xf numFmtId="187" fontId="5" fillId="0" borderId="3" xfId="0" applyNumberFormat="1" applyFont="1" applyFill="1" applyBorder="1" applyAlignment="1">
      <alignment horizontal="right" vertical="center"/>
    </xf>
    <xf numFmtId="188" fontId="5" fillId="0" borderId="4" xfId="0" applyNumberFormat="1" applyFont="1" applyFill="1" applyBorder="1" applyAlignment="1">
      <alignment horizontal="right" vertical="center"/>
    </xf>
    <xf numFmtId="188" fontId="5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87" fontId="5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Border="1" applyAlignment="1">
      <alignment horizontal="right" vertical="center"/>
    </xf>
    <xf numFmtId="187" fontId="5" fillId="0" borderId="15" xfId="0" applyNumberFormat="1" applyFont="1" applyFill="1" applyBorder="1" applyAlignment="1">
      <alignment horizontal="right" vertical="center"/>
    </xf>
    <xf numFmtId="187" fontId="5" fillId="0" borderId="5" xfId="0" applyNumberFormat="1" applyFont="1" applyFill="1" applyBorder="1" applyAlignment="1">
      <alignment horizontal="right" vertical="center"/>
    </xf>
    <xf numFmtId="188" fontId="5" fillId="0" borderId="15" xfId="0" applyNumberFormat="1" applyFont="1" applyFill="1" applyBorder="1" applyAlignment="1">
      <alignment horizontal="right" vertical="center"/>
    </xf>
    <xf numFmtId="188" fontId="5" fillId="0" borderId="5" xfId="0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workbookViewId="0" topLeftCell="A1">
      <selection activeCell="A1" sqref="A1:P1"/>
    </sheetView>
  </sheetViews>
  <sheetFormatPr defaultColWidth="9.00390625" defaultRowHeight="12.75"/>
  <cols>
    <col min="1" max="1" width="1.625" style="8" customWidth="1"/>
    <col min="2" max="2" width="5.125" style="7" customWidth="1"/>
    <col min="3" max="3" width="28.25390625" style="7" customWidth="1"/>
    <col min="4" max="4" width="10.75390625" style="7" customWidth="1"/>
    <col min="5" max="5" width="4.25390625" style="7" customWidth="1"/>
    <col min="6" max="17" width="10.75390625" style="7" customWidth="1"/>
    <col min="18" max="16384" width="9.125" style="7" customWidth="1"/>
  </cols>
  <sheetData>
    <row r="1" spans="1:16" ht="21.75" customHeight="1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2:11" ht="12">
      <c r="B2" s="8"/>
      <c r="C2" s="8"/>
      <c r="D2" s="8"/>
      <c r="E2" s="8"/>
      <c r="F2" s="8"/>
      <c r="G2" s="8"/>
      <c r="H2" s="8"/>
      <c r="I2" s="8"/>
      <c r="J2" s="8"/>
      <c r="K2" s="8"/>
    </row>
    <row r="3" spans="1:17" ht="19.5" customHeight="1">
      <c r="A3" s="34" t="s">
        <v>41</v>
      </c>
      <c r="B3" s="35"/>
      <c r="C3" s="35"/>
      <c r="D3" s="35"/>
      <c r="E3" s="36"/>
      <c r="F3" s="22" t="s">
        <v>24</v>
      </c>
      <c r="G3" s="23"/>
      <c r="H3" s="23"/>
      <c r="I3" s="23"/>
      <c r="J3" s="23"/>
      <c r="K3" s="24"/>
      <c r="L3" s="22" t="s">
        <v>25</v>
      </c>
      <c r="M3" s="23"/>
      <c r="N3" s="23"/>
      <c r="O3" s="23"/>
      <c r="P3" s="23"/>
      <c r="Q3" s="24"/>
    </row>
    <row r="4" spans="1:17" ht="14.25" customHeight="1">
      <c r="A4" s="37"/>
      <c r="B4" s="38"/>
      <c r="C4" s="38"/>
      <c r="D4" s="38"/>
      <c r="E4" s="39"/>
      <c r="F4" s="31" t="s">
        <v>0</v>
      </c>
      <c r="G4" s="33" t="s">
        <v>16</v>
      </c>
      <c r="H4" s="26" t="s">
        <v>42</v>
      </c>
      <c r="I4" s="29" t="s">
        <v>17</v>
      </c>
      <c r="J4" s="25"/>
      <c r="K4" s="26"/>
      <c r="L4" s="31" t="s">
        <v>0</v>
      </c>
      <c r="M4" s="33" t="s">
        <v>16</v>
      </c>
      <c r="N4" s="26" t="s">
        <v>42</v>
      </c>
      <c r="O4" s="29" t="s">
        <v>17</v>
      </c>
      <c r="P4" s="25"/>
      <c r="Q4" s="26"/>
    </row>
    <row r="5" spans="1:17" ht="12">
      <c r="A5" s="40"/>
      <c r="B5" s="41"/>
      <c r="C5" s="41"/>
      <c r="D5" s="41"/>
      <c r="E5" s="28"/>
      <c r="F5" s="32"/>
      <c r="G5" s="32"/>
      <c r="H5" s="28"/>
      <c r="I5" s="30"/>
      <c r="J5" s="16" t="s">
        <v>19</v>
      </c>
      <c r="K5" s="16" t="s">
        <v>18</v>
      </c>
      <c r="L5" s="32"/>
      <c r="M5" s="32"/>
      <c r="N5" s="28"/>
      <c r="O5" s="30"/>
      <c r="P5" s="16" t="s">
        <v>19</v>
      </c>
      <c r="Q5" s="16" t="s">
        <v>18</v>
      </c>
    </row>
    <row r="6" spans="1:17" s="14" customFormat="1" ht="15.75" customHeight="1">
      <c r="A6" s="9"/>
      <c r="B6" s="10" t="s">
        <v>23</v>
      </c>
      <c r="C6" s="1"/>
      <c r="D6" s="1"/>
      <c r="E6" s="2"/>
      <c r="F6" s="11"/>
      <c r="G6" s="12"/>
      <c r="H6" s="13"/>
      <c r="I6" s="11"/>
      <c r="J6" s="11"/>
      <c r="K6" s="11"/>
      <c r="L6" s="11"/>
      <c r="M6" s="12"/>
      <c r="N6" s="13"/>
      <c r="O6" s="11"/>
      <c r="P6" s="11"/>
      <c r="Q6" s="11"/>
    </row>
    <row r="7" spans="1:17" s="14" customFormat="1" ht="12">
      <c r="A7" s="9"/>
      <c r="B7" s="1" t="s">
        <v>1</v>
      </c>
      <c r="C7" s="1"/>
      <c r="D7" s="42"/>
      <c r="E7" s="43"/>
      <c r="F7" s="44">
        <f aca="true" t="shared" si="0" ref="F7:K7">F9+F14+F19+F28</f>
        <v>439618</v>
      </c>
      <c r="G7" s="44">
        <f t="shared" si="0"/>
        <v>73748</v>
      </c>
      <c r="H7" s="45">
        <f t="shared" si="0"/>
        <v>246189</v>
      </c>
      <c r="I7" s="44">
        <f t="shared" si="0"/>
        <v>119681</v>
      </c>
      <c r="J7" s="44">
        <f t="shared" si="0"/>
        <v>115545</v>
      </c>
      <c r="K7" s="44">
        <f t="shared" si="0"/>
        <v>4136</v>
      </c>
      <c r="L7" s="46">
        <f>ROUND(F7/$F7*100,1)</f>
        <v>100</v>
      </c>
      <c r="M7" s="46">
        <f aca="true" t="shared" si="1" ref="M7:M28">ROUND(G7/$F7*100,1)</f>
        <v>16.8</v>
      </c>
      <c r="N7" s="47">
        <f aca="true" t="shared" si="2" ref="N7:N28">ROUND(H7/$F7*100,1)</f>
        <v>56</v>
      </c>
      <c r="O7" s="46">
        <f aca="true" t="shared" si="3" ref="O7:O28">ROUND(I7/$F7*100,1)</f>
        <v>27.2</v>
      </c>
      <c r="P7" s="46">
        <f aca="true" t="shared" si="4" ref="P7:P28">ROUND(J7/$F7*100,1)</f>
        <v>26.3</v>
      </c>
      <c r="Q7" s="46">
        <f aca="true" t="shared" si="5" ref="Q7:Q28">ROUND(K7/$F7*100,1)</f>
        <v>0.9</v>
      </c>
    </row>
    <row r="8" spans="1:17" s="14" customFormat="1" ht="12">
      <c r="A8" s="9"/>
      <c r="B8" s="1"/>
      <c r="C8" s="1"/>
      <c r="D8" s="42"/>
      <c r="E8" s="43"/>
      <c r="F8" s="44"/>
      <c r="G8" s="44"/>
      <c r="H8" s="45"/>
      <c r="I8" s="44"/>
      <c r="J8" s="44"/>
      <c r="K8" s="44"/>
      <c r="L8" s="46"/>
      <c r="M8" s="46"/>
      <c r="N8" s="47"/>
      <c r="O8" s="46"/>
      <c r="P8" s="46"/>
      <c r="Q8" s="46"/>
    </row>
    <row r="9" spans="1:17" s="14" customFormat="1" ht="12">
      <c r="A9" s="9"/>
      <c r="B9" s="1" t="s">
        <v>20</v>
      </c>
      <c r="C9" s="1"/>
      <c r="D9" s="42"/>
      <c r="E9" s="43"/>
      <c r="F9" s="44">
        <f aca="true" t="shared" si="6" ref="F9:K9">SUM(F10:F12)</f>
        <v>20730</v>
      </c>
      <c r="G9" s="44">
        <f t="shared" si="6"/>
        <v>17011</v>
      </c>
      <c r="H9" s="45">
        <f t="shared" si="6"/>
        <v>3234</v>
      </c>
      <c r="I9" s="44">
        <f t="shared" si="6"/>
        <v>485</v>
      </c>
      <c r="J9" s="44">
        <f t="shared" si="6"/>
        <v>464</v>
      </c>
      <c r="K9" s="44">
        <f t="shared" si="6"/>
        <v>21</v>
      </c>
      <c r="L9" s="46">
        <f aca="true" t="shared" si="7" ref="L9:L28">ROUND(F9/$F9*100,1)</f>
        <v>100</v>
      </c>
      <c r="M9" s="46">
        <f t="shared" si="1"/>
        <v>82.1</v>
      </c>
      <c r="N9" s="47">
        <f t="shared" si="2"/>
        <v>15.6</v>
      </c>
      <c r="O9" s="46">
        <f t="shared" si="3"/>
        <v>2.3</v>
      </c>
      <c r="P9" s="46">
        <f t="shared" si="4"/>
        <v>2.2</v>
      </c>
      <c r="Q9" s="46">
        <f t="shared" si="5"/>
        <v>0.1</v>
      </c>
    </row>
    <row r="10" spans="1:17" s="14" customFormat="1" ht="12">
      <c r="A10" s="9"/>
      <c r="B10" s="17" t="s">
        <v>27</v>
      </c>
      <c r="C10" s="27" t="s">
        <v>2</v>
      </c>
      <c r="D10" s="27"/>
      <c r="E10" s="3"/>
      <c r="F10" s="44">
        <f>G10+H10+I10</f>
        <v>18473</v>
      </c>
      <c r="G10" s="44">
        <v>16017</v>
      </c>
      <c r="H10" s="45">
        <v>2128</v>
      </c>
      <c r="I10" s="44">
        <f>J10+K10</f>
        <v>328</v>
      </c>
      <c r="J10" s="44">
        <v>322</v>
      </c>
      <c r="K10" s="44">
        <v>6</v>
      </c>
      <c r="L10" s="46">
        <f t="shared" si="7"/>
        <v>100</v>
      </c>
      <c r="M10" s="46">
        <f t="shared" si="1"/>
        <v>86.7</v>
      </c>
      <c r="N10" s="47">
        <f t="shared" si="2"/>
        <v>11.5</v>
      </c>
      <c r="O10" s="46">
        <f t="shared" si="3"/>
        <v>1.8</v>
      </c>
      <c r="P10" s="46">
        <f t="shared" si="4"/>
        <v>1.7</v>
      </c>
      <c r="Q10" s="46">
        <f t="shared" si="5"/>
        <v>0</v>
      </c>
    </row>
    <row r="11" spans="1:17" s="14" customFormat="1" ht="12">
      <c r="A11" s="9"/>
      <c r="B11" s="17" t="s">
        <v>28</v>
      </c>
      <c r="C11" s="19" t="s">
        <v>3</v>
      </c>
      <c r="D11" s="19"/>
      <c r="E11" s="4"/>
      <c r="F11" s="44">
        <f>G11+H11+I11</f>
        <v>644</v>
      </c>
      <c r="G11" s="44">
        <v>170</v>
      </c>
      <c r="H11" s="45">
        <v>366</v>
      </c>
      <c r="I11" s="44">
        <f>J11+K11</f>
        <v>108</v>
      </c>
      <c r="J11" s="44">
        <v>94</v>
      </c>
      <c r="K11" s="44">
        <v>14</v>
      </c>
      <c r="L11" s="46">
        <f t="shared" si="7"/>
        <v>100</v>
      </c>
      <c r="M11" s="46">
        <f t="shared" si="1"/>
        <v>26.4</v>
      </c>
      <c r="N11" s="47">
        <f t="shared" si="2"/>
        <v>56.8</v>
      </c>
      <c r="O11" s="46">
        <f t="shared" si="3"/>
        <v>16.8</v>
      </c>
      <c r="P11" s="46">
        <f t="shared" si="4"/>
        <v>14.6</v>
      </c>
      <c r="Q11" s="46">
        <f t="shared" si="5"/>
        <v>2.2</v>
      </c>
    </row>
    <row r="12" spans="1:17" s="14" customFormat="1" ht="12">
      <c r="A12" s="9"/>
      <c r="B12" s="17" t="s">
        <v>29</v>
      </c>
      <c r="C12" s="19" t="s">
        <v>4</v>
      </c>
      <c r="D12" s="19"/>
      <c r="E12" s="4"/>
      <c r="F12" s="44">
        <f>G12+H12+I12</f>
        <v>1613</v>
      </c>
      <c r="G12" s="44">
        <v>824</v>
      </c>
      <c r="H12" s="45">
        <v>740</v>
      </c>
      <c r="I12" s="44">
        <f>J12+K12</f>
        <v>49</v>
      </c>
      <c r="J12" s="44">
        <v>48</v>
      </c>
      <c r="K12" s="44">
        <v>1</v>
      </c>
      <c r="L12" s="46">
        <f t="shared" si="7"/>
        <v>100</v>
      </c>
      <c r="M12" s="46">
        <f t="shared" si="1"/>
        <v>51.1</v>
      </c>
      <c r="N12" s="47">
        <f t="shared" si="2"/>
        <v>45.9</v>
      </c>
      <c r="O12" s="46">
        <f t="shared" si="3"/>
        <v>3</v>
      </c>
      <c r="P12" s="46">
        <f t="shared" si="4"/>
        <v>3</v>
      </c>
      <c r="Q12" s="46">
        <f t="shared" si="5"/>
        <v>0.1</v>
      </c>
    </row>
    <row r="13" spans="1:17" s="14" customFormat="1" ht="12">
      <c r="A13" s="9"/>
      <c r="B13" s="17"/>
      <c r="C13" s="5"/>
      <c r="D13" s="5"/>
      <c r="E13" s="4"/>
      <c r="F13" s="44"/>
      <c r="G13" s="44"/>
      <c r="H13" s="45"/>
      <c r="I13" s="44"/>
      <c r="J13" s="44"/>
      <c r="K13" s="44"/>
      <c r="L13" s="46"/>
      <c r="M13" s="46"/>
      <c r="N13" s="47"/>
      <c r="O13" s="46"/>
      <c r="P13" s="46"/>
      <c r="Q13" s="46"/>
    </row>
    <row r="14" spans="1:17" s="14" customFormat="1" ht="12">
      <c r="A14" s="9"/>
      <c r="B14" s="48" t="s">
        <v>21</v>
      </c>
      <c r="C14" s="5"/>
      <c r="D14" s="5"/>
      <c r="E14" s="4"/>
      <c r="F14" s="44">
        <f aca="true" t="shared" si="8" ref="F14:K14">SUM(F15:F17)</f>
        <v>164175</v>
      </c>
      <c r="G14" s="44">
        <f t="shared" si="8"/>
        <v>22518</v>
      </c>
      <c r="H14" s="45">
        <f t="shared" si="8"/>
        <v>92872</v>
      </c>
      <c r="I14" s="44">
        <f t="shared" si="8"/>
        <v>48785</v>
      </c>
      <c r="J14" s="44">
        <f t="shared" si="8"/>
        <v>47264</v>
      </c>
      <c r="K14" s="44">
        <f t="shared" si="8"/>
        <v>1521</v>
      </c>
      <c r="L14" s="46">
        <f t="shared" si="7"/>
        <v>100</v>
      </c>
      <c r="M14" s="46">
        <f t="shared" si="1"/>
        <v>13.7</v>
      </c>
      <c r="N14" s="47">
        <f t="shared" si="2"/>
        <v>56.6</v>
      </c>
      <c r="O14" s="46">
        <f t="shared" si="3"/>
        <v>29.7</v>
      </c>
      <c r="P14" s="46">
        <f t="shared" si="4"/>
        <v>28.8</v>
      </c>
      <c r="Q14" s="46">
        <f t="shared" si="5"/>
        <v>0.9</v>
      </c>
    </row>
    <row r="15" spans="1:17" s="14" customFormat="1" ht="12">
      <c r="A15" s="9"/>
      <c r="B15" s="17" t="s">
        <v>30</v>
      </c>
      <c r="C15" s="19" t="s">
        <v>5</v>
      </c>
      <c r="D15" s="19"/>
      <c r="E15" s="4"/>
      <c r="F15" s="44">
        <f>G15+H15+I15</f>
        <v>353</v>
      </c>
      <c r="G15" s="44">
        <v>16</v>
      </c>
      <c r="H15" s="45">
        <v>207</v>
      </c>
      <c r="I15" s="44">
        <f>J15+K15</f>
        <v>130</v>
      </c>
      <c r="J15" s="44">
        <v>121</v>
      </c>
      <c r="K15" s="44">
        <v>9</v>
      </c>
      <c r="L15" s="46">
        <f t="shared" si="7"/>
        <v>100</v>
      </c>
      <c r="M15" s="46">
        <f t="shared" si="1"/>
        <v>4.5</v>
      </c>
      <c r="N15" s="47">
        <f t="shared" si="2"/>
        <v>58.6</v>
      </c>
      <c r="O15" s="46">
        <f t="shared" si="3"/>
        <v>36.8</v>
      </c>
      <c r="P15" s="46">
        <f t="shared" si="4"/>
        <v>34.3</v>
      </c>
      <c r="Q15" s="46">
        <f t="shared" si="5"/>
        <v>2.5</v>
      </c>
    </row>
    <row r="16" spans="1:17" s="14" customFormat="1" ht="12">
      <c r="A16" s="9"/>
      <c r="B16" s="17" t="s">
        <v>31</v>
      </c>
      <c r="C16" s="19" t="s">
        <v>6</v>
      </c>
      <c r="D16" s="19"/>
      <c r="E16" s="4"/>
      <c r="F16" s="44">
        <f>G16+H16+I16</f>
        <v>53148</v>
      </c>
      <c r="G16" s="44">
        <v>7779</v>
      </c>
      <c r="H16" s="45">
        <v>31249</v>
      </c>
      <c r="I16" s="44">
        <f>J16+K16</f>
        <v>14120</v>
      </c>
      <c r="J16" s="44">
        <v>13402</v>
      </c>
      <c r="K16" s="44">
        <v>718</v>
      </c>
      <c r="L16" s="46">
        <f t="shared" si="7"/>
        <v>100</v>
      </c>
      <c r="M16" s="46">
        <f t="shared" si="1"/>
        <v>14.6</v>
      </c>
      <c r="N16" s="47">
        <f t="shared" si="2"/>
        <v>58.8</v>
      </c>
      <c r="O16" s="46">
        <f t="shared" si="3"/>
        <v>26.6</v>
      </c>
      <c r="P16" s="46">
        <f t="shared" si="4"/>
        <v>25.2</v>
      </c>
      <c r="Q16" s="46">
        <f t="shared" si="5"/>
        <v>1.4</v>
      </c>
    </row>
    <row r="17" spans="1:17" s="14" customFormat="1" ht="12">
      <c r="A17" s="9"/>
      <c r="B17" s="17" t="s">
        <v>32</v>
      </c>
      <c r="C17" s="19" t="s">
        <v>7</v>
      </c>
      <c r="D17" s="19"/>
      <c r="E17" s="4"/>
      <c r="F17" s="44">
        <f>G17+H17+I17</f>
        <v>110674</v>
      </c>
      <c r="G17" s="44">
        <v>14723</v>
      </c>
      <c r="H17" s="45">
        <v>61416</v>
      </c>
      <c r="I17" s="44">
        <f>J17+K17</f>
        <v>34535</v>
      </c>
      <c r="J17" s="44">
        <v>33741</v>
      </c>
      <c r="K17" s="44">
        <v>794</v>
      </c>
      <c r="L17" s="46">
        <f t="shared" si="7"/>
        <v>100</v>
      </c>
      <c r="M17" s="46">
        <f t="shared" si="1"/>
        <v>13.3</v>
      </c>
      <c r="N17" s="47">
        <f t="shared" si="2"/>
        <v>55.5</v>
      </c>
      <c r="O17" s="46">
        <f t="shared" si="3"/>
        <v>31.2</v>
      </c>
      <c r="P17" s="46">
        <f t="shared" si="4"/>
        <v>30.5</v>
      </c>
      <c r="Q17" s="46">
        <f t="shared" si="5"/>
        <v>0.7</v>
      </c>
    </row>
    <row r="18" spans="1:17" s="14" customFormat="1" ht="12">
      <c r="A18" s="9"/>
      <c r="B18" s="17"/>
      <c r="C18" s="5"/>
      <c r="D18" s="5"/>
      <c r="E18" s="4"/>
      <c r="F18" s="44"/>
      <c r="G18" s="44"/>
      <c r="H18" s="45"/>
      <c r="I18" s="44"/>
      <c r="J18" s="44"/>
      <c r="K18" s="44"/>
      <c r="L18" s="46"/>
      <c r="M18" s="46"/>
      <c r="N18" s="47"/>
      <c r="O18" s="46"/>
      <c r="P18" s="46"/>
      <c r="Q18" s="46"/>
    </row>
    <row r="19" spans="1:17" s="14" customFormat="1" ht="12">
      <c r="A19" s="9"/>
      <c r="B19" s="48" t="s">
        <v>22</v>
      </c>
      <c r="C19" s="5"/>
      <c r="D19" s="5"/>
      <c r="E19" s="4"/>
      <c r="F19" s="44">
        <f aca="true" t="shared" si="9" ref="F19:K19">SUM(F20:F26)</f>
        <v>253673</v>
      </c>
      <c r="G19" s="44">
        <f t="shared" si="9"/>
        <v>34064</v>
      </c>
      <c r="H19" s="45">
        <f t="shared" si="9"/>
        <v>149299</v>
      </c>
      <c r="I19" s="44">
        <f t="shared" si="9"/>
        <v>70310</v>
      </c>
      <c r="J19" s="44">
        <f t="shared" si="9"/>
        <v>67718</v>
      </c>
      <c r="K19" s="44">
        <f t="shared" si="9"/>
        <v>2592</v>
      </c>
      <c r="L19" s="46">
        <f t="shared" si="7"/>
        <v>100</v>
      </c>
      <c r="M19" s="46">
        <f t="shared" si="1"/>
        <v>13.4</v>
      </c>
      <c r="N19" s="47">
        <f t="shared" si="2"/>
        <v>58.9</v>
      </c>
      <c r="O19" s="46">
        <f t="shared" si="3"/>
        <v>27.7</v>
      </c>
      <c r="P19" s="46">
        <f t="shared" si="4"/>
        <v>26.7</v>
      </c>
      <c r="Q19" s="46">
        <f t="shared" si="5"/>
        <v>1</v>
      </c>
    </row>
    <row r="20" spans="1:17" s="14" customFormat="1" ht="12">
      <c r="A20" s="9"/>
      <c r="B20" s="17" t="s">
        <v>33</v>
      </c>
      <c r="C20" s="19" t="s">
        <v>8</v>
      </c>
      <c r="D20" s="19"/>
      <c r="E20" s="4"/>
      <c r="F20" s="44">
        <f aca="true" t="shared" si="10" ref="F20:F26">G20+H20+I20</f>
        <v>4877</v>
      </c>
      <c r="G20" s="44">
        <v>0</v>
      </c>
      <c r="H20" s="45">
        <v>3402</v>
      </c>
      <c r="I20" s="44">
        <f aca="true" t="shared" si="11" ref="I20:I26">J20+K20</f>
        <v>1475</v>
      </c>
      <c r="J20" s="44">
        <v>1397</v>
      </c>
      <c r="K20" s="44">
        <v>78</v>
      </c>
      <c r="L20" s="46">
        <f t="shared" si="7"/>
        <v>100</v>
      </c>
      <c r="M20" s="46">
        <f t="shared" si="1"/>
        <v>0</v>
      </c>
      <c r="N20" s="47">
        <f t="shared" si="2"/>
        <v>69.8</v>
      </c>
      <c r="O20" s="46">
        <f t="shared" si="3"/>
        <v>30.2</v>
      </c>
      <c r="P20" s="46">
        <f t="shared" si="4"/>
        <v>28.6</v>
      </c>
      <c r="Q20" s="46">
        <f t="shared" si="5"/>
        <v>1.6</v>
      </c>
    </row>
    <row r="21" spans="1:17" s="14" customFormat="1" ht="12">
      <c r="A21" s="9"/>
      <c r="B21" s="17" t="s">
        <v>34</v>
      </c>
      <c r="C21" s="19" t="s">
        <v>9</v>
      </c>
      <c r="D21" s="19"/>
      <c r="E21" s="4"/>
      <c r="F21" s="44">
        <f t="shared" si="10"/>
        <v>20428</v>
      </c>
      <c r="G21" s="44">
        <v>662</v>
      </c>
      <c r="H21" s="45">
        <v>11733</v>
      </c>
      <c r="I21" s="44">
        <f t="shared" si="11"/>
        <v>8033</v>
      </c>
      <c r="J21" s="44">
        <v>7457</v>
      </c>
      <c r="K21" s="44">
        <v>576</v>
      </c>
      <c r="L21" s="46">
        <f t="shared" si="7"/>
        <v>100</v>
      </c>
      <c r="M21" s="46">
        <f t="shared" si="1"/>
        <v>3.2</v>
      </c>
      <c r="N21" s="47">
        <f t="shared" si="2"/>
        <v>57.4</v>
      </c>
      <c r="O21" s="46">
        <f t="shared" si="3"/>
        <v>39.3</v>
      </c>
      <c r="P21" s="46">
        <f t="shared" si="4"/>
        <v>36.5</v>
      </c>
      <c r="Q21" s="46">
        <f t="shared" si="5"/>
        <v>2.8</v>
      </c>
    </row>
    <row r="22" spans="1:17" s="14" customFormat="1" ht="12">
      <c r="A22" s="9"/>
      <c r="B22" s="17" t="s">
        <v>35</v>
      </c>
      <c r="C22" s="19" t="s">
        <v>10</v>
      </c>
      <c r="D22" s="19"/>
      <c r="E22" s="4"/>
      <c r="F22" s="44">
        <f t="shared" si="10"/>
        <v>89566</v>
      </c>
      <c r="G22" s="44">
        <v>19164</v>
      </c>
      <c r="H22" s="45">
        <v>50657</v>
      </c>
      <c r="I22" s="44">
        <f t="shared" si="11"/>
        <v>19745</v>
      </c>
      <c r="J22" s="44">
        <v>19050</v>
      </c>
      <c r="K22" s="44">
        <v>695</v>
      </c>
      <c r="L22" s="46">
        <f t="shared" si="7"/>
        <v>100</v>
      </c>
      <c r="M22" s="46">
        <f t="shared" si="1"/>
        <v>21.4</v>
      </c>
      <c r="N22" s="47">
        <f t="shared" si="2"/>
        <v>56.6</v>
      </c>
      <c r="O22" s="46">
        <f t="shared" si="3"/>
        <v>22</v>
      </c>
      <c r="P22" s="46">
        <f t="shared" si="4"/>
        <v>21.3</v>
      </c>
      <c r="Q22" s="46">
        <f t="shared" si="5"/>
        <v>0.8</v>
      </c>
    </row>
    <row r="23" spans="1:17" s="14" customFormat="1" ht="12">
      <c r="A23" s="9"/>
      <c r="B23" s="17" t="s">
        <v>36</v>
      </c>
      <c r="C23" s="19" t="s">
        <v>11</v>
      </c>
      <c r="D23" s="19"/>
      <c r="E23" s="4"/>
      <c r="F23" s="44">
        <f t="shared" si="10"/>
        <v>10792</v>
      </c>
      <c r="G23" s="44">
        <v>438</v>
      </c>
      <c r="H23" s="45">
        <v>6316</v>
      </c>
      <c r="I23" s="44">
        <f t="shared" si="11"/>
        <v>4038</v>
      </c>
      <c r="J23" s="44">
        <v>3892</v>
      </c>
      <c r="K23" s="44">
        <v>146</v>
      </c>
      <c r="L23" s="46">
        <f t="shared" si="7"/>
        <v>100</v>
      </c>
      <c r="M23" s="46">
        <f t="shared" si="1"/>
        <v>4.1</v>
      </c>
      <c r="N23" s="47">
        <f t="shared" si="2"/>
        <v>58.5</v>
      </c>
      <c r="O23" s="46">
        <f t="shared" si="3"/>
        <v>37.4</v>
      </c>
      <c r="P23" s="46">
        <f t="shared" si="4"/>
        <v>36.1</v>
      </c>
      <c r="Q23" s="46">
        <f t="shared" si="5"/>
        <v>1.4</v>
      </c>
    </row>
    <row r="24" spans="1:17" s="14" customFormat="1" ht="12">
      <c r="A24" s="9"/>
      <c r="B24" s="17" t="s">
        <v>37</v>
      </c>
      <c r="C24" s="19" t="s">
        <v>12</v>
      </c>
      <c r="D24" s="19"/>
      <c r="E24" s="4"/>
      <c r="F24" s="44">
        <f t="shared" si="10"/>
        <v>1930</v>
      </c>
      <c r="G24" s="44">
        <v>478</v>
      </c>
      <c r="H24" s="45">
        <v>1084</v>
      </c>
      <c r="I24" s="44">
        <f t="shared" si="11"/>
        <v>368</v>
      </c>
      <c r="J24" s="44">
        <v>352</v>
      </c>
      <c r="K24" s="44">
        <v>16</v>
      </c>
      <c r="L24" s="46">
        <f t="shared" si="7"/>
        <v>100</v>
      </c>
      <c r="M24" s="46">
        <f t="shared" si="1"/>
        <v>24.8</v>
      </c>
      <c r="N24" s="47">
        <f t="shared" si="2"/>
        <v>56.2</v>
      </c>
      <c r="O24" s="46">
        <f t="shared" si="3"/>
        <v>19.1</v>
      </c>
      <c r="P24" s="46">
        <f t="shared" si="4"/>
        <v>18.2</v>
      </c>
      <c r="Q24" s="46">
        <f t="shared" si="5"/>
        <v>0.8</v>
      </c>
    </row>
    <row r="25" spans="1:17" s="14" customFormat="1" ht="12">
      <c r="A25" s="9"/>
      <c r="B25" s="17" t="s">
        <v>38</v>
      </c>
      <c r="C25" s="19" t="s">
        <v>13</v>
      </c>
      <c r="D25" s="19"/>
      <c r="E25" s="4"/>
      <c r="F25" s="44">
        <f t="shared" si="10"/>
        <v>112067</v>
      </c>
      <c r="G25" s="44">
        <v>13279</v>
      </c>
      <c r="H25" s="45">
        <v>66531</v>
      </c>
      <c r="I25" s="44">
        <f t="shared" si="11"/>
        <v>32257</v>
      </c>
      <c r="J25" s="44">
        <v>31392</v>
      </c>
      <c r="K25" s="44">
        <v>865</v>
      </c>
      <c r="L25" s="46">
        <f t="shared" si="7"/>
        <v>100</v>
      </c>
      <c r="M25" s="46">
        <f t="shared" si="1"/>
        <v>11.8</v>
      </c>
      <c r="N25" s="47">
        <f t="shared" si="2"/>
        <v>59.4</v>
      </c>
      <c r="O25" s="46">
        <f t="shared" si="3"/>
        <v>28.8</v>
      </c>
      <c r="P25" s="46">
        <f t="shared" si="4"/>
        <v>28</v>
      </c>
      <c r="Q25" s="46">
        <f t="shared" si="5"/>
        <v>0.8</v>
      </c>
    </row>
    <row r="26" spans="1:17" s="14" customFormat="1" ht="12">
      <c r="A26" s="9"/>
      <c r="B26" s="17" t="s">
        <v>39</v>
      </c>
      <c r="C26" s="19" t="s">
        <v>14</v>
      </c>
      <c r="D26" s="19"/>
      <c r="E26" s="4"/>
      <c r="F26" s="44">
        <f t="shared" si="10"/>
        <v>14013</v>
      </c>
      <c r="G26" s="44">
        <v>43</v>
      </c>
      <c r="H26" s="45">
        <v>9576</v>
      </c>
      <c r="I26" s="44">
        <f t="shared" si="11"/>
        <v>4394</v>
      </c>
      <c r="J26" s="44">
        <v>4178</v>
      </c>
      <c r="K26" s="44">
        <v>216</v>
      </c>
      <c r="L26" s="46">
        <f t="shared" si="7"/>
        <v>100</v>
      </c>
      <c r="M26" s="46">
        <f t="shared" si="1"/>
        <v>0.3</v>
      </c>
      <c r="N26" s="47">
        <f t="shared" si="2"/>
        <v>68.3</v>
      </c>
      <c r="O26" s="46">
        <f t="shared" si="3"/>
        <v>31.4</v>
      </c>
      <c r="P26" s="46">
        <f t="shared" si="4"/>
        <v>29.8</v>
      </c>
      <c r="Q26" s="46">
        <f t="shared" si="5"/>
        <v>1.5</v>
      </c>
    </row>
    <row r="27" spans="1:17" s="14" customFormat="1" ht="12">
      <c r="A27" s="9"/>
      <c r="B27" s="17"/>
      <c r="C27" s="5"/>
      <c r="D27" s="5"/>
      <c r="E27" s="4"/>
      <c r="F27" s="44"/>
      <c r="G27" s="44"/>
      <c r="H27" s="45"/>
      <c r="I27" s="44"/>
      <c r="J27" s="44"/>
      <c r="K27" s="44"/>
      <c r="L27" s="46"/>
      <c r="M27" s="46"/>
      <c r="N27" s="47"/>
      <c r="O27" s="46"/>
      <c r="P27" s="46"/>
      <c r="Q27" s="46"/>
    </row>
    <row r="28" spans="1:17" s="14" customFormat="1" ht="12">
      <c r="A28" s="9"/>
      <c r="B28" s="17" t="s">
        <v>40</v>
      </c>
      <c r="C28" s="19" t="s">
        <v>15</v>
      </c>
      <c r="D28" s="19"/>
      <c r="E28" s="4"/>
      <c r="F28" s="44">
        <f>G28+H28+I28</f>
        <v>1040</v>
      </c>
      <c r="G28" s="44">
        <v>155</v>
      </c>
      <c r="H28" s="45">
        <v>784</v>
      </c>
      <c r="I28" s="44">
        <f>J28+K28</f>
        <v>101</v>
      </c>
      <c r="J28" s="44">
        <v>99</v>
      </c>
      <c r="K28" s="44">
        <v>2</v>
      </c>
      <c r="L28" s="46">
        <f t="shared" si="7"/>
        <v>100</v>
      </c>
      <c r="M28" s="46">
        <f t="shared" si="1"/>
        <v>14.9</v>
      </c>
      <c r="N28" s="47">
        <f t="shared" si="2"/>
        <v>75.4</v>
      </c>
      <c r="O28" s="46">
        <f t="shared" si="3"/>
        <v>9.7</v>
      </c>
      <c r="P28" s="46">
        <f t="shared" si="4"/>
        <v>9.5</v>
      </c>
      <c r="Q28" s="46">
        <f t="shared" si="5"/>
        <v>0.2</v>
      </c>
    </row>
    <row r="29" spans="1:17" s="14" customFormat="1" ht="12">
      <c r="A29" s="9"/>
      <c r="B29" s="17"/>
      <c r="C29" s="5"/>
      <c r="D29" s="5"/>
      <c r="E29" s="4"/>
      <c r="F29" s="44"/>
      <c r="G29" s="44"/>
      <c r="H29" s="49"/>
      <c r="I29" s="44"/>
      <c r="J29" s="44"/>
      <c r="K29" s="44"/>
      <c r="L29" s="46"/>
      <c r="M29" s="46"/>
      <c r="N29" s="50"/>
      <c r="O29" s="46"/>
      <c r="P29" s="46"/>
      <c r="Q29" s="46"/>
    </row>
    <row r="30" spans="1:17" s="14" customFormat="1" ht="15.75" customHeight="1">
      <c r="A30" s="9"/>
      <c r="B30" s="10" t="s">
        <v>26</v>
      </c>
      <c r="C30" s="1"/>
      <c r="D30" s="1"/>
      <c r="E30" s="2"/>
      <c r="F30" s="11"/>
      <c r="G30" s="12"/>
      <c r="H30" s="13"/>
      <c r="I30" s="11"/>
      <c r="J30" s="11"/>
      <c r="K30" s="11"/>
      <c r="L30" s="11"/>
      <c r="M30" s="12"/>
      <c r="N30" s="13"/>
      <c r="O30" s="11"/>
      <c r="P30" s="11"/>
      <c r="Q30" s="11"/>
    </row>
    <row r="31" spans="1:17" s="14" customFormat="1" ht="12">
      <c r="A31" s="9"/>
      <c r="B31" s="1" t="s">
        <v>1</v>
      </c>
      <c r="C31" s="1"/>
      <c r="D31" s="42"/>
      <c r="E31" s="43"/>
      <c r="F31" s="44">
        <f aca="true" t="shared" si="12" ref="F31:K31">F33+F38+F43+F52</f>
        <v>451422</v>
      </c>
      <c r="G31" s="44">
        <f t="shared" si="12"/>
        <v>84678</v>
      </c>
      <c r="H31" s="45">
        <f t="shared" si="12"/>
        <v>256381</v>
      </c>
      <c r="I31" s="44">
        <f t="shared" si="12"/>
        <v>110363</v>
      </c>
      <c r="J31" s="44">
        <f t="shared" si="12"/>
        <v>106115</v>
      </c>
      <c r="K31" s="44">
        <f t="shared" si="12"/>
        <v>4248</v>
      </c>
      <c r="L31" s="46">
        <f aca="true" t="shared" si="13" ref="L31:Q31">ROUND(F31/$F31*100,1)</f>
        <v>100</v>
      </c>
      <c r="M31" s="46">
        <f t="shared" si="13"/>
        <v>18.8</v>
      </c>
      <c r="N31" s="47">
        <f t="shared" si="13"/>
        <v>56.8</v>
      </c>
      <c r="O31" s="46">
        <f t="shared" si="13"/>
        <v>24.4</v>
      </c>
      <c r="P31" s="46">
        <f t="shared" si="13"/>
        <v>23.5</v>
      </c>
      <c r="Q31" s="46">
        <f t="shared" si="13"/>
        <v>0.9</v>
      </c>
    </row>
    <row r="32" spans="1:17" s="14" customFormat="1" ht="12">
      <c r="A32" s="9"/>
      <c r="B32" s="1"/>
      <c r="C32" s="1"/>
      <c r="D32" s="42"/>
      <c r="E32" s="43"/>
      <c r="F32" s="44"/>
      <c r="G32" s="44"/>
      <c r="H32" s="45"/>
      <c r="I32" s="44"/>
      <c r="J32" s="44"/>
      <c r="K32" s="44"/>
      <c r="L32" s="46"/>
      <c r="M32" s="46"/>
      <c r="N32" s="47"/>
      <c r="O32" s="46"/>
      <c r="P32" s="46"/>
      <c r="Q32" s="46"/>
    </row>
    <row r="33" spans="1:17" s="14" customFormat="1" ht="12">
      <c r="A33" s="9"/>
      <c r="B33" s="1" t="s">
        <v>20</v>
      </c>
      <c r="C33" s="1"/>
      <c r="D33" s="42"/>
      <c r="E33" s="43"/>
      <c r="F33" s="44">
        <f aca="true" t="shared" si="14" ref="F33:K33">SUM(F34:F36)</f>
        <v>29423</v>
      </c>
      <c r="G33" s="44">
        <f t="shared" si="14"/>
        <v>27437</v>
      </c>
      <c r="H33" s="45">
        <f t="shared" si="14"/>
        <v>1610</v>
      </c>
      <c r="I33" s="44">
        <f t="shared" si="14"/>
        <v>376</v>
      </c>
      <c r="J33" s="44">
        <f t="shared" si="14"/>
        <v>354</v>
      </c>
      <c r="K33" s="44">
        <f t="shared" si="14"/>
        <v>22</v>
      </c>
      <c r="L33" s="46">
        <f aca="true" t="shared" si="15" ref="L33:Q36">ROUND(F33/$F33*100,1)</f>
        <v>100</v>
      </c>
      <c r="M33" s="46">
        <f t="shared" si="15"/>
        <v>93.3</v>
      </c>
      <c r="N33" s="47">
        <f t="shared" si="15"/>
        <v>5.5</v>
      </c>
      <c r="O33" s="46">
        <f t="shared" si="15"/>
        <v>1.3</v>
      </c>
      <c r="P33" s="46">
        <f t="shared" si="15"/>
        <v>1.2</v>
      </c>
      <c r="Q33" s="46">
        <f t="shared" si="15"/>
        <v>0.1</v>
      </c>
    </row>
    <row r="34" spans="1:17" s="14" customFormat="1" ht="12">
      <c r="A34" s="9"/>
      <c r="B34" s="17" t="s">
        <v>27</v>
      </c>
      <c r="C34" s="27" t="s">
        <v>2</v>
      </c>
      <c r="D34" s="27"/>
      <c r="E34" s="3"/>
      <c r="F34" s="44">
        <f>G34+H34+I34</f>
        <v>26931</v>
      </c>
      <c r="G34" s="44">
        <v>25947</v>
      </c>
      <c r="H34" s="45">
        <v>735</v>
      </c>
      <c r="I34" s="44">
        <f>J34+K34</f>
        <v>249</v>
      </c>
      <c r="J34" s="44">
        <v>244</v>
      </c>
      <c r="K34" s="44">
        <v>5</v>
      </c>
      <c r="L34" s="46">
        <f t="shared" si="15"/>
        <v>100</v>
      </c>
      <c r="M34" s="46">
        <f t="shared" si="15"/>
        <v>96.3</v>
      </c>
      <c r="N34" s="47">
        <f t="shared" si="15"/>
        <v>2.7</v>
      </c>
      <c r="O34" s="46">
        <f t="shared" si="15"/>
        <v>0.9</v>
      </c>
      <c r="P34" s="46">
        <f t="shared" si="15"/>
        <v>0.9</v>
      </c>
      <c r="Q34" s="46">
        <f t="shared" si="15"/>
        <v>0</v>
      </c>
    </row>
    <row r="35" spans="1:17" s="14" customFormat="1" ht="12">
      <c r="A35" s="9"/>
      <c r="B35" s="17" t="s">
        <v>28</v>
      </c>
      <c r="C35" s="19" t="s">
        <v>3</v>
      </c>
      <c r="D35" s="19"/>
      <c r="E35" s="4"/>
      <c r="F35" s="44">
        <f>G35+H35+I35</f>
        <v>632</v>
      </c>
      <c r="G35" s="44">
        <v>347</v>
      </c>
      <c r="H35" s="45">
        <v>211</v>
      </c>
      <c r="I35" s="44">
        <f>J35+K35</f>
        <v>74</v>
      </c>
      <c r="J35" s="44">
        <v>61</v>
      </c>
      <c r="K35" s="44">
        <v>13</v>
      </c>
      <c r="L35" s="46">
        <f t="shared" si="15"/>
        <v>100</v>
      </c>
      <c r="M35" s="46">
        <f t="shared" si="15"/>
        <v>54.9</v>
      </c>
      <c r="N35" s="47">
        <f t="shared" si="15"/>
        <v>33.4</v>
      </c>
      <c r="O35" s="46">
        <f t="shared" si="15"/>
        <v>11.7</v>
      </c>
      <c r="P35" s="46">
        <f t="shared" si="15"/>
        <v>9.7</v>
      </c>
      <c r="Q35" s="46">
        <f t="shared" si="15"/>
        <v>2.1</v>
      </c>
    </row>
    <row r="36" spans="1:17" s="14" customFormat="1" ht="12">
      <c r="A36" s="9"/>
      <c r="B36" s="17" t="s">
        <v>29</v>
      </c>
      <c r="C36" s="19" t="s">
        <v>4</v>
      </c>
      <c r="D36" s="19"/>
      <c r="E36" s="4"/>
      <c r="F36" s="44">
        <f>G36+H36+I36</f>
        <v>1860</v>
      </c>
      <c r="G36" s="44">
        <v>1143</v>
      </c>
      <c r="H36" s="45">
        <v>664</v>
      </c>
      <c r="I36" s="44">
        <f>J36+K36</f>
        <v>53</v>
      </c>
      <c r="J36" s="44">
        <v>49</v>
      </c>
      <c r="K36" s="44">
        <v>4</v>
      </c>
      <c r="L36" s="46">
        <f t="shared" si="15"/>
        <v>100</v>
      </c>
      <c r="M36" s="46">
        <f t="shared" si="15"/>
        <v>61.5</v>
      </c>
      <c r="N36" s="47">
        <f t="shared" si="15"/>
        <v>35.7</v>
      </c>
      <c r="O36" s="46">
        <f t="shared" si="15"/>
        <v>2.8</v>
      </c>
      <c r="P36" s="46">
        <f t="shared" si="15"/>
        <v>2.6</v>
      </c>
      <c r="Q36" s="46">
        <f t="shared" si="15"/>
        <v>0.2</v>
      </c>
    </row>
    <row r="37" spans="1:17" s="14" customFormat="1" ht="12">
      <c r="A37" s="9"/>
      <c r="B37" s="17"/>
      <c r="C37" s="5"/>
      <c r="D37" s="5"/>
      <c r="E37" s="4"/>
      <c r="F37" s="44"/>
      <c r="G37" s="44"/>
      <c r="H37" s="45"/>
      <c r="I37" s="44"/>
      <c r="J37" s="44"/>
      <c r="K37" s="44"/>
      <c r="L37" s="46"/>
      <c r="M37" s="46"/>
      <c r="N37" s="47"/>
      <c r="O37" s="46"/>
      <c r="P37" s="46"/>
      <c r="Q37" s="46"/>
    </row>
    <row r="38" spans="1:17" s="14" customFormat="1" ht="12">
      <c r="A38" s="9"/>
      <c r="B38" s="48" t="s">
        <v>21</v>
      </c>
      <c r="C38" s="5"/>
      <c r="D38" s="5"/>
      <c r="E38" s="4"/>
      <c r="F38" s="44">
        <f aca="true" t="shared" si="16" ref="F38:K38">SUM(F39:F41)</f>
        <v>172058</v>
      </c>
      <c r="G38" s="44">
        <f t="shared" si="16"/>
        <v>22900</v>
      </c>
      <c r="H38" s="45">
        <f t="shared" si="16"/>
        <v>102795</v>
      </c>
      <c r="I38" s="44">
        <f t="shared" si="16"/>
        <v>46363</v>
      </c>
      <c r="J38" s="44">
        <f t="shared" si="16"/>
        <v>44652</v>
      </c>
      <c r="K38" s="44">
        <f t="shared" si="16"/>
        <v>1711</v>
      </c>
      <c r="L38" s="46">
        <f aca="true" t="shared" si="17" ref="L38:Q41">ROUND(F38/$F38*100,1)</f>
        <v>100</v>
      </c>
      <c r="M38" s="46">
        <f t="shared" si="17"/>
        <v>13.3</v>
      </c>
      <c r="N38" s="47">
        <f t="shared" si="17"/>
        <v>59.7</v>
      </c>
      <c r="O38" s="46">
        <f t="shared" si="17"/>
        <v>26.9</v>
      </c>
      <c r="P38" s="46">
        <f t="shared" si="17"/>
        <v>26</v>
      </c>
      <c r="Q38" s="46">
        <f t="shared" si="17"/>
        <v>1</v>
      </c>
    </row>
    <row r="39" spans="1:17" s="14" customFormat="1" ht="12">
      <c r="A39" s="9"/>
      <c r="B39" s="17" t="s">
        <v>30</v>
      </c>
      <c r="C39" s="19" t="s">
        <v>5</v>
      </c>
      <c r="D39" s="19"/>
      <c r="E39" s="4"/>
      <c r="F39" s="44">
        <f>G39+H39+I39</f>
        <v>380</v>
      </c>
      <c r="G39" s="44">
        <v>10</v>
      </c>
      <c r="H39" s="45">
        <v>237</v>
      </c>
      <c r="I39" s="44">
        <f>J39+K39</f>
        <v>133</v>
      </c>
      <c r="J39" s="44">
        <v>124</v>
      </c>
      <c r="K39" s="44">
        <v>9</v>
      </c>
      <c r="L39" s="46">
        <f t="shared" si="17"/>
        <v>100</v>
      </c>
      <c r="M39" s="46">
        <f t="shared" si="17"/>
        <v>2.6</v>
      </c>
      <c r="N39" s="47">
        <f t="shared" si="17"/>
        <v>62.4</v>
      </c>
      <c r="O39" s="46">
        <f t="shared" si="17"/>
        <v>35</v>
      </c>
      <c r="P39" s="46">
        <f t="shared" si="17"/>
        <v>32.6</v>
      </c>
      <c r="Q39" s="46">
        <f t="shared" si="17"/>
        <v>2.4</v>
      </c>
    </row>
    <row r="40" spans="1:17" s="14" customFormat="1" ht="12">
      <c r="A40" s="9"/>
      <c r="B40" s="17" t="s">
        <v>31</v>
      </c>
      <c r="C40" s="19" t="s">
        <v>6</v>
      </c>
      <c r="D40" s="19"/>
      <c r="E40" s="4"/>
      <c r="F40" s="44">
        <f>G40+H40+I40</f>
        <v>50899</v>
      </c>
      <c r="G40" s="44">
        <v>6850</v>
      </c>
      <c r="H40" s="45">
        <v>31580</v>
      </c>
      <c r="I40" s="44">
        <f>J40+K40</f>
        <v>12469</v>
      </c>
      <c r="J40" s="44">
        <v>11719</v>
      </c>
      <c r="K40" s="44">
        <v>750</v>
      </c>
      <c r="L40" s="46">
        <f t="shared" si="17"/>
        <v>100</v>
      </c>
      <c r="M40" s="46">
        <f t="shared" si="17"/>
        <v>13.5</v>
      </c>
      <c r="N40" s="47">
        <f t="shared" si="17"/>
        <v>62</v>
      </c>
      <c r="O40" s="46">
        <f t="shared" si="17"/>
        <v>24.5</v>
      </c>
      <c r="P40" s="46">
        <f t="shared" si="17"/>
        <v>23</v>
      </c>
      <c r="Q40" s="46">
        <f t="shared" si="17"/>
        <v>1.5</v>
      </c>
    </row>
    <row r="41" spans="1:17" s="14" customFormat="1" ht="12">
      <c r="A41" s="9"/>
      <c r="B41" s="17" t="s">
        <v>32</v>
      </c>
      <c r="C41" s="19" t="s">
        <v>7</v>
      </c>
      <c r="D41" s="19"/>
      <c r="E41" s="4"/>
      <c r="F41" s="44">
        <f>G41+H41+I41</f>
        <v>120779</v>
      </c>
      <c r="G41" s="44">
        <v>16040</v>
      </c>
      <c r="H41" s="45">
        <v>70978</v>
      </c>
      <c r="I41" s="44">
        <f>J41+K41</f>
        <v>33761</v>
      </c>
      <c r="J41" s="44">
        <v>32809</v>
      </c>
      <c r="K41" s="44">
        <v>952</v>
      </c>
      <c r="L41" s="46">
        <f t="shared" si="17"/>
        <v>100</v>
      </c>
      <c r="M41" s="46">
        <f t="shared" si="17"/>
        <v>13.3</v>
      </c>
      <c r="N41" s="47">
        <f t="shared" si="17"/>
        <v>58.8</v>
      </c>
      <c r="O41" s="46">
        <f t="shared" si="17"/>
        <v>28</v>
      </c>
      <c r="P41" s="46">
        <f t="shared" si="17"/>
        <v>27.2</v>
      </c>
      <c r="Q41" s="46">
        <f t="shared" si="17"/>
        <v>0.8</v>
      </c>
    </row>
    <row r="42" spans="1:17" s="14" customFormat="1" ht="12">
      <c r="A42" s="9"/>
      <c r="B42" s="17"/>
      <c r="C42" s="5"/>
      <c r="D42" s="5"/>
      <c r="E42" s="4"/>
      <c r="F42" s="44"/>
      <c r="G42" s="44"/>
      <c r="H42" s="45"/>
      <c r="I42" s="44"/>
      <c r="J42" s="44"/>
      <c r="K42" s="44"/>
      <c r="L42" s="46"/>
      <c r="M42" s="46"/>
      <c r="N42" s="47"/>
      <c r="O42" s="46"/>
      <c r="P42" s="46"/>
      <c r="Q42" s="46"/>
    </row>
    <row r="43" spans="1:17" s="14" customFormat="1" ht="12">
      <c r="A43" s="9"/>
      <c r="B43" s="48" t="s">
        <v>22</v>
      </c>
      <c r="C43" s="5"/>
      <c r="D43" s="5"/>
      <c r="E43" s="4"/>
      <c r="F43" s="44">
        <f aca="true" t="shared" si="18" ref="F43:K43">SUM(F44:F50)</f>
        <v>249162</v>
      </c>
      <c r="G43" s="44">
        <f t="shared" si="18"/>
        <v>34263</v>
      </c>
      <c r="H43" s="45">
        <f t="shared" si="18"/>
        <v>151326</v>
      </c>
      <c r="I43" s="44">
        <f t="shared" si="18"/>
        <v>63573</v>
      </c>
      <c r="J43" s="44">
        <f t="shared" si="18"/>
        <v>61062</v>
      </c>
      <c r="K43" s="44">
        <f t="shared" si="18"/>
        <v>2511</v>
      </c>
      <c r="L43" s="46">
        <f aca="true" t="shared" si="19" ref="L43:L50">ROUND(F43/$F43*100,1)</f>
        <v>100</v>
      </c>
      <c r="M43" s="46">
        <f aca="true" t="shared" si="20" ref="M43:M50">ROUND(G43/$F43*100,1)</f>
        <v>13.8</v>
      </c>
      <c r="N43" s="47">
        <f aca="true" t="shared" si="21" ref="N43:N50">ROUND(H43/$F43*100,1)</f>
        <v>60.7</v>
      </c>
      <c r="O43" s="46">
        <f aca="true" t="shared" si="22" ref="O43:O50">ROUND(I43/$F43*100,1)</f>
        <v>25.5</v>
      </c>
      <c r="P43" s="46">
        <f aca="true" t="shared" si="23" ref="P43:P50">ROUND(J43/$F43*100,1)</f>
        <v>24.5</v>
      </c>
      <c r="Q43" s="46">
        <f aca="true" t="shared" si="24" ref="Q43:Q50">ROUND(K43/$F43*100,1)</f>
        <v>1</v>
      </c>
    </row>
    <row r="44" spans="1:17" s="14" customFormat="1" ht="12.75" customHeight="1">
      <c r="A44" s="9"/>
      <c r="B44" s="17" t="s">
        <v>33</v>
      </c>
      <c r="C44" s="19" t="s">
        <v>8</v>
      </c>
      <c r="D44" s="19"/>
      <c r="E44" s="4"/>
      <c r="F44" s="44">
        <f aca="true" t="shared" si="25" ref="F44:F50">G44+H44+I44</f>
        <v>4811</v>
      </c>
      <c r="G44" s="44">
        <v>0</v>
      </c>
      <c r="H44" s="45">
        <v>3404</v>
      </c>
      <c r="I44" s="44">
        <f aca="true" t="shared" si="26" ref="I44:I50">J44+K44</f>
        <v>1407</v>
      </c>
      <c r="J44" s="44">
        <v>1345</v>
      </c>
      <c r="K44" s="44">
        <v>62</v>
      </c>
      <c r="L44" s="46">
        <f t="shared" si="19"/>
        <v>100</v>
      </c>
      <c r="M44" s="46">
        <f t="shared" si="20"/>
        <v>0</v>
      </c>
      <c r="N44" s="47">
        <f t="shared" si="21"/>
        <v>70.8</v>
      </c>
      <c r="O44" s="46">
        <f t="shared" si="22"/>
        <v>29.2</v>
      </c>
      <c r="P44" s="46">
        <f t="shared" si="23"/>
        <v>28</v>
      </c>
      <c r="Q44" s="46">
        <f t="shared" si="24"/>
        <v>1.3</v>
      </c>
    </row>
    <row r="45" spans="1:17" s="14" customFormat="1" ht="12.75" customHeight="1">
      <c r="A45" s="9"/>
      <c r="B45" s="17" t="s">
        <v>34</v>
      </c>
      <c r="C45" s="19" t="s">
        <v>9</v>
      </c>
      <c r="D45" s="19"/>
      <c r="E45" s="4"/>
      <c r="F45" s="44">
        <f t="shared" si="25"/>
        <v>20843</v>
      </c>
      <c r="G45" s="44">
        <v>532</v>
      </c>
      <c r="H45" s="45">
        <v>12315</v>
      </c>
      <c r="I45" s="44">
        <f t="shared" si="26"/>
        <v>7996</v>
      </c>
      <c r="J45" s="44">
        <v>7382</v>
      </c>
      <c r="K45" s="44">
        <v>614</v>
      </c>
      <c r="L45" s="46">
        <f t="shared" si="19"/>
        <v>100</v>
      </c>
      <c r="M45" s="46">
        <f t="shared" si="20"/>
        <v>2.6</v>
      </c>
      <c r="N45" s="47">
        <f t="shared" si="21"/>
        <v>59.1</v>
      </c>
      <c r="O45" s="46">
        <f t="shared" si="22"/>
        <v>38.4</v>
      </c>
      <c r="P45" s="46">
        <f t="shared" si="23"/>
        <v>35.4</v>
      </c>
      <c r="Q45" s="46">
        <f t="shared" si="24"/>
        <v>2.9</v>
      </c>
    </row>
    <row r="46" spans="1:17" ht="12.75" customHeight="1">
      <c r="A46" s="9"/>
      <c r="B46" s="17" t="s">
        <v>35</v>
      </c>
      <c r="C46" s="19" t="s">
        <v>10</v>
      </c>
      <c r="D46" s="19"/>
      <c r="E46" s="4"/>
      <c r="F46" s="44">
        <f t="shared" si="25"/>
        <v>91926</v>
      </c>
      <c r="G46" s="44">
        <v>20270</v>
      </c>
      <c r="H46" s="45">
        <v>53525</v>
      </c>
      <c r="I46" s="44">
        <f t="shared" si="26"/>
        <v>18131</v>
      </c>
      <c r="J46" s="44">
        <v>17427</v>
      </c>
      <c r="K46" s="44">
        <v>704</v>
      </c>
      <c r="L46" s="46">
        <f t="shared" si="19"/>
        <v>100</v>
      </c>
      <c r="M46" s="46">
        <f t="shared" si="20"/>
        <v>22.1</v>
      </c>
      <c r="N46" s="47">
        <f t="shared" si="21"/>
        <v>58.2</v>
      </c>
      <c r="O46" s="46">
        <f t="shared" si="22"/>
        <v>19.7</v>
      </c>
      <c r="P46" s="46">
        <f t="shared" si="23"/>
        <v>19</v>
      </c>
      <c r="Q46" s="46">
        <f t="shared" si="24"/>
        <v>0.8</v>
      </c>
    </row>
    <row r="47" spans="1:17" ht="12.75" customHeight="1">
      <c r="A47" s="9"/>
      <c r="B47" s="17" t="s">
        <v>36</v>
      </c>
      <c r="C47" s="19" t="s">
        <v>11</v>
      </c>
      <c r="D47" s="19"/>
      <c r="E47" s="4"/>
      <c r="F47" s="44">
        <f t="shared" si="25"/>
        <v>11814</v>
      </c>
      <c r="G47" s="44">
        <v>380</v>
      </c>
      <c r="H47" s="45">
        <v>7419</v>
      </c>
      <c r="I47" s="44">
        <f t="shared" si="26"/>
        <v>4015</v>
      </c>
      <c r="J47" s="44">
        <v>3878</v>
      </c>
      <c r="K47" s="44">
        <v>137</v>
      </c>
      <c r="L47" s="46">
        <f t="shared" si="19"/>
        <v>100</v>
      </c>
      <c r="M47" s="46">
        <f t="shared" si="20"/>
        <v>3.2</v>
      </c>
      <c r="N47" s="47">
        <f t="shared" si="21"/>
        <v>62.8</v>
      </c>
      <c r="O47" s="46">
        <f t="shared" si="22"/>
        <v>34</v>
      </c>
      <c r="P47" s="46">
        <f t="shared" si="23"/>
        <v>32.8</v>
      </c>
      <c r="Q47" s="46">
        <f t="shared" si="24"/>
        <v>1.2</v>
      </c>
    </row>
    <row r="48" spans="1:17" ht="12.75" customHeight="1">
      <c r="A48" s="9"/>
      <c r="B48" s="17" t="s">
        <v>37</v>
      </c>
      <c r="C48" s="19" t="s">
        <v>12</v>
      </c>
      <c r="D48" s="19"/>
      <c r="E48" s="4"/>
      <c r="F48" s="44">
        <f t="shared" si="25"/>
        <v>1711</v>
      </c>
      <c r="G48" s="44">
        <v>343</v>
      </c>
      <c r="H48" s="45">
        <v>1056</v>
      </c>
      <c r="I48" s="44">
        <f t="shared" si="26"/>
        <v>312</v>
      </c>
      <c r="J48" s="44">
        <v>295</v>
      </c>
      <c r="K48" s="44">
        <v>17</v>
      </c>
      <c r="L48" s="46">
        <f t="shared" si="19"/>
        <v>100</v>
      </c>
      <c r="M48" s="46">
        <f t="shared" si="20"/>
        <v>20</v>
      </c>
      <c r="N48" s="47">
        <f t="shared" si="21"/>
        <v>61.7</v>
      </c>
      <c r="O48" s="46">
        <f t="shared" si="22"/>
        <v>18.2</v>
      </c>
      <c r="P48" s="46">
        <f t="shared" si="23"/>
        <v>17.2</v>
      </c>
      <c r="Q48" s="46">
        <f t="shared" si="24"/>
        <v>1</v>
      </c>
    </row>
    <row r="49" spans="1:17" ht="12.75" customHeight="1">
      <c r="A49" s="9"/>
      <c r="B49" s="17" t="s">
        <v>38</v>
      </c>
      <c r="C49" s="19" t="s">
        <v>13</v>
      </c>
      <c r="D49" s="19"/>
      <c r="E49" s="4"/>
      <c r="F49" s="44">
        <f t="shared" si="25"/>
        <v>104460</v>
      </c>
      <c r="G49" s="44">
        <v>12729</v>
      </c>
      <c r="H49" s="45">
        <v>64018</v>
      </c>
      <c r="I49" s="44">
        <f t="shared" si="26"/>
        <v>27713</v>
      </c>
      <c r="J49" s="44">
        <v>26929</v>
      </c>
      <c r="K49" s="44">
        <v>784</v>
      </c>
      <c r="L49" s="46">
        <f t="shared" si="19"/>
        <v>100</v>
      </c>
      <c r="M49" s="46">
        <f t="shared" si="20"/>
        <v>12.2</v>
      </c>
      <c r="N49" s="47">
        <f t="shared" si="21"/>
        <v>61.3</v>
      </c>
      <c r="O49" s="46">
        <f t="shared" si="22"/>
        <v>26.5</v>
      </c>
      <c r="P49" s="46">
        <f t="shared" si="23"/>
        <v>25.8</v>
      </c>
      <c r="Q49" s="46">
        <f t="shared" si="24"/>
        <v>0.8</v>
      </c>
    </row>
    <row r="50" spans="1:17" ht="12.75" customHeight="1">
      <c r="A50" s="9"/>
      <c r="B50" s="17" t="s">
        <v>39</v>
      </c>
      <c r="C50" s="19" t="s">
        <v>14</v>
      </c>
      <c r="D50" s="19"/>
      <c r="E50" s="4"/>
      <c r="F50" s="44">
        <f t="shared" si="25"/>
        <v>13597</v>
      </c>
      <c r="G50" s="44">
        <v>9</v>
      </c>
      <c r="H50" s="45">
        <v>9589</v>
      </c>
      <c r="I50" s="44">
        <f t="shared" si="26"/>
        <v>3999</v>
      </c>
      <c r="J50" s="44">
        <v>3806</v>
      </c>
      <c r="K50" s="44">
        <v>193</v>
      </c>
      <c r="L50" s="46">
        <f t="shared" si="19"/>
        <v>100</v>
      </c>
      <c r="M50" s="46">
        <f t="shared" si="20"/>
        <v>0.1</v>
      </c>
      <c r="N50" s="47">
        <f t="shared" si="21"/>
        <v>70.5</v>
      </c>
      <c r="O50" s="46">
        <f t="shared" si="22"/>
        <v>29.4</v>
      </c>
      <c r="P50" s="46">
        <f t="shared" si="23"/>
        <v>28</v>
      </c>
      <c r="Q50" s="46">
        <f t="shared" si="24"/>
        <v>1.4</v>
      </c>
    </row>
    <row r="51" spans="1:17" ht="12.75" customHeight="1">
      <c r="A51" s="9"/>
      <c r="B51" s="17"/>
      <c r="C51" s="5"/>
      <c r="D51" s="5"/>
      <c r="E51" s="4"/>
      <c r="F51" s="44"/>
      <c r="G51" s="44"/>
      <c r="H51" s="45"/>
      <c r="I51" s="44"/>
      <c r="J51" s="44"/>
      <c r="K51" s="44"/>
      <c r="L51" s="46"/>
      <c r="M51" s="46"/>
      <c r="N51" s="47"/>
      <c r="O51" s="46"/>
      <c r="P51" s="46"/>
      <c r="Q51" s="46"/>
    </row>
    <row r="52" spans="1:17" ht="12.75" customHeight="1">
      <c r="A52" s="15"/>
      <c r="B52" s="18" t="s">
        <v>40</v>
      </c>
      <c r="C52" s="20" t="s">
        <v>15</v>
      </c>
      <c r="D52" s="20"/>
      <c r="E52" s="6"/>
      <c r="F52" s="51">
        <f>G52+H52+I52</f>
        <v>779</v>
      </c>
      <c r="G52" s="51">
        <v>78</v>
      </c>
      <c r="H52" s="52">
        <v>650</v>
      </c>
      <c r="I52" s="51">
        <f>J52+K52</f>
        <v>51</v>
      </c>
      <c r="J52" s="51">
        <v>47</v>
      </c>
      <c r="K52" s="51">
        <v>4</v>
      </c>
      <c r="L52" s="53">
        <f aca="true" t="shared" si="27" ref="L52:Q52">ROUND(F52/$F52*100,1)</f>
        <v>100</v>
      </c>
      <c r="M52" s="53">
        <f t="shared" si="27"/>
        <v>10</v>
      </c>
      <c r="N52" s="54">
        <f t="shared" si="27"/>
        <v>83.4</v>
      </c>
      <c r="O52" s="53">
        <f t="shared" si="27"/>
        <v>6.5</v>
      </c>
      <c r="P52" s="53">
        <f t="shared" si="27"/>
        <v>6</v>
      </c>
      <c r="Q52" s="53">
        <f t="shared" si="27"/>
        <v>0.5</v>
      </c>
    </row>
    <row r="55" ht="7.5" customHeight="1"/>
    <row r="56" ht="7.5" customHeight="1"/>
    <row r="58" ht="7.5" customHeight="1"/>
  </sheetData>
  <mergeCells count="42">
    <mergeCell ref="C44:D44"/>
    <mergeCell ref="C34:D34"/>
    <mergeCell ref="C35:D35"/>
    <mergeCell ref="C36:D36"/>
    <mergeCell ref="C39:D39"/>
    <mergeCell ref="C40:D40"/>
    <mergeCell ref="C41:D41"/>
    <mergeCell ref="C22:D22"/>
    <mergeCell ref="G4:G5"/>
    <mergeCell ref="F4:F5"/>
    <mergeCell ref="C12:D12"/>
    <mergeCell ref="C15:D15"/>
    <mergeCell ref="C16:D16"/>
    <mergeCell ref="C17:D17"/>
    <mergeCell ref="A3:E5"/>
    <mergeCell ref="P4:Q4"/>
    <mergeCell ref="H4:H5"/>
    <mergeCell ref="I4:I5"/>
    <mergeCell ref="L4:L5"/>
    <mergeCell ref="M4:M5"/>
    <mergeCell ref="N4:N5"/>
    <mergeCell ref="O4:O5"/>
    <mergeCell ref="C45:D45"/>
    <mergeCell ref="C25:D25"/>
    <mergeCell ref="C26:D26"/>
    <mergeCell ref="C10:D10"/>
    <mergeCell ref="C11:D11"/>
    <mergeCell ref="C21:D21"/>
    <mergeCell ref="C28:D28"/>
    <mergeCell ref="C23:D23"/>
    <mergeCell ref="C24:D24"/>
    <mergeCell ref="C20:D20"/>
    <mergeCell ref="C50:D50"/>
    <mergeCell ref="C52:D52"/>
    <mergeCell ref="A1:P1"/>
    <mergeCell ref="C46:D46"/>
    <mergeCell ref="C47:D47"/>
    <mergeCell ref="C48:D48"/>
    <mergeCell ref="C49:D49"/>
    <mergeCell ref="F3:K3"/>
    <mergeCell ref="J4:K4"/>
    <mergeCell ref="L3:Q3"/>
  </mergeCells>
  <printOptions/>
  <pageMargins left="0.5905511811023623" right="0.3937007874015748" top="0.31496062992125984" bottom="0" header="0.2755905511811024" footer="0.2755905511811024"/>
  <pageSetup fitToHeight="1" fitToWidth="1" horizontalDpi="400" verticalDpi="400" orientation="landscape" pageOrder="overThenDown" paperSize="9" scale="85" r:id="rId1"/>
  <rowBreaks count="1" manualBreakCount="1">
    <brk id="58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Takanori-Takahira</cp:lastModifiedBy>
  <cp:lastPrinted>2002-12-24T08:04:40Z</cp:lastPrinted>
  <dcterms:created xsi:type="dcterms:W3CDTF">2002-03-15T05:45:20Z</dcterms:created>
  <dcterms:modified xsi:type="dcterms:W3CDTF">2003-01-10T06:42:19Z</dcterms:modified>
  <cp:category/>
  <cp:version/>
  <cp:contentType/>
  <cp:contentStatus/>
</cp:coreProperties>
</file>