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80" windowHeight="8775" activeTab="0"/>
  </bookViews>
  <sheets>
    <sheet name="年次推移" sheetId="1" r:id="rId1"/>
    <sheet name="産業中分類別" sheetId="2" r:id="rId2"/>
    <sheet name="市町別" sheetId="3" r:id="rId3"/>
  </sheets>
  <definedNames/>
  <calcPr fullCalcOnLoad="1"/>
</workbook>
</file>

<file path=xl/comments2.xml><?xml version="1.0" encoding="utf-8"?>
<comments xmlns="http://schemas.openxmlformats.org/spreadsheetml/2006/main">
  <authors>
    <author>福井県</author>
  </authors>
  <commentList>
    <comment ref="G21" authorId="0">
      <text>
        <r>
          <rPr>
            <b/>
            <sz val="9"/>
            <rFont val="ＭＳ Ｐゴシック"/>
            <family val="3"/>
          </rPr>
          <t>福井県:</t>
        </r>
        <r>
          <rPr>
            <sz val="9"/>
            <rFont val="ＭＳ Ｐゴシック"/>
            <family val="3"/>
          </rPr>
          <t xml:space="preserve">
秘匿解除</t>
        </r>
      </text>
    </comment>
    <comment ref="K21" authorId="0">
      <text>
        <r>
          <rPr>
            <b/>
            <sz val="9"/>
            <rFont val="ＭＳ Ｐゴシック"/>
            <family val="3"/>
          </rPr>
          <t>福井県:</t>
        </r>
        <r>
          <rPr>
            <sz val="9"/>
            <rFont val="ＭＳ Ｐゴシック"/>
            <family val="3"/>
          </rPr>
          <t xml:space="preserve">
４人以上に影響するため秘匿</t>
        </r>
      </text>
    </comment>
  </commentList>
</comments>
</file>

<file path=xl/sharedStrings.xml><?xml version="1.0" encoding="utf-8"?>
<sst xmlns="http://schemas.openxmlformats.org/spreadsheetml/2006/main" count="337" uniqueCount="163">
  <si>
    <t>事　　業　　所　　数</t>
  </si>
  <si>
    <t>従　　業　　者　　数</t>
  </si>
  <si>
    <t>対　前</t>
  </si>
  <si>
    <t>１５　年</t>
  </si>
  <si>
    <t>実  数</t>
  </si>
  <si>
    <t>実　数</t>
  </si>
  <si>
    <t>構成比</t>
  </si>
  <si>
    <t>％</t>
  </si>
  <si>
    <t>人</t>
  </si>
  <si>
    <t>万円</t>
  </si>
  <si>
    <t>％</t>
  </si>
  <si>
    <t>合計</t>
  </si>
  <si>
    <t>市計</t>
  </si>
  <si>
    <t>福井市</t>
  </si>
  <si>
    <t>敦賀市</t>
  </si>
  <si>
    <t>小浜市</t>
  </si>
  <si>
    <t>大野市</t>
  </si>
  <si>
    <t>（旧）大野市</t>
  </si>
  <si>
    <t>（旧）和泉村</t>
  </si>
  <si>
    <t>勝山市</t>
  </si>
  <si>
    <t>あわら市</t>
  </si>
  <si>
    <t>（旧）芦原町</t>
  </si>
  <si>
    <t>（旧）金津町</t>
  </si>
  <si>
    <t>越前市</t>
  </si>
  <si>
    <t>（旧）武生市</t>
  </si>
  <si>
    <t>（旧）今立町</t>
  </si>
  <si>
    <t>X</t>
  </si>
  <si>
    <t>永　平　寺　町</t>
  </si>
  <si>
    <t>X</t>
  </si>
  <si>
    <t>池田町</t>
  </si>
  <si>
    <t>南越前町</t>
  </si>
  <si>
    <t>（旧）南条町</t>
  </si>
  <si>
    <t>（旧）今庄町</t>
  </si>
  <si>
    <t>（旧）河野村</t>
  </si>
  <si>
    <t>越前町</t>
  </si>
  <si>
    <t>（旧）朝日町</t>
  </si>
  <si>
    <t>（旧）宮崎村</t>
  </si>
  <si>
    <t>（旧）越前町</t>
  </si>
  <si>
    <t>（旧）織田町</t>
  </si>
  <si>
    <t>美浜町</t>
  </si>
  <si>
    <t>高浜町</t>
  </si>
  <si>
    <t>若狭町</t>
  </si>
  <si>
    <t>（旧）三方町</t>
  </si>
  <si>
    <t>（旧）上中町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</si>
  <si>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</si>
  <si>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</si>
  <si>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</si>
  <si>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</si>
  <si>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</si>
  <si>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</si>
  <si>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</si>
  <si>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化学</t>
  </si>
  <si>
    <t>石油・石炭</t>
  </si>
  <si>
    <t>X</t>
  </si>
  <si>
    <t>プラスチック</t>
  </si>
  <si>
    <t>ゴム</t>
  </si>
  <si>
    <t>窯業・土石</t>
  </si>
  <si>
    <t>鉄鋼</t>
  </si>
  <si>
    <t>非鉄金属</t>
  </si>
  <si>
    <t>金属</t>
  </si>
  <si>
    <t>一般機械</t>
  </si>
  <si>
    <t>電気機械</t>
  </si>
  <si>
    <t>輸送機械</t>
  </si>
  <si>
    <t>精密機械</t>
  </si>
  <si>
    <t>その他</t>
  </si>
  <si>
    <t>皮革</t>
  </si>
  <si>
    <t>事業所数</t>
  </si>
  <si>
    <t>１　年次別　事業所数、従業者数、製造品出荷額等　（全事業所）</t>
  </si>
  <si>
    <t>従業者数</t>
  </si>
  <si>
    <t>製造品出荷額等</t>
  </si>
  <si>
    <t>粗付加価値額</t>
  </si>
  <si>
    <t>年　次</t>
  </si>
  <si>
    <t>実 数</t>
  </si>
  <si>
    <t>対前回比</t>
  </si>
  <si>
    <t>指 数</t>
  </si>
  <si>
    <t>実 数</t>
  </si>
  <si>
    <t>指 数</t>
  </si>
  <si>
    <t>人</t>
  </si>
  <si>
    <t>％</t>
  </si>
  <si>
    <t>百万円</t>
  </si>
  <si>
    <t>昭和55年</t>
  </si>
  <si>
    <t xml:space="preserve">      58</t>
  </si>
  <si>
    <t xml:space="preserve">      60</t>
  </si>
  <si>
    <t xml:space="preserve">      63</t>
  </si>
  <si>
    <t>平成2年</t>
  </si>
  <si>
    <t xml:space="preserve">       5</t>
  </si>
  <si>
    <t xml:space="preserve">       7</t>
  </si>
  <si>
    <t>％</t>
  </si>
  <si>
    <t>H12＝100</t>
  </si>
  <si>
    <t>H12＝100</t>
  </si>
  <si>
    <t>▲1.6</t>
  </si>
  <si>
    <t xml:space="preserve">      10</t>
  </si>
  <si>
    <t xml:space="preserve">      12</t>
  </si>
  <si>
    <t xml:space="preserve">      15</t>
  </si>
  <si>
    <t xml:space="preserve">      １７</t>
  </si>
  <si>
    <t>２　産業中分類別　事業所数、従業者数、製造品出荷額等、 粗付加価値額、現金給与総額、原材料使用額等</t>
  </si>
  <si>
    <t>（全事業所）</t>
  </si>
  <si>
    <t>産業中分類</t>
  </si>
  <si>
    <t>事  業  所  数</t>
  </si>
  <si>
    <t>従  業  者  数</t>
  </si>
  <si>
    <t>製  造 　 品  出  荷  額  等</t>
  </si>
  <si>
    <t>粗  付  加  価  値  額</t>
  </si>
  <si>
    <t>現金給与総額</t>
  </si>
  <si>
    <t>原材料使用額等</t>
  </si>
  <si>
    <t>産業　　中分類</t>
  </si>
  <si>
    <t>１５年   実 数</t>
  </si>
  <si>
    <t>１７   年</t>
  </si>
  <si>
    <t>対 前   回 比</t>
  </si>
  <si>
    <t>１５  年            実    数</t>
  </si>
  <si>
    <t>１５  年     実  数</t>
  </si>
  <si>
    <t>１７  年            実    数</t>
  </si>
  <si>
    <t>％</t>
  </si>
  <si>
    <t>　　　　　人</t>
  </si>
  <si>
    <t>　　　　　％</t>
  </si>
  <si>
    <t>　　　％</t>
  </si>
  <si>
    <t>合       計</t>
  </si>
  <si>
    <t>合計</t>
  </si>
  <si>
    <t>印刷</t>
  </si>
  <si>
    <t>X</t>
  </si>
  <si>
    <t>情報通信機械</t>
  </si>
  <si>
    <t>電子･デバイス</t>
  </si>
  <si>
    <t>　</t>
  </si>
  <si>
    <t>３　市町別　事業所数、従業者数、製造品出荷額等、粗付加価値額、現金給与総額、原材料使用額等</t>
  </si>
  <si>
    <t>（全事業所）</t>
  </si>
  <si>
    <t>製　造     　品　出　荷　額　等</t>
  </si>
  <si>
    <t>現 金 給 与 総 額</t>
  </si>
  <si>
    <t>原材料使用額等</t>
  </si>
  <si>
    <t xml:space="preserve">市  町  </t>
  </si>
  <si>
    <t>１５年</t>
  </si>
  <si>
    <t>１７　年</t>
  </si>
  <si>
    <t>１７　年</t>
  </si>
  <si>
    <t>回　比</t>
  </si>
  <si>
    <t>実　  数</t>
  </si>
  <si>
    <t>実 　数</t>
  </si>
  <si>
    <t>％</t>
  </si>
  <si>
    <t xml:space="preserve"> </t>
  </si>
  <si>
    <t>（旧）福井市</t>
  </si>
  <si>
    <t>（旧）美山町</t>
  </si>
  <si>
    <t>X</t>
  </si>
  <si>
    <t>（旧）越廼村</t>
  </si>
  <si>
    <t>X</t>
  </si>
  <si>
    <t>（旧）清水町</t>
  </si>
  <si>
    <t>X</t>
  </si>
  <si>
    <t>X</t>
  </si>
  <si>
    <t>鯖江市</t>
  </si>
  <si>
    <t>坂井市</t>
  </si>
  <si>
    <t>（旧）三国町</t>
  </si>
  <si>
    <t>（旧）丸岡町</t>
  </si>
  <si>
    <t>（旧）春江町</t>
  </si>
  <si>
    <t>（旧）坂井町</t>
  </si>
  <si>
    <t>前回秘匿</t>
  </si>
  <si>
    <t>町計</t>
  </si>
  <si>
    <t>秘匿</t>
  </si>
  <si>
    <t>お供</t>
  </si>
  <si>
    <t>（旧）松岡町</t>
  </si>
  <si>
    <t>（旧）永平寺町</t>
  </si>
  <si>
    <t>（旧）上志比村</t>
  </si>
  <si>
    <t>X</t>
  </si>
  <si>
    <t>X</t>
  </si>
  <si>
    <t>おおい町</t>
  </si>
  <si>
    <t>（旧）名田庄村</t>
  </si>
  <si>
    <t>（旧）大飯町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</si>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</sst>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0.0;&quot;▲ &quot;0.0"/>
    <numFmt numFmtId="178" formatCode="#,##0.0_);[Red]\(#,##0.0\)"/>
    <numFmt numFmtId="179" formatCode="0.0_);[Red]\(0.0\)"/>
    <numFmt numFmtId="180" formatCode="#,##0;&quot;▲ &quot;#,##0"/>
    <numFmt numFmtId="181" formatCode="0_);[Red]\(0\)"/>
    <numFmt numFmtId="182" formatCode="#,##0_ "/>
    <numFmt numFmtId="183" formatCode="#,##0_);[Red]\(#,##0\)"/>
  </numFmts>
  <fonts count="17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  <font>
      <sz val="10.5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.5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</cellStyleXfs>
  <cellXfs count="231">
    <xf numFmtId="0" fontId="0" fillId="0" borderId="0" xfId="0" applyAlignment="1">
      <alignment/>
    </xf>
    <xf numFmtId="0" fontId="2" fillId="0" borderId="0" xfId="0" applyFont="1" applyFill="1" applyAlignment="1">
      <alignment/>
    </xf>
    <xf numFmtId="38" fontId="2" fillId="0" borderId="0" xfId="16" applyFont="1" applyFill="1" applyAlignment="1">
      <alignment/>
    </xf>
    <xf numFmtId="176" fontId="2" fillId="0" borderId="0" xfId="0" applyNumberFormat="1" applyFont="1" applyFill="1" applyAlignment="1">
      <alignment/>
    </xf>
    <xf numFmtId="38" fontId="2" fillId="0" borderId="1" xfId="16" applyFont="1" applyFill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176" fontId="2" fillId="0" borderId="3" xfId="16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vertical="center"/>
    </xf>
    <xf numFmtId="38" fontId="2" fillId="0" borderId="7" xfId="16" applyFont="1" applyFill="1" applyBorder="1" applyAlignment="1">
      <alignment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1" xfId="16" applyFont="1" applyFill="1" applyBorder="1" applyAlignment="1">
      <alignment/>
    </xf>
    <xf numFmtId="38" fontId="2" fillId="0" borderId="4" xfId="16" applyFont="1" applyFill="1" applyBorder="1" applyAlignment="1">
      <alignment/>
    </xf>
    <xf numFmtId="38" fontId="2" fillId="0" borderId="0" xfId="16" applyFont="1" applyFill="1" applyAlignment="1">
      <alignment horizontal="right"/>
    </xf>
    <xf numFmtId="0" fontId="3" fillId="0" borderId="0" xfId="0" applyFont="1" applyFill="1" applyAlignment="1">
      <alignment/>
    </xf>
    <xf numFmtId="38" fontId="3" fillId="0" borderId="0" xfId="16" applyFont="1" applyFill="1" applyBorder="1" applyAlignment="1">
      <alignment horizontal="distributed"/>
    </xf>
    <xf numFmtId="38" fontId="3" fillId="0" borderId="4" xfId="16" applyFont="1" applyFill="1" applyBorder="1" applyAlignment="1">
      <alignment horizontal="distributed"/>
    </xf>
    <xf numFmtId="38" fontId="2" fillId="0" borderId="0" xfId="16" applyFont="1" applyFill="1" applyBorder="1" applyAlignment="1">
      <alignment horizontal="distributed"/>
    </xf>
    <xf numFmtId="38" fontId="2" fillId="0" borderId="4" xfId="16" applyFont="1" applyFill="1" applyBorder="1" applyAlignment="1">
      <alignment horizontal="distributed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6" xfId="0" applyFont="1" applyFill="1" applyBorder="1" applyAlignment="1">
      <alignment horizontal="right"/>
    </xf>
    <xf numFmtId="38" fontId="2" fillId="0" borderId="8" xfId="16" applyFont="1" applyFill="1" applyBorder="1" applyAlignment="1">
      <alignment/>
    </xf>
    <xf numFmtId="38" fontId="2" fillId="0" borderId="0" xfId="16" applyFont="1" applyFill="1" applyAlignment="1">
      <alignment horizontal="center"/>
    </xf>
    <xf numFmtId="38" fontId="2" fillId="0" borderId="0" xfId="16" applyFont="1" applyFill="1" applyBorder="1" applyAlignment="1">
      <alignment/>
    </xf>
    <xf numFmtId="38" fontId="2" fillId="0" borderId="9" xfId="16" applyFont="1" applyFill="1" applyBorder="1" applyAlignment="1">
      <alignment horizontal="center"/>
    </xf>
    <xf numFmtId="38" fontId="2" fillId="0" borderId="6" xfId="16" applyFont="1" applyFill="1" applyBorder="1" applyAlignment="1">
      <alignment/>
    </xf>
    <xf numFmtId="38" fontId="2" fillId="0" borderId="5" xfId="16" applyFont="1" applyFill="1" applyBorder="1" applyAlignment="1">
      <alignment horizontal="right"/>
    </xf>
    <xf numFmtId="38" fontId="2" fillId="0" borderId="2" xfId="16" applyFont="1" applyFill="1" applyBorder="1" applyAlignment="1">
      <alignment horizontal="right"/>
    </xf>
    <xf numFmtId="38" fontId="2" fillId="0" borderId="10" xfId="16" applyFont="1" applyFill="1" applyBorder="1" applyAlignment="1">
      <alignment horizontal="right"/>
    </xf>
    <xf numFmtId="38" fontId="2" fillId="0" borderId="9" xfId="16" applyFont="1" applyFill="1" applyBorder="1" applyAlignment="1">
      <alignment/>
    </xf>
    <xf numFmtId="38" fontId="2" fillId="0" borderId="8" xfId="16" applyFont="1" applyFill="1" applyBorder="1" applyAlignment="1">
      <alignment horizontal="right"/>
    </xf>
    <xf numFmtId="38" fontId="2" fillId="0" borderId="0" xfId="16" applyFont="1" applyFill="1" applyAlignment="1">
      <alignment horizontal="left" shrinkToFit="1"/>
    </xf>
    <xf numFmtId="38" fontId="2" fillId="0" borderId="3" xfId="16" applyFont="1" applyFill="1" applyBorder="1" applyAlignment="1">
      <alignment horizontal="center" vertical="center"/>
    </xf>
    <xf numFmtId="38" fontId="2" fillId="0" borderId="11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center" vertical="center"/>
    </xf>
    <xf numFmtId="38" fontId="2" fillId="0" borderId="13" xfId="16" applyFont="1" applyFill="1" applyBorder="1" applyAlignment="1">
      <alignment horizontal="center" vertical="center"/>
    </xf>
    <xf numFmtId="38" fontId="2" fillId="0" borderId="0" xfId="16" applyFont="1" applyFill="1" applyAlignment="1">
      <alignment horizontal="left" shrinkToFit="1"/>
    </xf>
    <xf numFmtId="38" fontId="2" fillId="0" borderId="5" xfId="16" applyFont="1" applyFill="1" applyBorder="1" applyAlignment="1">
      <alignment horizontal="center" vertical="center" wrapText="1"/>
    </xf>
    <xf numFmtId="38" fontId="2" fillId="0" borderId="8" xfId="16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left" vertical="center" shrinkToFit="1"/>
    </xf>
    <xf numFmtId="180" fontId="7" fillId="0" borderId="15" xfId="0" applyNumberFormat="1" applyFont="1" applyFill="1" applyBorder="1" applyAlignment="1">
      <alignment vertical="center" shrinkToFit="1"/>
    </xf>
    <xf numFmtId="180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 quotePrefix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 quotePrefix="1">
      <alignment horizontal="center" vertical="center" shrinkToFit="1"/>
    </xf>
    <xf numFmtId="0" fontId="7" fillId="0" borderId="8" xfId="0" applyFont="1" applyFill="1" applyBorder="1" applyAlignment="1" quotePrefix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right" vertical="center" shrinkToFit="1"/>
    </xf>
    <xf numFmtId="0" fontId="8" fillId="0" borderId="5" xfId="0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49" fontId="7" fillId="0" borderId="10" xfId="0" applyNumberFormat="1" applyFont="1" applyFill="1" applyBorder="1" applyAlignment="1">
      <alignment horizontal="left" vertical="center" shrinkToFit="1"/>
    </xf>
    <xf numFmtId="180" fontId="7" fillId="0" borderId="9" xfId="0" applyNumberFormat="1" applyFont="1" applyFill="1" applyBorder="1" applyAlignment="1">
      <alignment vertical="center" shrinkToFit="1"/>
    </xf>
    <xf numFmtId="180" fontId="7" fillId="0" borderId="10" xfId="0" applyNumberFormat="1" applyFont="1" applyFill="1" applyBorder="1" applyAlignment="1">
      <alignment vertical="center" shrinkToFit="1"/>
    </xf>
    <xf numFmtId="49" fontId="7" fillId="0" borderId="14" xfId="0" applyNumberFormat="1" applyFont="1" applyFill="1" applyBorder="1" applyAlignment="1">
      <alignment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80" fontId="7" fillId="0" borderId="15" xfId="16" applyNumberFormat="1" applyFont="1" applyFill="1" applyBorder="1" applyAlignment="1">
      <alignment vertical="center" shrinkToFit="1"/>
    </xf>
    <xf numFmtId="180" fontId="7" fillId="0" borderId="14" xfId="16" applyNumberFormat="1" applyFont="1" applyFill="1" applyBorder="1" applyAlignment="1">
      <alignment vertical="center" shrinkToFit="1"/>
    </xf>
    <xf numFmtId="49" fontId="7" fillId="0" borderId="20" xfId="0" applyNumberFormat="1" applyFont="1" applyFill="1" applyBorder="1" applyAlignment="1">
      <alignment horizontal="left" vertical="center" shrinkToFit="1"/>
    </xf>
    <xf numFmtId="180" fontId="7" fillId="0" borderId="21" xfId="0" applyNumberFormat="1" applyFont="1" applyFill="1" applyBorder="1" applyAlignment="1">
      <alignment vertical="center" shrinkToFit="1"/>
    </xf>
    <xf numFmtId="180" fontId="7" fillId="0" borderId="20" xfId="0" applyNumberFormat="1" applyFont="1" applyFill="1" applyBorder="1" applyAlignment="1">
      <alignment vertical="center" shrinkToFit="1"/>
    </xf>
    <xf numFmtId="49" fontId="7" fillId="0" borderId="18" xfId="0" applyNumberFormat="1" applyFont="1" applyFill="1" applyBorder="1" applyAlignment="1">
      <alignment horizontal="left" vertical="center" shrinkToFit="1"/>
    </xf>
    <xf numFmtId="180" fontId="7" fillId="0" borderId="22" xfId="0" applyNumberFormat="1" applyFont="1" applyFill="1" applyBorder="1" applyAlignment="1">
      <alignment vertical="center" shrinkToFit="1"/>
    </xf>
    <xf numFmtId="180" fontId="7" fillId="0" borderId="18" xfId="0" applyNumberFormat="1" applyFont="1" applyFill="1" applyBorder="1" applyAlignment="1">
      <alignment vertical="center" shrinkToFit="1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177" fontId="7" fillId="0" borderId="10" xfId="0" applyNumberFormat="1" applyFont="1" applyFill="1" applyBorder="1" applyAlignment="1">
      <alignment horizontal="right" vertical="center" shrinkToFit="1"/>
    </xf>
    <xf numFmtId="177" fontId="7" fillId="0" borderId="4" xfId="0" applyNumberFormat="1" applyFont="1" applyFill="1" applyBorder="1" applyAlignment="1">
      <alignment vertical="center" shrinkToFit="1"/>
    </xf>
    <xf numFmtId="177" fontId="7" fillId="0" borderId="10" xfId="0" applyNumberFormat="1" applyFont="1" applyFill="1" applyBorder="1" applyAlignment="1">
      <alignment vertical="center" shrinkToFit="1"/>
    </xf>
    <xf numFmtId="177" fontId="7" fillId="0" borderId="14" xfId="0" applyNumberFormat="1" applyFont="1" applyFill="1" applyBorder="1" applyAlignment="1">
      <alignment vertical="center" shrinkToFit="1"/>
    </xf>
    <xf numFmtId="177" fontId="7" fillId="0" borderId="25" xfId="0" applyNumberFormat="1" applyFont="1" applyFill="1" applyBorder="1" applyAlignment="1">
      <alignment vertical="center" shrinkToFit="1"/>
    </xf>
    <xf numFmtId="177" fontId="7" fillId="0" borderId="26" xfId="0" applyNumberFormat="1" applyFont="1" applyFill="1" applyBorder="1" applyAlignment="1">
      <alignment vertical="center" shrinkToFit="1"/>
    </xf>
    <xf numFmtId="177" fontId="7" fillId="0" borderId="20" xfId="0" applyNumberFormat="1" applyFont="1" applyFill="1" applyBorder="1" applyAlignment="1">
      <alignment vertical="center" shrinkToFit="1"/>
    </xf>
    <xf numFmtId="177" fontId="7" fillId="0" borderId="18" xfId="0" applyNumberFormat="1" applyFont="1" applyFill="1" applyBorder="1" applyAlignment="1">
      <alignment vertical="center" shrinkToFit="1"/>
    </xf>
    <xf numFmtId="177" fontId="7" fillId="0" borderId="27" xfId="0" applyNumberFormat="1" applyFont="1" applyFill="1" applyBorder="1" applyAlignment="1">
      <alignment vertical="center" shrinkToFit="1"/>
    </xf>
    <xf numFmtId="38" fontId="2" fillId="0" borderId="0" xfId="16" applyFont="1" applyAlignment="1">
      <alignment horizontal="left" shrinkToFit="1"/>
    </xf>
    <xf numFmtId="0" fontId="0" fillId="0" borderId="0" xfId="0" applyAlignment="1">
      <alignment horizontal="left" shrinkToFit="1"/>
    </xf>
    <xf numFmtId="38" fontId="2" fillId="0" borderId="0" xfId="16" applyFont="1" applyAlignment="1">
      <alignment horizontal="left"/>
    </xf>
    <xf numFmtId="38" fontId="2" fillId="0" borderId="0" xfId="16" applyFont="1" applyAlignment="1">
      <alignment horizontal="left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38" fontId="2" fillId="0" borderId="6" xfId="16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8" xfId="16" applyFont="1" applyBorder="1" applyAlignment="1">
      <alignment horizontal="distributed" vertical="center"/>
    </xf>
    <xf numFmtId="38" fontId="2" fillId="0" borderId="17" xfId="16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38" fontId="2" fillId="0" borderId="3" xfId="16" applyFont="1" applyBorder="1" applyAlignment="1">
      <alignment horizontal="center" vertical="center"/>
    </xf>
    <xf numFmtId="38" fontId="2" fillId="0" borderId="19" xfId="1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17" xfId="16" applyFont="1" applyFill="1" applyBorder="1" applyAlignment="1">
      <alignment horizontal="center" vertical="center" wrapText="1"/>
    </xf>
    <xf numFmtId="38" fontId="2" fillId="0" borderId="13" xfId="16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5" xfId="0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38" fontId="2" fillId="0" borderId="0" xfId="16" applyFont="1" applyFill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9" fillId="0" borderId="4" xfId="0" applyFont="1" applyBorder="1" applyAlignment="1">
      <alignment/>
    </xf>
    <xf numFmtId="180" fontId="3" fillId="0" borderId="10" xfId="16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38" fontId="3" fillId="0" borderId="10" xfId="16" applyFont="1" applyBorder="1" applyAlignment="1">
      <alignment/>
    </xf>
    <xf numFmtId="38" fontId="3" fillId="0" borderId="9" xfId="16" applyFont="1" applyBorder="1" applyAlignment="1">
      <alignment/>
    </xf>
    <xf numFmtId="38" fontId="3" fillId="0" borderId="4" xfId="16" applyFont="1" applyBorder="1" applyAlignment="1">
      <alignment/>
    </xf>
    <xf numFmtId="38" fontId="3" fillId="0" borderId="10" xfId="16" applyFont="1" applyFill="1" applyBorder="1" applyAlignment="1">
      <alignment/>
    </xf>
    <xf numFmtId="177" fontId="3" fillId="0" borderId="0" xfId="0" applyNumberFormat="1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38" fontId="2" fillId="0" borderId="10" xfId="16" applyFont="1" applyBorder="1" applyAlignment="1">
      <alignment/>
    </xf>
    <xf numFmtId="177" fontId="2" fillId="0" borderId="10" xfId="0" applyNumberFormat="1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10" xfId="16" applyFont="1" applyFill="1" applyBorder="1" applyAlignment="1">
      <alignment/>
    </xf>
    <xf numFmtId="177" fontId="2" fillId="0" borderId="0" xfId="0" applyNumberFormat="1" applyFont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distributed"/>
    </xf>
    <xf numFmtId="38" fontId="2" fillId="0" borderId="9" xfId="16" applyFont="1" applyBorder="1" applyAlignment="1">
      <alignment horizontal="center"/>
    </xf>
    <xf numFmtId="177" fontId="2" fillId="0" borderId="1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38" fontId="2" fillId="0" borderId="4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6" xfId="16" applyFont="1" applyBorder="1" applyAlignment="1">
      <alignment horizontal="distributed"/>
    </xf>
    <xf numFmtId="38" fontId="2" fillId="0" borderId="8" xfId="16" applyFont="1" applyBorder="1" applyAlignment="1">
      <alignment/>
    </xf>
    <xf numFmtId="177" fontId="2" fillId="0" borderId="8" xfId="0" applyNumberFormat="1" applyFont="1" applyBorder="1" applyAlignment="1">
      <alignment/>
    </xf>
    <xf numFmtId="38" fontId="2" fillId="0" borderId="17" xfId="16" applyFont="1" applyBorder="1" applyAlignment="1">
      <alignment/>
    </xf>
    <xf numFmtId="38" fontId="2" fillId="0" borderId="7" xfId="16" applyFont="1" applyBorder="1" applyAlignment="1">
      <alignment/>
    </xf>
    <xf numFmtId="177" fontId="2" fillId="0" borderId="6" xfId="0" applyNumberFormat="1" applyFont="1" applyBorder="1" applyAlignment="1">
      <alignment/>
    </xf>
    <xf numFmtId="38" fontId="2" fillId="0" borderId="17" xfId="16" applyFont="1" applyBorder="1" applyAlignment="1">
      <alignment horizontal="center"/>
    </xf>
    <xf numFmtId="38" fontId="5" fillId="0" borderId="0" xfId="16" applyFont="1" applyBorder="1" applyAlignment="1">
      <alignment horizontal="left" vertical="center"/>
    </xf>
    <xf numFmtId="177" fontId="2" fillId="0" borderId="0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38" fontId="2" fillId="0" borderId="1" xfId="16" applyFont="1" applyBorder="1" applyAlignment="1">
      <alignment horizontal="center"/>
    </xf>
    <xf numFmtId="0" fontId="6" fillId="0" borderId="0" xfId="0" applyFont="1" applyAlignment="1">
      <alignment/>
    </xf>
    <xf numFmtId="38" fontId="2" fillId="0" borderId="0" xfId="16" applyFont="1" applyAlignment="1">
      <alignment/>
    </xf>
    <xf numFmtId="0" fontId="10" fillId="0" borderId="0" xfId="0" applyFont="1" applyBorder="1" applyAlignment="1">
      <alignment horizontal="right"/>
    </xf>
    <xf numFmtId="38" fontId="2" fillId="0" borderId="0" xfId="16" applyFont="1" applyFill="1" applyAlignment="1">
      <alignment horizontal="right" shrinkToFit="1"/>
    </xf>
    <xf numFmtId="183" fontId="2" fillId="0" borderId="0" xfId="16" applyNumberFormat="1" applyFont="1" applyFill="1" applyAlignment="1">
      <alignment horizontal="center"/>
    </xf>
    <xf numFmtId="183" fontId="2" fillId="0" borderId="0" xfId="0" applyNumberFormat="1" applyFont="1" applyFill="1" applyAlignment="1">
      <alignment/>
    </xf>
    <xf numFmtId="38" fontId="2" fillId="0" borderId="1" xfId="16" applyFont="1" applyFill="1" applyBorder="1" applyAlignment="1">
      <alignment horizontal="center" vertical="center"/>
    </xf>
    <xf numFmtId="183" fontId="2" fillId="0" borderId="2" xfId="16" applyNumberFormat="1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right" vertical="center"/>
    </xf>
    <xf numFmtId="183" fontId="2" fillId="0" borderId="4" xfId="16" applyNumberFormat="1" applyFont="1" applyFill="1" applyBorder="1" applyAlignment="1">
      <alignment horizontal="center" vertical="center"/>
    </xf>
    <xf numFmtId="183" fontId="2" fillId="0" borderId="5" xfId="16" applyNumberFormat="1" applyFont="1" applyFill="1" applyBorder="1" applyAlignment="1">
      <alignment horizontal="right"/>
    </xf>
    <xf numFmtId="38" fontId="3" fillId="0" borderId="10" xfId="16" applyFont="1" applyFill="1" applyBorder="1" applyAlignment="1">
      <alignment horizontal="right" shrinkToFit="1"/>
    </xf>
    <xf numFmtId="38" fontId="3" fillId="0" borderId="10" xfId="16" applyFont="1" applyFill="1" applyBorder="1" applyAlignment="1">
      <alignment shrinkToFit="1"/>
    </xf>
    <xf numFmtId="38" fontId="2" fillId="0" borderId="10" xfId="16" applyFont="1" applyFill="1" applyBorder="1" applyAlignment="1">
      <alignment horizontal="right" shrinkToFit="1"/>
    </xf>
    <xf numFmtId="183" fontId="2" fillId="0" borderId="10" xfId="0" applyNumberFormat="1" applyFont="1" applyFill="1" applyBorder="1" applyAlignment="1">
      <alignment horizontal="right" shrinkToFit="1"/>
    </xf>
    <xf numFmtId="183" fontId="2" fillId="0" borderId="10" xfId="0" applyNumberFormat="1" applyFont="1" applyFill="1" applyBorder="1" applyAlignment="1">
      <alignment shrinkToFit="1"/>
    </xf>
    <xf numFmtId="38" fontId="14" fillId="0" borderId="10" xfId="20" applyNumberFormat="1" applyFont="1" applyFill="1" applyBorder="1" applyAlignment="1">
      <alignment horizontal="right"/>
      <protection/>
    </xf>
    <xf numFmtId="38" fontId="14" fillId="0" borderId="10" xfId="20" applyNumberFormat="1" applyFont="1" applyFill="1" applyBorder="1" applyAlignment="1">
      <alignment/>
      <protection/>
    </xf>
    <xf numFmtId="38" fontId="14" fillId="0" borderId="10" xfId="16" applyFont="1" applyFill="1" applyBorder="1" applyAlignment="1">
      <alignment horizontal="right" wrapText="1"/>
    </xf>
    <xf numFmtId="38" fontId="14" fillId="0" borderId="10" xfId="16" applyFont="1" applyFill="1" applyBorder="1" applyAlignment="1">
      <alignment wrapText="1"/>
    </xf>
    <xf numFmtId="38" fontId="2" fillId="0" borderId="9" xfId="16" applyFont="1" applyFill="1" applyBorder="1" applyAlignment="1">
      <alignment horizontal="right" shrinkToFit="1"/>
    </xf>
    <xf numFmtId="176" fontId="2" fillId="0" borderId="4" xfId="0" applyNumberFormat="1" applyFont="1" applyFill="1" applyBorder="1" applyAlignment="1">
      <alignment horizontal="right" shrinkToFit="1"/>
    </xf>
    <xf numFmtId="38" fontId="2" fillId="0" borderId="10" xfId="16" applyFont="1" applyFill="1" applyBorder="1" applyAlignment="1">
      <alignment shrinkToFit="1"/>
    </xf>
    <xf numFmtId="183" fontId="2" fillId="0" borderId="8" xfId="0" applyNumberFormat="1" applyFont="1" applyFill="1" applyBorder="1" applyAlignment="1">
      <alignment horizontal="right"/>
    </xf>
    <xf numFmtId="183" fontId="2" fillId="0" borderId="8" xfId="0" applyNumberFormat="1" applyFont="1" applyFill="1" applyBorder="1" applyAlignment="1">
      <alignment/>
    </xf>
    <xf numFmtId="38" fontId="2" fillId="0" borderId="19" xfId="16" applyFont="1" applyFill="1" applyBorder="1" applyAlignment="1">
      <alignment horizontal="center"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8" fontId="2" fillId="0" borderId="5" xfId="16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8" fontId="2" fillId="0" borderId="19" xfId="16" applyFont="1" applyFill="1" applyBorder="1" applyAlignment="1">
      <alignment horizontal="right"/>
    </xf>
    <xf numFmtId="176" fontId="2" fillId="0" borderId="2" xfId="16" applyNumberFormat="1" applyFont="1" applyFill="1" applyBorder="1" applyAlignment="1">
      <alignment horizontal="right"/>
    </xf>
    <xf numFmtId="183" fontId="2" fillId="0" borderId="19" xfId="16" applyNumberFormat="1" applyFont="1" applyFill="1" applyBorder="1" applyAlignment="1">
      <alignment horizontal="right"/>
    </xf>
    <xf numFmtId="38" fontId="2" fillId="0" borderId="1" xfId="16" applyFont="1" applyFill="1" applyBorder="1" applyAlignment="1">
      <alignment horizontal="right"/>
    </xf>
    <xf numFmtId="38" fontId="3" fillId="0" borderId="9" xfId="16" applyFont="1" applyFill="1" applyBorder="1" applyAlignment="1">
      <alignment horizontal="right" shrinkToFit="1"/>
    </xf>
    <xf numFmtId="177" fontId="3" fillId="0" borderId="4" xfId="0" applyNumberFormat="1" applyFont="1" applyFill="1" applyBorder="1" applyAlignment="1">
      <alignment horizontal="right" shrinkToFit="1"/>
    </xf>
    <xf numFmtId="177" fontId="3" fillId="0" borderId="10" xfId="0" applyNumberFormat="1" applyFont="1" applyFill="1" applyBorder="1" applyAlignment="1">
      <alignment horizontal="right" shrinkToFit="1"/>
    </xf>
    <xf numFmtId="176" fontId="3" fillId="0" borderId="4" xfId="0" applyNumberFormat="1" applyFont="1" applyFill="1" applyBorder="1" applyAlignment="1">
      <alignment horizontal="right" shrinkToFit="1"/>
    </xf>
    <xf numFmtId="177" fontId="3" fillId="0" borderId="0" xfId="0" applyNumberFormat="1" applyFont="1" applyFill="1" applyBorder="1" applyAlignment="1">
      <alignment horizontal="right" shrinkToFit="1"/>
    </xf>
    <xf numFmtId="177" fontId="3" fillId="0" borderId="10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right" shrinkToFit="1"/>
    </xf>
    <xf numFmtId="177" fontId="2" fillId="0" borderId="10" xfId="0" applyNumberFormat="1" applyFont="1" applyFill="1" applyBorder="1" applyAlignment="1">
      <alignment horizontal="right" shrinkToFit="1"/>
    </xf>
    <xf numFmtId="38" fontId="2" fillId="0" borderId="0" xfId="16" applyFont="1" applyFill="1" applyBorder="1" applyAlignment="1">
      <alignment horizontal="right" shrinkToFit="1"/>
    </xf>
    <xf numFmtId="183" fontId="2" fillId="0" borderId="9" xfId="0" applyNumberFormat="1" applyFont="1" applyFill="1" applyBorder="1" applyAlignment="1">
      <alignment horizontal="right" shrinkToFit="1"/>
    </xf>
    <xf numFmtId="177" fontId="2" fillId="0" borderId="0" xfId="0" applyNumberFormat="1" applyFont="1" applyFill="1" applyBorder="1" applyAlignment="1">
      <alignment horizontal="right" shrinkToFit="1"/>
    </xf>
    <xf numFmtId="177" fontId="2" fillId="0" borderId="10" xfId="0" applyNumberFormat="1" applyFont="1" applyFill="1" applyBorder="1" applyAlignment="1">
      <alignment horizontal="right"/>
    </xf>
    <xf numFmtId="38" fontId="13" fillId="0" borderId="9" xfId="16" applyFont="1" applyFill="1" applyBorder="1" applyAlignment="1">
      <alignment horizontal="right" shrinkToFit="1"/>
    </xf>
    <xf numFmtId="38" fontId="13" fillId="0" borderId="0" xfId="16" applyFont="1" applyFill="1" applyBorder="1" applyAlignment="1">
      <alignment horizontal="right" shrinkToFit="1"/>
    </xf>
    <xf numFmtId="183" fontId="2" fillId="0" borderId="9" xfId="0" applyNumberFormat="1" applyFont="1" applyFill="1" applyBorder="1" applyAlignment="1">
      <alignment wrapText="1" shrinkToFit="1"/>
    </xf>
    <xf numFmtId="183" fontId="2" fillId="0" borderId="9" xfId="0" applyNumberFormat="1" applyFont="1" applyFill="1" applyBorder="1" applyAlignment="1">
      <alignment horizontal="right" wrapText="1" shrinkToFit="1"/>
    </xf>
    <xf numFmtId="183" fontId="2" fillId="0" borderId="9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/>
    </xf>
    <xf numFmtId="38" fontId="2" fillId="0" borderId="17" xfId="16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176" fontId="2" fillId="0" borderId="7" xfId="0" applyNumberFormat="1" applyFont="1" applyFill="1" applyBorder="1" applyAlignment="1">
      <alignment horizontal="right"/>
    </xf>
    <xf numFmtId="183" fontId="2" fillId="0" borderId="17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371475</xdr:colOff>
      <xdr:row>0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8954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showGridLines="0" tabSelected="1" workbookViewId="0" topLeftCell="B1">
      <selection activeCell="G17" sqref="G17"/>
    </sheetView>
  </sheetViews>
  <sheetFormatPr defaultColWidth="9.00390625" defaultRowHeight="13.5"/>
  <cols>
    <col min="1" max="1" width="9.125" style="52" customWidth="1"/>
    <col min="2" max="2" width="7.50390625" style="52" customWidth="1"/>
    <col min="3" max="3" width="6.375" style="52" customWidth="1"/>
    <col min="4" max="4" width="6.50390625" style="52" customWidth="1"/>
    <col min="5" max="5" width="8.125" style="52" customWidth="1"/>
    <col min="6" max="6" width="6.375" style="52" customWidth="1"/>
    <col min="7" max="7" width="6.50390625" style="52" customWidth="1"/>
    <col min="8" max="8" width="10.00390625" style="52" customWidth="1"/>
    <col min="9" max="9" width="6.375" style="52" customWidth="1"/>
    <col min="10" max="10" width="6.50390625" style="52" customWidth="1"/>
    <col min="11" max="11" width="8.375" style="52" customWidth="1"/>
    <col min="12" max="12" width="6.375" style="52" customWidth="1"/>
    <col min="13" max="13" width="6.50390625" style="52" customWidth="1"/>
    <col min="14" max="16384" width="9.00390625" style="52" customWidth="1"/>
  </cols>
  <sheetData>
    <row r="1" ht="28.5" customHeight="1">
      <c r="A1" s="51" t="s">
        <v>67</v>
      </c>
    </row>
    <row r="2" ht="14.25" customHeight="1"/>
    <row r="3" spans="1:13" ht="28.5" customHeight="1">
      <c r="A3" s="53"/>
      <c r="B3" s="54" t="s">
        <v>66</v>
      </c>
      <c r="C3" s="77"/>
      <c r="D3" s="78"/>
      <c r="E3" s="54" t="s">
        <v>68</v>
      </c>
      <c r="F3" s="77"/>
      <c r="G3" s="78"/>
      <c r="H3" s="54" t="s">
        <v>69</v>
      </c>
      <c r="I3" s="77"/>
      <c r="J3" s="78"/>
      <c r="K3" s="54" t="s">
        <v>70</v>
      </c>
      <c r="L3" s="77"/>
      <c r="M3" s="78"/>
    </row>
    <row r="4" spans="1:13" ht="28.5" customHeight="1">
      <c r="A4" s="55" t="s">
        <v>71</v>
      </c>
      <c r="B4" s="56" t="s">
        <v>72</v>
      </c>
      <c r="C4" s="57" t="s">
        <v>73</v>
      </c>
      <c r="D4" s="58" t="s">
        <v>74</v>
      </c>
      <c r="E4" s="59" t="s">
        <v>72</v>
      </c>
      <c r="F4" s="57" t="s">
        <v>73</v>
      </c>
      <c r="G4" s="59" t="s">
        <v>74</v>
      </c>
      <c r="H4" s="59" t="s">
        <v>72</v>
      </c>
      <c r="I4" s="57" t="s">
        <v>73</v>
      </c>
      <c r="J4" s="59" t="s">
        <v>74</v>
      </c>
      <c r="K4" s="55" t="s">
        <v>75</v>
      </c>
      <c r="L4" s="57" t="s">
        <v>73</v>
      </c>
      <c r="M4" s="55" t="s">
        <v>76</v>
      </c>
    </row>
    <row r="5" spans="1:13" ht="15" customHeight="1">
      <c r="A5" s="60"/>
      <c r="B5" s="61"/>
      <c r="C5" s="62" t="s">
        <v>87</v>
      </c>
      <c r="D5" s="63" t="s">
        <v>88</v>
      </c>
      <c r="E5" s="62" t="s">
        <v>77</v>
      </c>
      <c r="F5" s="62" t="s">
        <v>7</v>
      </c>
      <c r="G5" s="62" t="s">
        <v>89</v>
      </c>
      <c r="H5" s="62" t="s">
        <v>79</v>
      </c>
      <c r="I5" s="62" t="s">
        <v>7</v>
      </c>
      <c r="J5" s="62" t="s">
        <v>89</v>
      </c>
      <c r="K5" s="62" t="s">
        <v>79</v>
      </c>
      <c r="L5" s="62" t="s">
        <v>7</v>
      </c>
      <c r="M5" s="62" t="s">
        <v>89</v>
      </c>
    </row>
    <row r="6" spans="1:15" s="49" customFormat="1" ht="28.5" customHeight="1">
      <c r="A6" s="64" t="s">
        <v>80</v>
      </c>
      <c r="B6" s="65">
        <v>9918</v>
      </c>
      <c r="C6" s="79" t="s">
        <v>90</v>
      </c>
      <c r="D6" s="80">
        <f aca="true" t="shared" si="0" ref="D6:D14">+ROUND(B6/$B$14*100,1)</f>
        <v>136</v>
      </c>
      <c r="E6" s="66">
        <v>107536</v>
      </c>
      <c r="F6" s="81">
        <v>0.7</v>
      </c>
      <c r="G6" s="81">
        <f aca="true" t="shared" si="1" ref="G6:G14">+ROUND(E6/$E$14*100,1)</f>
        <v>114.3</v>
      </c>
      <c r="H6" s="66">
        <v>1175566</v>
      </c>
      <c r="I6" s="81">
        <v>13.1</v>
      </c>
      <c r="J6" s="81">
        <f aca="true" t="shared" si="2" ref="J6:J14">+ROUND(H6/$H$14*100,1)</f>
        <v>58.4</v>
      </c>
      <c r="K6" s="66">
        <v>480303</v>
      </c>
      <c r="L6" s="81">
        <v>7.4</v>
      </c>
      <c r="M6" s="81">
        <f aca="true" t="shared" si="3" ref="M6:M14">+ROUND(K6/$K$14*100,1)</f>
        <v>52.8</v>
      </c>
      <c r="O6" s="50"/>
    </row>
    <row r="7" spans="1:15" s="49" customFormat="1" ht="28.5" customHeight="1">
      <c r="A7" s="67" t="s">
        <v>81</v>
      </c>
      <c r="B7" s="47">
        <v>10398</v>
      </c>
      <c r="C7" s="82">
        <f>+ROUND((B7/B6-1)*100,1)</f>
        <v>4.8</v>
      </c>
      <c r="D7" s="83">
        <f t="shared" si="0"/>
        <v>142.6</v>
      </c>
      <c r="E7" s="48">
        <v>110984</v>
      </c>
      <c r="F7" s="82">
        <f aca="true" t="shared" si="4" ref="F7:F16">+ROUND((E7/E6-1)*100,1)</f>
        <v>3.2</v>
      </c>
      <c r="G7" s="82">
        <f t="shared" si="1"/>
        <v>118</v>
      </c>
      <c r="H7" s="48">
        <v>1384930</v>
      </c>
      <c r="I7" s="82">
        <f aca="true" t="shared" si="5" ref="I7:I16">+ROUND((H7/H6-1)*100,1)</f>
        <v>17.8</v>
      </c>
      <c r="J7" s="82">
        <f t="shared" si="2"/>
        <v>68.8</v>
      </c>
      <c r="K7" s="48">
        <v>578036</v>
      </c>
      <c r="L7" s="82">
        <f aca="true" t="shared" si="6" ref="L7:L16">+ROUND((K7/K6-1)*100,1)</f>
        <v>20.3</v>
      </c>
      <c r="M7" s="82">
        <f t="shared" si="3"/>
        <v>63.5</v>
      </c>
      <c r="O7" s="50"/>
    </row>
    <row r="8" spans="1:15" s="49" customFormat="1" ht="28.5" customHeight="1">
      <c r="A8" s="67" t="s">
        <v>82</v>
      </c>
      <c r="B8" s="47">
        <v>9845</v>
      </c>
      <c r="C8" s="82">
        <f aca="true" t="shared" si="7" ref="C8:C16">+ROUND((B8/B7-1)*100,1)</f>
        <v>-5.3</v>
      </c>
      <c r="D8" s="83">
        <f t="shared" si="0"/>
        <v>135</v>
      </c>
      <c r="E8" s="48">
        <v>110560</v>
      </c>
      <c r="F8" s="82">
        <f t="shared" si="4"/>
        <v>-0.4</v>
      </c>
      <c r="G8" s="82">
        <f t="shared" si="1"/>
        <v>117.5</v>
      </c>
      <c r="H8" s="48">
        <v>1632725</v>
      </c>
      <c r="I8" s="82">
        <f t="shared" si="5"/>
        <v>17.9</v>
      </c>
      <c r="J8" s="82">
        <f t="shared" si="2"/>
        <v>81.1</v>
      </c>
      <c r="K8" s="48">
        <v>650126</v>
      </c>
      <c r="L8" s="82">
        <f t="shared" si="6"/>
        <v>12.5</v>
      </c>
      <c r="M8" s="82">
        <f t="shared" si="3"/>
        <v>71.4</v>
      </c>
      <c r="O8" s="50"/>
    </row>
    <row r="9" spans="1:15" s="49" customFormat="1" ht="28.5" customHeight="1">
      <c r="A9" s="46" t="s">
        <v>83</v>
      </c>
      <c r="B9" s="47">
        <v>9128</v>
      </c>
      <c r="C9" s="82">
        <f t="shared" si="7"/>
        <v>-7.3</v>
      </c>
      <c r="D9" s="83">
        <f t="shared" si="0"/>
        <v>125.2</v>
      </c>
      <c r="E9" s="48">
        <v>107597</v>
      </c>
      <c r="F9" s="82">
        <f t="shared" si="4"/>
        <v>-2.7</v>
      </c>
      <c r="G9" s="82">
        <f t="shared" si="1"/>
        <v>114.4</v>
      </c>
      <c r="H9" s="48">
        <v>1710539</v>
      </c>
      <c r="I9" s="82">
        <f t="shared" si="5"/>
        <v>4.8</v>
      </c>
      <c r="J9" s="82">
        <f t="shared" si="2"/>
        <v>85</v>
      </c>
      <c r="K9" s="48">
        <v>729755</v>
      </c>
      <c r="L9" s="82">
        <f t="shared" si="6"/>
        <v>12.2</v>
      </c>
      <c r="M9" s="82">
        <f t="shared" si="3"/>
        <v>80.2</v>
      </c>
      <c r="O9" s="50"/>
    </row>
    <row r="10" spans="1:15" s="49" customFormat="1" ht="28.5" customHeight="1">
      <c r="A10" s="68" t="s">
        <v>84</v>
      </c>
      <c r="B10" s="47">
        <v>9097</v>
      </c>
      <c r="C10" s="82">
        <f t="shared" si="7"/>
        <v>-0.3</v>
      </c>
      <c r="D10" s="83">
        <f t="shared" si="0"/>
        <v>124.8</v>
      </c>
      <c r="E10" s="48">
        <v>110617</v>
      </c>
      <c r="F10" s="82">
        <f t="shared" si="4"/>
        <v>2.8</v>
      </c>
      <c r="G10" s="82">
        <f t="shared" si="1"/>
        <v>117.6</v>
      </c>
      <c r="H10" s="48">
        <v>2009212</v>
      </c>
      <c r="I10" s="82">
        <f t="shared" si="5"/>
        <v>17.5</v>
      </c>
      <c r="J10" s="82">
        <f t="shared" si="2"/>
        <v>99.8</v>
      </c>
      <c r="K10" s="48">
        <v>862660</v>
      </c>
      <c r="L10" s="82">
        <f t="shared" si="6"/>
        <v>18.2</v>
      </c>
      <c r="M10" s="82">
        <f t="shared" si="3"/>
        <v>94.8</v>
      </c>
      <c r="O10" s="50"/>
    </row>
    <row r="11" spans="1:15" s="49" customFormat="1" ht="28.5" customHeight="1">
      <c r="A11" s="46" t="s">
        <v>85</v>
      </c>
      <c r="B11" s="47">
        <v>8726</v>
      </c>
      <c r="C11" s="82">
        <f t="shared" si="7"/>
        <v>-4.1</v>
      </c>
      <c r="D11" s="83">
        <f t="shared" si="0"/>
        <v>119.7</v>
      </c>
      <c r="E11" s="48">
        <v>108502</v>
      </c>
      <c r="F11" s="82">
        <f t="shared" si="4"/>
        <v>-1.9</v>
      </c>
      <c r="G11" s="82">
        <f t="shared" si="1"/>
        <v>115.3</v>
      </c>
      <c r="H11" s="48">
        <v>1971467</v>
      </c>
      <c r="I11" s="82">
        <f t="shared" si="5"/>
        <v>-1.9</v>
      </c>
      <c r="J11" s="82">
        <f t="shared" si="2"/>
        <v>97.9</v>
      </c>
      <c r="K11" s="48">
        <v>896548</v>
      </c>
      <c r="L11" s="82">
        <f t="shared" si="6"/>
        <v>3.9</v>
      </c>
      <c r="M11" s="82">
        <f t="shared" si="3"/>
        <v>98.5</v>
      </c>
      <c r="O11" s="50"/>
    </row>
    <row r="12" spans="1:15" s="49" customFormat="1" ht="28.5" customHeight="1">
      <c r="A12" s="46" t="s">
        <v>86</v>
      </c>
      <c r="B12" s="47">
        <v>8240</v>
      </c>
      <c r="C12" s="82">
        <f t="shared" si="7"/>
        <v>-5.6</v>
      </c>
      <c r="D12" s="83">
        <f t="shared" si="0"/>
        <v>113</v>
      </c>
      <c r="E12" s="48">
        <v>103555</v>
      </c>
      <c r="F12" s="82">
        <f t="shared" si="4"/>
        <v>-4.6</v>
      </c>
      <c r="G12" s="82">
        <f t="shared" si="1"/>
        <v>110.1</v>
      </c>
      <c r="H12" s="48">
        <v>1967319</v>
      </c>
      <c r="I12" s="82">
        <f t="shared" si="5"/>
        <v>-0.2</v>
      </c>
      <c r="J12" s="82">
        <f t="shared" si="2"/>
        <v>97.7</v>
      </c>
      <c r="K12" s="48">
        <v>878498</v>
      </c>
      <c r="L12" s="82">
        <f t="shared" si="6"/>
        <v>-2</v>
      </c>
      <c r="M12" s="82">
        <f t="shared" si="3"/>
        <v>96.5</v>
      </c>
      <c r="O12" s="50"/>
    </row>
    <row r="13" spans="1:15" s="49" customFormat="1" ht="28.5" customHeight="1">
      <c r="A13" s="46" t="s">
        <v>91</v>
      </c>
      <c r="B13" s="47">
        <v>7902</v>
      </c>
      <c r="C13" s="82">
        <f t="shared" si="7"/>
        <v>-4.1</v>
      </c>
      <c r="D13" s="83">
        <f t="shared" si="0"/>
        <v>108.4</v>
      </c>
      <c r="E13" s="48">
        <v>99904</v>
      </c>
      <c r="F13" s="82">
        <f t="shared" si="4"/>
        <v>-3.5</v>
      </c>
      <c r="G13" s="82">
        <f t="shared" si="1"/>
        <v>106.2</v>
      </c>
      <c r="H13" s="48">
        <v>1986035</v>
      </c>
      <c r="I13" s="82">
        <f t="shared" si="5"/>
        <v>1</v>
      </c>
      <c r="J13" s="82">
        <f t="shared" si="2"/>
        <v>98.6</v>
      </c>
      <c r="K13" s="48">
        <v>896004</v>
      </c>
      <c r="L13" s="82">
        <f t="shared" si="6"/>
        <v>2</v>
      </c>
      <c r="M13" s="82">
        <f t="shared" si="3"/>
        <v>98.4</v>
      </c>
      <c r="O13" s="50"/>
    </row>
    <row r="14" spans="1:15" s="49" customFormat="1" ht="28.5" customHeight="1">
      <c r="A14" s="46" t="s">
        <v>92</v>
      </c>
      <c r="B14" s="69">
        <v>7292</v>
      </c>
      <c r="C14" s="82">
        <f t="shared" si="7"/>
        <v>-7.7</v>
      </c>
      <c r="D14" s="83">
        <f t="shared" si="0"/>
        <v>100</v>
      </c>
      <c r="E14" s="70">
        <v>94078</v>
      </c>
      <c r="F14" s="82">
        <f t="shared" si="4"/>
        <v>-5.8</v>
      </c>
      <c r="G14" s="82">
        <f t="shared" si="1"/>
        <v>100</v>
      </c>
      <c r="H14" s="48">
        <v>2013484</v>
      </c>
      <c r="I14" s="82">
        <f t="shared" si="5"/>
        <v>1.4</v>
      </c>
      <c r="J14" s="82">
        <f t="shared" si="2"/>
        <v>100</v>
      </c>
      <c r="K14" s="48">
        <v>910356</v>
      </c>
      <c r="L14" s="82">
        <f t="shared" si="6"/>
        <v>1.6</v>
      </c>
      <c r="M14" s="82">
        <f t="shared" si="3"/>
        <v>100</v>
      </c>
      <c r="O14" s="50"/>
    </row>
    <row r="15" spans="1:15" s="49" customFormat="1" ht="28.5" customHeight="1">
      <c r="A15" s="71" t="s">
        <v>93</v>
      </c>
      <c r="B15" s="72">
        <v>6217</v>
      </c>
      <c r="C15" s="82">
        <f t="shared" si="7"/>
        <v>-14.7</v>
      </c>
      <c r="D15" s="84">
        <f>+ROUND(B15/$B$14*100,1)</f>
        <v>85.3</v>
      </c>
      <c r="E15" s="73">
        <v>83873</v>
      </c>
      <c r="F15" s="82">
        <f t="shared" si="4"/>
        <v>-10.8</v>
      </c>
      <c r="G15" s="85">
        <f>+ROUND(E15/$E$14*100,1)</f>
        <v>89.2</v>
      </c>
      <c r="H15" s="73">
        <v>1776536</v>
      </c>
      <c r="I15" s="82">
        <f t="shared" si="5"/>
        <v>-11.8</v>
      </c>
      <c r="J15" s="85">
        <f>+ROUND(H15/$H$14*100,1)</f>
        <v>88.2</v>
      </c>
      <c r="K15" s="73">
        <v>792187</v>
      </c>
      <c r="L15" s="82">
        <f t="shared" si="6"/>
        <v>-13</v>
      </c>
      <c r="M15" s="85">
        <f>+ROUND(K15/$K$14*100,1)</f>
        <v>87</v>
      </c>
      <c r="O15" s="50"/>
    </row>
    <row r="16" spans="1:15" s="49" customFormat="1" ht="28.5" customHeight="1">
      <c r="A16" s="74" t="s">
        <v>94</v>
      </c>
      <c r="B16" s="75">
        <v>5793</v>
      </c>
      <c r="C16" s="86">
        <f t="shared" si="7"/>
        <v>-6.8</v>
      </c>
      <c r="D16" s="87">
        <f>+ROUND(B16/$B$14*100,1)</f>
        <v>79.4</v>
      </c>
      <c r="E16" s="76">
        <v>80567</v>
      </c>
      <c r="F16" s="86">
        <f t="shared" si="4"/>
        <v>-3.9</v>
      </c>
      <c r="G16" s="86">
        <f>+ROUND(E16/$E$14*100,1)</f>
        <v>85.6</v>
      </c>
      <c r="H16" s="76">
        <v>1879565</v>
      </c>
      <c r="I16" s="86">
        <f t="shared" si="5"/>
        <v>5.8</v>
      </c>
      <c r="J16" s="86">
        <f>+ROUND(H16/$H$14*100,1)</f>
        <v>93.3</v>
      </c>
      <c r="K16" s="76">
        <v>819245</v>
      </c>
      <c r="L16" s="86">
        <f t="shared" si="6"/>
        <v>3.4</v>
      </c>
      <c r="M16" s="86">
        <f>+ROUND(K16/$K$14*100,1)</f>
        <v>90</v>
      </c>
      <c r="O16" s="50"/>
    </row>
  </sheetData>
  <mergeCells count="4">
    <mergeCell ref="B3:D3"/>
    <mergeCell ref="E3:G3"/>
    <mergeCell ref="H3:J3"/>
    <mergeCell ref="K3:M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showGridLines="0" workbookViewId="0" topLeftCell="A1">
      <selection activeCell="Y3" sqref="Y3"/>
    </sheetView>
  </sheetViews>
  <sheetFormatPr defaultColWidth="9.00390625" defaultRowHeight="24.75" customHeight="1"/>
  <cols>
    <col min="1" max="1" width="2.875" style="92" customWidth="1"/>
    <col min="2" max="2" width="17.125" style="92" bestFit="1" customWidth="1"/>
    <col min="3" max="3" width="7.125" style="92" customWidth="1"/>
    <col min="4" max="4" width="7.125" style="171" customWidth="1"/>
    <col min="5" max="5" width="6.25390625" style="92" customWidth="1"/>
    <col min="6" max="6" width="8.50390625" style="92" customWidth="1"/>
    <col min="7" max="7" width="8.125" style="92" customWidth="1"/>
    <col min="8" max="8" width="8.125" style="171" customWidth="1"/>
    <col min="9" max="9" width="6.25390625" style="92" customWidth="1"/>
    <col min="10" max="10" width="8.50390625" style="92" customWidth="1"/>
    <col min="11" max="11" width="12.75390625" style="92" customWidth="1"/>
    <col min="12" max="12" width="12.375" style="171" bestFit="1" customWidth="1"/>
    <col min="13" max="13" width="5.875" style="92" customWidth="1"/>
    <col min="14" max="14" width="7.625" style="92" customWidth="1"/>
    <col min="15" max="15" width="11.25390625" style="1" customWidth="1"/>
    <col min="16" max="16" width="11.25390625" style="2" customWidth="1"/>
    <col min="17" max="17" width="8.375" style="92" customWidth="1"/>
    <col min="18" max="18" width="11.25390625" style="171" customWidth="1"/>
    <col min="19" max="19" width="5.875" style="92" customWidth="1"/>
    <col min="20" max="20" width="12.75390625" style="171" customWidth="1"/>
    <col min="21" max="21" width="5.875" style="92" customWidth="1"/>
    <col min="22" max="22" width="5.50390625" style="92" customWidth="1"/>
    <col min="23" max="25" width="9.00390625" style="92" customWidth="1"/>
    <col min="26" max="26" width="10.50390625" style="92" bestFit="1" customWidth="1"/>
    <col min="27" max="27" width="9.50390625" style="92" bestFit="1" customWidth="1"/>
    <col min="28" max="16384" width="9.00390625" style="92" customWidth="1"/>
  </cols>
  <sheetData>
    <row r="1" spans="1:22" ht="24.75" customHeight="1">
      <c r="A1" s="88" t="s">
        <v>95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 t="s">
        <v>96</v>
      </c>
      <c r="M1" s="90"/>
      <c r="N1" s="90"/>
      <c r="O1" s="90"/>
      <c r="P1" s="91"/>
      <c r="Q1" s="91"/>
      <c r="R1" s="91"/>
      <c r="S1" s="91"/>
      <c r="T1" s="91"/>
      <c r="U1" s="91"/>
      <c r="V1" s="91"/>
    </row>
    <row r="2" spans="4:20" s="93" customFormat="1" ht="24.75" customHeight="1">
      <c r="D2" s="94"/>
      <c r="H2" s="94"/>
      <c r="L2" s="94"/>
      <c r="O2" s="25"/>
      <c r="P2" s="32"/>
      <c r="R2" s="94"/>
      <c r="T2" s="94"/>
    </row>
    <row r="3" spans="1:22" ht="24.75" customHeight="1">
      <c r="A3" s="95" t="s">
        <v>97</v>
      </c>
      <c r="B3" s="96"/>
      <c r="C3" s="97" t="s">
        <v>98</v>
      </c>
      <c r="D3" s="97"/>
      <c r="E3" s="97"/>
      <c r="F3" s="97"/>
      <c r="G3" s="97" t="s">
        <v>99</v>
      </c>
      <c r="H3" s="97"/>
      <c r="I3" s="97"/>
      <c r="J3" s="97"/>
      <c r="K3" s="98" t="s">
        <v>100</v>
      </c>
      <c r="L3" s="99"/>
      <c r="M3" s="99"/>
      <c r="N3" s="100"/>
      <c r="O3" s="97" t="s">
        <v>101</v>
      </c>
      <c r="P3" s="97"/>
      <c r="Q3" s="97"/>
      <c r="R3" s="101" t="s">
        <v>102</v>
      </c>
      <c r="S3" s="101"/>
      <c r="T3" s="101" t="s">
        <v>103</v>
      </c>
      <c r="U3" s="102"/>
      <c r="V3" s="103" t="s">
        <v>104</v>
      </c>
    </row>
    <row r="4" spans="1:22" ht="24.75" customHeight="1">
      <c r="A4" s="104"/>
      <c r="B4" s="105"/>
      <c r="C4" s="106" t="s">
        <v>105</v>
      </c>
      <c r="D4" s="107" t="s">
        <v>106</v>
      </c>
      <c r="E4" s="107"/>
      <c r="F4" s="106" t="s">
        <v>107</v>
      </c>
      <c r="G4" s="106" t="s">
        <v>105</v>
      </c>
      <c r="H4" s="107" t="s">
        <v>106</v>
      </c>
      <c r="I4" s="107"/>
      <c r="J4" s="106" t="s">
        <v>107</v>
      </c>
      <c r="K4" s="108" t="s">
        <v>108</v>
      </c>
      <c r="L4" s="99" t="s">
        <v>106</v>
      </c>
      <c r="M4" s="100"/>
      <c r="N4" s="106" t="s">
        <v>107</v>
      </c>
      <c r="O4" s="109" t="s">
        <v>109</v>
      </c>
      <c r="P4" s="44" t="s">
        <v>110</v>
      </c>
      <c r="Q4" s="106" t="s">
        <v>107</v>
      </c>
      <c r="R4" s="44" t="s">
        <v>110</v>
      </c>
      <c r="S4" s="110" t="s">
        <v>6</v>
      </c>
      <c r="T4" s="44" t="s">
        <v>110</v>
      </c>
      <c r="U4" s="111" t="s">
        <v>6</v>
      </c>
      <c r="V4" s="112"/>
    </row>
    <row r="5" spans="1:22" s="93" customFormat="1" ht="24.75" customHeight="1">
      <c r="A5" s="113"/>
      <c r="B5" s="114"/>
      <c r="C5" s="106"/>
      <c r="D5" s="115" t="s">
        <v>75</v>
      </c>
      <c r="E5" s="116" t="s">
        <v>6</v>
      </c>
      <c r="F5" s="106"/>
      <c r="G5" s="106"/>
      <c r="H5" s="115" t="s">
        <v>75</v>
      </c>
      <c r="I5" s="116" t="s">
        <v>6</v>
      </c>
      <c r="J5" s="106"/>
      <c r="K5" s="117"/>
      <c r="L5" s="118" t="s">
        <v>75</v>
      </c>
      <c r="M5" s="116" t="s">
        <v>6</v>
      </c>
      <c r="N5" s="106"/>
      <c r="O5" s="119"/>
      <c r="P5" s="45"/>
      <c r="Q5" s="106"/>
      <c r="R5" s="45"/>
      <c r="S5" s="120"/>
      <c r="T5" s="45"/>
      <c r="U5" s="121"/>
      <c r="V5" s="122"/>
    </row>
    <row r="6" spans="1:27" s="133" customFormat="1" ht="24.75" customHeight="1">
      <c r="A6" s="123"/>
      <c r="B6" s="124"/>
      <c r="C6" s="125"/>
      <c r="D6" s="126"/>
      <c r="E6" s="125" t="s">
        <v>111</v>
      </c>
      <c r="F6" s="123" t="s">
        <v>111</v>
      </c>
      <c r="G6" s="125" t="s">
        <v>112</v>
      </c>
      <c r="H6" s="127" t="s">
        <v>112</v>
      </c>
      <c r="I6" s="125" t="s">
        <v>113</v>
      </c>
      <c r="J6" s="123" t="s">
        <v>113</v>
      </c>
      <c r="K6" s="128" t="s">
        <v>9</v>
      </c>
      <c r="L6" s="129" t="s">
        <v>9</v>
      </c>
      <c r="M6" s="125" t="s">
        <v>113</v>
      </c>
      <c r="N6" s="123" t="s">
        <v>113</v>
      </c>
      <c r="O6" s="130" t="s">
        <v>9</v>
      </c>
      <c r="P6" s="131" t="s">
        <v>9</v>
      </c>
      <c r="Q6" s="125" t="s">
        <v>113</v>
      </c>
      <c r="R6" s="127" t="s">
        <v>9</v>
      </c>
      <c r="S6" s="125" t="s">
        <v>114</v>
      </c>
      <c r="T6" s="126" t="s">
        <v>9</v>
      </c>
      <c r="U6" s="123" t="s">
        <v>114</v>
      </c>
      <c r="V6" s="132"/>
      <c r="W6" s="92"/>
      <c r="X6" s="92"/>
      <c r="Y6" s="92"/>
      <c r="Z6" s="92"/>
      <c r="AA6" s="92"/>
    </row>
    <row r="7" spans="1:27" s="144" customFormat="1" ht="24.75" customHeight="1">
      <c r="A7" s="134" t="s">
        <v>115</v>
      </c>
      <c r="B7" s="135"/>
      <c r="C7" s="136">
        <f>SUM(C9:C32)</f>
        <v>6217</v>
      </c>
      <c r="D7" s="136">
        <f>SUM(D9:D32)</f>
        <v>5793</v>
      </c>
      <c r="E7" s="137">
        <f>D7/$D$7*100</f>
        <v>100</v>
      </c>
      <c r="F7" s="137">
        <f>(D7-C7)/C7*100</f>
        <v>-6.8200096509570525</v>
      </c>
      <c r="G7" s="138">
        <v>83873</v>
      </c>
      <c r="H7" s="138">
        <v>80567</v>
      </c>
      <c r="I7" s="137">
        <v>100</v>
      </c>
      <c r="J7" s="137">
        <v>-3.941673720982915</v>
      </c>
      <c r="K7" s="139">
        <v>177653551</v>
      </c>
      <c r="L7" s="140">
        <v>187956461</v>
      </c>
      <c r="M7" s="137">
        <v>100</v>
      </c>
      <c r="N7" s="137">
        <v>5.799439381878722</v>
      </c>
      <c r="O7" s="141">
        <v>79218720</v>
      </c>
      <c r="P7" s="141">
        <v>81924466</v>
      </c>
      <c r="Q7" s="137">
        <v>3.4155386504603964</v>
      </c>
      <c r="R7" s="138">
        <v>29388236</v>
      </c>
      <c r="S7" s="137">
        <v>100</v>
      </c>
      <c r="T7" s="138">
        <v>102627102</v>
      </c>
      <c r="U7" s="142">
        <v>100</v>
      </c>
      <c r="V7" s="143" t="s">
        <v>116</v>
      </c>
      <c r="W7" s="92"/>
      <c r="X7" s="92"/>
      <c r="Y7" s="92"/>
      <c r="Z7" s="92"/>
      <c r="AA7" s="92"/>
    </row>
    <row r="8" spans="2:22" ht="24.75" customHeight="1">
      <c r="B8" s="124"/>
      <c r="C8" s="145"/>
      <c r="D8" s="145"/>
      <c r="E8" s="146"/>
      <c r="F8" s="146"/>
      <c r="G8" s="145"/>
      <c r="H8" s="145"/>
      <c r="I8" s="146"/>
      <c r="J8" s="146"/>
      <c r="K8" s="147"/>
      <c r="L8" s="148"/>
      <c r="M8" s="146"/>
      <c r="N8" s="146"/>
      <c r="O8" s="149"/>
      <c r="P8" s="149"/>
      <c r="Q8" s="146"/>
      <c r="R8" s="145"/>
      <c r="S8" s="146"/>
      <c r="T8" s="145"/>
      <c r="U8" s="150"/>
      <c r="V8" s="132"/>
    </row>
    <row r="9" spans="1:22" ht="24.75" customHeight="1">
      <c r="A9" s="151">
        <v>9</v>
      </c>
      <c r="B9" s="152" t="s">
        <v>44</v>
      </c>
      <c r="C9" s="145">
        <v>505</v>
      </c>
      <c r="D9" s="145">
        <v>476</v>
      </c>
      <c r="E9" s="146">
        <f>D9/$D$7*100</f>
        <v>8.2168133954773</v>
      </c>
      <c r="F9" s="146">
        <f>(D9-C9)/C9*100</f>
        <v>-5.742574257425743</v>
      </c>
      <c r="G9" s="145">
        <v>6046</v>
      </c>
      <c r="H9" s="145">
        <v>5665</v>
      </c>
      <c r="I9" s="146">
        <f>H9/$H$7*100</f>
        <v>7.031414847269975</v>
      </c>
      <c r="J9" s="146">
        <f>(H9-G9)/G9*100</f>
        <v>-6.301687065828647</v>
      </c>
      <c r="K9" s="147">
        <v>6534609</v>
      </c>
      <c r="L9" s="148">
        <v>6012597</v>
      </c>
      <c r="M9" s="146">
        <f>L9/$L$7*100</f>
        <v>3.198930735347268</v>
      </c>
      <c r="N9" s="146">
        <f>(L9-K9)/K9*100</f>
        <v>-7.988419812111176</v>
      </c>
      <c r="O9" s="149">
        <v>3155588</v>
      </c>
      <c r="P9" s="149">
        <v>2767811</v>
      </c>
      <c r="Q9" s="146">
        <f>(P9-O9)/O9*100</f>
        <v>-12.288581399092656</v>
      </c>
      <c r="R9" s="145">
        <v>1250261</v>
      </c>
      <c r="S9" s="146">
        <f aca="true" t="shared" si="0" ref="S9:S32">R9/$R$7*100</f>
        <v>4.254290730481407</v>
      </c>
      <c r="T9" s="145">
        <v>3111102</v>
      </c>
      <c r="U9" s="150">
        <f>T9/$T$7*100</f>
        <v>3.031462390899433</v>
      </c>
      <c r="V9" s="153">
        <v>9</v>
      </c>
    </row>
    <row r="10" spans="1:22" ht="24.75" customHeight="1">
      <c r="A10" s="151">
        <v>10</v>
      </c>
      <c r="B10" s="152" t="s">
        <v>45</v>
      </c>
      <c r="C10" s="145">
        <v>58</v>
      </c>
      <c r="D10" s="145">
        <v>57</v>
      </c>
      <c r="E10" s="146">
        <f aca="true" t="shared" si="1" ref="E10:E32">D10/$D$7*100</f>
        <v>0.9839461418953911</v>
      </c>
      <c r="F10" s="146">
        <f aca="true" t="shared" si="2" ref="F10:F32">(D10-C10)/C10*100</f>
        <v>-1.7241379310344827</v>
      </c>
      <c r="G10" s="145">
        <v>424</v>
      </c>
      <c r="H10" s="145">
        <v>396</v>
      </c>
      <c r="I10" s="146">
        <f aca="true" t="shared" si="3" ref="I10:I32">H10/$H$7*100</f>
        <v>0.49151637767324097</v>
      </c>
      <c r="J10" s="146">
        <f aca="true" t="shared" si="4" ref="J10:J32">(H10-G10)/G10*100</f>
        <v>-6.60377358490566</v>
      </c>
      <c r="K10" s="147">
        <v>691592</v>
      </c>
      <c r="L10" s="148">
        <v>639697</v>
      </c>
      <c r="M10" s="146">
        <f aca="true" t="shared" si="5" ref="M10:M32">L10/$L$7*100</f>
        <v>0.34034318192445645</v>
      </c>
      <c r="N10" s="146">
        <f aca="true" t="shared" si="6" ref="N10:N32">(L10-K10)/K10*100</f>
        <v>-7.503701604414164</v>
      </c>
      <c r="O10" s="149">
        <v>418702</v>
      </c>
      <c r="P10" s="149">
        <v>373300</v>
      </c>
      <c r="Q10" s="146">
        <f aca="true" t="shared" si="7" ref="Q10:Q32">(P10-O10)/O10*100</f>
        <v>-10.843511614465658</v>
      </c>
      <c r="R10" s="145">
        <v>130640</v>
      </c>
      <c r="S10" s="146">
        <f t="shared" si="0"/>
        <v>0.4445316146229396</v>
      </c>
      <c r="T10" s="145">
        <v>188231</v>
      </c>
      <c r="U10" s="150">
        <f aca="true" t="shared" si="8" ref="U10:U32">T10/$T$7*100</f>
        <v>0.18341256484081564</v>
      </c>
      <c r="V10" s="153">
        <v>10</v>
      </c>
    </row>
    <row r="11" spans="1:22" ht="24.75" customHeight="1">
      <c r="A11" s="151">
        <v>11</v>
      </c>
      <c r="B11" s="152" t="s">
        <v>46</v>
      </c>
      <c r="C11" s="145">
        <v>1431</v>
      </c>
      <c r="D11" s="145">
        <v>1265</v>
      </c>
      <c r="E11" s="146">
        <f t="shared" si="1"/>
        <v>21.836699464871394</v>
      </c>
      <c r="F11" s="146">
        <f t="shared" si="2"/>
        <v>-11.600279524807828</v>
      </c>
      <c r="G11" s="145">
        <v>14630</v>
      </c>
      <c r="H11" s="145">
        <v>13816</v>
      </c>
      <c r="I11" s="146">
        <f t="shared" si="3"/>
        <v>17.148460287710847</v>
      </c>
      <c r="J11" s="146">
        <f t="shared" si="4"/>
        <v>-5.56390977443609</v>
      </c>
      <c r="K11" s="147">
        <v>19397454</v>
      </c>
      <c r="L11" s="148">
        <v>19153581</v>
      </c>
      <c r="M11" s="146">
        <f t="shared" si="5"/>
        <v>10.19043500717967</v>
      </c>
      <c r="N11" s="146">
        <f t="shared" si="6"/>
        <v>-1.2572423164400854</v>
      </c>
      <c r="O11" s="149">
        <v>10388080</v>
      </c>
      <c r="P11" s="149">
        <v>10384036</v>
      </c>
      <c r="Q11" s="146">
        <f t="shared" si="7"/>
        <v>-0.03892923427620888</v>
      </c>
      <c r="R11" s="145">
        <v>4338447</v>
      </c>
      <c r="S11" s="146">
        <f t="shared" si="0"/>
        <v>14.762529469274712</v>
      </c>
      <c r="T11" s="145">
        <v>8290442</v>
      </c>
      <c r="U11" s="150">
        <f t="shared" si="8"/>
        <v>8.078218948441124</v>
      </c>
      <c r="V11" s="153">
        <v>11</v>
      </c>
    </row>
    <row r="12" spans="1:22" ht="24.75" customHeight="1">
      <c r="A12" s="151">
        <v>12</v>
      </c>
      <c r="B12" s="152" t="s">
        <v>47</v>
      </c>
      <c r="C12" s="145">
        <v>396</v>
      </c>
      <c r="D12" s="145">
        <v>362</v>
      </c>
      <c r="E12" s="146">
        <f t="shared" si="1"/>
        <v>6.248921111686518</v>
      </c>
      <c r="F12" s="146">
        <f t="shared" si="2"/>
        <v>-8.585858585858585</v>
      </c>
      <c r="G12" s="145">
        <v>6709</v>
      </c>
      <c r="H12" s="145">
        <v>6112</v>
      </c>
      <c r="I12" s="146">
        <f t="shared" si="3"/>
        <v>7.586232576613254</v>
      </c>
      <c r="J12" s="146">
        <f t="shared" si="4"/>
        <v>-8.898494559546876</v>
      </c>
      <c r="K12" s="147">
        <v>7192305</v>
      </c>
      <c r="L12" s="148">
        <v>6675349</v>
      </c>
      <c r="M12" s="146">
        <f t="shared" si="5"/>
        <v>3.5515400558643204</v>
      </c>
      <c r="N12" s="146">
        <f t="shared" si="6"/>
        <v>-7.187626219967035</v>
      </c>
      <c r="O12" s="149">
        <v>3051837</v>
      </c>
      <c r="P12" s="149">
        <v>3111588</v>
      </c>
      <c r="Q12" s="146">
        <f t="shared" si="7"/>
        <v>1.9578699648768922</v>
      </c>
      <c r="R12" s="145">
        <v>1439036</v>
      </c>
      <c r="S12" s="146">
        <f t="shared" si="0"/>
        <v>4.896639594155975</v>
      </c>
      <c r="T12" s="145">
        <v>3409900</v>
      </c>
      <c r="U12" s="150">
        <f t="shared" si="8"/>
        <v>3.322611604096547</v>
      </c>
      <c r="V12" s="153">
        <v>12</v>
      </c>
    </row>
    <row r="13" spans="1:22" ht="24.75" customHeight="1">
      <c r="A13" s="151">
        <v>13</v>
      </c>
      <c r="B13" s="152" t="s">
        <v>48</v>
      </c>
      <c r="C13" s="145">
        <v>295</v>
      </c>
      <c r="D13" s="145">
        <v>278</v>
      </c>
      <c r="E13" s="146">
        <f t="shared" si="1"/>
        <v>4.798895218366995</v>
      </c>
      <c r="F13" s="146">
        <f t="shared" si="2"/>
        <v>-5.762711864406779</v>
      </c>
      <c r="G13" s="145">
        <v>1847</v>
      </c>
      <c r="H13" s="145">
        <v>1763</v>
      </c>
      <c r="I13" s="146">
        <f t="shared" si="3"/>
        <v>2.18824084302506</v>
      </c>
      <c r="J13" s="146">
        <f t="shared" si="4"/>
        <v>-4.547915538711424</v>
      </c>
      <c r="K13" s="147">
        <v>3434397</v>
      </c>
      <c r="L13" s="148">
        <v>3496380</v>
      </c>
      <c r="M13" s="146">
        <f t="shared" si="5"/>
        <v>1.8602074019684802</v>
      </c>
      <c r="N13" s="146">
        <f t="shared" si="6"/>
        <v>1.8047709685280997</v>
      </c>
      <c r="O13" s="149">
        <v>1471842</v>
      </c>
      <c r="P13" s="149">
        <v>1676486</v>
      </c>
      <c r="Q13" s="146">
        <f t="shared" si="7"/>
        <v>13.903938058568787</v>
      </c>
      <c r="R13" s="145">
        <v>561944</v>
      </c>
      <c r="S13" s="146">
        <f t="shared" si="0"/>
        <v>1.9121392655210745</v>
      </c>
      <c r="T13" s="145">
        <v>1737550</v>
      </c>
      <c r="U13" s="150">
        <f t="shared" si="8"/>
        <v>1.6930712902718426</v>
      </c>
      <c r="V13" s="153">
        <v>13</v>
      </c>
    </row>
    <row r="14" spans="1:22" ht="24.75" customHeight="1">
      <c r="A14" s="151">
        <v>14</v>
      </c>
      <c r="B14" s="152" t="s">
        <v>49</v>
      </c>
      <c r="C14" s="145">
        <v>262</v>
      </c>
      <c r="D14" s="145">
        <v>242</v>
      </c>
      <c r="E14" s="146">
        <f t="shared" si="1"/>
        <v>4.1774555498014845</v>
      </c>
      <c r="F14" s="146">
        <f t="shared" si="2"/>
        <v>-7.633587786259542</v>
      </c>
      <c r="G14" s="145">
        <v>1400</v>
      </c>
      <c r="H14" s="145">
        <v>1282</v>
      </c>
      <c r="I14" s="146">
        <f t="shared" si="3"/>
        <v>1.5912222125684212</v>
      </c>
      <c r="J14" s="146">
        <f t="shared" si="4"/>
        <v>-8.428571428571429</v>
      </c>
      <c r="K14" s="147">
        <v>1861576</v>
      </c>
      <c r="L14" s="148">
        <v>1660710</v>
      </c>
      <c r="M14" s="146">
        <f t="shared" si="5"/>
        <v>0.8835610072483754</v>
      </c>
      <c r="N14" s="146">
        <f t="shared" si="6"/>
        <v>-10.790104728466634</v>
      </c>
      <c r="O14" s="149">
        <v>825520</v>
      </c>
      <c r="P14" s="149">
        <v>752459</v>
      </c>
      <c r="Q14" s="146">
        <f t="shared" si="7"/>
        <v>-8.850300416707045</v>
      </c>
      <c r="R14" s="145">
        <v>320016</v>
      </c>
      <c r="S14" s="146">
        <f t="shared" si="0"/>
        <v>1.0889255142772094</v>
      </c>
      <c r="T14" s="145">
        <v>870850</v>
      </c>
      <c r="U14" s="150">
        <f t="shared" si="8"/>
        <v>0.8485575282053662</v>
      </c>
      <c r="V14" s="153">
        <v>14</v>
      </c>
    </row>
    <row r="15" spans="1:22" ht="24.75" customHeight="1">
      <c r="A15" s="151">
        <v>15</v>
      </c>
      <c r="B15" s="152" t="s">
        <v>50</v>
      </c>
      <c r="C15" s="145">
        <v>180</v>
      </c>
      <c r="D15" s="145">
        <v>173</v>
      </c>
      <c r="E15" s="146">
        <f t="shared" si="1"/>
        <v>2.9863628517175904</v>
      </c>
      <c r="F15" s="146">
        <f t="shared" si="2"/>
        <v>-3.888888888888889</v>
      </c>
      <c r="G15" s="145">
        <v>2048</v>
      </c>
      <c r="H15" s="145">
        <v>2020</v>
      </c>
      <c r="I15" s="146">
        <f t="shared" si="3"/>
        <v>2.5072300073230975</v>
      </c>
      <c r="J15" s="146">
        <f t="shared" si="4"/>
        <v>-1.3671875</v>
      </c>
      <c r="K15" s="147">
        <v>4559951</v>
      </c>
      <c r="L15" s="148">
        <v>4525371</v>
      </c>
      <c r="M15" s="146">
        <f t="shared" si="5"/>
        <v>2.407669827322403</v>
      </c>
      <c r="N15" s="146">
        <f t="shared" si="6"/>
        <v>-0.7583414821782076</v>
      </c>
      <c r="O15" s="149">
        <v>2391901</v>
      </c>
      <c r="P15" s="149">
        <v>2249406</v>
      </c>
      <c r="Q15" s="146">
        <f t="shared" si="7"/>
        <v>-5.957395393872908</v>
      </c>
      <c r="R15" s="145">
        <v>722430</v>
      </c>
      <c r="S15" s="146">
        <f t="shared" si="0"/>
        <v>2.458228523821573</v>
      </c>
      <c r="T15" s="145">
        <v>2171903</v>
      </c>
      <c r="U15" s="150">
        <f t="shared" si="8"/>
        <v>2.1163054959887693</v>
      </c>
      <c r="V15" s="153">
        <v>15</v>
      </c>
    </row>
    <row r="16" spans="1:28" s="1" customFormat="1" ht="24.75" customHeight="1">
      <c r="A16" s="30">
        <v>16</v>
      </c>
      <c r="B16" s="23" t="s">
        <v>117</v>
      </c>
      <c r="C16" s="149">
        <v>313</v>
      </c>
      <c r="D16" s="149">
        <v>284</v>
      </c>
      <c r="E16" s="146">
        <f t="shared" si="1"/>
        <v>4.902468496461246</v>
      </c>
      <c r="F16" s="146">
        <f t="shared" si="2"/>
        <v>-9.26517571884984</v>
      </c>
      <c r="G16" s="149">
        <v>2521</v>
      </c>
      <c r="H16" s="149">
        <v>2450</v>
      </c>
      <c r="I16" s="154">
        <f t="shared" si="3"/>
        <v>3.0409472861096973</v>
      </c>
      <c r="J16" s="146">
        <f t="shared" si="4"/>
        <v>-2.816342721142404</v>
      </c>
      <c r="K16" s="36">
        <v>2917760</v>
      </c>
      <c r="L16" s="18">
        <v>3029601</v>
      </c>
      <c r="M16" s="154">
        <f t="shared" si="5"/>
        <v>1.6118631856980963</v>
      </c>
      <c r="N16" s="146">
        <f t="shared" si="6"/>
        <v>3.8331117021276597</v>
      </c>
      <c r="O16" s="149">
        <v>1727105</v>
      </c>
      <c r="P16" s="149">
        <v>1757624</v>
      </c>
      <c r="Q16" s="146">
        <f t="shared" si="7"/>
        <v>1.7670610646139058</v>
      </c>
      <c r="R16" s="149">
        <v>742529</v>
      </c>
      <c r="S16" s="154">
        <f t="shared" si="0"/>
        <v>2.526619835229307</v>
      </c>
      <c r="T16" s="149">
        <v>1203204</v>
      </c>
      <c r="U16" s="155">
        <f t="shared" si="8"/>
        <v>1.1724037574402129</v>
      </c>
      <c r="V16" s="31">
        <v>16</v>
      </c>
      <c r="X16" s="92"/>
      <c r="Y16" s="92"/>
      <c r="Z16" s="92"/>
      <c r="AA16" s="92"/>
      <c r="AB16" s="92"/>
    </row>
    <row r="17" spans="1:22" s="1" customFormat="1" ht="24.75" customHeight="1">
      <c r="A17" s="151">
        <v>17</v>
      </c>
      <c r="B17" s="152" t="s">
        <v>51</v>
      </c>
      <c r="C17" s="145">
        <v>66</v>
      </c>
      <c r="D17" s="145">
        <v>61</v>
      </c>
      <c r="E17" s="146">
        <f t="shared" si="1"/>
        <v>1.0529949939582255</v>
      </c>
      <c r="F17" s="146">
        <f t="shared" si="2"/>
        <v>-7.575757575757576</v>
      </c>
      <c r="G17" s="145">
        <v>4129</v>
      </c>
      <c r="H17" s="145">
        <v>3878</v>
      </c>
      <c r="I17" s="146">
        <f t="shared" si="3"/>
        <v>4.813385132870778</v>
      </c>
      <c r="J17" s="146">
        <f t="shared" si="4"/>
        <v>-6.078953741826108</v>
      </c>
      <c r="K17" s="147">
        <v>21066381</v>
      </c>
      <c r="L17" s="148">
        <v>25029285</v>
      </c>
      <c r="M17" s="146">
        <f t="shared" si="5"/>
        <v>13.31653344973334</v>
      </c>
      <c r="N17" s="146">
        <f t="shared" si="6"/>
        <v>18.81150825099005</v>
      </c>
      <c r="O17" s="149">
        <v>9725880</v>
      </c>
      <c r="P17" s="149">
        <v>9763966</v>
      </c>
      <c r="Q17" s="146">
        <f t="shared" si="7"/>
        <v>0.39159438528955737</v>
      </c>
      <c r="R17" s="145">
        <v>2077435</v>
      </c>
      <c r="S17" s="146">
        <f t="shared" si="0"/>
        <v>7.068933977527607</v>
      </c>
      <c r="T17" s="145">
        <v>14882471</v>
      </c>
      <c r="U17" s="150">
        <f t="shared" si="8"/>
        <v>14.501501757303837</v>
      </c>
      <c r="V17" s="153">
        <v>17</v>
      </c>
    </row>
    <row r="18" spans="1:22" ht="24.75" customHeight="1">
      <c r="A18" s="151">
        <v>18</v>
      </c>
      <c r="B18" s="152" t="s">
        <v>52</v>
      </c>
      <c r="C18" s="145">
        <v>12</v>
      </c>
      <c r="D18" s="145">
        <v>12</v>
      </c>
      <c r="E18" s="146">
        <f t="shared" si="1"/>
        <v>0.20714655618850336</v>
      </c>
      <c r="F18" s="146">
        <f t="shared" si="2"/>
        <v>0</v>
      </c>
      <c r="G18" s="145">
        <v>91</v>
      </c>
      <c r="H18" s="145">
        <v>89</v>
      </c>
      <c r="I18" s="146">
        <f t="shared" si="3"/>
        <v>0.11046706467908697</v>
      </c>
      <c r="J18" s="146">
        <f t="shared" si="4"/>
        <v>-2.197802197802198</v>
      </c>
      <c r="K18" s="147">
        <v>370668</v>
      </c>
      <c r="L18" s="156" t="s">
        <v>53</v>
      </c>
      <c r="M18" s="157" t="s">
        <v>53</v>
      </c>
      <c r="N18" s="157" t="s">
        <v>53</v>
      </c>
      <c r="O18" s="149">
        <v>143734</v>
      </c>
      <c r="P18" s="157" t="s">
        <v>53</v>
      </c>
      <c r="Q18" s="157" t="s">
        <v>53</v>
      </c>
      <c r="R18" s="157" t="s">
        <v>53</v>
      </c>
      <c r="S18" s="157" t="s">
        <v>53</v>
      </c>
      <c r="T18" s="157" t="s">
        <v>53</v>
      </c>
      <c r="U18" s="157" t="s">
        <v>53</v>
      </c>
      <c r="V18" s="153">
        <v>18</v>
      </c>
    </row>
    <row r="19" spans="1:22" ht="24.75" customHeight="1">
      <c r="A19" s="151">
        <v>19</v>
      </c>
      <c r="B19" s="152" t="s">
        <v>54</v>
      </c>
      <c r="C19" s="145">
        <v>250</v>
      </c>
      <c r="D19" s="145">
        <v>239</v>
      </c>
      <c r="E19" s="146">
        <f t="shared" si="1"/>
        <v>4.125668910754358</v>
      </c>
      <c r="F19" s="146">
        <f t="shared" si="2"/>
        <v>-4.3999999999999995</v>
      </c>
      <c r="G19" s="145">
        <v>4851</v>
      </c>
      <c r="H19" s="145">
        <v>4547</v>
      </c>
      <c r="I19" s="146">
        <f t="shared" si="3"/>
        <v>5.643749922424814</v>
      </c>
      <c r="J19" s="146">
        <f t="shared" si="4"/>
        <v>-6.266749123891981</v>
      </c>
      <c r="K19" s="147">
        <v>11583503</v>
      </c>
      <c r="L19" s="148">
        <v>12247497</v>
      </c>
      <c r="M19" s="146">
        <f t="shared" si="5"/>
        <v>6.516135138339299</v>
      </c>
      <c r="N19" s="146">
        <f t="shared" si="6"/>
        <v>5.732238339300296</v>
      </c>
      <c r="O19" s="149">
        <v>6459340</v>
      </c>
      <c r="P19" s="149">
        <v>6960690</v>
      </c>
      <c r="Q19" s="146">
        <f t="shared" si="7"/>
        <v>7.761628897069979</v>
      </c>
      <c r="R19" s="145">
        <v>1842452</v>
      </c>
      <c r="S19" s="146">
        <f t="shared" si="0"/>
        <v>6.269352131240541</v>
      </c>
      <c r="T19" s="145">
        <v>4967281</v>
      </c>
      <c r="U19" s="150">
        <f t="shared" si="8"/>
        <v>4.840125954253292</v>
      </c>
      <c r="V19" s="153">
        <v>19</v>
      </c>
    </row>
    <row r="20" spans="1:22" ht="24.75" customHeight="1">
      <c r="A20" s="151">
        <v>20</v>
      </c>
      <c r="B20" s="152" t="s">
        <v>55</v>
      </c>
      <c r="C20" s="145">
        <v>9</v>
      </c>
      <c r="D20" s="145">
        <v>9</v>
      </c>
      <c r="E20" s="146">
        <f t="shared" si="1"/>
        <v>0.15535991714137753</v>
      </c>
      <c r="F20" s="146">
        <f t="shared" si="2"/>
        <v>0</v>
      </c>
      <c r="G20" s="157">
        <v>139</v>
      </c>
      <c r="H20" s="145">
        <v>138</v>
      </c>
      <c r="I20" s="146">
        <f t="shared" si="3"/>
        <v>0.17128601040128094</v>
      </c>
      <c r="J20" s="146">
        <f t="shared" si="4"/>
        <v>-0.7194244604316548</v>
      </c>
      <c r="K20" s="158" t="s">
        <v>118</v>
      </c>
      <c r="L20" s="148">
        <v>113484</v>
      </c>
      <c r="M20" s="146">
        <f t="shared" si="5"/>
        <v>0.060377812710572375</v>
      </c>
      <c r="N20" s="157" t="s">
        <v>118</v>
      </c>
      <c r="O20" s="157" t="s">
        <v>118</v>
      </c>
      <c r="P20" s="149">
        <v>61656</v>
      </c>
      <c r="Q20" s="157" t="s">
        <v>118</v>
      </c>
      <c r="R20" s="145">
        <v>48742</v>
      </c>
      <c r="S20" s="146">
        <f t="shared" si="0"/>
        <v>0.1658554804037915</v>
      </c>
      <c r="T20" s="145">
        <v>48740</v>
      </c>
      <c r="U20" s="150">
        <f t="shared" si="8"/>
        <v>0.047492328098673195</v>
      </c>
      <c r="V20" s="153">
        <v>20</v>
      </c>
    </row>
    <row r="21" spans="1:22" ht="24.75" customHeight="1">
      <c r="A21" s="151">
        <v>21</v>
      </c>
      <c r="B21" s="152" t="s">
        <v>65</v>
      </c>
      <c r="C21" s="145">
        <v>8</v>
      </c>
      <c r="D21" s="145">
        <v>7</v>
      </c>
      <c r="E21" s="146">
        <f t="shared" si="1"/>
        <v>0.1208354911099603</v>
      </c>
      <c r="F21" s="146">
        <f t="shared" si="2"/>
        <v>-12.5</v>
      </c>
      <c r="G21" s="157">
        <v>90</v>
      </c>
      <c r="H21" s="145">
        <v>81</v>
      </c>
      <c r="I21" s="146">
        <f t="shared" si="3"/>
        <v>0.10053744088770837</v>
      </c>
      <c r="J21" s="146">
        <f t="shared" si="4"/>
        <v>-10</v>
      </c>
      <c r="K21" s="158" t="s">
        <v>118</v>
      </c>
      <c r="L21" s="156" t="s">
        <v>118</v>
      </c>
      <c r="M21" s="157" t="s">
        <v>118</v>
      </c>
      <c r="N21" s="157" t="s">
        <v>118</v>
      </c>
      <c r="O21" s="157" t="s">
        <v>118</v>
      </c>
      <c r="P21" s="157" t="s">
        <v>118</v>
      </c>
      <c r="Q21" s="157" t="s">
        <v>118</v>
      </c>
      <c r="R21" s="157" t="s">
        <v>53</v>
      </c>
      <c r="S21" s="157" t="s">
        <v>53</v>
      </c>
      <c r="T21" s="157" t="s">
        <v>53</v>
      </c>
      <c r="U21" s="157" t="s">
        <v>53</v>
      </c>
      <c r="V21" s="153">
        <v>21</v>
      </c>
    </row>
    <row r="22" spans="1:22" ht="24.75" customHeight="1">
      <c r="A22" s="151">
        <v>22</v>
      </c>
      <c r="B22" s="152" t="s">
        <v>56</v>
      </c>
      <c r="C22" s="145">
        <v>238</v>
      </c>
      <c r="D22" s="145">
        <v>228</v>
      </c>
      <c r="E22" s="146">
        <f t="shared" si="1"/>
        <v>3.9357845675815644</v>
      </c>
      <c r="F22" s="146">
        <f t="shared" si="2"/>
        <v>-4.201680672268908</v>
      </c>
      <c r="G22" s="145">
        <v>3260</v>
      </c>
      <c r="H22" s="145">
        <v>3081</v>
      </c>
      <c r="I22" s="146">
        <f t="shared" si="3"/>
        <v>3.824146362654685</v>
      </c>
      <c r="J22" s="146">
        <f t="shared" si="4"/>
        <v>-5.49079754601227</v>
      </c>
      <c r="K22" s="147">
        <v>8021818</v>
      </c>
      <c r="L22" s="148">
        <v>7839108</v>
      </c>
      <c r="M22" s="146">
        <f t="shared" si="5"/>
        <v>4.170704193031172</v>
      </c>
      <c r="N22" s="146">
        <f t="shared" si="6"/>
        <v>-2.2776632429207444</v>
      </c>
      <c r="O22" s="149">
        <v>4441386</v>
      </c>
      <c r="P22" s="149">
        <v>4865366</v>
      </c>
      <c r="Q22" s="146">
        <f t="shared" si="7"/>
        <v>9.546119161901261</v>
      </c>
      <c r="R22" s="145">
        <v>1401944</v>
      </c>
      <c r="S22" s="146">
        <f t="shared" si="0"/>
        <v>4.770425826170717</v>
      </c>
      <c r="T22" s="145">
        <v>2764488</v>
      </c>
      <c r="U22" s="150">
        <f t="shared" si="8"/>
        <v>2.6937211965704733</v>
      </c>
      <c r="V22" s="153">
        <v>22</v>
      </c>
    </row>
    <row r="23" spans="1:22" ht="24.75" customHeight="1">
      <c r="A23" s="151">
        <v>23</v>
      </c>
      <c r="B23" s="152" t="s">
        <v>57</v>
      </c>
      <c r="C23" s="145">
        <v>32</v>
      </c>
      <c r="D23" s="145">
        <v>35</v>
      </c>
      <c r="E23" s="146">
        <f t="shared" si="1"/>
        <v>0.6041774555498014</v>
      </c>
      <c r="F23" s="146">
        <f t="shared" si="2"/>
        <v>9.375</v>
      </c>
      <c r="G23" s="145">
        <v>380</v>
      </c>
      <c r="H23" s="145">
        <v>404</v>
      </c>
      <c r="I23" s="146">
        <f t="shared" si="3"/>
        <v>0.5014460014646195</v>
      </c>
      <c r="J23" s="146">
        <f t="shared" si="4"/>
        <v>6.315789473684211</v>
      </c>
      <c r="K23" s="147">
        <v>1073063</v>
      </c>
      <c r="L23" s="148">
        <v>1462497</v>
      </c>
      <c r="M23" s="146">
        <f t="shared" si="5"/>
        <v>0.7781041376385567</v>
      </c>
      <c r="N23" s="146">
        <f t="shared" si="6"/>
        <v>36.29181138479288</v>
      </c>
      <c r="O23" s="149">
        <v>452392</v>
      </c>
      <c r="P23" s="149">
        <v>574426</v>
      </c>
      <c r="Q23" s="146">
        <f t="shared" si="7"/>
        <v>26.975278077419585</v>
      </c>
      <c r="R23" s="145">
        <v>174867</v>
      </c>
      <c r="S23" s="146">
        <f t="shared" si="0"/>
        <v>0.5950238047632392</v>
      </c>
      <c r="T23" s="145">
        <v>860303</v>
      </c>
      <c r="U23" s="150">
        <f t="shared" si="8"/>
        <v>0.8382805158037104</v>
      </c>
      <c r="V23" s="153">
        <v>23</v>
      </c>
    </row>
    <row r="24" spans="1:22" ht="24.75" customHeight="1">
      <c r="A24" s="151">
        <v>24</v>
      </c>
      <c r="B24" s="152" t="s">
        <v>58</v>
      </c>
      <c r="C24" s="145">
        <v>31</v>
      </c>
      <c r="D24" s="145">
        <v>31</v>
      </c>
      <c r="E24" s="146">
        <f t="shared" si="1"/>
        <v>0.535128603486967</v>
      </c>
      <c r="F24" s="146">
        <f t="shared" si="2"/>
        <v>0</v>
      </c>
      <c r="G24" s="145">
        <v>1311</v>
      </c>
      <c r="H24" s="145">
        <v>1326</v>
      </c>
      <c r="I24" s="146">
        <f t="shared" si="3"/>
        <v>1.6458351434210035</v>
      </c>
      <c r="J24" s="146">
        <f t="shared" si="4"/>
        <v>1.1441647597254003</v>
      </c>
      <c r="K24" s="147">
        <v>10520516</v>
      </c>
      <c r="L24" s="148">
        <v>10942548</v>
      </c>
      <c r="M24" s="146">
        <f t="shared" si="5"/>
        <v>5.821852540626417</v>
      </c>
      <c r="N24" s="146">
        <f t="shared" si="6"/>
        <v>4.01151426412925</v>
      </c>
      <c r="O24" s="149">
        <v>3153097</v>
      </c>
      <c r="P24" s="149">
        <v>2009698</v>
      </c>
      <c r="Q24" s="146">
        <f t="shared" si="7"/>
        <v>-36.262728358816744</v>
      </c>
      <c r="R24" s="145">
        <v>782599</v>
      </c>
      <c r="S24" s="146">
        <f t="shared" si="0"/>
        <v>2.6629669096164874</v>
      </c>
      <c r="T24" s="145">
        <v>8870938</v>
      </c>
      <c r="U24" s="150">
        <f t="shared" si="8"/>
        <v>8.643855109540167</v>
      </c>
      <c r="V24" s="153">
        <v>24</v>
      </c>
    </row>
    <row r="25" spans="1:22" ht="24.75" customHeight="1">
      <c r="A25" s="151">
        <v>25</v>
      </c>
      <c r="B25" s="152" t="s">
        <v>59</v>
      </c>
      <c r="C25" s="145">
        <v>398</v>
      </c>
      <c r="D25" s="145">
        <v>401</v>
      </c>
      <c r="E25" s="146">
        <f t="shared" si="1"/>
        <v>6.922147419299154</v>
      </c>
      <c r="F25" s="146">
        <f t="shared" si="2"/>
        <v>0.7537688442211055</v>
      </c>
      <c r="G25" s="145">
        <v>4773</v>
      </c>
      <c r="H25" s="145">
        <v>4878</v>
      </c>
      <c r="I25" s="146">
        <f t="shared" si="3"/>
        <v>6.054588106793104</v>
      </c>
      <c r="J25" s="146">
        <f t="shared" si="4"/>
        <v>2.1998742928975488</v>
      </c>
      <c r="K25" s="147">
        <v>7868447</v>
      </c>
      <c r="L25" s="148">
        <v>8575364</v>
      </c>
      <c r="M25" s="146">
        <f t="shared" si="5"/>
        <v>4.562420442679009</v>
      </c>
      <c r="N25" s="146">
        <f t="shared" si="6"/>
        <v>8.984199804612016</v>
      </c>
      <c r="O25" s="149">
        <v>3765352</v>
      </c>
      <c r="P25" s="149">
        <v>3784294</v>
      </c>
      <c r="Q25" s="146">
        <f t="shared" si="7"/>
        <v>0.503060537235297</v>
      </c>
      <c r="R25" s="145">
        <v>1774468</v>
      </c>
      <c r="S25" s="146">
        <f t="shared" si="0"/>
        <v>6.038021472265297</v>
      </c>
      <c r="T25" s="145">
        <v>4609188</v>
      </c>
      <c r="U25" s="150">
        <f t="shared" si="8"/>
        <v>4.491199605344015</v>
      </c>
      <c r="V25" s="153">
        <v>25</v>
      </c>
    </row>
    <row r="26" spans="1:22" ht="24.75" customHeight="1">
      <c r="A26" s="151">
        <v>26</v>
      </c>
      <c r="B26" s="152" t="s">
        <v>60</v>
      </c>
      <c r="C26" s="145">
        <v>378</v>
      </c>
      <c r="D26" s="145">
        <v>366</v>
      </c>
      <c r="E26" s="146">
        <f t="shared" si="1"/>
        <v>6.317969963749352</v>
      </c>
      <c r="F26" s="146">
        <f t="shared" si="2"/>
        <v>-3.1746031746031744</v>
      </c>
      <c r="G26" s="145">
        <v>4392</v>
      </c>
      <c r="H26" s="145">
        <v>4513</v>
      </c>
      <c r="I26" s="146">
        <f t="shared" si="3"/>
        <v>5.601549021311455</v>
      </c>
      <c r="J26" s="146">
        <f t="shared" si="4"/>
        <v>2.755009107468124</v>
      </c>
      <c r="K26" s="147">
        <v>9514637</v>
      </c>
      <c r="L26" s="148">
        <v>11845286</v>
      </c>
      <c r="M26" s="146">
        <f t="shared" si="5"/>
        <v>6.3021435586617045</v>
      </c>
      <c r="N26" s="146">
        <f t="shared" si="6"/>
        <v>24.495406393328512</v>
      </c>
      <c r="O26" s="149">
        <v>4331992</v>
      </c>
      <c r="P26" s="149">
        <v>4590180</v>
      </c>
      <c r="Q26" s="146">
        <f t="shared" si="7"/>
        <v>5.96002947373864</v>
      </c>
      <c r="R26" s="145">
        <v>1995237</v>
      </c>
      <c r="S26" s="146">
        <f t="shared" si="0"/>
        <v>6.789237026679655</v>
      </c>
      <c r="T26" s="145">
        <v>7116317</v>
      </c>
      <c r="U26" s="150">
        <f t="shared" si="8"/>
        <v>6.934149811616039</v>
      </c>
      <c r="V26" s="153">
        <v>26</v>
      </c>
    </row>
    <row r="27" spans="1:22" ht="24.75" customHeight="1">
      <c r="A27" s="151">
        <v>27</v>
      </c>
      <c r="B27" s="152" t="s">
        <v>61</v>
      </c>
      <c r="C27" s="145">
        <v>97</v>
      </c>
      <c r="D27" s="145">
        <v>93</v>
      </c>
      <c r="E27" s="146">
        <f t="shared" si="1"/>
        <v>1.605385810460901</v>
      </c>
      <c r="F27" s="146">
        <f t="shared" si="2"/>
        <v>-4.123711340206185</v>
      </c>
      <c r="G27" s="145">
        <v>3659</v>
      </c>
      <c r="H27" s="145">
        <v>3610</v>
      </c>
      <c r="I27" s="146">
        <f t="shared" si="3"/>
        <v>4.480742735859595</v>
      </c>
      <c r="J27" s="146">
        <f t="shared" si="4"/>
        <v>-1.339163705930582</v>
      </c>
      <c r="K27" s="147">
        <v>11691757</v>
      </c>
      <c r="L27" s="148">
        <v>12048680</v>
      </c>
      <c r="M27" s="146">
        <f t="shared" si="5"/>
        <v>6.410356917711916</v>
      </c>
      <c r="N27" s="146">
        <f t="shared" si="6"/>
        <v>3.0527747027243213</v>
      </c>
      <c r="O27" s="149">
        <v>4528679</v>
      </c>
      <c r="P27" s="149">
        <v>6129981</v>
      </c>
      <c r="Q27" s="146">
        <f t="shared" si="7"/>
        <v>35.35914115352402</v>
      </c>
      <c r="R27" s="145">
        <v>1375901</v>
      </c>
      <c r="S27" s="146">
        <f t="shared" si="0"/>
        <v>4.68180873462429</v>
      </c>
      <c r="T27" s="145">
        <v>5661639</v>
      </c>
      <c r="U27" s="150">
        <f t="shared" si="8"/>
        <v>5.516709416582765</v>
      </c>
      <c r="V27" s="153">
        <v>27</v>
      </c>
    </row>
    <row r="28" spans="1:22" ht="24.75" customHeight="1">
      <c r="A28" s="151">
        <v>28</v>
      </c>
      <c r="B28" s="152" t="s">
        <v>119</v>
      </c>
      <c r="C28" s="145">
        <v>17</v>
      </c>
      <c r="D28" s="145">
        <v>13</v>
      </c>
      <c r="E28" s="146">
        <f t="shared" si="1"/>
        <v>0.224408769204212</v>
      </c>
      <c r="F28" s="146">
        <f t="shared" si="2"/>
        <v>-23.52941176470588</v>
      </c>
      <c r="G28" s="145">
        <v>507</v>
      </c>
      <c r="H28" s="145">
        <v>467</v>
      </c>
      <c r="I28" s="146">
        <f t="shared" si="3"/>
        <v>0.579641788821726</v>
      </c>
      <c r="J28" s="146">
        <f t="shared" si="4"/>
        <v>-7.889546351084813</v>
      </c>
      <c r="K28" s="147">
        <v>2031337</v>
      </c>
      <c r="L28" s="148">
        <v>1385343</v>
      </c>
      <c r="M28" s="146">
        <f t="shared" si="5"/>
        <v>0.7370552694115686</v>
      </c>
      <c r="N28" s="146">
        <f t="shared" si="6"/>
        <v>-31.801419459203473</v>
      </c>
      <c r="O28" s="149">
        <v>764878</v>
      </c>
      <c r="P28" s="149">
        <v>535980</v>
      </c>
      <c r="Q28" s="146">
        <f t="shared" si="7"/>
        <v>-29.926079714673453</v>
      </c>
      <c r="R28" s="145">
        <v>146719</v>
      </c>
      <c r="S28" s="146">
        <f t="shared" si="0"/>
        <v>0.4992439832047082</v>
      </c>
      <c r="T28" s="145">
        <v>824639</v>
      </c>
      <c r="U28" s="150">
        <f t="shared" si="8"/>
        <v>0.8035294614477178</v>
      </c>
      <c r="V28" s="153">
        <v>28</v>
      </c>
    </row>
    <row r="29" spans="1:22" ht="24.75" customHeight="1">
      <c r="A29" s="151">
        <v>29</v>
      </c>
      <c r="B29" s="152" t="s">
        <v>120</v>
      </c>
      <c r="C29" s="145">
        <v>75</v>
      </c>
      <c r="D29" s="145">
        <v>69</v>
      </c>
      <c r="E29" s="146">
        <f t="shared" si="1"/>
        <v>1.1910926980838943</v>
      </c>
      <c r="F29" s="146">
        <f t="shared" si="2"/>
        <v>-8</v>
      </c>
      <c r="G29" s="145">
        <v>10176</v>
      </c>
      <c r="H29" s="145">
        <v>9669</v>
      </c>
      <c r="I29" s="146">
        <f t="shared" si="3"/>
        <v>12.001191554854966</v>
      </c>
      <c r="J29" s="146">
        <f t="shared" si="4"/>
        <v>-4.982311320754717</v>
      </c>
      <c r="K29" s="147">
        <v>29896023</v>
      </c>
      <c r="L29" s="148">
        <v>33283288</v>
      </c>
      <c r="M29" s="146">
        <f t="shared" si="5"/>
        <v>17.70797759381094</v>
      </c>
      <c r="N29" s="146">
        <f t="shared" si="6"/>
        <v>11.330152508913978</v>
      </c>
      <c r="O29" s="149">
        <v>10815339</v>
      </c>
      <c r="P29" s="149">
        <v>11934226</v>
      </c>
      <c r="Q29" s="146">
        <f t="shared" si="7"/>
        <v>10.345371513551264</v>
      </c>
      <c r="R29" s="145">
        <v>4963054</v>
      </c>
      <c r="S29" s="146">
        <f t="shared" si="0"/>
        <v>16.887893509498152</v>
      </c>
      <c r="T29" s="145">
        <v>21001020</v>
      </c>
      <c r="U29" s="150">
        <f t="shared" si="8"/>
        <v>20.463424953770986</v>
      </c>
      <c r="V29" s="153">
        <v>29</v>
      </c>
    </row>
    <row r="30" spans="1:22" ht="24.75" customHeight="1">
      <c r="A30" s="151">
        <v>30</v>
      </c>
      <c r="B30" s="152" t="s">
        <v>62</v>
      </c>
      <c r="C30" s="145">
        <v>36</v>
      </c>
      <c r="D30" s="145">
        <v>31</v>
      </c>
      <c r="E30" s="146">
        <f t="shared" si="1"/>
        <v>0.535128603486967</v>
      </c>
      <c r="F30" s="146">
        <f t="shared" si="2"/>
        <v>-13.88888888888889</v>
      </c>
      <c r="G30" s="145">
        <v>1726</v>
      </c>
      <c r="H30" s="145">
        <v>2068</v>
      </c>
      <c r="I30" s="146">
        <f t="shared" si="3"/>
        <v>2.566807750071369</v>
      </c>
      <c r="J30" s="146">
        <f t="shared" si="4"/>
        <v>19.81460023174971</v>
      </c>
      <c r="K30" s="147">
        <v>6992702</v>
      </c>
      <c r="L30" s="148">
        <v>7641416</v>
      </c>
      <c r="M30" s="146">
        <f t="shared" si="5"/>
        <v>4.065524515275907</v>
      </c>
      <c r="N30" s="146">
        <f t="shared" si="6"/>
        <v>9.277014807723823</v>
      </c>
      <c r="O30" s="149">
        <v>2273658</v>
      </c>
      <c r="P30" s="149">
        <v>2610017</v>
      </c>
      <c r="Q30" s="146">
        <f t="shared" si="7"/>
        <v>14.793737668549975</v>
      </c>
      <c r="R30" s="145">
        <v>986031</v>
      </c>
      <c r="S30" s="146">
        <f t="shared" si="0"/>
        <v>3.3551894710522943</v>
      </c>
      <c r="T30" s="145">
        <v>4939861</v>
      </c>
      <c r="U30" s="150">
        <f t="shared" si="8"/>
        <v>4.813407865692241</v>
      </c>
      <c r="V30" s="153">
        <v>30</v>
      </c>
    </row>
    <row r="31" spans="1:22" ht="24.75" customHeight="1">
      <c r="A31" s="151">
        <v>31</v>
      </c>
      <c r="B31" s="152" t="s">
        <v>63</v>
      </c>
      <c r="C31" s="145">
        <v>742</v>
      </c>
      <c r="D31" s="145">
        <v>690</v>
      </c>
      <c r="E31" s="146">
        <f t="shared" si="1"/>
        <v>11.910926980838944</v>
      </c>
      <c r="F31" s="146">
        <f t="shared" si="2"/>
        <v>-7.008086253369273</v>
      </c>
      <c r="G31" s="145">
        <v>6843</v>
      </c>
      <c r="H31" s="145">
        <v>6423</v>
      </c>
      <c r="I31" s="146">
        <f t="shared" si="3"/>
        <v>7.972246701503097</v>
      </c>
      <c r="J31" s="146">
        <f t="shared" si="4"/>
        <v>-6.137658921525647</v>
      </c>
      <c r="K31" s="147">
        <v>8284575</v>
      </c>
      <c r="L31" s="148">
        <v>7816400</v>
      </c>
      <c r="M31" s="146">
        <f t="shared" si="5"/>
        <v>4.158622671662242</v>
      </c>
      <c r="N31" s="146">
        <f t="shared" si="6"/>
        <v>-5.651164966217338</v>
      </c>
      <c r="O31" s="149">
        <v>3903077</v>
      </c>
      <c r="P31" s="149">
        <v>3883245</v>
      </c>
      <c r="Q31" s="146">
        <f t="shared" si="7"/>
        <v>-0.5081119332260163</v>
      </c>
      <c r="R31" s="145">
        <v>1792626</v>
      </c>
      <c r="S31" s="146">
        <f t="shared" si="0"/>
        <v>6.099808100084673</v>
      </c>
      <c r="T31" s="145">
        <v>3764952</v>
      </c>
      <c r="U31" s="150">
        <f t="shared" si="8"/>
        <v>3.668574798107424</v>
      </c>
      <c r="V31" s="153">
        <v>31</v>
      </c>
    </row>
    <row r="32" spans="1:22" ht="24.75" customHeight="1">
      <c r="A32" s="94">
        <v>32</v>
      </c>
      <c r="B32" s="159" t="s">
        <v>64</v>
      </c>
      <c r="C32" s="160">
        <v>388</v>
      </c>
      <c r="D32" s="160">
        <v>371</v>
      </c>
      <c r="E32" s="161">
        <f t="shared" si="1"/>
        <v>6.404281028827896</v>
      </c>
      <c r="F32" s="161">
        <f t="shared" si="2"/>
        <v>-4.381443298969072</v>
      </c>
      <c r="G32" s="160">
        <v>1921</v>
      </c>
      <c r="H32" s="160">
        <v>1891</v>
      </c>
      <c r="I32" s="161">
        <f t="shared" si="3"/>
        <v>2.3471148236871175</v>
      </c>
      <c r="J32" s="161">
        <f t="shared" si="4"/>
        <v>-1.5616866215512752</v>
      </c>
      <c r="K32" s="162">
        <v>1983086</v>
      </c>
      <c r="L32" s="163">
        <v>2093325</v>
      </c>
      <c r="M32" s="161">
        <f t="shared" si="5"/>
        <v>1.1137286735782923</v>
      </c>
      <c r="N32" s="161">
        <f t="shared" si="6"/>
        <v>5.558962142842015</v>
      </c>
      <c r="O32" s="28">
        <v>947802</v>
      </c>
      <c r="P32" s="28">
        <v>1007712</v>
      </c>
      <c r="Q32" s="161">
        <f t="shared" si="7"/>
        <v>6.320940449587573</v>
      </c>
      <c r="R32" s="160">
        <v>465608</v>
      </c>
      <c r="S32" s="161">
        <f t="shared" si="0"/>
        <v>1.5843346296797127</v>
      </c>
      <c r="T32" s="160">
        <v>1039750</v>
      </c>
      <c r="U32" s="164">
        <f t="shared" si="8"/>
        <v>1.013133938050789</v>
      </c>
      <c r="V32" s="165">
        <v>32</v>
      </c>
    </row>
    <row r="33" spans="1:22" ht="24.75" customHeight="1">
      <c r="A33" s="151" t="s">
        <v>121</v>
      </c>
      <c r="B33" s="166"/>
      <c r="C33" s="151"/>
      <c r="D33" s="151"/>
      <c r="E33" s="167"/>
      <c r="F33" s="167"/>
      <c r="G33" s="151"/>
      <c r="H33" s="151"/>
      <c r="I33" s="167"/>
      <c r="J33" s="167"/>
      <c r="K33" s="151"/>
      <c r="L33" s="151"/>
      <c r="M33" s="167"/>
      <c r="N33" s="167"/>
      <c r="O33" s="30"/>
      <c r="P33" s="30"/>
      <c r="Q33" s="167"/>
      <c r="R33" s="151"/>
      <c r="S33" s="167"/>
      <c r="T33" s="151"/>
      <c r="U33" s="168"/>
      <c r="V33" s="169"/>
    </row>
    <row r="34" spans="2:22" ht="18" customHeight="1">
      <c r="B34" s="170"/>
      <c r="U34" s="172"/>
      <c r="V34" s="172"/>
    </row>
  </sheetData>
  <mergeCells count="28">
    <mergeCell ref="U4:U5"/>
    <mergeCell ref="A7:B7"/>
    <mergeCell ref="U34:V34"/>
    <mergeCell ref="Q4:Q5"/>
    <mergeCell ref="R4:R5"/>
    <mergeCell ref="S4:S5"/>
    <mergeCell ref="T4:T5"/>
    <mergeCell ref="L4:M4"/>
    <mergeCell ref="N4:N5"/>
    <mergeCell ref="O4:O5"/>
    <mergeCell ref="P4:P5"/>
    <mergeCell ref="R3:S3"/>
    <mergeCell ref="T3:U3"/>
    <mergeCell ref="V3:V5"/>
    <mergeCell ref="C4:C5"/>
    <mergeCell ref="D4:E4"/>
    <mergeCell ref="F4:F5"/>
    <mergeCell ref="G4:G5"/>
    <mergeCell ref="H4:I4"/>
    <mergeCell ref="J4:J5"/>
    <mergeCell ref="K4:K5"/>
    <mergeCell ref="A1:K1"/>
    <mergeCell ref="L1:O1"/>
    <mergeCell ref="A3:B5"/>
    <mergeCell ref="C3:F3"/>
    <mergeCell ref="G3:J3"/>
    <mergeCell ref="K3:N3"/>
    <mergeCell ref="O3:Q3"/>
  </mergeCells>
  <printOptions/>
  <pageMargins left="0.75" right="0.75" top="1" bottom="1" header="0.512" footer="0.512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4"/>
  <sheetViews>
    <sheetView showGridLines="0" workbookViewId="0" topLeftCell="A37">
      <selection activeCell="K2" sqref="K2"/>
    </sheetView>
  </sheetViews>
  <sheetFormatPr defaultColWidth="9.00390625" defaultRowHeight="13.5"/>
  <cols>
    <col min="1" max="1" width="14.75390625" style="1" customWidth="1"/>
    <col min="2" max="2" width="1.625" style="1" customWidth="1"/>
    <col min="3" max="3" width="7.25390625" style="1" customWidth="1"/>
    <col min="4" max="4" width="7.125" style="2" customWidth="1"/>
    <col min="5" max="5" width="7.625" style="1" customWidth="1"/>
    <col min="6" max="6" width="9.50390625" style="1" bestFit="1" customWidth="1"/>
    <col min="7" max="7" width="8.50390625" style="1" customWidth="1"/>
    <col min="8" max="8" width="8.25390625" style="2" customWidth="1"/>
    <col min="9" max="9" width="7.00390625" style="1" customWidth="1"/>
    <col min="10" max="10" width="9.50390625" style="1" bestFit="1" customWidth="1"/>
    <col min="11" max="11" width="12.875" style="1" customWidth="1"/>
    <col min="12" max="12" width="13.375" style="2" customWidth="1"/>
    <col min="13" max="13" width="6.625" style="3" customWidth="1"/>
    <col min="14" max="14" width="8.625" style="1" customWidth="1"/>
    <col min="15" max="15" width="13.25390625" style="175" customWidth="1"/>
    <col min="16" max="16" width="12.25390625" style="175" customWidth="1"/>
    <col min="17" max="17" width="8.50390625" style="1" customWidth="1"/>
    <col min="18" max="18" width="12.50390625" style="175" customWidth="1"/>
    <col min="19" max="19" width="7.125" style="1" customWidth="1"/>
    <col min="20" max="20" width="11.875" style="175" customWidth="1"/>
    <col min="21" max="21" width="6.875" style="1" customWidth="1"/>
    <col min="22" max="16384" width="9.00390625" style="1" customWidth="1"/>
  </cols>
  <sheetData>
    <row r="1" spans="1:21" ht="15.75" customHeight="1">
      <c r="A1" s="43" t="s">
        <v>122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73" t="s">
        <v>123</v>
      </c>
      <c r="M1" s="38"/>
      <c r="N1" s="38"/>
      <c r="O1" s="174"/>
      <c r="P1" s="174"/>
      <c r="Q1" s="29"/>
      <c r="R1" s="174"/>
      <c r="S1" s="29"/>
      <c r="T1" s="174"/>
      <c r="U1" s="29"/>
    </row>
    <row r="2" spans="1:12" ht="15.75" customHeight="1">
      <c r="A2" s="25"/>
      <c r="B2" s="25"/>
      <c r="C2" s="25"/>
      <c r="D2" s="30"/>
      <c r="L2" s="19"/>
    </row>
    <row r="3" spans="1:21" s="8" customFormat="1" ht="15.75" customHeight="1">
      <c r="A3" s="4"/>
      <c r="B3" s="5"/>
      <c r="C3" s="40" t="s">
        <v>0</v>
      </c>
      <c r="D3" s="41"/>
      <c r="E3" s="41"/>
      <c r="F3" s="42"/>
      <c r="G3" s="39" t="s">
        <v>1</v>
      </c>
      <c r="H3" s="39"/>
      <c r="I3" s="39"/>
      <c r="J3" s="39"/>
      <c r="K3" s="42" t="s">
        <v>124</v>
      </c>
      <c r="L3" s="39"/>
      <c r="M3" s="39"/>
      <c r="N3" s="39"/>
      <c r="O3" s="196" t="s">
        <v>101</v>
      </c>
      <c r="P3" s="197"/>
      <c r="Q3" s="198"/>
      <c r="R3" s="40" t="s">
        <v>125</v>
      </c>
      <c r="S3" s="199"/>
      <c r="T3" s="197" t="s">
        <v>126</v>
      </c>
      <c r="U3" s="198"/>
    </row>
    <row r="4" spans="1:21" s="8" customFormat="1" ht="15.75" customHeight="1">
      <c r="A4" s="9" t="s">
        <v>127</v>
      </c>
      <c r="B4" s="10"/>
      <c r="C4" s="176" t="s">
        <v>128</v>
      </c>
      <c r="D4" s="39" t="s">
        <v>129</v>
      </c>
      <c r="E4" s="39"/>
      <c r="F4" s="12" t="s">
        <v>2</v>
      </c>
      <c r="G4" s="11" t="s">
        <v>128</v>
      </c>
      <c r="H4" s="39" t="s">
        <v>129</v>
      </c>
      <c r="I4" s="39"/>
      <c r="J4" s="12" t="s">
        <v>2</v>
      </c>
      <c r="K4" s="11" t="s">
        <v>3</v>
      </c>
      <c r="L4" s="39" t="s">
        <v>130</v>
      </c>
      <c r="M4" s="39"/>
      <c r="N4" s="12" t="s">
        <v>2</v>
      </c>
      <c r="O4" s="11" t="s">
        <v>3</v>
      </c>
      <c r="P4" s="177" t="s">
        <v>130</v>
      </c>
      <c r="Q4" s="12" t="s">
        <v>2</v>
      </c>
      <c r="R4" s="177" t="s">
        <v>130</v>
      </c>
      <c r="S4" s="200" t="s">
        <v>6</v>
      </c>
      <c r="T4" s="177" t="s">
        <v>129</v>
      </c>
      <c r="U4" s="200" t="s">
        <v>6</v>
      </c>
    </row>
    <row r="5" spans="1:21" s="8" customFormat="1" ht="15.75" customHeight="1">
      <c r="A5" s="13"/>
      <c r="B5" s="14"/>
      <c r="C5" s="178" t="s">
        <v>4</v>
      </c>
      <c r="D5" s="12" t="s">
        <v>5</v>
      </c>
      <c r="E5" s="6" t="s">
        <v>6</v>
      </c>
      <c r="F5" s="16" t="s">
        <v>131</v>
      </c>
      <c r="G5" s="15" t="s">
        <v>4</v>
      </c>
      <c r="H5" s="12" t="s">
        <v>5</v>
      </c>
      <c r="I5" s="6" t="s">
        <v>6</v>
      </c>
      <c r="J5" s="16" t="s">
        <v>131</v>
      </c>
      <c r="K5" s="15" t="s">
        <v>132</v>
      </c>
      <c r="L5" s="179" t="s">
        <v>133</v>
      </c>
      <c r="M5" s="7" t="s">
        <v>6</v>
      </c>
      <c r="N5" s="16" t="s">
        <v>131</v>
      </c>
      <c r="O5" s="15" t="s">
        <v>132</v>
      </c>
      <c r="P5" s="180" t="s">
        <v>133</v>
      </c>
      <c r="Q5" s="16" t="s">
        <v>131</v>
      </c>
      <c r="R5" s="180" t="s">
        <v>133</v>
      </c>
      <c r="S5" s="201"/>
      <c r="T5" s="180" t="s">
        <v>133</v>
      </c>
      <c r="U5" s="201"/>
    </row>
    <row r="6" spans="1:21" ht="15.75" customHeight="1">
      <c r="A6" s="17"/>
      <c r="B6" s="18"/>
      <c r="C6" s="202"/>
      <c r="D6" s="33"/>
      <c r="E6" s="34" t="s">
        <v>10</v>
      </c>
      <c r="F6" s="33" t="s">
        <v>10</v>
      </c>
      <c r="G6" s="202" t="s">
        <v>8</v>
      </c>
      <c r="H6" s="33" t="s">
        <v>8</v>
      </c>
      <c r="I6" s="34" t="s">
        <v>78</v>
      </c>
      <c r="J6" s="33" t="s">
        <v>78</v>
      </c>
      <c r="K6" s="202" t="s">
        <v>9</v>
      </c>
      <c r="L6" s="33" t="s">
        <v>9</v>
      </c>
      <c r="M6" s="203" t="s">
        <v>134</v>
      </c>
      <c r="N6" s="33" t="s">
        <v>134</v>
      </c>
      <c r="O6" s="204" t="s">
        <v>9</v>
      </c>
      <c r="P6" s="181" t="s">
        <v>9</v>
      </c>
      <c r="Q6" s="205" t="s">
        <v>134</v>
      </c>
      <c r="R6" s="181" t="s">
        <v>9</v>
      </c>
      <c r="S6" s="205" t="s">
        <v>134</v>
      </c>
      <c r="T6" s="181" t="s">
        <v>9</v>
      </c>
      <c r="U6" s="33" t="s">
        <v>134</v>
      </c>
    </row>
    <row r="7" spans="1:21" s="20" customFormat="1" ht="15.75" customHeight="1">
      <c r="A7" s="21" t="s">
        <v>11</v>
      </c>
      <c r="B7" s="22"/>
      <c r="C7" s="206">
        <v>6217</v>
      </c>
      <c r="D7" s="182">
        <v>5793</v>
      </c>
      <c r="E7" s="207">
        <v>100</v>
      </c>
      <c r="F7" s="208">
        <v>-6.8200096509570525</v>
      </c>
      <c r="G7" s="206">
        <v>83873</v>
      </c>
      <c r="H7" s="182">
        <v>80567</v>
      </c>
      <c r="I7" s="207">
        <v>100</v>
      </c>
      <c r="J7" s="208">
        <v>-3.941673720982915</v>
      </c>
      <c r="K7" s="206">
        <v>177653551</v>
      </c>
      <c r="L7" s="182">
        <v>187956461</v>
      </c>
      <c r="M7" s="209">
        <v>100</v>
      </c>
      <c r="N7" s="208">
        <v>5.799439381878722</v>
      </c>
      <c r="O7" s="206">
        <v>79218720</v>
      </c>
      <c r="P7" s="182">
        <v>81924466</v>
      </c>
      <c r="Q7" s="210">
        <v>3.4155386504603964</v>
      </c>
      <c r="R7" s="183">
        <v>29388236</v>
      </c>
      <c r="S7" s="210">
        <v>100</v>
      </c>
      <c r="T7" s="183">
        <v>102627102</v>
      </c>
      <c r="U7" s="211">
        <v>100</v>
      </c>
    </row>
    <row r="8" spans="1:21" ht="15.75" customHeight="1">
      <c r="A8" s="23"/>
      <c r="B8" s="24"/>
      <c r="C8" s="191"/>
      <c r="D8" s="184"/>
      <c r="E8" s="212"/>
      <c r="F8" s="213"/>
      <c r="G8" s="191"/>
      <c r="H8" s="184"/>
      <c r="I8" s="212"/>
      <c r="J8" s="213"/>
      <c r="K8" s="214" t="s">
        <v>135</v>
      </c>
      <c r="L8" s="184"/>
      <c r="M8" s="192"/>
      <c r="N8" s="213"/>
      <c r="O8" s="215"/>
      <c r="P8" s="185"/>
      <c r="Q8" s="216"/>
      <c r="R8" s="186"/>
      <c r="S8" s="216"/>
      <c r="T8" s="186"/>
      <c r="U8" s="217"/>
    </row>
    <row r="9" spans="1:21" s="20" customFormat="1" ht="15.75" customHeight="1">
      <c r="A9" s="21" t="s">
        <v>12</v>
      </c>
      <c r="B9" s="22"/>
      <c r="C9" s="206">
        <v>5535</v>
      </c>
      <c r="D9" s="182">
        <v>5157</v>
      </c>
      <c r="E9" s="207">
        <v>89.02123252200931</v>
      </c>
      <c r="F9" s="208">
        <v>-6.829268292682928</v>
      </c>
      <c r="G9" s="206">
        <v>76520</v>
      </c>
      <c r="H9" s="182">
        <v>73583</v>
      </c>
      <c r="I9" s="207">
        <v>91.33143843012648</v>
      </c>
      <c r="J9" s="208">
        <v>-3.838212232096184</v>
      </c>
      <c r="K9" s="218" t="s">
        <v>28</v>
      </c>
      <c r="L9" s="182">
        <v>174564781</v>
      </c>
      <c r="M9" s="209">
        <v>92.8751159025068</v>
      </c>
      <c r="N9" s="218" t="s">
        <v>28</v>
      </c>
      <c r="O9" s="218" t="s">
        <v>28</v>
      </c>
      <c r="P9" s="182">
        <v>75510034</v>
      </c>
      <c r="Q9" s="219" t="s">
        <v>28</v>
      </c>
      <c r="R9" s="182">
        <v>27190725</v>
      </c>
      <c r="S9" s="210">
        <v>92.52248076407173</v>
      </c>
      <c r="T9" s="182">
        <v>95937541</v>
      </c>
      <c r="U9" s="211">
        <v>93.48168186606301</v>
      </c>
    </row>
    <row r="10" spans="1:21" ht="15.75" customHeight="1">
      <c r="A10" s="23" t="s">
        <v>13</v>
      </c>
      <c r="B10" s="24"/>
      <c r="C10" s="19">
        <v>1407</v>
      </c>
      <c r="D10" s="187">
        <v>1278</v>
      </c>
      <c r="E10" s="212">
        <v>22.061108234075608</v>
      </c>
      <c r="F10" s="213">
        <v>-9.168443496801707</v>
      </c>
      <c r="G10" s="19">
        <v>20460</v>
      </c>
      <c r="H10" s="188">
        <v>18965</v>
      </c>
      <c r="I10" s="212">
        <v>23.539414400436904</v>
      </c>
      <c r="J10" s="213">
        <v>-7.306940371456501</v>
      </c>
      <c r="K10" s="191" t="s">
        <v>26</v>
      </c>
      <c r="L10" s="187">
        <v>35478556</v>
      </c>
      <c r="M10" s="192">
        <v>18.875943828289042</v>
      </c>
      <c r="N10" s="191" t="s">
        <v>26</v>
      </c>
      <c r="O10" s="191" t="s">
        <v>26</v>
      </c>
      <c r="P10" s="188">
        <v>16684465</v>
      </c>
      <c r="Q10" s="214" t="s">
        <v>26</v>
      </c>
      <c r="R10" s="188">
        <v>6912681</v>
      </c>
      <c r="S10" s="216">
        <v>23.521932381378726</v>
      </c>
      <c r="T10" s="188">
        <v>18101104</v>
      </c>
      <c r="U10" s="217">
        <v>17.637742513668563</v>
      </c>
    </row>
    <row r="11" spans="1:21" ht="15.75" customHeight="1">
      <c r="A11" s="23" t="s">
        <v>136</v>
      </c>
      <c r="B11" s="24"/>
      <c r="C11" s="191">
        <v>1251</v>
      </c>
      <c r="D11" s="189">
        <v>1137</v>
      </c>
      <c r="E11" s="212">
        <f aca="true" t="shared" si="0" ref="E11:E56">D11/$D$7*100</f>
        <v>19.627136198860697</v>
      </c>
      <c r="F11" s="213">
        <f>(D11-C11)/C11*100</f>
        <v>-9.112709832134293</v>
      </c>
      <c r="G11" s="191">
        <v>18151</v>
      </c>
      <c r="H11" s="190">
        <v>17133</v>
      </c>
      <c r="I11" s="212">
        <f aca="true" t="shared" si="1" ref="I11:I56">H11/$H$7*100</f>
        <v>21.265530552211203</v>
      </c>
      <c r="J11" s="213">
        <f aca="true" t="shared" si="2" ref="J11:J32">(H11-G11)/G11*100</f>
        <v>-5.608506418379153</v>
      </c>
      <c r="K11" s="191">
        <v>30712055</v>
      </c>
      <c r="L11" s="189">
        <v>31953944</v>
      </c>
      <c r="M11" s="192">
        <f aca="true" t="shared" si="3" ref="M11:M56">L11/$L$7*100</f>
        <v>17.00071592644001</v>
      </c>
      <c r="N11" s="213">
        <f aca="true" t="shared" si="4" ref="N11:N32">(L11-K11)/K11*100</f>
        <v>4.043653216953408</v>
      </c>
      <c r="O11" s="220">
        <v>15114882</v>
      </c>
      <c r="P11" s="189">
        <v>15228330</v>
      </c>
      <c r="Q11" s="216">
        <f>(P11-O11)/O11*100</f>
        <v>0.7505715228210184</v>
      </c>
      <c r="R11" s="190">
        <v>6309304</v>
      </c>
      <c r="S11" s="216">
        <f aca="true" t="shared" si="5" ref="S11:S56">R11/$R$7*100</f>
        <v>21.46880813125361</v>
      </c>
      <c r="T11" s="190">
        <v>16102903</v>
      </c>
      <c r="U11" s="217">
        <f aca="true" t="shared" si="6" ref="U11:U56">T11/$T$7*100</f>
        <v>15.690692503428577</v>
      </c>
    </row>
    <row r="12" spans="1:21" ht="15.75" customHeight="1">
      <c r="A12" s="23" t="s">
        <v>137</v>
      </c>
      <c r="B12" s="24"/>
      <c r="C12" s="191">
        <v>60</v>
      </c>
      <c r="D12" s="189">
        <v>53</v>
      </c>
      <c r="E12" s="212">
        <f t="shared" si="0"/>
        <v>0.9148972898325565</v>
      </c>
      <c r="F12" s="213">
        <f>(D12-C12)/C12*100</f>
        <v>-11.666666666666666</v>
      </c>
      <c r="G12" s="191">
        <v>471</v>
      </c>
      <c r="H12" s="190">
        <v>474</v>
      </c>
      <c r="I12" s="212">
        <f t="shared" si="1"/>
        <v>0.5883302096391824</v>
      </c>
      <c r="J12" s="213">
        <f t="shared" si="2"/>
        <v>0.6369426751592357</v>
      </c>
      <c r="K12" s="191">
        <v>491220</v>
      </c>
      <c r="L12" s="184" t="s">
        <v>138</v>
      </c>
      <c r="M12" s="214" t="s">
        <v>138</v>
      </c>
      <c r="N12" s="191" t="s">
        <v>138</v>
      </c>
      <c r="O12" s="191">
        <v>193703</v>
      </c>
      <c r="P12" s="184" t="s">
        <v>138</v>
      </c>
      <c r="Q12" s="214" t="s">
        <v>138</v>
      </c>
      <c r="R12" s="184" t="s">
        <v>138</v>
      </c>
      <c r="S12" s="214" t="s">
        <v>138</v>
      </c>
      <c r="T12" s="184" t="s">
        <v>138</v>
      </c>
      <c r="U12" s="184" t="s">
        <v>138</v>
      </c>
    </row>
    <row r="13" spans="1:21" ht="15.75" customHeight="1">
      <c r="A13" s="23" t="s">
        <v>139</v>
      </c>
      <c r="B13" s="24"/>
      <c r="C13" s="191">
        <v>13</v>
      </c>
      <c r="D13" s="189">
        <v>12</v>
      </c>
      <c r="E13" s="212">
        <f t="shared" si="0"/>
        <v>0.20714655618850336</v>
      </c>
      <c r="F13" s="213">
        <f>(D13-C13)/C13*100</f>
        <v>-7.6923076923076925</v>
      </c>
      <c r="G13" s="191">
        <v>104</v>
      </c>
      <c r="H13" s="190">
        <v>92</v>
      </c>
      <c r="I13" s="212">
        <f t="shared" si="1"/>
        <v>0.11419067360085396</v>
      </c>
      <c r="J13" s="213">
        <f t="shared" si="2"/>
        <v>-11.538461538461538</v>
      </c>
      <c r="K13" s="191" t="s">
        <v>140</v>
      </c>
      <c r="L13" s="184" t="s">
        <v>140</v>
      </c>
      <c r="M13" s="214" t="s">
        <v>140</v>
      </c>
      <c r="N13" s="191" t="s">
        <v>140</v>
      </c>
      <c r="O13" s="191" t="s">
        <v>140</v>
      </c>
      <c r="P13" s="184" t="s">
        <v>140</v>
      </c>
      <c r="Q13" s="214" t="s">
        <v>140</v>
      </c>
      <c r="R13" s="184" t="s">
        <v>140</v>
      </c>
      <c r="S13" s="214" t="s">
        <v>140</v>
      </c>
      <c r="T13" s="184" t="s">
        <v>140</v>
      </c>
      <c r="U13" s="184" t="s">
        <v>140</v>
      </c>
    </row>
    <row r="14" spans="1:21" ht="15.75" customHeight="1">
      <c r="A14" s="23" t="s">
        <v>141</v>
      </c>
      <c r="B14" s="24"/>
      <c r="C14" s="191">
        <v>83</v>
      </c>
      <c r="D14" s="189">
        <v>76</v>
      </c>
      <c r="E14" s="212">
        <f t="shared" si="0"/>
        <v>1.3119281891938548</v>
      </c>
      <c r="F14" s="213">
        <f>(D14-C14)/C14*100</f>
        <v>-8.433734939759036</v>
      </c>
      <c r="G14" s="191">
        <v>1734</v>
      </c>
      <c r="H14" s="190">
        <v>1266</v>
      </c>
      <c r="I14" s="212">
        <f t="shared" si="1"/>
        <v>1.571362964985664</v>
      </c>
      <c r="J14" s="213">
        <f t="shared" si="2"/>
        <v>-26.989619377162633</v>
      </c>
      <c r="K14" s="191">
        <v>2395081</v>
      </c>
      <c r="L14" s="189">
        <v>2788753</v>
      </c>
      <c r="M14" s="192">
        <f t="shared" si="3"/>
        <v>1.4837228713302917</v>
      </c>
      <c r="N14" s="213">
        <f t="shared" si="4"/>
        <v>16.43668836252302</v>
      </c>
      <c r="O14" s="220">
        <v>1113398</v>
      </c>
      <c r="P14" s="189">
        <v>1142058</v>
      </c>
      <c r="Q14" s="216">
        <f>(P14-O14)/O14*100</f>
        <v>2.574101983297976</v>
      </c>
      <c r="R14" s="190">
        <v>457536</v>
      </c>
      <c r="S14" s="216">
        <f t="shared" si="5"/>
        <v>1.556867856920708</v>
      </c>
      <c r="T14" s="190">
        <v>1591494</v>
      </c>
      <c r="U14" s="217">
        <f t="shared" si="6"/>
        <v>1.5507541078184202</v>
      </c>
    </row>
    <row r="15" spans="1:21" ht="15.75" customHeight="1">
      <c r="A15" s="23" t="s">
        <v>14</v>
      </c>
      <c r="B15" s="24"/>
      <c r="C15" s="191">
        <v>193</v>
      </c>
      <c r="D15" s="189">
        <v>180</v>
      </c>
      <c r="E15" s="212">
        <f t="shared" si="0"/>
        <v>3.1071983428275507</v>
      </c>
      <c r="F15" s="213">
        <f aca="true" t="shared" si="7" ref="F15:F32">(D15-C15)/C15*100</f>
        <v>-6.7357512953367875</v>
      </c>
      <c r="G15" s="191">
        <v>4693</v>
      </c>
      <c r="H15" s="190">
        <v>4732</v>
      </c>
      <c r="I15" s="212">
        <f t="shared" si="1"/>
        <v>5.873372472600445</v>
      </c>
      <c r="J15" s="213">
        <f t="shared" si="2"/>
        <v>0.8310249307479225</v>
      </c>
      <c r="K15" s="191">
        <v>12089015</v>
      </c>
      <c r="L15" s="189">
        <v>13625080</v>
      </c>
      <c r="M15" s="192">
        <f t="shared" si="3"/>
        <v>7.249061792028527</v>
      </c>
      <c r="N15" s="213">
        <f t="shared" si="4"/>
        <v>12.706287484960521</v>
      </c>
      <c r="O15" s="220">
        <v>5603270</v>
      </c>
      <c r="P15" s="189">
        <v>6314675</v>
      </c>
      <c r="Q15" s="216">
        <f aca="true" t="shared" si="8" ref="Q15:Q56">(P15-O15)/O15*100</f>
        <v>12.696247012904966</v>
      </c>
      <c r="R15" s="190">
        <v>2032668</v>
      </c>
      <c r="S15" s="216">
        <f t="shared" si="5"/>
        <v>6.916604317455461</v>
      </c>
      <c r="T15" s="190">
        <v>7039864</v>
      </c>
      <c r="U15" s="217">
        <f t="shared" si="6"/>
        <v>6.859653895322894</v>
      </c>
    </row>
    <row r="16" spans="1:21" ht="15.75" customHeight="1">
      <c r="A16" s="23" t="s">
        <v>15</v>
      </c>
      <c r="B16" s="24"/>
      <c r="C16" s="191">
        <v>202</v>
      </c>
      <c r="D16" s="189">
        <v>192</v>
      </c>
      <c r="E16" s="212">
        <f t="shared" si="0"/>
        <v>3.314344899016054</v>
      </c>
      <c r="F16" s="213">
        <f t="shared" si="7"/>
        <v>-4.9504950495049505</v>
      </c>
      <c r="G16" s="191">
        <v>2551</v>
      </c>
      <c r="H16" s="190">
        <v>2489</v>
      </c>
      <c r="I16" s="212">
        <f t="shared" si="1"/>
        <v>3.0893542020926685</v>
      </c>
      <c r="J16" s="213">
        <f t="shared" si="2"/>
        <v>-2.4304194433555466</v>
      </c>
      <c r="K16" s="191">
        <v>4411090</v>
      </c>
      <c r="L16" s="189">
        <v>4848390</v>
      </c>
      <c r="M16" s="192">
        <f t="shared" si="3"/>
        <v>2.579528245107786</v>
      </c>
      <c r="N16" s="213">
        <f t="shared" si="4"/>
        <v>9.91364946079087</v>
      </c>
      <c r="O16" s="221">
        <v>1384073</v>
      </c>
      <c r="P16" s="189">
        <v>2937104</v>
      </c>
      <c r="Q16" s="216">
        <f t="shared" si="8"/>
        <v>112.20730409450948</v>
      </c>
      <c r="R16" s="190">
        <v>799994</v>
      </c>
      <c r="S16" s="216">
        <f t="shared" si="5"/>
        <v>2.722157260476607</v>
      </c>
      <c r="T16" s="190">
        <v>1793740</v>
      </c>
      <c r="U16" s="217">
        <f t="shared" si="6"/>
        <v>1.7478229093909325</v>
      </c>
    </row>
    <row r="17" spans="1:21" ht="15.75" customHeight="1">
      <c r="A17" s="23" t="s">
        <v>16</v>
      </c>
      <c r="B17" s="24"/>
      <c r="C17" s="19">
        <f>SUM(C18:C19)</f>
        <v>233</v>
      </c>
      <c r="D17" s="189">
        <f>SUM(D18:D19)</f>
        <v>230</v>
      </c>
      <c r="E17" s="212">
        <f t="shared" si="0"/>
        <v>3.970308993612981</v>
      </c>
      <c r="F17" s="213">
        <f t="shared" si="7"/>
        <v>-1.2875536480686696</v>
      </c>
      <c r="G17" s="19">
        <f>SUM(G18:G19)</f>
        <v>3246</v>
      </c>
      <c r="H17" s="190">
        <f>SUM(H18:H19)</f>
        <v>2945</v>
      </c>
      <c r="I17" s="212">
        <f t="shared" si="1"/>
        <v>3.6553427582012485</v>
      </c>
      <c r="J17" s="213">
        <f t="shared" si="2"/>
        <v>-9.272951324707332</v>
      </c>
      <c r="K17" s="191" t="s">
        <v>142</v>
      </c>
      <c r="L17" s="184">
        <v>4866984</v>
      </c>
      <c r="M17" s="192">
        <f t="shared" si="3"/>
        <v>2.5894209616981456</v>
      </c>
      <c r="N17" s="191" t="s">
        <v>142</v>
      </c>
      <c r="O17" s="191" t="s">
        <v>142</v>
      </c>
      <c r="P17" s="184">
        <v>1897418</v>
      </c>
      <c r="Q17" s="214" t="s">
        <v>142</v>
      </c>
      <c r="R17" s="184">
        <v>811981</v>
      </c>
      <c r="S17" s="216">
        <f t="shared" si="5"/>
        <v>2.7629456902414966</v>
      </c>
      <c r="T17" s="184">
        <v>2884459</v>
      </c>
      <c r="U17" s="217">
        <f t="shared" si="6"/>
        <v>2.8106211164376442</v>
      </c>
    </row>
    <row r="18" spans="1:21" ht="15.75" customHeight="1">
      <c r="A18" s="23" t="s">
        <v>17</v>
      </c>
      <c r="B18" s="24"/>
      <c r="C18" s="191">
        <v>232</v>
      </c>
      <c r="D18" s="189">
        <v>229</v>
      </c>
      <c r="E18" s="212">
        <f t="shared" si="0"/>
        <v>3.9530467805972727</v>
      </c>
      <c r="F18" s="213">
        <f>(D18-C18)/C18*100</f>
        <v>-1.293103448275862</v>
      </c>
      <c r="G18" s="191">
        <v>3245</v>
      </c>
      <c r="H18" s="190">
        <v>2944</v>
      </c>
      <c r="I18" s="212">
        <f t="shared" si="1"/>
        <v>3.6541015552273266</v>
      </c>
      <c r="J18" s="213">
        <f t="shared" si="2"/>
        <v>-9.275808936825886</v>
      </c>
      <c r="K18" s="191">
        <v>5392342</v>
      </c>
      <c r="L18" s="184" t="s">
        <v>143</v>
      </c>
      <c r="M18" s="214" t="s">
        <v>143</v>
      </c>
      <c r="N18" s="191" t="s">
        <v>143</v>
      </c>
      <c r="O18" s="191">
        <v>1992273</v>
      </c>
      <c r="P18" s="184" t="s">
        <v>143</v>
      </c>
      <c r="Q18" s="214" t="s">
        <v>143</v>
      </c>
      <c r="R18" s="184" t="s">
        <v>143</v>
      </c>
      <c r="S18" s="214" t="s">
        <v>143</v>
      </c>
      <c r="T18" s="184" t="s">
        <v>143</v>
      </c>
      <c r="U18" s="184" t="s">
        <v>143</v>
      </c>
    </row>
    <row r="19" spans="1:21" ht="15.75" customHeight="1">
      <c r="A19" s="23" t="s">
        <v>18</v>
      </c>
      <c r="B19" s="24"/>
      <c r="C19" s="191">
        <v>1</v>
      </c>
      <c r="D19" s="189">
        <v>1</v>
      </c>
      <c r="E19" s="212">
        <f t="shared" si="0"/>
        <v>0.017262213015708613</v>
      </c>
      <c r="F19" s="213">
        <f>(D19-C19)/C19*100</f>
        <v>0</v>
      </c>
      <c r="G19" s="191">
        <v>1</v>
      </c>
      <c r="H19" s="190">
        <v>1</v>
      </c>
      <c r="I19" s="212">
        <f t="shared" si="1"/>
        <v>0.0012412029739223254</v>
      </c>
      <c r="J19" s="213">
        <f t="shared" si="2"/>
        <v>0</v>
      </c>
      <c r="K19" s="191" t="s">
        <v>140</v>
      </c>
      <c r="L19" s="184" t="s">
        <v>140</v>
      </c>
      <c r="M19" s="214" t="s">
        <v>140</v>
      </c>
      <c r="N19" s="191" t="s">
        <v>140</v>
      </c>
      <c r="O19" s="191" t="s">
        <v>140</v>
      </c>
      <c r="P19" s="184" t="s">
        <v>140</v>
      </c>
      <c r="Q19" s="214" t="s">
        <v>140</v>
      </c>
      <c r="R19" s="184" t="s">
        <v>140</v>
      </c>
      <c r="S19" s="214" t="s">
        <v>140</v>
      </c>
      <c r="T19" s="184" t="s">
        <v>140</v>
      </c>
      <c r="U19" s="184" t="s">
        <v>140</v>
      </c>
    </row>
    <row r="20" spans="1:21" ht="15.75" customHeight="1">
      <c r="A20" s="23" t="s">
        <v>19</v>
      </c>
      <c r="B20" s="24"/>
      <c r="C20" s="191">
        <v>227</v>
      </c>
      <c r="D20" s="189">
        <v>213</v>
      </c>
      <c r="E20" s="212">
        <f t="shared" si="0"/>
        <v>3.676851372345935</v>
      </c>
      <c r="F20" s="213">
        <f t="shared" si="7"/>
        <v>-6.167400881057269</v>
      </c>
      <c r="G20" s="191">
        <v>3105</v>
      </c>
      <c r="H20" s="190">
        <v>3124</v>
      </c>
      <c r="I20" s="212">
        <f t="shared" si="1"/>
        <v>3.8775180905333446</v>
      </c>
      <c r="J20" s="213">
        <f t="shared" si="2"/>
        <v>0.6119162640901771</v>
      </c>
      <c r="K20" s="191">
        <v>8579412</v>
      </c>
      <c r="L20" s="189">
        <v>10865060</v>
      </c>
      <c r="M20" s="192">
        <f t="shared" si="3"/>
        <v>5.780625971671173</v>
      </c>
      <c r="N20" s="213">
        <f t="shared" si="4"/>
        <v>26.641079831578203</v>
      </c>
      <c r="O20" s="221">
        <v>4928111</v>
      </c>
      <c r="P20" s="189">
        <v>6128801</v>
      </c>
      <c r="Q20" s="216">
        <f t="shared" si="8"/>
        <v>24.364102188445024</v>
      </c>
      <c r="R20" s="190">
        <v>990605</v>
      </c>
      <c r="S20" s="216">
        <f t="shared" si="5"/>
        <v>3.3707535219194513</v>
      </c>
      <c r="T20" s="190">
        <v>4421680</v>
      </c>
      <c r="U20" s="217">
        <f t="shared" si="6"/>
        <v>4.308491532772698</v>
      </c>
    </row>
    <row r="21" spans="1:21" ht="15.75" customHeight="1">
      <c r="A21" s="23" t="s">
        <v>144</v>
      </c>
      <c r="B21" s="24"/>
      <c r="C21" s="191">
        <v>1280</v>
      </c>
      <c r="D21" s="189">
        <v>1211</v>
      </c>
      <c r="E21" s="212">
        <f t="shared" si="0"/>
        <v>20.90453996202313</v>
      </c>
      <c r="F21" s="213">
        <f t="shared" si="7"/>
        <v>-5.390625</v>
      </c>
      <c r="G21" s="191">
        <v>11818</v>
      </c>
      <c r="H21" s="190">
        <v>11387</v>
      </c>
      <c r="I21" s="212">
        <f t="shared" si="1"/>
        <v>14.13357826405352</v>
      </c>
      <c r="J21" s="213">
        <f t="shared" si="2"/>
        <v>-3.646979184295143</v>
      </c>
      <c r="K21" s="191">
        <v>16653925</v>
      </c>
      <c r="L21" s="189">
        <v>16261573</v>
      </c>
      <c r="M21" s="192">
        <f t="shared" si="3"/>
        <v>8.651776540951152</v>
      </c>
      <c r="N21" s="213">
        <f t="shared" si="4"/>
        <v>-2.3559130955615566</v>
      </c>
      <c r="O21" s="222">
        <v>8061265</v>
      </c>
      <c r="P21" s="189">
        <v>7721650</v>
      </c>
      <c r="Q21" s="216">
        <f t="shared" si="8"/>
        <v>-4.212924398341947</v>
      </c>
      <c r="R21" s="190">
        <v>3601252</v>
      </c>
      <c r="S21" s="216">
        <f t="shared" si="5"/>
        <v>12.25405975370553</v>
      </c>
      <c r="T21" s="190">
        <v>8203663</v>
      </c>
      <c r="U21" s="217">
        <f t="shared" si="6"/>
        <v>7.993661362473238</v>
      </c>
    </row>
    <row r="22" spans="1:21" ht="15.75" customHeight="1">
      <c r="A22" s="23" t="s">
        <v>20</v>
      </c>
      <c r="B22" s="24"/>
      <c r="C22" s="19">
        <f>SUM(C23:C24)</f>
        <v>204</v>
      </c>
      <c r="D22" s="189">
        <f>SUM(D23:D24)</f>
        <v>191</v>
      </c>
      <c r="E22" s="212">
        <f t="shared" si="0"/>
        <v>3.297082686000345</v>
      </c>
      <c r="F22" s="213">
        <f t="shared" si="7"/>
        <v>-6.372549019607843</v>
      </c>
      <c r="G22" s="19">
        <f>SUM(G23:G24)</f>
        <v>3889</v>
      </c>
      <c r="H22" s="190">
        <f>SUM(H23:H24)</f>
        <v>3732</v>
      </c>
      <c r="I22" s="212">
        <f t="shared" si="1"/>
        <v>4.632169498678119</v>
      </c>
      <c r="J22" s="213">
        <f t="shared" si="2"/>
        <v>-4.0370275134996145</v>
      </c>
      <c r="K22" s="19">
        <f>SUM(K23:K24)</f>
        <v>11893241</v>
      </c>
      <c r="L22" s="189">
        <f>SUM(L23:L24)</f>
        <v>12482564</v>
      </c>
      <c r="M22" s="192">
        <f t="shared" si="3"/>
        <v>6.641199740401582</v>
      </c>
      <c r="N22" s="213">
        <f t="shared" si="4"/>
        <v>4.955108536016381</v>
      </c>
      <c r="O22" s="19">
        <f>SUM(O23:O24)</f>
        <v>5758409</v>
      </c>
      <c r="P22" s="189">
        <f>SUM(P23:P24)</f>
        <v>5969143</v>
      </c>
      <c r="Q22" s="216">
        <f t="shared" si="8"/>
        <v>3.659587222790184</v>
      </c>
      <c r="R22" s="190">
        <f>SUM(R23:R24)</f>
        <v>1794728</v>
      </c>
      <c r="S22" s="216">
        <f t="shared" si="5"/>
        <v>6.106960621930489</v>
      </c>
      <c r="T22" s="190">
        <f>SUM(T23:T24)</f>
        <v>6282537</v>
      </c>
      <c r="U22" s="217">
        <f t="shared" si="6"/>
        <v>6.121713346246492</v>
      </c>
    </row>
    <row r="23" spans="1:21" ht="15.75" customHeight="1">
      <c r="A23" s="23" t="s">
        <v>21</v>
      </c>
      <c r="B23" s="24"/>
      <c r="C23" s="191">
        <v>42</v>
      </c>
      <c r="D23" s="189">
        <v>40</v>
      </c>
      <c r="E23" s="212">
        <f t="shared" si="0"/>
        <v>0.6904885206283445</v>
      </c>
      <c r="F23" s="213">
        <f t="shared" si="7"/>
        <v>-4.761904761904762</v>
      </c>
      <c r="G23" s="191">
        <v>370</v>
      </c>
      <c r="H23" s="190">
        <v>318</v>
      </c>
      <c r="I23" s="212">
        <f t="shared" si="1"/>
        <v>0.39470254570729946</v>
      </c>
      <c r="J23" s="213">
        <f t="shared" si="2"/>
        <v>-14.054054054054054</v>
      </c>
      <c r="K23" s="191">
        <v>461887</v>
      </c>
      <c r="L23" s="189">
        <v>428446</v>
      </c>
      <c r="M23" s="192">
        <f t="shared" si="3"/>
        <v>0.227949599455376</v>
      </c>
      <c r="N23" s="213">
        <f t="shared" si="4"/>
        <v>-7.2400825310086665</v>
      </c>
      <c r="O23" s="221">
        <v>244867</v>
      </c>
      <c r="P23" s="189">
        <v>227799</v>
      </c>
      <c r="Q23" s="216">
        <f t="shared" si="8"/>
        <v>-6.970314497257695</v>
      </c>
      <c r="R23" s="190">
        <v>96205</v>
      </c>
      <c r="S23" s="216">
        <f t="shared" si="5"/>
        <v>0.3273588792467843</v>
      </c>
      <c r="T23" s="190">
        <v>189886</v>
      </c>
      <c r="U23" s="217">
        <f t="shared" si="6"/>
        <v>0.18502519928897534</v>
      </c>
    </row>
    <row r="24" spans="1:21" ht="15.75" customHeight="1">
      <c r="A24" s="23" t="s">
        <v>22</v>
      </c>
      <c r="B24" s="24"/>
      <c r="C24" s="191">
        <v>162</v>
      </c>
      <c r="D24" s="189">
        <v>151</v>
      </c>
      <c r="E24" s="212">
        <f t="shared" si="0"/>
        <v>2.606594165372001</v>
      </c>
      <c r="F24" s="213">
        <f t="shared" si="7"/>
        <v>-6.790123456790123</v>
      </c>
      <c r="G24" s="191">
        <v>3519</v>
      </c>
      <c r="H24" s="190">
        <v>3414</v>
      </c>
      <c r="I24" s="212">
        <f t="shared" si="1"/>
        <v>4.237466952970819</v>
      </c>
      <c r="J24" s="213">
        <f t="shared" si="2"/>
        <v>-2.9838022165387894</v>
      </c>
      <c r="K24" s="191">
        <v>11431354</v>
      </c>
      <c r="L24" s="189">
        <v>12054118</v>
      </c>
      <c r="M24" s="192">
        <f t="shared" si="3"/>
        <v>6.4132501409462055</v>
      </c>
      <c r="N24" s="213">
        <f t="shared" si="4"/>
        <v>5.447858582631594</v>
      </c>
      <c r="O24" s="221">
        <v>5513542</v>
      </c>
      <c r="P24" s="189">
        <v>5741344</v>
      </c>
      <c r="Q24" s="216">
        <f t="shared" si="8"/>
        <v>4.131681594154901</v>
      </c>
      <c r="R24" s="190">
        <v>1698523</v>
      </c>
      <c r="S24" s="216">
        <f t="shared" si="5"/>
        <v>5.779601742683705</v>
      </c>
      <c r="T24" s="190">
        <v>6092651</v>
      </c>
      <c r="U24" s="217">
        <f t="shared" si="6"/>
        <v>5.936688146957516</v>
      </c>
    </row>
    <row r="25" spans="1:21" ht="15.75" customHeight="1">
      <c r="A25" s="23" t="s">
        <v>23</v>
      </c>
      <c r="B25" s="24"/>
      <c r="C25" s="19">
        <f>SUM(C26:C27)</f>
        <v>931</v>
      </c>
      <c r="D25" s="189">
        <f>SUM(D26:D27)</f>
        <v>873</v>
      </c>
      <c r="E25" s="212">
        <f t="shared" si="0"/>
        <v>15.06991196271362</v>
      </c>
      <c r="F25" s="213">
        <f t="shared" si="7"/>
        <v>-6.229860365198711</v>
      </c>
      <c r="G25" s="19">
        <f>SUM(G26:G27)</f>
        <v>15374</v>
      </c>
      <c r="H25" s="190">
        <f>SUM(H26:H27)</f>
        <v>15207</v>
      </c>
      <c r="I25" s="212">
        <f t="shared" si="1"/>
        <v>18.874973624436805</v>
      </c>
      <c r="J25" s="213">
        <f t="shared" si="2"/>
        <v>-1.0862495121633926</v>
      </c>
      <c r="K25" s="19">
        <f>SUM(K26:K27)</f>
        <v>39108620</v>
      </c>
      <c r="L25" s="189">
        <f>SUM(L26:L27)</f>
        <v>40986934</v>
      </c>
      <c r="M25" s="192">
        <f t="shared" si="3"/>
        <v>21.806610840581854</v>
      </c>
      <c r="N25" s="213">
        <f t="shared" si="4"/>
        <v>4.802813292823934</v>
      </c>
      <c r="O25" s="19">
        <f>SUM(O26:O27)</f>
        <v>16724850</v>
      </c>
      <c r="P25" s="189">
        <f>SUM(P26:P27)</f>
        <v>17596902</v>
      </c>
      <c r="Q25" s="216">
        <f t="shared" si="8"/>
        <v>5.21410954358335</v>
      </c>
      <c r="R25" s="190">
        <f>SUM(R26:R27)</f>
        <v>6100649</v>
      </c>
      <c r="S25" s="216">
        <f t="shared" si="5"/>
        <v>20.75881315231033</v>
      </c>
      <c r="T25" s="190">
        <f>SUM(T26:T27)</f>
        <v>22758511</v>
      </c>
      <c r="U25" s="217">
        <f t="shared" si="6"/>
        <v>22.17592678394056</v>
      </c>
    </row>
    <row r="26" spans="1:21" ht="15.75" customHeight="1">
      <c r="A26" s="23" t="s">
        <v>24</v>
      </c>
      <c r="B26" s="24"/>
      <c r="C26" s="191">
        <v>610</v>
      </c>
      <c r="D26" s="189">
        <v>575</v>
      </c>
      <c r="E26" s="212">
        <f t="shared" si="0"/>
        <v>9.925772484032452</v>
      </c>
      <c r="F26" s="213">
        <f t="shared" si="7"/>
        <v>-5.737704918032787</v>
      </c>
      <c r="G26" s="191">
        <v>13450</v>
      </c>
      <c r="H26" s="190">
        <v>13310</v>
      </c>
      <c r="I26" s="212">
        <f t="shared" si="1"/>
        <v>16.520411582906153</v>
      </c>
      <c r="J26" s="213">
        <f t="shared" si="2"/>
        <v>-1.0408921933085502</v>
      </c>
      <c r="K26" s="191">
        <v>37111575</v>
      </c>
      <c r="L26" s="189">
        <v>38990883</v>
      </c>
      <c r="M26" s="192">
        <f t="shared" si="3"/>
        <v>20.74463564197455</v>
      </c>
      <c r="N26" s="213">
        <f t="shared" si="4"/>
        <v>5.063940293560702</v>
      </c>
      <c r="O26" s="221">
        <v>15672700</v>
      </c>
      <c r="P26" s="189">
        <v>16551173</v>
      </c>
      <c r="Q26" s="216">
        <f t="shared" si="8"/>
        <v>5.605115902173844</v>
      </c>
      <c r="R26" s="190">
        <v>5623371</v>
      </c>
      <c r="S26" s="216">
        <f t="shared" si="5"/>
        <v>19.134768755770164</v>
      </c>
      <c r="T26" s="190">
        <v>21860507</v>
      </c>
      <c r="U26" s="217">
        <f t="shared" si="6"/>
        <v>21.300910357967627</v>
      </c>
    </row>
    <row r="27" spans="1:21" ht="15.75" customHeight="1">
      <c r="A27" s="23" t="s">
        <v>25</v>
      </c>
      <c r="B27" s="24"/>
      <c r="C27" s="191">
        <v>321</v>
      </c>
      <c r="D27" s="189">
        <v>298</v>
      </c>
      <c r="E27" s="212">
        <f t="shared" si="0"/>
        <v>5.144139478681167</v>
      </c>
      <c r="F27" s="213">
        <f t="shared" si="7"/>
        <v>-7.165109034267912</v>
      </c>
      <c r="G27" s="191">
        <v>1924</v>
      </c>
      <c r="H27" s="190">
        <v>1897</v>
      </c>
      <c r="I27" s="212">
        <f t="shared" si="1"/>
        <v>2.3545620415306514</v>
      </c>
      <c r="J27" s="213">
        <f t="shared" si="2"/>
        <v>-1.4033264033264035</v>
      </c>
      <c r="K27" s="191">
        <v>1997045</v>
      </c>
      <c r="L27" s="189">
        <v>1996051</v>
      </c>
      <c r="M27" s="192">
        <f t="shared" si="3"/>
        <v>1.0619751986072987</v>
      </c>
      <c r="N27" s="213">
        <f t="shared" si="4"/>
        <v>-0.04977354040594979</v>
      </c>
      <c r="O27" s="221">
        <v>1052150</v>
      </c>
      <c r="P27" s="189">
        <v>1045729</v>
      </c>
      <c r="Q27" s="216">
        <f t="shared" si="8"/>
        <v>-0.6102742004467043</v>
      </c>
      <c r="R27" s="190">
        <v>477278</v>
      </c>
      <c r="S27" s="216">
        <f t="shared" si="5"/>
        <v>1.6240443965401665</v>
      </c>
      <c r="T27" s="190">
        <v>898004</v>
      </c>
      <c r="U27" s="217">
        <f t="shared" si="6"/>
        <v>0.8750164259729364</v>
      </c>
    </row>
    <row r="28" spans="1:21" ht="15.75" customHeight="1">
      <c r="A28" s="23" t="s">
        <v>145</v>
      </c>
      <c r="B28" s="24"/>
      <c r="C28" s="19">
        <f>SUM(C29:C32)</f>
        <v>858</v>
      </c>
      <c r="D28" s="187">
        <f>SUM(D29:D32)</f>
        <v>789</v>
      </c>
      <c r="E28" s="212">
        <f t="shared" si="0"/>
        <v>13.619886069394097</v>
      </c>
      <c r="F28" s="213">
        <f t="shared" si="7"/>
        <v>-8.041958041958042</v>
      </c>
      <c r="G28" s="19">
        <f>SUM(G29:G32)</f>
        <v>11384</v>
      </c>
      <c r="H28" s="188">
        <f>SUM(H29:H32)</f>
        <v>11002</v>
      </c>
      <c r="I28" s="212">
        <f t="shared" si="1"/>
        <v>13.655715119093426</v>
      </c>
      <c r="J28" s="213">
        <f t="shared" si="2"/>
        <v>-3.3555867884750525</v>
      </c>
      <c r="K28" s="19">
        <f>SUM(K29:K32)</f>
        <v>32972943</v>
      </c>
      <c r="L28" s="187">
        <f>SUM(L29:L32)</f>
        <v>35149640</v>
      </c>
      <c r="M28" s="192">
        <f t="shared" si="3"/>
        <v>18.700947981777546</v>
      </c>
      <c r="N28" s="213">
        <f t="shared" si="4"/>
        <v>6.6014641155932</v>
      </c>
      <c r="O28" s="19">
        <f>SUM(O29:O32)</f>
        <v>11994595</v>
      </c>
      <c r="P28" s="187">
        <f>SUM(P29:P32)</f>
        <v>10259876</v>
      </c>
      <c r="Q28" s="216">
        <f t="shared" si="8"/>
        <v>-14.462505820329907</v>
      </c>
      <c r="R28" s="188">
        <f>SUM(R29:R32)</f>
        <v>4146167</v>
      </c>
      <c r="S28" s="216">
        <f t="shared" si="5"/>
        <v>14.108254064653625</v>
      </c>
      <c r="T28" s="188">
        <f>SUM(T29:T32)</f>
        <v>24451983</v>
      </c>
      <c r="U28" s="217">
        <f t="shared" si="6"/>
        <v>23.826048405809996</v>
      </c>
    </row>
    <row r="29" spans="1:21" ht="15.75" customHeight="1">
      <c r="A29" s="23" t="s">
        <v>146</v>
      </c>
      <c r="B29" s="24"/>
      <c r="C29" s="191">
        <v>109</v>
      </c>
      <c r="D29" s="189">
        <v>101</v>
      </c>
      <c r="E29" s="212">
        <f t="shared" si="0"/>
        <v>1.7434835145865701</v>
      </c>
      <c r="F29" s="213">
        <f t="shared" si="7"/>
        <v>-7.339449541284404</v>
      </c>
      <c r="G29" s="191">
        <v>2230</v>
      </c>
      <c r="H29" s="190">
        <v>2153</v>
      </c>
      <c r="I29" s="212">
        <f t="shared" si="1"/>
        <v>2.6723100028547666</v>
      </c>
      <c r="J29" s="213">
        <f t="shared" si="2"/>
        <v>-3.4529147982062782</v>
      </c>
      <c r="K29" s="191">
        <v>11658222</v>
      </c>
      <c r="L29" s="189">
        <v>11852370</v>
      </c>
      <c r="M29" s="192">
        <f t="shared" si="3"/>
        <v>6.305912516622667</v>
      </c>
      <c r="N29" s="213">
        <f t="shared" si="4"/>
        <v>1.665331128537439</v>
      </c>
      <c r="O29" s="221">
        <v>4102172</v>
      </c>
      <c r="P29" s="189">
        <v>2837750</v>
      </c>
      <c r="Q29" s="216">
        <f>(P29-O29)/O29*100</f>
        <v>-30.823232180415644</v>
      </c>
      <c r="R29" s="190">
        <v>1014877</v>
      </c>
      <c r="S29" s="216">
        <f t="shared" si="5"/>
        <v>3.453344392633842</v>
      </c>
      <c r="T29" s="190">
        <v>8901983</v>
      </c>
      <c r="U29" s="217">
        <f t="shared" si="6"/>
        <v>8.674105403463503</v>
      </c>
    </row>
    <row r="30" spans="1:21" ht="15.75" customHeight="1">
      <c r="A30" s="23" t="s">
        <v>147</v>
      </c>
      <c r="B30" s="24"/>
      <c r="C30" s="191">
        <v>454</v>
      </c>
      <c r="D30" s="189">
        <v>405</v>
      </c>
      <c r="E30" s="212">
        <f t="shared" si="0"/>
        <v>6.9911962713619875</v>
      </c>
      <c r="F30" s="213">
        <f t="shared" si="7"/>
        <v>-10.79295154185022</v>
      </c>
      <c r="G30" s="191">
        <v>3835</v>
      </c>
      <c r="H30" s="190">
        <v>3768</v>
      </c>
      <c r="I30" s="212">
        <f t="shared" si="1"/>
        <v>4.676852805739323</v>
      </c>
      <c r="J30" s="213">
        <f t="shared" si="2"/>
        <v>-1.7470664928292048</v>
      </c>
      <c r="K30" s="191">
        <v>4847719</v>
      </c>
      <c r="L30" s="189">
        <v>5195867</v>
      </c>
      <c r="M30" s="192">
        <f t="shared" si="3"/>
        <v>2.7643992509520596</v>
      </c>
      <c r="N30" s="213">
        <f t="shared" si="4"/>
        <v>7.1816868923301875</v>
      </c>
      <c r="O30" s="215">
        <v>2366289</v>
      </c>
      <c r="P30" s="189">
        <v>2580480</v>
      </c>
      <c r="Q30" s="216">
        <f>(P30-O30)/O30*100</f>
        <v>9.051768401915403</v>
      </c>
      <c r="R30" s="190">
        <v>1157074</v>
      </c>
      <c r="S30" s="216">
        <f t="shared" si="5"/>
        <v>3.937201266520386</v>
      </c>
      <c r="T30" s="190">
        <v>2495021</v>
      </c>
      <c r="U30" s="217">
        <f t="shared" si="6"/>
        <v>2.4311521531612574</v>
      </c>
    </row>
    <row r="31" spans="1:21" ht="15.75" customHeight="1">
      <c r="A31" s="23" t="s">
        <v>148</v>
      </c>
      <c r="B31" s="24"/>
      <c r="C31" s="191">
        <v>201</v>
      </c>
      <c r="D31" s="189">
        <v>194</v>
      </c>
      <c r="E31" s="212">
        <f t="shared" si="0"/>
        <v>3.3488693250474713</v>
      </c>
      <c r="F31" s="213">
        <f t="shared" si="7"/>
        <v>-3.482587064676617</v>
      </c>
      <c r="G31" s="191">
        <v>3603</v>
      </c>
      <c r="H31" s="190">
        <v>3505</v>
      </c>
      <c r="I31" s="212">
        <f t="shared" si="1"/>
        <v>4.350416423597751</v>
      </c>
      <c r="J31" s="213">
        <f t="shared" si="2"/>
        <v>-2.719955592561754</v>
      </c>
      <c r="K31" s="191">
        <v>10815418</v>
      </c>
      <c r="L31" s="189">
        <v>12551974</v>
      </c>
      <c r="M31" s="192">
        <f t="shared" si="3"/>
        <v>6.678128505515966</v>
      </c>
      <c r="N31" s="213">
        <f t="shared" si="4"/>
        <v>16.056300366754204</v>
      </c>
      <c r="O31" s="215">
        <v>2950785</v>
      </c>
      <c r="P31" s="189">
        <v>2907534</v>
      </c>
      <c r="Q31" s="216">
        <f>(P31-O31)/O31*100</f>
        <v>-1.4657455558436143</v>
      </c>
      <c r="R31" s="190">
        <v>1404210</v>
      </c>
      <c r="S31" s="216">
        <f t="shared" si="5"/>
        <v>4.778136394440279</v>
      </c>
      <c r="T31" s="190">
        <v>9521075</v>
      </c>
      <c r="U31" s="217">
        <f t="shared" si="6"/>
        <v>9.2773495640557</v>
      </c>
    </row>
    <row r="32" spans="1:21" ht="15.75" customHeight="1">
      <c r="A32" s="23" t="s">
        <v>149</v>
      </c>
      <c r="B32" s="24"/>
      <c r="C32" s="191">
        <v>94</v>
      </c>
      <c r="D32" s="189">
        <v>89</v>
      </c>
      <c r="E32" s="212">
        <f t="shared" si="0"/>
        <v>1.5363369583980666</v>
      </c>
      <c r="F32" s="213">
        <f t="shared" si="7"/>
        <v>-5.319148936170213</v>
      </c>
      <c r="G32" s="191">
        <v>1716</v>
      </c>
      <c r="H32" s="190">
        <v>1576</v>
      </c>
      <c r="I32" s="212">
        <f t="shared" si="1"/>
        <v>1.956135886901585</v>
      </c>
      <c r="J32" s="213">
        <f t="shared" si="2"/>
        <v>-8.158508158508159</v>
      </c>
      <c r="K32" s="191">
        <v>5651584</v>
      </c>
      <c r="L32" s="189">
        <v>5549429</v>
      </c>
      <c r="M32" s="192">
        <f t="shared" si="3"/>
        <v>2.952507708686854</v>
      </c>
      <c r="N32" s="213">
        <f t="shared" si="4"/>
        <v>-1.8075463445292503</v>
      </c>
      <c r="O32" s="215">
        <v>2575349</v>
      </c>
      <c r="P32" s="189">
        <v>1934112</v>
      </c>
      <c r="Q32" s="216">
        <f>(P32-O32)/O32*100</f>
        <v>-24.89903310192133</v>
      </c>
      <c r="R32" s="190">
        <v>570006</v>
      </c>
      <c r="S32" s="216">
        <f t="shared" si="5"/>
        <v>1.939572011059119</v>
      </c>
      <c r="T32" s="190">
        <v>3533904</v>
      </c>
      <c r="U32" s="217">
        <f t="shared" si="6"/>
        <v>3.4434412851295364</v>
      </c>
    </row>
    <row r="33" spans="1:26" ht="15.75" customHeight="1">
      <c r="A33" s="23"/>
      <c r="B33" s="24"/>
      <c r="C33" s="191"/>
      <c r="D33" s="184"/>
      <c r="E33" s="212"/>
      <c r="F33" s="213"/>
      <c r="G33" s="191"/>
      <c r="H33" s="193"/>
      <c r="I33" s="212"/>
      <c r="J33" s="213"/>
      <c r="K33" s="191"/>
      <c r="L33" s="184"/>
      <c r="M33" s="192"/>
      <c r="N33" s="213"/>
      <c r="O33" s="215"/>
      <c r="P33" s="185"/>
      <c r="Q33" s="216"/>
      <c r="R33" s="186"/>
      <c r="S33" s="216"/>
      <c r="T33" s="186"/>
      <c r="U33" s="217"/>
      <c r="Z33" s="223" t="s">
        <v>150</v>
      </c>
    </row>
    <row r="34" spans="1:26" s="20" customFormat="1" ht="15.75" customHeight="1">
      <c r="A34" s="21" t="s">
        <v>151</v>
      </c>
      <c r="B34" s="22"/>
      <c r="C34" s="206">
        <v>682</v>
      </c>
      <c r="D34" s="182">
        <v>636</v>
      </c>
      <c r="E34" s="207">
        <v>10.978767477990678</v>
      </c>
      <c r="F34" s="208">
        <v>-6.744868035190615</v>
      </c>
      <c r="G34" s="206">
        <v>7353</v>
      </c>
      <c r="H34" s="182">
        <v>6984</v>
      </c>
      <c r="I34" s="207">
        <v>8.668561569873521</v>
      </c>
      <c r="J34" s="208">
        <v>-5.018359853121175</v>
      </c>
      <c r="K34" s="218" t="s">
        <v>28</v>
      </c>
      <c r="L34" s="182">
        <v>13391680</v>
      </c>
      <c r="M34" s="209">
        <v>7.124884097493195</v>
      </c>
      <c r="N34" s="218" t="s">
        <v>28</v>
      </c>
      <c r="O34" s="218" t="s">
        <v>28</v>
      </c>
      <c r="P34" s="182">
        <v>6414432</v>
      </c>
      <c r="Q34" s="219" t="s">
        <v>28</v>
      </c>
      <c r="R34" s="182">
        <v>2197511</v>
      </c>
      <c r="S34" s="210">
        <v>7.477519235928281</v>
      </c>
      <c r="T34" s="182">
        <v>6689561</v>
      </c>
      <c r="U34" s="211">
        <v>6.518318133936979</v>
      </c>
      <c r="Z34" s="20" t="s">
        <v>152</v>
      </c>
    </row>
    <row r="35" spans="1:26" s="20" customFormat="1" ht="15.75" customHeight="1">
      <c r="A35" s="23" t="s">
        <v>27</v>
      </c>
      <c r="B35" s="22"/>
      <c r="C35" s="19">
        <f>SUM(C36:C38)</f>
        <v>199</v>
      </c>
      <c r="D35" s="189">
        <f>SUM(D36:D38)</f>
        <v>178</v>
      </c>
      <c r="E35" s="212">
        <f t="shared" si="0"/>
        <v>3.072673916796133</v>
      </c>
      <c r="F35" s="213">
        <f aca="true" t="shared" si="9" ref="F35:F54">(D35-C35)/C35*100</f>
        <v>-10.552763819095476</v>
      </c>
      <c r="G35" s="19">
        <f>SUM(G36:G38)</f>
        <v>1462</v>
      </c>
      <c r="H35" s="189">
        <f>SUM(H36:H38)</f>
        <v>1350</v>
      </c>
      <c r="I35" s="212">
        <f t="shared" si="1"/>
        <v>1.6756240147951393</v>
      </c>
      <c r="J35" s="213">
        <f aca="true" t="shared" si="10" ref="J35:J51">(H35-G35)/G35*100</f>
        <v>-7.660738714090288</v>
      </c>
      <c r="K35" s="19">
        <f>SUM(K36:K38)</f>
        <v>1725054</v>
      </c>
      <c r="L35" s="189">
        <f>SUM(L36:L38)</f>
        <v>1712665</v>
      </c>
      <c r="M35" s="192">
        <f t="shared" si="3"/>
        <v>0.9112030471780377</v>
      </c>
      <c r="N35" s="213">
        <f>(L35-K35)/K35*100</f>
        <v>-0.7181804163811684</v>
      </c>
      <c r="O35" s="19">
        <f>SUM(O36:O38)</f>
        <v>887989</v>
      </c>
      <c r="P35" s="189">
        <f>SUM(P36:P38)</f>
        <v>757250</v>
      </c>
      <c r="Q35" s="216">
        <f t="shared" si="8"/>
        <v>-14.723042740394307</v>
      </c>
      <c r="R35" s="190">
        <f>SUM(R36:R38)</f>
        <v>367082</v>
      </c>
      <c r="S35" s="216">
        <f t="shared" si="5"/>
        <v>1.2490780324480857</v>
      </c>
      <c r="T35" s="190">
        <f>SUM(T36:T38)</f>
        <v>907833</v>
      </c>
      <c r="U35" s="217">
        <f t="shared" si="6"/>
        <v>0.8845938181124904</v>
      </c>
      <c r="Z35" s="20" t="s">
        <v>153</v>
      </c>
    </row>
    <row r="36" spans="1:21" ht="15.75" customHeight="1">
      <c r="A36" s="23" t="s">
        <v>154</v>
      </c>
      <c r="B36" s="24"/>
      <c r="C36" s="191">
        <v>106</v>
      </c>
      <c r="D36" s="189">
        <v>95</v>
      </c>
      <c r="E36" s="212">
        <f t="shared" si="0"/>
        <v>1.6399102364923184</v>
      </c>
      <c r="F36" s="213">
        <f t="shared" si="9"/>
        <v>-10.377358490566039</v>
      </c>
      <c r="G36" s="191">
        <v>650</v>
      </c>
      <c r="H36" s="189">
        <v>571</v>
      </c>
      <c r="I36" s="212">
        <f t="shared" si="1"/>
        <v>0.708726898109648</v>
      </c>
      <c r="J36" s="213">
        <f t="shared" si="10"/>
        <v>-12.153846153846153</v>
      </c>
      <c r="K36" s="191">
        <v>830211</v>
      </c>
      <c r="L36" s="189">
        <v>828158</v>
      </c>
      <c r="M36" s="192">
        <f t="shared" si="3"/>
        <v>0.4406116158997056</v>
      </c>
      <c r="N36" s="213">
        <f aca="true" t="shared" si="11" ref="N36:N56">(L36-K36)/K36*100</f>
        <v>-0.24728653318252827</v>
      </c>
      <c r="O36" s="221">
        <v>470418</v>
      </c>
      <c r="P36" s="189">
        <v>361425</v>
      </c>
      <c r="Q36" s="216">
        <f t="shared" si="8"/>
        <v>-23.169394028289734</v>
      </c>
      <c r="R36" s="190">
        <v>169346</v>
      </c>
      <c r="S36" s="216">
        <f t="shared" si="5"/>
        <v>0.5762373760711599</v>
      </c>
      <c r="T36" s="190">
        <v>439146</v>
      </c>
      <c r="U36" s="217">
        <f t="shared" si="6"/>
        <v>0.42790451200697455</v>
      </c>
    </row>
    <row r="37" spans="1:21" ht="15.75" customHeight="1">
      <c r="A37" s="23" t="s">
        <v>155</v>
      </c>
      <c r="B37" s="24"/>
      <c r="C37" s="191">
        <v>60</v>
      </c>
      <c r="D37" s="189">
        <v>56</v>
      </c>
      <c r="E37" s="212">
        <f t="shared" si="0"/>
        <v>0.9666839288796824</v>
      </c>
      <c r="F37" s="213">
        <f t="shared" si="9"/>
        <v>-6.666666666666667</v>
      </c>
      <c r="G37" s="191">
        <v>516</v>
      </c>
      <c r="H37" s="189">
        <v>501</v>
      </c>
      <c r="I37" s="212">
        <f t="shared" si="1"/>
        <v>0.6218426899350851</v>
      </c>
      <c r="J37" s="213">
        <f t="shared" si="10"/>
        <v>-2.9069767441860463</v>
      </c>
      <c r="K37" s="191">
        <v>620045</v>
      </c>
      <c r="L37" s="189">
        <v>580200</v>
      </c>
      <c r="M37" s="192">
        <f t="shared" si="3"/>
        <v>0.3086885105801178</v>
      </c>
      <c r="N37" s="213">
        <f t="shared" si="11"/>
        <v>-6.4261464893677065</v>
      </c>
      <c r="O37" s="221">
        <v>314017</v>
      </c>
      <c r="P37" s="189">
        <v>286808</v>
      </c>
      <c r="Q37" s="216">
        <f t="shared" si="8"/>
        <v>-8.664817509880038</v>
      </c>
      <c r="R37" s="190">
        <v>137619</v>
      </c>
      <c r="S37" s="216">
        <f t="shared" si="5"/>
        <v>0.46827921213100376</v>
      </c>
      <c r="T37" s="190">
        <v>279588</v>
      </c>
      <c r="U37" s="217">
        <f t="shared" si="6"/>
        <v>0.2724309607807107</v>
      </c>
    </row>
    <row r="38" spans="1:21" ht="15.75" customHeight="1">
      <c r="A38" s="23" t="s">
        <v>156</v>
      </c>
      <c r="B38" s="24"/>
      <c r="C38" s="191">
        <v>33</v>
      </c>
      <c r="D38" s="189">
        <v>27</v>
      </c>
      <c r="E38" s="212">
        <f t="shared" si="0"/>
        <v>0.4660797514241326</v>
      </c>
      <c r="F38" s="213">
        <f t="shared" si="9"/>
        <v>-18.181818181818183</v>
      </c>
      <c r="G38" s="191">
        <v>296</v>
      </c>
      <c r="H38" s="189">
        <v>278</v>
      </c>
      <c r="I38" s="212">
        <f t="shared" si="1"/>
        <v>0.3450544267504065</v>
      </c>
      <c r="J38" s="213">
        <f t="shared" si="10"/>
        <v>-6.081081081081082</v>
      </c>
      <c r="K38" s="191">
        <v>274798</v>
      </c>
      <c r="L38" s="189">
        <v>304307</v>
      </c>
      <c r="M38" s="192">
        <f t="shared" si="3"/>
        <v>0.16190292069821424</v>
      </c>
      <c r="N38" s="213">
        <f t="shared" si="11"/>
        <v>10.738433321931018</v>
      </c>
      <c r="O38" s="221">
        <v>103554</v>
      </c>
      <c r="P38" s="189">
        <v>109017</v>
      </c>
      <c r="Q38" s="216">
        <f t="shared" si="8"/>
        <v>5.275508430384147</v>
      </c>
      <c r="R38" s="190">
        <v>60117</v>
      </c>
      <c r="S38" s="216">
        <f t="shared" si="5"/>
        <v>0.20456144424592207</v>
      </c>
      <c r="T38" s="190">
        <v>189099</v>
      </c>
      <c r="U38" s="217">
        <f t="shared" si="6"/>
        <v>0.18425834532480515</v>
      </c>
    </row>
    <row r="39" spans="1:21" ht="15.75" customHeight="1">
      <c r="A39" s="23" t="s">
        <v>29</v>
      </c>
      <c r="B39" s="24"/>
      <c r="C39" s="191">
        <v>29</v>
      </c>
      <c r="D39" s="189">
        <v>29</v>
      </c>
      <c r="E39" s="212">
        <f t="shared" si="0"/>
        <v>0.5006041774555497</v>
      </c>
      <c r="F39" s="213">
        <f t="shared" si="9"/>
        <v>0</v>
      </c>
      <c r="G39" s="191">
        <v>352</v>
      </c>
      <c r="H39" s="189">
        <v>359</v>
      </c>
      <c r="I39" s="212">
        <f t="shared" si="1"/>
        <v>0.44559186763811487</v>
      </c>
      <c r="J39" s="213">
        <f t="shared" si="10"/>
        <v>1.9886363636363635</v>
      </c>
      <c r="K39" s="191">
        <v>401297</v>
      </c>
      <c r="L39" s="189">
        <v>402772</v>
      </c>
      <c r="M39" s="192">
        <f t="shared" si="3"/>
        <v>0.21429005305648952</v>
      </c>
      <c r="N39" s="213">
        <f t="shared" si="11"/>
        <v>0.36755819256062217</v>
      </c>
      <c r="O39" s="221">
        <v>185483</v>
      </c>
      <c r="P39" s="189">
        <v>187346</v>
      </c>
      <c r="Q39" s="216">
        <f t="shared" si="8"/>
        <v>1.0044047163351897</v>
      </c>
      <c r="R39" s="190">
        <v>99770</v>
      </c>
      <c r="S39" s="216">
        <f t="shared" si="5"/>
        <v>0.3394895835190653</v>
      </c>
      <c r="T39" s="190">
        <v>206916</v>
      </c>
      <c r="U39" s="217">
        <f t="shared" si="6"/>
        <v>0.20161925648061269</v>
      </c>
    </row>
    <row r="40" spans="1:21" ht="15.75" customHeight="1">
      <c r="A40" s="23" t="s">
        <v>30</v>
      </c>
      <c r="B40" s="24"/>
      <c r="C40" s="19">
        <v>49</v>
      </c>
      <c r="D40" s="189">
        <v>49</v>
      </c>
      <c r="E40" s="212">
        <v>0.8458484377697221</v>
      </c>
      <c r="F40" s="213">
        <v>0</v>
      </c>
      <c r="G40" s="19">
        <v>745</v>
      </c>
      <c r="H40" s="189">
        <v>759</v>
      </c>
      <c r="I40" s="212">
        <v>0.942073057207045</v>
      </c>
      <c r="J40" s="213">
        <v>1.8791946308724832</v>
      </c>
      <c r="K40" s="19" t="s">
        <v>157</v>
      </c>
      <c r="L40" s="189">
        <v>1564898</v>
      </c>
      <c r="M40" s="192">
        <v>0.8325853719920806</v>
      </c>
      <c r="N40" s="35" t="s">
        <v>157</v>
      </c>
      <c r="O40" s="19" t="s">
        <v>157</v>
      </c>
      <c r="P40" s="189">
        <v>718072</v>
      </c>
      <c r="Q40" s="19" t="s">
        <v>157</v>
      </c>
      <c r="R40" s="190">
        <v>217844</v>
      </c>
      <c r="S40" s="216">
        <v>0.7412625922835245</v>
      </c>
      <c r="T40" s="190">
        <v>815776</v>
      </c>
      <c r="U40" s="217">
        <v>0.79489334113712</v>
      </c>
    </row>
    <row r="41" spans="1:21" ht="15.75" customHeight="1">
      <c r="A41" s="23" t="s">
        <v>31</v>
      </c>
      <c r="B41" s="24"/>
      <c r="C41" s="191">
        <v>25</v>
      </c>
      <c r="D41" s="189">
        <v>24</v>
      </c>
      <c r="E41" s="212">
        <f t="shared" si="0"/>
        <v>0.4142931123770067</v>
      </c>
      <c r="F41" s="213">
        <f t="shared" si="9"/>
        <v>-4</v>
      </c>
      <c r="G41" s="191">
        <v>376</v>
      </c>
      <c r="H41" s="189">
        <v>340</v>
      </c>
      <c r="I41" s="212">
        <f t="shared" si="1"/>
        <v>0.4220090111335907</v>
      </c>
      <c r="J41" s="213">
        <f t="shared" si="10"/>
        <v>-9.574468085106384</v>
      </c>
      <c r="K41" s="191">
        <v>673150</v>
      </c>
      <c r="L41" s="189">
        <v>779412</v>
      </c>
      <c r="M41" s="192">
        <f t="shared" si="3"/>
        <v>0.4146768862603771</v>
      </c>
      <c r="N41" s="213">
        <f t="shared" si="11"/>
        <v>15.785783257817723</v>
      </c>
      <c r="O41" s="221">
        <v>289960</v>
      </c>
      <c r="P41" s="189">
        <v>275468</v>
      </c>
      <c r="Q41" s="216">
        <f t="shared" si="8"/>
        <v>-4.997930749068837</v>
      </c>
      <c r="R41" s="190">
        <v>106142</v>
      </c>
      <c r="S41" s="216">
        <f t="shared" si="5"/>
        <v>0.36117172871485037</v>
      </c>
      <c r="T41" s="190">
        <v>494092</v>
      </c>
      <c r="U41" s="217">
        <f t="shared" si="6"/>
        <v>0.4814439756858769</v>
      </c>
    </row>
    <row r="42" spans="1:21" ht="15.75" customHeight="1">
      <c r="A42" s="23" t="s">
        <v>32</v>
      </c>
      <c r="B42" s="24"/>
      <c r="C42" s="191">
        <v>23</v>
      </c>
      <c r="D42" s="189">
        <v>24</v>
      </c>
      <c r="E42" s="212">
        <f t="shared" si="0"/>
        <v>0.4142931123770067</v>
      </c>
      <c r="F42" s="213">
        <f t="shared" si="9"/>
        <v>4.3478260869565215</v>
      </c>
      <c r="G42" s="191">
        <v>362</v>
      </c>
      <c r="H42" s="189">
        <v>412</v>
      </c>
      <c r="I42" s="212">
        <f t="shared" si="1"/>
        <v>0.5113756252559981</v>
      </c>
      <c r="J42" s="213">
        <f t="shared" si="10"/>
        <v>13.812154696132598</v>
      </c>
      <c r="K42" s="191">
        <v>530658</v>
      </c>
      <c r="L42" s="184" t="s">
        <v>158</v>
      </c>
      <c r="M42" s="214" t="s">
        <v>158</v>
      </c>
      <c r="N42" s="191" t="s">
        <v>158</v>
      </c>
      <c r="O42" s="221">
        <v>307828</v>
      </c>
      <c r="P42" s="184" t="s">
        <v>158</v>
      </c>
      <c r="Q42" s="214" t="s">
        <v>158</v>
      </c>
      <c r="R42" s="184" t="s">
        <v>158</v>
      </c>
      <c r="S42" s="214" t="s">
        <v>158</v>
      </c>
      <c r="T42" s="184" t="s">
        <v>158</v>
      </c>
      <c r="U42" s="184" t="s">
        <v>158</v>
      </c>
    </row>
    <row r="43" spans="1:21" ht="15.75" customHeight="1">
      <c r="A43" s="23" t="s">
        <v>33</v>
      </c>
      <c r="B43" s="24"/>
      <c r="C43" s="191">
        <v>1</v>
      </c>
      <c r="D43" s="189">
        <v>1</v>
      </c>
      <c r="E43" s="212">
        <f t="shared" si="0"/>
        <v>0.017262213015708613</v>
      </c>
      <c r="F43" s="213">
        <f t="shared" si="9"/>
        <v>0</v>
      </c>
      <c r="G43" s="191">
        <v>7</v>
      </c>
      <c r="H43" s="189">
        <v>7</v>
      </c>
      <c r="I43" s="212">
        <f t="shared" si="1"/>
        <v>0.008688420817456279</v>
      </c>
      <c r="J43" s="213">
        <f t="shared" si="10"/>
        <v>0</v>
      </c>
      <c r="K43" s="191" t="s">
        <v>140</v>
      </c>
      <c r="L43" s="184" t="s">
        <v>140</v>
      </c>
      <c r="M43" s="214" t="s">
        <v>140</v>
      </c>
      <c r="N43" s="191" t="s">
        <v>140</v>
      </c>
      <c r="O43" s="191" t="s">
        <v>140</v>
      </c>
      <c r="P43" s="184" t="s">
        <v>140</v>
      </c>
      <c r="Q43" s="214" t="s">
        <v>140</v>
      </c>
      <c r="R43" s="184" t="s">
        <v>140</v>
      </c>
      <c r="S43" s="214" t="s">
        <v>140</v>
      </c>
      <c r="T43" s="184" t="s">
        <v>140</v>
      </c>
      <c r="U43" s="184" t="s">
        <v>140</v>
      </c>
    </row>
    <row r="44" spans="1:21" ht="15.75" customHeight="1">
      <c r="A44" s="23" t="s">
        <v>34</v>
      </c>
      <c r="B44" s="24"/>
      <c r="C44" s="19">
        <f>SUM(C45:C48)</f>
        <v>254</v>
      </c>
      <c r="D44" s="187">
        <f>SUM(D45:D48)</f>
        <v>240</v>
      </c>
      <c r="E44" s="212">
        <f t="shared" si="0"/>
        <v>4.142931123770068</v>
      </c>
      <c r="F44" s="213">
        <f>(D44-C44)/C44*100</f>
        <v>-5.511811023622047</v>
      </c>
      <c r="G44" s="19">
        <f>SUM(G45:G48)</f>
        <v>2506</v>
      </c>
      <c r="H44" s="187">
        <f>SUM(H45:H48)</f>
        <v>2379</v>
      </c>
      <c r="I44" s="212">
        <f t="shared" si="1"/>
        <v>2.9528218749612125</v>
      </c>
      <c r="J44" s="213">
        <f t="shared" si="10"/>
        <v>-5.067837190742218</v>
      </c>
      <c r="K44" s="19">
        <f>SUM(K45:K48)</f>
        <v>3192408</v>
      </c>
      <c r="L44" s="187">
        <f>SUM(L45:L48)</f>
        <v>3373504</v>
      </c>
      <c r="M44" s="192">
        <f t="shared" si="3"/>
        <v>1.794832687342416</v>
      </c>
      <c r="N44" s="213">
        <f t="shared" si="11"/>
        <v>5.672708500918429</v>
      </c>
      <c r="O44" s="19">
        <f>SUM(O45:O48)</f>
        <v>1635209</v>
      </c>
      <c r="P44" s="187">
        <f>SUM(P45:P48)</f>
        <v>1617904</v>
      </c>
      <c r="Q44" s="216">
        <f t="shared" si="8"/>
        <v>-1.0582745080292488</v>
      </c>
      <c r="R44" s="188">
        <f>SUM(R45:R48)</f>
        <v>785536</v>
      </c>
      <c r="S44" s="216">
        <f t="shared" si="5"/>
        <v>2.672960704412473</v>
      </c>
      <c r="T44" s="188">
        <f>SUM(T45:T48)</f>
        <v>1681955</v>
      </c>
      <c r="U44" s="217">
        <f t="shared" si="6"/>
        <v>1.6388994400329064</v>
      </c>
    </row>
    <row r="45" spans="1:21" ht="15.75" customHeight="1">
      <c r="A45" s="23" t="s">
        <v>35</v>
      </c>
      <c r="B45" s="24"/>
      <c r="C45" s="191">
        <v>104</v>
      </c>
      <c r="D45" s="189">
        <v>98</v>
      </c>
      <c r="E45" s="212">
        <f t="shared" si="0"/>
        <v>1.6916968755394441</v>
      </c>
      <c r="F45" s="213">
        <f t="shared" si="9"/>
        <v>-5.769230769230769</v>
      </c>
      <c r="G45" s="191">
        <v>936</v>
      </c>
      <c r="H45" s="189">
        <v>902</v>
      </c>
      <c r="I45" s="212">
        <f t="shared" si="1"/>
        <v>1.1195650824779377</v>
      </c>
      <c r="J45" s="213">
        <f t="shared" si="10"/>
        <v>-3.632478632478633</v>
      </c>
      <c r="K45" s="191">
        <v>1282698</v>
      </c>
      <c r="L45" s="189">
        <v>1432010</v>
      </c>
      <c r="M45" s="192">
        <f t="shared" si="3"/>
        <v>0.7618838918232239</v>
      </c>
      <c r="N45" s="213">
        <f t="shared" si="11"/>
        <v>11.640464084297317</v>
      </c>
      <c r="O45" s="221">
        <v>635740</v>
      </c>
      <c r="P45" s="189">
        <v>630225</v>
      </c>
      <c r="Q45" s="216">
        <f t="shared" si="8"/>
        <v>-0.8674930002831346</v>
      </c>
      <c r="R45" s="190">
        <v>282647</v>
      </c>
      <c r="S45" s="216">
        <f t="shared" si="5"/>
        <v>0.9617691922713565</v>
      </c>
      <c r="T45" s="190">
        <v>774605</v>
      </c>
      <c r="U45" s="217">
        <f t="shared" si="6"/>
        <v>0.7547762578348943</v>
      </c>
    </row>
    <row r="46" spans="1:21" ht="15.75" customHeight="1">
      <c r="A46" s="23" t="s">
        <v>36</v>
      </c>
      <c r="B46" s="24"/>
      <c r="C46" s="191">
        <v>43</v>
      </c>
      <c r="D46" s="189">
        <v>44</v>
      </c>
      <c r="E46" s="212">
        <f t="shared" si="0"/>
        <v>0.759537372691179</v>
      </c>
      <c r="F46" s="213">
        <f t="shared" si="9"/>
        <v>2.3255813953488373</v>
      </c>
      <c r="G46" s="191">
        <v>686</v>
      </c>
      <c r="H46" s="189">
        <v>760</v>
      </c>
      <c r="I46" s="212">
        <f t="shared" si="1"/>
        <v>0.9433142601809673</v>
      </c>
      <c r="J46" s="213">
        <f t="shared" si="10"/>
        <v>10.787172011661808</v>
      </c>
      <c r="K46" s="191">
        <v>892233</v>
      </c>
      <c r="L46" s="189">
        <v>980678</v>
      </c>
      <c r="M46" s="192">
        <f t="shared" si="3"/>
        <v>0.521758068215596</v>
      </c>
      <c r="N46" s="213">
        <f t="shared" si="11"/>
        <v>9.912769422336991</v>
      </c>
      <c r="O46" s="221">
        <v>581237</v>
      </c>
      <c r="P46" s="189">
        <v>605898</v>
      </c>
      <c r="Q46" s="216">
        <f t="shared" si="8"/>
        <v>4.242847581967425</v>
      </c>
      <c r="R46" s="190">
        <v>325755</v>
      </c>
      <c r="S46" s="216">
        <f t="shared" si="5"/>
        <v>1.1084537363862192</v>
      </c>
      <c r="T46" s="190">
        <v>346985</v>
      </c>
      <c r="U46" s="217">
        <f t="shared" si="6"/>
        <v>0.338102697277762</v>
      </c>
    </row>
    <row r="47" spans="1:21" ht="15.75" customHeight="1">
      <c r="A47" s="23" t="s">
        <v>37</v>
      </c>
      <c r="B47" s="24"/>
      <c r="C47" s="191">
        <v>22</v>
      </c>
      <c r="D47" s="189">
        <v>22</v>
      </c>
      <c r="E47" s="212">
        <f t="shared" si="0"/>
        <v>0.3797686863455895</v>
      </c>
      <c r="F47" s="213">
        <f t="shared" si="9"/>
        <v>0</v>
      </c>
      <c r="G47" s="191">
        <v>168</v>
      </c>
      <c r="H47" s="189">
        <v>146</v>
      </c>
      <c r="I47" s="212">
        <f t="shared" si="1"/>
        <v>0.1812156341926595</v>
      </c>
      <c r="J47" s="213">
        <f t="shared" si="10"/>
        <v>-13.095238095238097</v>
      </c>
      <c r="K47" s="191">
        <v>125124</v>
      </c>
      <c r="L47" s="189">
        <v>108921</v>
      </c>
      <c r="M47" s="192">
        <f t="shared" si="3"/>
        <v>0.057950122821263376</v>
      </c>
      <c r="N47" s="213">
        <f t="shared" si="11"/>
        <v>-12.949554042389948</v>
      </c>
      <c r="O47" s="221">
        <v>64730</v>
      </c>
      <c r="P47" s="189">
        <v>63069</v>
      </c>
      <c r="Q47" s="216">
        <f t="shared" si="8"/>
        <v>-2.566043565580102</v>
      </c>
      <c r="R47" s="190">
        <v>25247</v>
      </c>
      <c r="S47" s="216">
        <f t="shared" si="5"/>
        <v>0.08590852475800181</v>
      </c>
      <c r="T47" s="190">
        <v>42775</v>
      </c>
      <c r="U47" s="217">
        <f t="shared" si="6"/>
        <v>0.041680023274943495</v>
      </c>
    </row>
    <row r="48" spans="1:21" ht="15.75" customHeight="1">
      <c r="A48" s="23" t="s">
        <v>38</v>
      </c>
      <c r="B48" s="24"/>
      <c r="C48" s="191">
        <v>85</v>
      </c>
      <c r="D48" s="189">
        <v>76</v>
      </c>
      <c r="E48" s="212">
        <f t="shared" si="0"/>
        <v>1.3119281891938548</v>
      </c>
      <c r="F48" s="213">
        <f t="shared" si="9"/>
        <v>-10.588235294117647</v>
      </c>
      <c r="G48" s="191">
        <v>716</v>
      </c>
      <c r="H48" s="189">
        <v>571</v>
      </c>
      <c r="I48" s="212">
        <f t="shared" si="1"/>
        <v>0.708726898109648</v>
      </c>
      <c r="J48" s="213">
        <f t="shared" si="10"/>
        <v>-20.251396648044693</v>
      </c>
      <c r="K48" s="191">
        <v>892353</v>
      </c>
      <c r="L48" s="189">
        <v>851895</v>
      </c>
      <c r="M48" s="192">
        <f t="shared" si="3"/>
        <v>0.4532406044823327</v>
      </c>
      <c r="N48" s="213">
        <f t="shared" si="11"/>
        <v>-4.5338559964498355</v>
      </c>
      <c r="O48" s="221">
        <v>353502</v>
      </c>
      <c r="P48" s="189">
        <v>318712</v>
      </c>
      <c r="Q48" s="216">
        <f t="shared" si="8"/>
        <v>-9.84152847791526</v>
      </c>
      <c r="R48" s="190">
        <v>151887</v>
      </c>
      <c r="S48" s="216">
        <f t="shared" si="5"/>
        <v>0.5168292509968955</v>
      </c>
      <c r="T48" s="190">
        <v>517590</v>
      </c>
      <c r="U48" s="217">
        <f t="shared" si="6"/>
        <v>0.5043404616453069</v>
      </c>
    </row>
    <row r="49" spans="1:21" ht="16.5" customHeight="1">
      <c r="A49" s="23" t="s">
        <v>39</v>
      </c>
      <c r="B49" s="24"/>
      <c r="C49" s="191">
        <v>34</v>
      </c>
      <c r="D49" s="189">
        <v>31</v>
      </c>
      <c r="E49" s="212">
        <f t="shared" si="0"/>
        <v>0.535128603486967</v>
      </c>
      <c r="F49" s="213">
        <f t="shared" si="9"/>
        <v>-8.823529411764707</v>
      </c>
      <c r="G49" s="191">
        <v>331</v>
      </c>
      <c r="H49" s="189">
        <v>329</v>
      </c>
      <c r="I49" s="212">
        <f t="shared" si="1"/>
        <v>0.4083557784204451</v>
      </c>
      <c r="J49" s="213">
        <f t="shared" si="10"/>
        <v>-0.6042296072507553</v>
      </c>
      <c r="K49" s="191">
        <v>426419</v>
      </c>
      <c r="L49" s="189">
        <v>394834</v>
      </c>
      <c r="M49" s="192">
        <f t="shared" si="3"/>
        <v>0.2100667345508277</v>
      </c>
      <c r="N49" s="213">
        <f t="shared" si="11"/>
        <v>-7.407033926724653</v>
      </c>
      <c r="O49" s="221">
        <v>209010</v>
      </c>
      <c r="P49" s="189">
        <v>186492</v>
      </c>
      <c r="Q49" s="216">
        <f t="shared" si="8"/>
        <v>-10.773647193914167</v>
      </c>
      <c r="R49" s="190">
        <v>73280</v>
      </c>
      <c r="S49" s="216">
        <f t="shared" si="5"/>
        <v>0.24935147519572118</v>
      </c>
      <c r="T49" s="190">
        <v>198207</v>
      </c>
      <c r="U49" s="217">
        <f t="shared" si="6"/>
        <v>0.19313319399781942</v>
      </c>
    </row>
    <row r="50" spans="1:21" ht="15.75" customHeight="1">
      <c r="A50" s="23" t="s">
        <v>40</v>
      </c>
      <c r="B50" s="24"/>
      <c r="C50" s="191">
        <v>28</v>
      </c>
      <c r="D50" s="189">
        <v>28</v>
      </c>
      <c r="E50" s="212">
        <f>D50/$D$7*100</f>
        <v>0.4833419644398412</v>
      </c>
      <c r="F50" s="213">
        <f>(D50-C50)/C50*100</f>
        <v>0</v>
      </c>
      <c r="G50" s="191">
        <v>358</v>
      </c>
      <c r="H50" s="189">
        <v>307</v>
      </c>
      <c r="I50" s="212">
        <f t="shared" si="1"/>
        <v>0.3810493129941539</v>
      </c>
      <c r="J50" s="213">
        <f t="shared" si="10"/>
        <v>-14.24581005586592</v>
      </c>
      <c r="K50" s="191">
        <v>518254</v>
      </c>
      <c r="L50" s="189">
        <v>373971</v>
      </c>
      <c r="M50" s="192">
        <f t="shared" si="3"/>
        <v>0.19896682349217037</v>
      </c>
      <c r="N50" s="213">
        <f t="shared" si="11"/>
        <v>-27.84020962693969</v>
      </c>
      <c r="O50" s="221">
        <v>218871</v>
      </c>
      <c r="P50" s="189">
        <v>158945</v>
      </c>
      <c r="Q50" s="216">
        <f t="shared" si="8"/>
        <v>-27.37959802806219</v>
      </c>
      <c r="R50" s="190">
        <v>82775</v>
      </c>
      <c r="S50" s="216">
        <f t="shared" si="5"/>
        <v>0.28166032149735015</v>
      </c>
      <c r="T50" s="190">
        <v>207144</v>
      </c>
      <c r="U50" s="217">
        <f t="shared" si="6"/>
        <v>0.20184142001788186</v>
      </c>
    </row>
    <row r="51" spans="1:21" ht="15.75" customHeight="1">
      <c r="A51" s="23" t="s">
        <v>159</v>
      </c>
      <c r="B51" s="24"/>
      <c r="C51" s="19">
        <f>SUM(C52:C53)</f>
        <v>29</v>
      </c>
      <c r="D51" s="189">
        <f>SUM(D52:D53)</f>
        <v>25</v>
      </c>
      <c r="E51" s="212">
        <f>D51/$D$7*100</f>
        <v>0.43155532539271535</v>
      </c>
      <c r="F51" s="213">
        <f>(D51-C51)/C51*100</f>
        <v>-13.793103448275861</v>
      </c>
      <c r="G51" s="19">
        <f>SUM(G52:G53)</f>
        <v>246</v>
      </c>
      <c r="H51" s="189">
        <f>SUM(H52:H53)</f>
        <v>195</v>
      </c>
      <c r="I51" s="212">
        <f t="shared" si="1"/>
        <v>0.24203457991485347</v>
      </c>
      <c r="J51" s="213">
        <f t="shared" si="10"/>
        <v>-20.73170731707317</v>
      </c>
      <c r="K51" s="19">
        <f>SUM(K52:K53)</f>
        <v>171160</v>
      </c>
      <c r="L51" s="189">
        <f>SUM(L52:L53)</f>
        <v>214088</v>
      </c>
      <c r="M51" s="192">
        <f t="shared" si="3"/>
        <v>0.11390297458303389</v>
      </c>
      <c r="N51" s="213">
        <f t="shared" si="11"/>
        <v>25.080626314559478</v>
      </c>
      <c r="O51" s="19">
        <f>SUM(O52:O53)</f>
        <v>84522</v>
      </c>
      <c r="P51" s="189">
        <f>SUM(P52:P53)</f>
        <v>123423</v>
      </c>
      <c r="Q51" s="216">
        <f t="shared" si="8"/>
        <v>46.02470362745794</v>
      </c>
      <c r="R51" s="190">
        <f>SUM(R52:R53)</f>
        <v>46416</v>
      </c>
      <c r="S51" s="216">
        <f t="shared" si="5"/>
        <v>0.1579407488084688</v>
      </c>
      <c r="T51" s="190">
        <f>SUM(T52:T53)</f>
        <v>84674</v>
      </c>
      <c r="U51" s="217">
        <f t="shared" si="6"/>
        <v>0.08250647085406349</v>
      </c>
    </row>
    <row r="52" spans="1:21" ht="15.75" customHeight="1">
      <c r="A52" s="23" t="s">
        <v>160</v>
      </c>
      <c r="B52" s="24"/>
      <c r="C52" s="191">
        <v>20</v>
      </c>
      <c r="D52" s="189">
        <v>17</v>
      </c>
      <c r="E52" s="212">
        <f t="shared" si="0"/>
        <v>0.29345762126704644</v>
      </c>
      <c r="F52" s="213">
        <f>(D52-C52)/C52*100</f>
        <v>-15</v>
      </c>
      <c r="G52" s="191">
        <v>107</v>
      </c>
      <c r="H52" s="189">
        <v>79</v>
      </c>
      <c r="I52" s="212">
        <f t="shared" si="1"/>
        <v>0.09805503493986371</v>
      </c>
      <c r="J52" s="213">
        <f>(H52-G52)/G52*100</f>
        <v>-26.168224299065418</v>
      </c>
      <c r="K52" s="191">
        <v>40460</v>
      </c>
      <c r="L52" s="189">
        <v>44380</v>
      </c>
      <c r="M52" s="192">
        <f t="shared" si="3"/>
        <v>0.023611851257403706</v>
      </c>
      <c r="N52" s="213">
        <f>(L52-K52)/K52*100</f>
        <v>9.688581314878892</v>
      </c>
      <c r="O52" s="221">
        <v>22403</v>
      </c>
      <c r="P52" s="189">
        <v>26980</v>
      </c>
      <c r="Q52" s="216">
        <f>(P52-O52)/O52*100</f>
        <v>20.43029951345802</v>
      </c>
      <c r="R52" s="190">
        <v>15652</v>
      </c>
      <c r="S52" s="216">
        <f t="shared" si="5"/>
        <v>0.05325940624677167</v>
      </c>
      <c r="T52" s="190">
        <v>16050</v>
      </c>
      <c r="U52" s="217">
        <f t="shared" si="6"/>
        <v>0.015639143741971784</v>
      </c>
    </row>
    <row r="53" spans="1:21" ht="15.75" customHeight="1">
      <c r="A53" s="23" t="s">
        <v>161</v>
      </c>
      <c r="B53" s="24"/>
      <c r="C53" s="191">
        <v>9</v>
      </c>
      <c r="D53" s="189">
        <v>8</v>
      </c>
      <c r="E53" s="212">
        <f t="shared" si="0"/>
        <v>0.1380977041256689</v>
      </c>
      <c r="F53" s="213">
        <f t="shared" si="9"/>
        <v>-11.11111111111111</v>
      </c>
      <c r="G53" s="191">
        <v>139</v>
      </c>
      <c r="H53" s="189">
        <v>116</v>
      </c>
      <c r="I53" s="212">
        <f t="shared" si="1"/>
        <v>0.14397954497498977</v>
      </c>
      <c r="J53" s="213">
        <f>(H53-G53)/G53*100</f>
        <v>-16.546762589928058</v>
      </c>
      <c r="K53" s="191">
        <v>130700</v>
      </c>
      <c r="L53" s="189">
        <v>169708</v>
      </c>
      <c r="M53" s="192">
        <f t="shared" si="3"/>
        <v>0.09029112332563018</v>
      </c>
      <c r="N53" s="213">
        <f t="shared" si="11"/>
        <v>29.845447589900537</v>
      </c>
      <c r="O53" s="221">
        <v>62119</v>
      </c>
      <c r="P53" s="189">
        <v>96443</v>
      </c>
      <c r="Q53" s="216">
        <f t="shared" si="8"/>
        <v>55.255235918157084</v>
      </c>
      <c r="R53" s="190">
        <v>30764</v>
      </c>
      <c r="S53" s="216">
        <f t="shared" si="5"/>
        <v>0.10468134256169713</v>
      </c>
      <c r="T53" s="190">
        <v>68624</v>
      </c>
      <c r="U53" s="217">
        <f t="shared" si="6"/>
        <v>0.0668673271120917</v>
      </c>
    </row>
    <row r="54" spans="1:21" ht="15.75" customHeight="1">
      <c r="A54" s="23" t="s">
        <v>41</v>
      </c>
      <c r="B54" s="24"/>
      <c r="C54" s="19">
        <f>SUM(C55:C56)</f>
        <v>60</v>
      </c>
      <c r="D54" s="189">
        <f>SUM(D55:D56)</f>
        <v>56</v>
      </c>
      <c r="E54" s="212">
        <f t="shared" si="0"/>
        <v>0.9666839288796824</v>
      </c>
      <c r="F54" s="213">
        <f t="shared" si="9"/>
        <v>-6.666666666666667</v>
      </c>
      <c r="G54" s="19">
        <f>SUM(G55:G56)</f>
        <v>1353</v>
      </c>
      <c r="H54" s="189">
        <f>SUM(H55:H56)</f>
        <v>1306</v>
      </c>
      <c r="I54" s="212">
        <f t="shared" si="1"/>
        <v>1.621011083942557</v>
      </c>
      <c r="J54" s="213">
        <f>(H54-G54)/G54*100</f>
        <v>-3.473762010347376</v>
      </c>
      <c r="K54" s="19">
        <f>SUM(K55:K56)</f>
        <v>5248003</v>
      </c>
      <c r="L54" s="189">
        <f>SUM(L55:L56)</f>
        <v>5354948</v>
      </c>
      <c r="M54" s="192">
        <f t="shared" si="3"/>
        <v>2.84903640529814</v>
      </c>
      <c r="N54" s="213">
        <f t="shared" si="11"/>
        <v>2.0378227680128993</v>
      </c>
      <c r="O54" s="19">
        <f>SUM(O55:O56)</f>
        <v>2495860</v>
      </c>
      <c r="P54" s="189">
        <f>SUM(P55:P56)</f>
        <v>2665000</v>
      </c>
      <c r="Q54" s="216">
        <f t="shared" si="8"/>
        <v>6.776822417924082</v>
      </c>
      <c r="R54" s="190">
        <f>SUM(R55:R56)</f>
        <v>524808</v>
      </c>
      <c r="S54" s="216">
        <f t="shared" si="5"/>
        <v>1.7857757777635923</v>
      </c>
      <c r="T54" s="190">
        <f>SUM(T55:T56)</f>
        <v>2587056</v>
      </c>
      <c r="U54" s="217">
        <f t="shared" si="6"/>
        <v>2.5208311933040846</v>
      </c>
    </row>
    <row r="55" spans="1:21" ht="15.75" customHeight="1">
      <c r="A55" s="23" t="s">
        <v>42</v>
      </c>
      <c r="B55" s="24"/>
      <c r="C55" s="191">
        <v>29</v>
      </c>
      <c r="D55" s="189">
        <v>28</v>
      </c>
      <c r="E55" s="212">
        <f t="shared" si="0"/>
        <v>0.4833419644398412</v>
      </c>
      <c r="F55" s="213">
        <f>(D55-C55)/C55*100</f>
        <v>-3.4482758620689653</v>
      </c>
      <c r="G55" s="191">
        <v>616</v>
      </c>
      <c r="H55" s="189">
        <v>637</v>
      </c>
      <c r="I55" s="212">
        <f t="shared" si="1"/>
        <v>0.7906462943885214</v>
      </c>
      <c r="J55" s="213">
        <f>(H55-G55)/G55*100</f>
        <v>3.4090909090909087</v>
      </c>
      <c r="K55" s="191">
        <v>1765118</v>
      </c>
      <c r="L55" s="189">
        <v>2356423</v>
      </c>
      <c r="M55" s="192">
        <f t="shared" si="3"/>
        <v>1.2537068358613115</v>
      </c>
      <c r="N55" s="213">
        <f>(L55-K55)/K55*100</f>
        <v>33.49946009275301</v>
      </c>
      <c r="O55" s="221">
        <v>382343</v>
      </c>
      <c r="P55" s="189">
        <v>431248</v>
      </c>
      <c r="Q55" s="216">
        <f>(P55-O55)/O55*100</f>
        <v>12.79087102418509</v>
      </c>
      <c r="R55" s="190">
        <v>244148</v>
      </c>
      <c r="S55" s="216">
        <f t="shared" si="5"/>
        <v>0.8307677942970106</v>
      </c>
      <c r="T55" s="190">
        <v>1901017</v>
      </c>
      <c r="U55" s="217">
        <f t="shared" si="6"/>
        <v>1.8523537768804972</v>
      </c>
    </row>
    <row r="56" spans="1:21" ht="15.75" customHeight="1">
      <c r="A56" s="23" t="s">
        <v>43</v>
      </c>
      <c r="B56" s="24"/>
      <c r="C56" s="191">
        <v>31</v>
      </c>
      <c r="D56" s="189">
        <v>28</v>
      </c>
      <c r="E56" s="212">
        <f t="shared" si="0"/>
        <v>0.4833419644398412</v>
      </c>
      <c r="F56" s="213">
        <f>(D56-C56)/C56*100</f>
        <v>-9.67741935483871</v>
      </c>
      <c r="G56" s="191">
        <v>737</v>
      </c>
      <c r="H56" s="189">
        <v>669</v>
      </c>
      <c r="I56" s="212">
        <f t="shared" si="1"/>
        <v>0.8303647895540358</v>
      </c>
      <c r="J56" s="213">
        <f>(H56-G56)/G56*100</f>
        <v>-9.226594301221166</v>
      </c>
      <c r="K56" s="191">
        <v>3482885</v>
      </c>
      <c r="L56" s="189">
        <v>2998525</v>
      </c>
      <c r="M56" s="192">
        <f t="shared" si="3"/>
        <v>1.5953295694368281</v>
      </c>
      <c r="N56" s="213">
        <f t="shared" si="11"/>
        <v>-13.906861696553289</v>
      </c>
      <c r="O56" s="221">
        <v>2113517</v>
      </c>
      <c r="P56" s="189">
        <v>2233752</v>
      </c>
      <c r="Q56" s="216">
        <f t="shared" si="8"/>
        <v>5.688858902010251</v>
      </c>
      <c r="R56" s="190">
        <v>280660</v>
      </c>
      <c r="S56" s="216">
        <f t="shared" si="5"/>
        <v>0.9550079834665817</v>
      </c>
      <c r="T56" s="190">
        <v>686039</v>
      </c>
      <c r="U56" s="217">
        <f t="shared" si="6"/>
        <v>0.6684774164235876</v>
      </c>
    </row>
    <row r="57" spans="1:21" ht="15.75" customHeight="1">
      <c r="A57" s="25"/>
      <c r="B57" s="26"/>
      <c r="C57" s="224"/>
      <c r="D57" s="37"/>
      <c r="E57" s="225"/>
      <c r="F57" s="226"/>
      <c r="G57" s="224"/>
      <c r="H57" s="37"/>
      <c r="I57" s="225"/>
      <c r="J57" s="226"/>
      <c r="K57" s="224"/>
      <c r="L57" s="37"/>
      <c r="M57" s="227"/>
      <c r="N57" s="226"/>
      <c r="O57" s="228"/>
      <c r="P57" s="194"/>
      <c r="Q57" s="27"/>
      <c r="R57" s="194"/>
      <c r="S57" s="27"/>
      <c r="T57" s="195"/>
      <c r="U57" s="226"/>
    </row>
    <row r="58" spans="1:21" ht="12.75">
      <c r="A58" s="229"/>
      <c r="B58" s="229"/>
      <c r="C58" s="229"/>
      <c r="D58" s="230"/>
      <c r="E58" s="229"/>
      <c r="F58" s="229"/>
      <c r="G58" s="229"/>
      <c r="H58" s="230"/>
      <c r="I58" s="229"/>
      <c r="J58" s="229"/>
      <c r="K58" s="229"/>
      <c r="L58" s="230"/>
      <c r="M58" s="229"/>
      <c r="N58" s="229"/>
      <c r="O58" s="229"/>
      <c r="P58" s="230"/>
      <c r="Q58" s="229"/>
      <c r="R58" s="230"/>
      <c r="S58" s="229"/>
      <c r="T58" s="230"/>
      <c r="U58" s="229"/>
    </row>
    <row r="60" ht="12.75">
      <c r="C60" s="23" t="s">
        <v>162</v>
      </c>
    </row>
    <row r="61" ht="12.75">
      <c r="C61" s="23" t="s">
        <v>162</v>
      </c>
    </row>
    <row r="62" ht="12.75">
      <c r="C62" s="23" t="s">
        <v>162</v>
      </c>
    </row>
    <row r="63" ht="12.75">
      <c r="C63" s="23" t="s">
        <v>162</v>
      </c>
    </row>
    <row r="64" ht="12.75">
      <c r="C64" s="23" t="s">
        <v>162</v>
      </c>
    </row>
  </sheetData>
  <mergeCells count="12">
    <mergeCell ref="R3:S3"/>
    <mergeCell ref="T3:U3"/>
    <mergeCell ref="D4:E4"/>
    <mergeCell ref="H4:I4"/>
    <mergeCell ref="L4:M4"/>
    <mergeCell ref="S4:S5"/>
    <mergeCell ref="U4:U5"/>
    <mergeCell ref="A1:K1"/>
    <mergeCell ref="C3:F3"/>
    <mergeCell ref="G3:J3"/>
    <mergeCell ref="K3:N3"/>
    <mergeCell ref="O3:Q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情報政策課商工G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dcterms:created xsi:type="dcterms:W3CDTF">2006-01-30T09:50:17Z</dcterms:created>
  <dcterms:modified xsi:type="dcterms:W3CDTF">2007-01-26T03:28:28Z</dcterms:modified>
  <cp:category/>
  <cp:version/>
  <cp:contentType/>
  <cp:contentStatus/>
</cp:coreProperties>
</file>