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200" windowHeight="8265" tabRatio="804" activeTab="0"/>
  </bookViews>
  <sheets>
    <sheet name="10電気・ガス・水道目次" sheetId="1" r:id="rId1"/>
    <sheet name="10-1" sheetId="2" r:id="rId2"/>
    <sheet name="10-2" sheetId="3" r:id="rId3"/>
    <sheet name="10-3" sheetId="4" r:id="rId4"/>
    <sheet name="10-4" sheetId="5" r:id="rId5"/>
    <sheet name="10-5" sheetId="6" r:id="rId6"/>
    <sheet name="10-6" sheetId="7" r:id="rId7"/>
    <sheet name="10-7" sheetId="8" r:id="rId8"/>
    <sheet name="10-8" sheetId="9" r:id="rId9"/>
  </sheets>
  <definedNames/>
  <calcPr fullCalcOnLoad="1"/>
</workbook>
</file>

<file path=xl/sharedStrings.xml><?xml version="1.0" encoding="utf-8"?>
<sst xmlns="http://schemas.openxmlformats.org/spreadsheetml/2006/main" count="835" uniqueCount="426">
  <si>
    <t>10　電気・ガス・水道</t>
  </si>
  <si>
    <t>１　発　　　電　　　所</t>
  </si>
  <si>
    <t>平成17年3月31日現在</t>
  </si>
  <si>
    <t>事業所名</t>
  </si>
  <si>
    <t>発電所名</t>
  </si>
  <si>
    <t>所在地</t>
  </si>
  <si>
    <t>原動力</t>
  </si>
  <si>
    <t>河川名</t>
  </si>
  <si>
    <t>有効落差</t>
  </si>
  <si>
    <t>使用水量</t>
  </si>
  <si>
    <t>認可出力</t>
  </si>
  <si>
    <t>原動機</t>
  </si>
  <si>
    <t>発電機</t>
  </si>
  <si>
    <t>使用認可</t>
  </si>
  <si>
    <t>最大</t>
  </si>
  <si>
    <t>常時</t>
  </si>
  <si>
    <t>出力及び個数</t>
  </si>
  <si>
    <t>回転数</t>
  </si>
  <si>
    <t>電圧</t>
  </si>
  <si>
    <t>年  月  日</t>
  </si>
  <si>
    <t>ｍ</t>
  </si>
  <si>
    <t>ｍ</t>
  </si>
  <si>
    <r>
      <t>㎥</t>
    </r>
    <r>
      <rPr>
        <sz val="11"/>
        <rFont val="ＭＳ 明朝"/>
        <family val="1"/>
      </rPr>
      <t>/Ｓ</t>
    </r>
  </si>
  <si>
    <t>ｋＷ</t>
  </si>
  <si>
    <t>ｋＷ</t>
  </si>
  <si>
    <t>ＲＰＭ</t>
  </si>
  <si>
    <t>ｋＶＡ</t>
  </si>
  <si>
    <t>ｋＶ</t>
  </si>
  <si>
    <t>北陸電力株式会社</t>
  </si>
  <si>
    <t>持越</t>
  </si>
  <si>
    <t>今立郡池田町持越3字坂ノ後13番2</t>
  </si>
  <si>
    <t>水　力</t>
  </si>
  <si>
    <t>足羽川</t>
  </si>
  <si>
    <t>×</t>
  </si>
  <si>
    <t>×</t>
  </si>
  <si>
    <t>1</t>
  </si>
  <si>
    <t>1</t>
  </si>
  <si>
    <t>明42.8</t>
  </si>
  <si>
    <t>1</t>
  </si>
  <si>
    <t>白粟</t>
  </si>
  <si>
    <t>今立郡池田町松ヶ谷字第39号細尻口地先</t>
  </si>
  <si>
    <t>〃</t>
  </si>
  <si>
    <t>〃</t>
  </si>
  <si>
    <t>×</t>
  </si>
  <si>
    <t>昭4.7</t>
  </si>
  <si>
    <t>足羽</t>
  </si>
  <si>
    <t>足羽郡美山町東天田第19号字太石63番地</t>
  </si>
  <si>
    <t>昭24.12</t>
  </si>
  <si>
    <t>小和清水</t>
  </si>
  <si>
    <t>足羽郡美山町小和清水6字木石32番1</t>
  </si>
  <si>
    <t>1</t>
  </si>
  <si>
    <t>×</t>
  </si>
  <si>
    <t>明44.11</t>
  </si>
  <si>
    <t>蒲生</t>
  </si>
  <si>
    <t>丹生郡越廼村大字蒲生19字北城ヶ脇19番1</t>
  </si>
  <si>
    <t>〃</t>
  </si>
  <si>
    <t>大味川</t>
  </si>
  <si>
    <t>2</t>
  </si>
  <si>
    <t>3</t>
  </si>
  <si>
    <t>大9.9</t>
  </si>
  <si>
    <t>疋田</t>
  </si>
  <si>
    <t>敦賀市鳩原3-2-6</t>
  </si>
  <si>
    <t>笙の川</t>
  </si>
  <si>
    <t>大12.9</t>
  </si>
  <si>
    <t>平泉寺第一</t>
  </si>
  <si>
    <t>勝山市平泉寺町大字平泉寺202字西揚原13番地</t>
  </si>
  <si>
    <t>女神川</t>
  </si>
  <si>
    <t>昭9.5</t>
  </si>
  <si>
    <t>平泉寺第二</t>
  </si>
  <si>
    <t>勝山市平泉寺町大字平泉寺123字弁慶岩8番地</t>
  </si>
  <si>
    <t>女神川・不動川</t>
  </si>
  <si>
    <t>昭11.5</t>
  </si>
  <si>
    <t>西勝原第一</t>
  </si>
  <si>
    <t>大野市西勝原38字落合平1番5</t>
  </si>
  <si>
    <t>九頭竜川</t>
  </si>
  <si>
    <t>大12.10</t>
  </si>
  <si>
    <t>西勝原第二</t>
  </si>
  <si>
    <t>大野市西勝原23字勝原腹第9号の1番地</t>
  </si>
  <si>
    <t>大8.12</t>
  </si>
  <si>
    <t>西勝原第三</t>
  </si>
  <si>
    <t>大野市西勝原大字第40字三熊1の2</t>
  </si>
  <si>
    <t>昭43.5</t>
  </si>
  <si>
    <t>下打波</t>
  </si>
  <si>
    <t>大野市下打波26字上ノ洞山1番16</t>
  </si>
  <si>
    <t>打波川</t>
  </si>
  <si>
    <t>昭14.11</t>
  </si>
  <si>
    <t>上打波</t>
  </si>
  <si>
    <t>大野市上打波182字三出ヶ平1の2</t>
  </si>
  <si>
    <t>昭33.12</t>
  </si>
  <si>
    <t>東勝原</t>
  </si>
  <si>
    <t>大野市東勝原大字22号字大平7番3</t>
  </si>
  <si>
    <t>昭12.12</t>
  </si>
  <si>
    <t>壁倉</t>
  </si>
  <si>
    <t>勝山市平泉寺町大字壁倉18字上河原1</t>
  </si>
  <si>
    <t>九頭竜川・真名川</t>
  </si>
  <si>
    <t>昭33.9</t>
  </si>
  <si>
    <t>富田</t>
  </si>
  <si>
    <t>大野市下唯野5字窪田石原13番地</t>
  </si>
  <si>
    <t>昭33.9</t>
  </si>
  <si>
    <t>五条方</t>
  </si>
  <si>
    <t>大野市五条方大字38字地林58-1</t>
  </si>
  <si>
    <t>真名川</t>
  </si>
  <si>
    <t>昭28.1</t>
  </si>
  <si>
    <t>福井火力</t>
  </si>
  <si>
    <t>坂井郡三国町新保第57号1番地6</t>
  </si>
  <si>
    <t>火　力</t>
  </si>
  <si>
    <t>－</t>
  </si>
  <si>
    <t>－</t>
  </si>
  <si>
    <t>　　　－</t>
  </si>
  <si>
    <t>昭53.9.3</t>
  </si>
  <si>
    <t>敦賀火力</t>
  </si>
  <si>
    <t>敦賀市泉171号5-7</t>
  </si>
  <si>
    <t>平3.10.1</t>
  </si>
  <si>
    <t>平12.9.28</t>
  </si>
  <si>
    <t>関西電力株式会社</t>
  </si>
  <si>
    <t>熊川</t>
  </si>
  <si>
    <t>三方上中郡若狭町熊川75</t>
  </si>
  <si>
    <t>北川（河内川）</t>
  </si>
  <si>
    <t>大8.9</t>
  </si>
  <si>
    <t>耳川</t>
  </si>
  <si>
    <t>三方郡美浜町新庄162-1</t>
  </si>
  <si>
    <t>昭37.10.24　　（出力増加）</t>
  </si>
  <si>
    <t>市荒川</t>
  </si>
  <si>
    <t>吉田郡上志比村大字市荒川19-15</t>
  </si>
  <si>
    <t>昭19.7</t>
  </si>
  <si>
    <t>美浜</t>
  </si>
  <si>
    <t>三方郡美浜町丹生</t>
  </si>
  <si>
    <t>原子力</t>
  </si>
  <si>
    <t>昭45.11</t>
  </si>
  <si>
    <t>昭47.7</t>
  </si>
  <si>
    <t>昭51.12</t>
  </si>
  <si>
    <t>高浜</t>
  </si>
  <si>
    <t>大飯郡高浜町田ノ浦</t>
  </si>
  <si>
    <t>昭49.11</t>
  </si>
  <si>
    <t>昭50.11</t>
  </si>
  <si>
    <t>昭60.1</t>
  </si>
  <si>
    <t>昭60.6</t>
  </si>
  <si>
    <t>大飯</t>
  </si>
  <si>
    <t>大飯郡大飯町大島</t>
  </si>
  <si>
    <t>昭54.3</t>
  </si>
  <si>
    <t>昭54.12</t>
  </si>
  <si>
    <t>平3.12</t>
  </si>
  <si>
    <t>平5.2</t>
  </si>
  <si>
    <t>福井県</t>
  </si>
  <si>
    <t>中島</t>
  </si>
  <si>
    <t>大野市中島</t>
  </si>
  <si>
    <t>昭32.2.15</t>
  </si>
  <si>
    <t>中島第二</t>
  </si>
  <si>
    <t>大野市中島南大雲谷</t>
  </si>
  <si>
    <t>大雲谷川</t>
  </si>
  <si>
    <t>平4.12.17</t>
  </si>
  <si>
    <t>滝波川第一</t>
  </si>
  <si>
    <t>勝山市北谷町木根橋</t>
  </si>
  <si>
    <t>滝波川</t>
  </si>
  <si>
    <t>昭40.2.1</t>
  </si>
  <si>
    <t>真名川</t>
  </si>
  <si>
    <t>大野市五条方</t>
  </si>
  <si>
    <t>昭52.4.1</t>
  </si>
  <si>
    <t>山口</t>
  </si>
  <si>
    <t>坂井郡丸岡町上竹田</t>
  </si>
  <si>
    <t>竹田川</t>
  </si>
  <si>
    <t>平元.6.23</t>
  </si>
  <si>
    <t>広野</t>
  </si>
  <si>
    <t>南条郡南越前町広野</t>
  </si>
  <si>
    <t>日野川</t>
  </si>
  <si>
    <t>平8.12.20</t>
  </si>
  <si>
    <t>国見岳風力</t>
  </si>
  <si>
    <t>福井市国見元町</t>
  </si>
  <si>
    <t>風　力</t>
  </si>
  <si>
    <t>　　　　－</t>
  </si>
  <si>
    <t>14.9/22.4</t>
  </si>
  <si>
    <t xml:space="preserve">200/900 </t>
  </si>
  <si>
    <t>平14.12.1</t>
  </si>
  <si>
    <t>日本原子力発電株式会社</t>
  </si>
  <si>
    <t>敦賀</t>
  </si>
  <si>
    <t>敦賀市明神町1</t>
  </si>
  <si>
    <t>昭43.3.14</t>
  </si>
  <si>
    <t>昭62.2.17</t>
  </si>
  <si>
    <t>電源開発株式会社</t>
  </si>
  <si>
    <t>長野</t>
  </si>
  <si>
    <t>大野郡和泉村長野36-17</t>
  </si>
  <si>
    <t>昭43.5.25</t>
  </si>
  <si>
    <t>湯上</t>
  </si>
  <si>
    <t>大野市西勝原37</t>
  </si>
  <si>
    <t>昭43.5.19</t>
  </si>
  <si>
    <t>核燃料サイクル開発機構</t>
  </si>
  <si>
    <t>新型転換炉</t>
  </si>
  <si>
    <t>敦賀市明神町3</t>
  </si>
  <si>
    <t>　　　－</t>
  </si>
  <si>
    <t>昭54.3.20</t>
  </si>
  <si>
    <t>ふげん</t>
  </si>
  <si>
    <t>平15.3.29</t>
  </si>
  <si>
    <t>（運転終了）</t>
  </si>
  <si>
    <t>日本海発電株式会社</t>
  </si>
  <si>
    <t>新薬師</t>
  </si>
  <si>
    <t>勝山市野向町薬師神谷36字2-3</t>
  </si>
  <si>
    <t>滝波川・杉山川</t>
  </si>
  <si>
    <t>　平7.5.19</t>
  </si>
  <si>
    <t>資　料：北陸電力㈱福井支店、関西電力㈱原子力事業本部、福井県企業局電気課、日本原子力発電㈱、</t>
  </si>
  <si>
    <t>　　　　電源開発㈱、核燃料サイクル開発機構、日本海発電㈱</t>
  </si>
  <si>
    <t>２　月別発電量および供給電力量</t>
  </si>
  <si>
    <r>
      <t>（単位：10</t>
    </r>
    <r>
      <rPr>
        <vertAlign val="superscript"/>
        <sz val="11"/>
        <rFont val="ＭＳ Ｐゴシック"/>
        <family val="3"/>
      </rPr>
      <t>3</t>
    </r>
    <r>
      <rPr>
        <sz val="11"/>
        <color theme="1"/>
        <rFont val="Calibri"/>
        <family val="3"/>
      </rPr>
      <t>kＷｈ）</t>
    </r>
  </si>
  <si>
    <t>発電量</t>
  </si>
  <si>
    <t>県内供給量</t>
  </si>
  <si>
    <t>総計</t>
  </si>
  <si>
    <t>北陸電力</t>
  </si>
  <si>
    <t>関西電力</t>
  </si>
  <si>
    <t>県営発電所</t>
  </si>
  <si>
    <t>日本原子力発電</t>
  </si>
  <si>
    <t>福井共同火力</t>
  </si>
  <si>
    <t>電源開発</t>
  </si>
  <si>
    <t>サイクル機構</t>
  </si>
  <si>
    <t>日本海発電</t>
  </si>
  <si>
    <t>自家発電</t>
  </si>
  <si>
    <t>計</t>
  </si>
  <si>
    <t>水力</t>
  </si>
  <si>
    <t>火力</t>
  </si>
  <si>
    <t>風力</t>
  </si>
  <si>
    <t>平成14年度　</t>
  </si>
  <si>
    <t xml:space="preserve">     15　</t>
  </si>
  <si>
    <t>　　　　　　 －</t>
  </si>
  <si>
    <t xml:space="preserve">     16</t>
  </si>
  <si>
    <t>　　　　　 　－</t>
  </si>
  <si>
    <t xml:space="preserve">  </t>
  </si>
  <si>
    <t>Ｈ16.3.31</t>
  </si>
  <si>
    <t>Ｈ15.3.29</t>
  </si>
  <si>
    <t>北陸電力㈱へ吸収合併</t>
  </si>
  <si>
    <t>ふげん運転終了</t>
  </si>
  <si>
    <t>16年4月</t>
  </si>
  <si>
    <t>　　　　　　 －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</si>
  <si>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</si>
  <si>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</si>
  <si>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</si>
  <si>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</si>
  <si>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</si>
  <si>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</si>
  <si>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</si>
  <si>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</si>
  <si>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>17年1月</t>
  </si>
  <si>
    <t xml:space="preserve">   2</t>
  </si>
  <si>
    <t xml:space="preserve">   3</t>
  </si>
  <si>
    <t>資　料：北陸電力㈱福井支店、関西電力㈱原子力事業本部、福井県企業局電気課、日本原子力発電㈱、電源開発㈱、</t>
  </si>
  <si>
    <t>　　　　核燃料サイクル開発機構、日本海発電㈱、中部経済産業局電力・ガス事業北陸支局（自家発電）</t>
  </si>
  <si>
    <t>３　月別使用電灯電力量</t>
  </si>
  <si>
    <t>（単位：ＭＷｈ）</t>
  </si>
  <si>
    <t>電灯</t>
  </si>
  <si>
    <t>電力</t>
  </si>
  <si>
    <t>内訳計</t>
  </si>
  <si>
    <t>業務用電力</t>
  </si>
  <si>
    <t>小口電力</t>
  </si>
  <si>
    <t>大口電力</t>
  </si>
  <si>
    <t>その他の電力</t>
  </si>
  <si>
    <t>（内訳不明分を含む）</t>
  </si>
  <si>
    <t>低圧電力</t>
  </si>
  <si>
    <t>高圧電力Ａ</t>
  </si>
  <si>
    <t>　平成14年度　</t>
  </si>
  <si>
    <t>　　16年4月</t>
  </si>
  <si>
    <t xml:space="preserve">      5</t>
  </si>
  <si>
    <t xml:space="preserve">      6</t>
  </si>
  <si>
    <t xml:space="preserve">      7</t>
  </si>
  <si>
    <t xml:space="preserve">      8</t>
  </si>
  <si>
    <t xml:space="preserve">      9</t>
  </si>
  <si>
    <t xml:space="preserve">      10</t>
  </si>
  <si>
    <t xml:space="preserve">      11</t>
  </si>
  <si>
    <t xml:space="preserve">      12</t>
  </si>
  <si>
    <t>　　17年1月</t>
  </si>
  <si>
    <t xml:space="preserve">      2</t>
  </si>
  <si>
    <t xml:space="preserve">      3</t>
  </si>
  <si>
    <t>（注）一部内訳が不明なものがある。</t>
  </si>
  <si>
    <t>　　　四捨五入の関係で合計があわない場合がある。</t>
  </si>
  <si>
    <t>資　料：北陸電力㈱福井支店、関西電力㈱原子力事業本部</t>
  </si>
  <si>
    <t>４　産業別、月別電力供給量</t>
  </si>
  <si>
    <t>総　計</t>
  </si>
  <si>
    <t>食料品</t>
  </si>
  <si>
    <t>繊維</t>
  </si>
  <si>
    <t>紙・パルプ</t>
  </si>
  <si>
    <t>化学</t>
  </si>
  <si>
    <t>窯業・土石</t>
  </si>
  <si>
    <t>鉄鋼</t>
  </si>
  <si>
    <t>非鉄金属</t>
  </si>
  <si>
    <t>機械</t>
  </si>
  <si>
    <t>その他製造業</t>
  </si>
  <si>
    <t>鉄道</t>
  </si>
  <si>
    <t>その他</t>
  </si>
  <si>
    <t xml:space="preserve">    15　</t>
  </si>
  <si>
    <t xml:space="preserve">    16</t>
  </si>
  <si>
    <t>６　燃料油販売量</t>
  </si>
  <si>
    <t>（単位：ｋｌ）</t>
  </si>
  <si>
    <t>総数</t>
  </si>
  <si>
    <t>ガソリン</t>
  </si>
  <si>
    <t>ナフサ</t>
  </si>
  <si>
    <t>ジェット</t>
  </si>
  <si>
    <t>灯油</t>
  </si>
  <si>
    <t>軽油</t>
  </si>
  <si>
    <t>重油</t>
  </si>
  <si>
    <t>燃料油</t>
  </si>
  <si>
    <t>Ａ</t>
  </si>
  <si>
    <t>Ｂ・Ｃ</t>
  </si>
  <si>
    <t>平成14年</t>
  </si>
  <si>
    <t xml:space="preserve">     15</t>
  </si>
  <si>
    <t>資　料：経済産業省「資源・エネルギー統計年報」</t>
  </si>
  <si>
    <t>７　上　水　道　の　現　況</t>
  </si>
  <si>
    <t>施設数</t>
  </si>
  <si>
    <t>現在給水人口</t>
  </si>
  <si>
    <t>計画1人1日</t>
  </si>
  <si>
    <t>年間給水量</t>
  </si>
  <si>
    <t>1日当たりの給水量</t>
  </si>
  <si>
    <t>最大給水量</t>
  </si>
  <si>
    <t>給水量</t>
  </si>
  <si>
    <t>有収水量</t>
  </si>
  <si>
    <t>有収率</t>
  </si>
  <si>
    <t>人</t>
  </si>
  <si>
    <t>ｌ</t>
  </si>
  <si>
    <t>千㎥</t>
  </si>
  <si>
    <t>％</t>
  </si>
  <si>
    <t>平成14年度</t>
  </si>
  <si>
    <t>16</t>
  </si>
  <si>
    <t>福井市</t>
  </si>
  <si>
    <t>敦賀市</t>
  </si>
  <si>
    <t>武生市</t>
  </si>
  <si>
    <t>小浜市</t>
  </si>
  <si>
    <t>大野市</t>
  </si>
  <si>
    <t>勝山市</t>
  </si>
  <si>
    <t>鯖江市</t>
  </si>
  <si>
    <t>あわら市</t>
  </si>
  <si>
    <t>松岡町</t>
  </si>
  <si>
    <t>三国町</t>
  </si>
  <si>
    <t>丸岡町</t>
  </si>
  <si>
    <t>春江町</t>
  </si>
  <si>
    <t>坂井町</t>
  </si>
  <si>
    <t>今立町</t>
  </si>
  <si>
    <t>越前町</t>
  </si>
  <si>
    <t>清水町</t>
  </si>
  <si>
    <t>美浜町</t>
  </si>
  <si>
    <t>高浜町</t>
  </si>
  <si>
    <t>若狭町</t>
  </si>
  <si>
    <t>（注）分水は含まない（武生市）</t>
  </si>
  <si>
    <t>資　料：福井県食品安全・衛生課</t>
  </si>
  <si>
    <t>８　水　道　普　及　状　況</t>
  </si>
  <si>
    <t>平成17年3月31日</t>
  </si>
  <si>
    <t>人口</t>
  </si>
  <si>
    <t>上水道</t>
  </si>
  <si>
    <t>簡易水道</t>
  </si>
  <si>
    <t>専用水道</t>
  </si>
  <si>
    <t>飲料水給水施設</t>
  </si>
  <si>
    <t>合計</t>
  </si>
  <si>
    <t>普及率（％）</t>
  </si>
  <si>
    <t>給水人口</t>
  </si>
  <si>
    <t>個  数（箇所）</t>
  </si>
  <si>
    <t xml:space="preserve">     15</t>
  </si>
  <si>
    <t>16</t>
  </si>
  <si>
    <t>市計</t>
  </si>
  <si>
    <t>足羽郡</t>
  </si>
  <si>
    <t>美山町</t>
  </si>
  <si>
    <t>吉田郡</t>
  </si>
  <si>
    <t>永平寺町</t>
  </si>
  <si>
    <t>上志比村</t>
  </si>
  <si>
    <t>大野郡</t>
  </si>
  <si>
    <t>和泉村</t>
  </si>
  <si>
    <t>坂井郡</t>
  </si>
  <si>
    <t>今立郡</t>
  </si>
  <si>
    <t>池田町</t>
  </si>
  <si>
    <t>南条郡</t>
  </si>
  <si>
    <t>南越前町</t>
  </si>
  <si>
    <t>丹生郡</t>
  </si>
  <si>
    <t>越廼村</t>
  </si>
  <si>
    <t>三方郡</t>
  </si>
  <si>
    <t>遠敷郡</t>
  </si>
  <si>
    <t>名田庄村</t>
  </si>
  <si>
    <t>大飯郡</t>
  </si>
  <si>
    <t>大飯町</t>
  </si>
  <si>
    <t>三方上中郡</t>
  </si>
  <si>
    <t>町村計</t>
  </si>
  <si>
    <t>（注）　人口は3月31日現在の住民基本台帳による。</t>
  </si>
  <si>
    <t>５　ガスの生産、供給および施設</t>
  </si>
  <si>
    <t>（１）月別生産供給量</t>
  </si>
  <si>
    <t>（単位：1,000ＭＪ）</t>
  </si>
  <si>
    <t>ガス生産量</t>
  </si>
  <si>
    <t>使用原料</t>
  </si>
  <si>
    <t>供給戸数</t>
  </si>
  <si>
    <t>ガス供給量</t>
  </si>
  <si>
    <t>ブタン(㎏)</t>
  </si>
  <si>
    <t>ＬＮＧ(㎏)</t>
  </si>
  <si>
    <t>プロパン(㎏)</t>
  </si>
  <si>
    <t>（戸）</t>
  </si>
  <si>
    <t>家庭用</t>
  </si>
  <si>
    <t>商業用</t>
  </si>
  <si>
    <t xml:space="preserve">  平成14年　</t>
  </si>
  <si>
    <t xml:space="preserve">      15　</t>
  </si>
  <si>
    <t xml:space="preserve">      16</t>
  </si>
  <si>
    <t>　　16年1月</t>
  </si>
  <si>
    <t xml:space="preserve">      4</t>
  </si>
  <si>
    <t>資　料：福井市企業局経営企画課、武生市ガス課、敦賀ガス株式会社</t>
  </si>
  <si>
    <t>（２）1日平均ガス供給量および施設</t>
  </si>
  <si>
    <t>一日平均ガス供給量</t>
  </si>
  <si>
    <t>取付メーター器</t>
  </si>
  <si>
    <t>年末供給導管総延長</t>
  </si>
  <si>
    <t>平成16年</t>
  </si>
  <si>
    <t>千ＭＪ</t>
  </si>
  <si>
    <t>個</t>
  </si>
  <si>
    <t>ｍ</t>
  </si>
  <si>
    <t>（３）ガス生産量内訳</t>
  </si>
  <si>
    <t>発生ガス</t>
  </si>
  <si>
    <t>改質ガス</t>
  </si>
  <si>
    <t>ＬＰＧ－ＡＩＲガス</t>
  </si>
  <si>
    <t>オイルその他のガス</t>
  </si>
  <si>
    <t>１０　電気・ガス・水道</t>
  </si>
  <si>
    <t>10-1</t>
  </si>
  <si>
    <t>発電所</t>
  </si>
  <si>
    <t>10-2</t>
  </si>
  <si>
    <t>月別発電量および供給電力量</t>
  </si>
  <si>
    <t>10-3</t>
  </si>
  <si>
    <t>月別使用電灯電力量</t>
  </si>
  <si>
    <t>10-4</t>
  </si>
  <si>
    <t>産業別、月別電力供給量</t>
  </si>
  <si>
    <t>10-5</t>
  </si>
  <si>
    <t>ガスの生産、供給および施設(1)月別生産供給量</t>
  </si>
  <si>
    <t>ガスの生産、供給および施設(2)１日平均ガス供給量および施設</t>
  </si>
  <si>
    <t>ガスの生産、供給および施設(3)ガス生産量内訳</t>
  </si>
  <si>
    <t>10-6</t>
  </si>
  <si>
    <t>燃料油販売量</t>
  </si>
  <si>
    <t>10-7</t>
  </si>
  <si>
    <t>上水道の現況</t>
  </si>
  <si>
    <t>10-8</t>
  </si>
  <si>
    <t>水道普及状況</t>
  </si>
  <si>
    <t>平成16年福井県統計年鑑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</si>
</sst>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0_);[Red]\(0.000\)"/>
    <numFmt numFmtId="178" formatCode="0.00_);[Red]\(0.00\)"/>
    <numFmt numFmtId="179" formatCode="#,##0.000_);[Red]\(#,##0.000\)"/>
    <numFmt numFmtId="180" formatCode="#,##0_ "/>
    <numFmt numFmtId="181" formatCode="0.0_ "/>
    <numFmt numFmtId="182" formatCode="#,##0.0_ "/>
    <numFmt numFmtId="183" formatCode="#,##0.0_);[Red]\(#,##0.0\)"/>
    <numFmt numFmtId="184" formatCode="#,##0;\-#,##0;&quot;-&quot;"/>
    <numFmt numFmtId="185" formatCode="0_ 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1"/>
      <name val="ＭＳ 明朝"/>
      <family val="1"/>
    </font>
    <font>
      <vertAlign val="superscript"/>
      <sz val="11"/>
      <name val="ＭＳ Ｐゴシック"/>
      <family val="3"/>
    </font>
    <font>
      <sz val="9"/>
      <name val="ＭＳ 明朝"/>
      <family val="1"/>
    </font>
    <font>
      <b/>
      <sz val="16"/>
      <name val="ＭＳ Ｐゴシック"/>
      <family val="3"/>
    </font>
    <font>
      <u val="single"/>
      <sz val="11"/>
      <name val="ＭＳ Ｐゴシック"/>
      <family val="3"/>
    </font>
    <font>
      <sz val="10"/>
      <color indexed="8"/>
      <name val="Arial"/>
      <family val="2"/>
    </font>
    <font>
      <sz val="12"/>
      <name val="ＭＳ ゴシック"/>
      <family val="3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9.35"/>
      <color indexed="20"/>
      <name val="ＭＳ Ｐゴシック"/>
      <family val="3"/>
    </font>
    <font>
      <sz val="11"/>
      <color indexed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.35"/>
      <color theme="11"/>
      <name val="ＭＳ Ｐゴシック"/>
      <family val="3"/>
    </font>
    <font>
      <sz val="11"/>
      <color rgb="FF006100"/>
      <name val="Calibri"/>
      <family val="3"/>
    </font>
    <font>
      <u val="single"/>
      <sz val="11"/>
      <color rgb="FF0000FF"/>
      <name val="ＭＳ Ｐゴシック"/>
      <family val="3"/>
    </font>
    <font>
      <sz val="11"/>
      <color theme="1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dotted"/>
      <bottom style="dotted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84" fontId="13" fillId="0" borderId="0" applyFill="0" applyBorder="0" applyAlignment="0">
      <protection/>
    </xf>
    <xf numFmtId="0" fontId="14" fillId="0" borderId="0" applyNumberFormat="0" applyFont="0" applyBorder="0" applyAlignment="0" applyProtection="0"/>
    <xf numFmtId="0" fontId="15" fillId="0" borderId="1" applyNumberFormat="0" applyAlignment="0" applyProtection="0"/>
    <xf numFmtId="0" fontId="15" fillId="0" borderId="2">
      <alignment horizontal="left" vertical="center"/>
      <protection/>
    </xf>
    <xf numFmtId="0" fontId="16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1" fillId="0" borderId="5" applyNumberFormat="0" applyFill="0" applyAlignment="0" applyProtection="0"/>
    <xf numFmtId="0" fontId="42" fillId="29" borderId="0" applyNumberFormat="0" applyBorder="0" applyAlignment="0" applyProtection="0"/>
    <xf numFmtId="0" fontId="43" fillId="30" borderId="6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0" borderId="11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6" applyNumberFormat="0" applyAlignment="0" applyProtection="0"/>
    <xf numFmtId="185" fontId="7" fillId="0" borderId="12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41">
    <xf numFmtId="0" fontId="0" fillId="0" borderId="0" xfId="0" applyFont="1" applyAlignment="1">
      <alignment vertical="center"/>
    </xf>
    <xf numFmtId="0" fontId="4" fillId="0" borderId="0" xfId="69" applyFont="1" applyAlignment="1">
      <alignment horizontal="left"/>
      <protection/>
    </xf>
    <xf numFmtId="0" fontId="3" fillId="0" borderId="0" xfId="69">
      <alignment/>
      <protection/>
    </xf>
    <xf numFmtId="0" fontId="6" fillId="0" borderId="0" xfId="69" applyFont="1" applyFill="1" applyBorder="1" applyAlignment="1">
      <alignment horizontal="center"/>
      <protection/>
    </xf>
    <xf numFmtId="0" fontId="6" fillId="0" borderId="0" xfId="69" applyFont="1" applyBorder="1" applyAlignment="1">
      <alignment horizontal="center"/>
      <protection/>
    </xf>
    <xf numFmtId="0" fontId="7" fillId="0" borderId="0" xfId="69" applyFont="1">
      <alignment/>
      <protection/>
    </xf>
    <xf numFmtId="0" fontId="8" fillId="0" borderId="13" xfId="69" applyFont="1" applyBorder="1" applyAlignment="1">
      <alignment horizontal="distributed" vertical="center"/>
      <protection/>
    </xf>
    <xf numFmtId="0" fontId="8" fillId="0" borderId="14" xfId="69" applyFont="1" applyBorder="1" applyAlignment="1">
      <alignment horizontal="distributed" vertical="center"/>
      <protection/>
    </xf>
    <xf numFmtId="0" fontId="8" fillId="0" borderId="0" xfId="69" applyFont="1" applyBorder="1">
      <alignment/>
      <protection/>
    </xf>
    <xf numFmtId="0" fontId="8" fillId="0" borderId="0" xfId="69" applyFont="1">
      <alignment/>
      <protection/>
    </xf>
    <xf numFmtId="0" fontId="8" fillId="0" borderId="2" xfId="69" applyFont="1" applyBorder="1" applyAlignment="1">
      <alignment horizontal="distributed" vertical="center"/>
      <protection/>
    </xf>
    <xf numFmtId="0" fontId="8" fillId="0" borderId="15" xfId="69" applyFont="1" applyBorder="1" applyAlignment="1">
      <alignment horizontal="distributed" vertical="center"/>
      <protection/>
    </xf>
    <xf numFmtId="0" fontId="8" fillId="0" borderId="16" xfId="69" applyFont="1" applyBorder="1" applyAlignment="1">
      <alignment horizontal="distributed" vertical="center"/>
      <protection/>
    </xf>
    <xf numFmtId="0" fontId="8" fillId="0" borderId="17" xfId="69" applyFont="1" applyBorder="1" applyAlignment="1">
      <alignment horizontal="distributed" vertical="center"/>
      <protection/>
    </xf>
    <xf numFmtId="0" fontId="8" fillId="0" borderId="18" xfId="69" applyFont="1" applyBorder="1" applyAlignment="1">
      <alignment horizontal="distributed" vertical="center"/>
      <protection/>
    </xf>
    <xf numFmtId="49" fontId="8" fillId="0" borderId="0" xfId="69" applyNumberFormat="1" applyFont="1" applyFill="1" applyBorder="1" applyAlignment="1">
      <alignment horizontal="left"/>
      <protection/>
    </xf>
    <xf numFmtId="41" fontId="8" fillId="0" borderId="19" xfId="69" applyNumberFormat="1" applyFont="1" applyBorder="1">
      <alignment/>
      <protection/>
    </xf>
    <xf numFmtId="41" fontId="8" fillId="0" borderId="20" xfId="69" applyNumberFormat="1" applyFont="1" applyBorder="1">
      <alignment/>
      <protection/>
    </xf>
    <xf numFmtId="41" fontId="8" fillId="0" borderId="0" xfId="69" applyNumberFormat="1" applyFont="1" applyBorder="1">
      <alignment/>
      <protection/>
    </xf>
    <xf numFmtId="49" fontId="8" fillId="0" borderId="0" xfId="69" applyNumberFormat="1" applyFont="1" applyBorder="1" applyAlignment="1">
      <alignment horizontal="right" vertical="center"/>
      <protection/>
    </xf>
    <xf numFmtId="49" fontId="8" fillId="0" borderId="19" xfId="69" applyNumberFormat="1" applyFont="1" applyBorder="1" applyAlignment="1">
      <alignment horizontal="right" vertical="center"/>
      <protection/>
    </xf>
    <xf numFmtId="49" fontId="3" fillId="0" borderId="21" xfId="69" applyNumberFormat="1" applyBorder="1" applyAlignment="1">
      <alignment horizontal="right" vertical="center"/>
      <protection/>
    </xf>
    <xf numFmtId="49" fontId="8" fillId="0" borderId="21" xfId="69" applyNumberFormat="1" applyFont="1" applyBorder="1" applyAlignment="1">
      <alignment horizontal="right" vertical="center"/>
      <protection/>
    </xf>
    <xf numFmtId="41" fontId="8" fillId="0" borderId="0" xfId="69" applyNumberFormat="1" applyFont="1" applyBorder="1" applyAlignment="1">
      <alignment horizontal="left"/>
      <protection/>
    </xf>
    <xf numFmtId="49" fontId="8" fillId="0" borderId="21" xfId="69" applyNumberFormat="1" applyFont="1" applyBorder="1" applyAlignment="1">
      <alignment horizontal="distributed" vertical="center"/>
      <protection/>
    </xf>
    <xf numFmtId="49" fontId="8" fillId="0" borderId="21" xfId="69" applyNumberFormat="1" applyFont="1" applyBorder="1" applyAlignment="1">
      <alignment horizontal="left" vertical="center"/>
      <protection/>
    </xf>
    <xf numFmtId="40" fontId="8" fillId="0" borderId="21" xfId="69" applyNumberFormat="1" applyFont="1" applyBorder="1" applyAlignment="1">
      <alignment vertical="center"/>
      <protection/>
    </xf>
    <xf numFmtId="38" fontId="8" fillId="0" borderId="21" xfId="69" applyNumberFormat="1" applyFont="1" applyBorder="1" applyAlignment="1">
      <alignment vertical="center"/>
      <protection/>
    </xf>
    <xf numFmtId="38" fontId="8" fillId="0" borderId="19" xfId="69" applyNumberFormat="1" applyFont="1" applyBorder="1" applyAlignment="1">
      <alignment vertical="center"/>
      <protection/>
    </xf>
    <xf numFmtId="40" fontId="8" fillId="0" borderId="0" xfId="69" applyNumberFormat="1" applyFont="1" applyBorder="1" applyAlignment="1">
      <alignment horizontal="center" vertical="center"/>
      <protection/>
    </xf>
    <xf numFmtId="49" fontId="8" fillId="0" borderId="0" xfId="69" applyNumberFormat="1" applyFont="1" applyBorder="1" applyAlignment="1">
      <alignment horizontal="center" vertical="center"/>
      <protection/>
    </xf>
    <xf numFmtId="176" fontId="8" fillId="0" borderId="19" xfId="69" applyNumberFormat="1" applyFont="1" applyBorder="1" applyAlignment="1">
      <alignment vertical="center"/>
      <protection/>
    </xf>
    <xf numFmtId="49" fontId="8" fillId="0" borderId="0" xfId="69" applyNumberFormat="1" applyFont="1" applyBorder="1" applyAlignment="1">
      <alignment horizontal="left" vertical="center"/>
      <protection/>
    </xf>
    <xf numFmtId="49" fontId="8" fillId="0" borderId="0" xfId="69" applyNumberFormat="1" applyFont="1" applyFill="1" applyBorder="1" applyAlignment="1">
      <alignment horizontal="distributed" vertical="center"/>
      <protection/>
    </xf>
    <xf numFmtId="49" fontId="8" fillId="0" borderId="19" xfId="69" applyNumberFormat="1" applyFont="1" applyBorder="1" applyAlignment="1">
      <alignment horizontal="distributed" vertical="center"/>
      <protection/>
    </xf>
    <xf numFmtId="40" fontId="8" fillId="0" borderId="0" xfId="69" applyNumberFormat="1" applyFont="1" applyBorder="1" applyAlignment="1">
      <alignment vertical="center"/>
      <protection/>
    </xf>
    <xf numFmtId="40" fontId="8" fillId="0" borderId="19" xfId="69" applyNumberFormat="1" applyFont="1" applyBorder="1" applyAlignment="1">
      <alignment vertical="center"/>
      <protection/>
    </xf>
    <xf numFmtId="177" fontId="8" fillId="0" borderId="21" xfId="69" applyNumberFormat="1" applyFont="1" applyBorder="1" applyAlignment="1">
      <alignment vertical="center"/>
      <protection/>
    </xf>
    <xf numFmtId="176" fontId="8" fillId="0" borderId="21" xfId="69" applyNumberFormat="1" applyFont="1" applyBorder="1" applyAlignment="1">
      <alignment vertical="center"/>
      <protection/>
    </xf>
    <xf numFmtId="49" fontId="8" fillId="0" borderId="22" xfId="69" applyNumberFormat="1" applyFont="1" applyBorder="1" applyAlignment="1">
      <alignment horizontal="center" vertical="center"/>
      <protection/>
    </xf>
    <xf numFmtId="0" fontId="8" fillId="0" borderId="19" xfId="69" applyFont="1" applyBorder="1" applyAlignment="1">
      <alignment vertical="center"/>
      <protection/>
    </xf>
    <xf numFmtId="0" fontId="8" fillId="0" borderId="0" xfId="69" applyFont="1" applyAlignment="1">
      <alignment vertical="center"/>
      <protection/>
    </xf>
    <xf numFmtId="0" fontId="8" fillId="0" borderId="0" xfId="69" applyFont="1" applyBorder="1" applyAlignment="1">
      <alignment horizontal="left" vertical="center"/>
      <protection/>
    </xf>
    <xf numFmtId="49" fontId="8" fillId="0" borderId="21" xfId="69" applyNumberFormat="1" applyFont="1" applyBorder="1" applyAlignment="1">
      <alignment horizontal="center" vertical="center" shrinkToFit="1"/>
      <protection/>
    </xf>
    <xf numFmtId="179" fontId="8" fillId="0" borderId="19" xfId="69" applyNumberFormat="1" applyFont="1" applyBorder="1" applyAlignment="1">
      <alignment vertical="center"/>
      <protection/>
    </xf>
    <xf numFmtId="49" fontId="8" fillId="0" borderId="0" xfId="69" applyNumberFormat="1" applyFont="1" applyBorder="1" applyAlignment="1">
      <alignment horizontal="center" vertical="center"/>
      <protection/>
    </xf>
    <xf numFmtId="179" fontId="8" fillId="0" borderId="21" xfId="69" applyNumberFormat="1" applyFont="1" applyBorder="1" applyAlignment="1">
      <alignment vertical="center"/>
      <protection/>
    </xf>
    <xf numFmtId="49" fontId="8" fillId="0" borderId="0" xfId="69" applyNumberFormat="1" applyFont="1" applyBorder="1" applyAlignment="1">
      <alignment horizontal="left" vertical="center" wrapText="1"/>
      <protection/>
    </xf>
    <xf numFmtId="49" fontId="8" fillId="0" borderId="19" xfId="69" applyNumberFormat="1" applyFont="1" applyBorder="1" applyAlignment="1">
      <alignment vertical="center"/>
      <protection/>
    </xf>
    <xf numFmtId="49" fontId="8" fillId="0" borderId="19" xfId="69" applyNumberFormat="1" applyFont="1" applyBorder="1" applyAlignment="1">
      <alignment horizontal="center" vertical="center" shrinkToFit="1"/>
      <protection/>
    </xf>
    <xf numFmtId="49" fontId="8" fillId="0" borderId="19" xfId="69" applyNumberFormat="1" applyFont="1" applyBorder="1" applyAlignment="1">
      <alignment horizontal="distributed" vertical="center" shrinkToFit="1"/>
      <protection/>
    </xf>
    <xf numFmtId="0" fontId="8" fillId="0" borderId="21" xfId="69" applyFont="1" applyBorder="1" applyAlignment="1">
      <alignment horizontal="distributed" vertical="center"/>
      <protection/>
    </xf>
    <xf numFmtId="40" fontId="8" fillId="0" borderId="0" xfId="69" applyNumberFormat="1" applyFont="1" applyAlignment="1">
      <alignment vertical="center"/>
      <protection/>
    </xf>
    <xf numFmtId="49" fontId="8" fillId="0" borderId="23" xfId="69" applyNumberFormat="1" applyFont="1" applyFill="1" applyBorder="1" applyAlignment="1">
      <alignment horizontal="distributed" vertical="center"/>
      <protection/>
    </xf>
    <xf numFmtId="49" fontId="8" fillId="0" borderId="18" xfId="69" applyNumberFormat="1" applyFont="1" applyBorder="1" applyAlignment="1">
      <alignment horizontal="distributed" vertical="center"/>
      <protection/>
    </xf>
    <xf numFmtId="49" fontId="8" fillId="0" borderId="24" xfId="69" applyNumberFormat="1" applyFont="1" applyBorder="1" applyAlignment="1">
      <alignment horizontal="left" vertical="center"/>
      <protection/>
    </xf>
    <xf numFmtId="49" fontId="8" fillId="0" borderId="23" xfId="69" applyNumberFormat="1" applyFont="1" applyBorder="1" applyAlignment="1">
      <alignment horizontal="center" vertical="center"/>
      <protection/>
    </xf>
    <xf numFmtId="49" fontId="8" fillId="0" borderId="24" xfId="69" applyNumberFormat="1" applyFont="1" applyBorder="1" applyAlignment="1">
      <alignment horizontal="distributed" vertical="center"/>
      <protection/>
    </xf>
    <xf numFmtId="40" fontId="8" fillId="0" borderId="23" xfId="69" applyNumberFormat="1" applyFont="1" applyBorder="1" applyAlignment="1">
      <alignment vertical="center"/>
      <protection/>
    </xf>
    <xf numFmtId="40" fontId="8" fillId="0" borderId="18" xfId="69" applyNumberFormat="1" applyFont="1" applyBorder="1" applyAlignment="1">
      <alignment vertical="center"/>
      <protection/>
    </xf>
    <xf numFmtId="40" fontId="8" fillId="0" borderId="24" xfId="69" applyNumberFormat="1" applyFont="1" applyBorder="1" applyAlignment="1">
      <alignment vertical="center"/>
      <protection/>
    </xf>
    <xf numFmtId="38" fontId="8" fillId="0" borderId="24" xfId="69" applyNumberFormat="1" applyFont="1" applyBorder="1" applyAlignment="1">
      <alignment vertical="center"/>
      <protection/>
    </xf>
    <xf numFmtId="38" fontId="8" fillId="0" borderId="18" xfId="69" applyNumberFormat="1" applyFont="1" applyBorder="1" applyAlignment="1">
      <alignment vertical="center"/>
      <protection/>
    </xf>
    <xf numFmtId="40" fontId="8" fillId="0" borderId="23" xfId="69" applyNumberFormat="1" applyFont="1" applyBorder="1" applyAlignment="1">
      <alignment horizontal="center" vertical="center"/>
      <protection/>
    </xf>
    <xf numFmtId="49" fontId="8" fillId="0" borderId="25" xfId="69" applyNumberFormat="1" applyFont="1" applyBorder="1" applyAlignment="1">
      <alignment horizontal="center" vertical="center"/>
      <protection/>
    </xf>
    <xf numFmtId="176" fontId="8" fillId="0" borderId="18" xfId="69" applyNumberFormat="1" applyFont="1" applyBorder="1" applyAlignment="1">
      <alignment vertical="center"/>
      <protection/>
    </xf>
    <xf numFmtId="49" fontId="8" fillId="0" borderId="23" xfId="69" applyNumberFormat="1" applyFont="1" applyBorder="1" applyAlignment="1">
      <alignment horizontal="left" vertical="center" wrapText="1"/>
      <protection/>
    </xf>
    <xf numFmtId="0" fontId="8" fillId="0" borderId="0" xfId="69" applyFont="1" applyBorder="1" applyAlignment="1">
      <alignment horizontal="left"/>
      <protection/>
    </xf>
    <xf numFmtId="49" fontId="8" fillId="0" borderId="0" xfId="69" applyNumberFormat="1" applyFont="1" applyFill="1" applyAlignment="1">
      <alignment horizontal="right"/>
      <protection/>
    </xf>
    <xf numFmtId="0" fontId="3" fillId="0" borderId="0" xfId="69" applyBorder="1">
      <alignment/>
      <protection/>
    </xf>
    <xf numFmtId="0" fontId="8" fillId="0" borderId="0" xfId="69" applyFont="1" applyFill="1">
      <alignment/>
      <protection/>
    </xf>
    <xf numFmtId="0" fontId="3" fillId="0" borderId="0" xfId="69" applyFill="1">
      <alignment/>
      <protection/>
    </xf>
    <xf numFmtId="0" fontId="6" fillId="0" borderId="0" xfId="69" applyFont="1" applyBorder="1" applyAlignment="1">
      <alignment horizontal="left"/>
      <protection/>
    </xf>
    <xf numFmtId="0" fontId="7" fillId="0" borderId="0" xfId="69" applyFont="1" applyBorder="1">
      <alignment/>
      <protection/>
    </xf>
    <xf numFmtId="49" fontId="8" fillId="0" borderId="26" xfId="69" applyNumberFormat="1" applyFont="1" applyBorder="1" applyAlignment="1">
      <alignment horizontal="right"/>
      <protection/>
    </xf>
    <xf numFmtId="0" fontId="8" fillId="0" borderId="26" xfId="69" applyFont="1" applyBorder="1">
      <alignment/>
      <protection/>
    </xf>
    <xf numFmtId="0" fontId="3" fillId="0" borderId="26" xfId="69" applyBorder="1">
      <alignment/>
      <protection/>
    </xf>
    <xf numFmtId="0" fontId="8" fillId="0" borderId="24" xfId="69" applyFont="1" applyBorder="1" applyAlignment="1">
      <alignment horizontal="distributed" vertical="center" shrinkToFit="1"/>
      <protection/>
    </xf>
    <xf numFmtId="0" fontId="8" fillId="0" borderId="0" xfId="69" applyFont="1" applyAlignment="1">
      <alignment horizontal="center" vertical="center"/>
      <protection/>
    </xf>
    <xf numFmtId="0" fontId="8" fillId="0" borderId="16" xfId="69" applyFont="1" applyFill="1" applyBorder="1" applyAlignment="1">
      <alignment horizontal="distributed" vertical="center"/>
      <protection/>
    </xf>
    <xf numFmtId="0" fontId="8" fillId="0" borderId="16" xfId="69" applyFont="1" applyFill="1" applyBorder="1" applyAlignment="1">
      <alignment horizontal="distributed" vertical="center" shrinkToFit="1"/>
      <protection/>
    </xf>
    <xf numFmtId="0" fontId="8" fillId="0" borderId="16" xfId="69" applyFont="1" applyFill="1" applyBorder="1" applyAlignment="1">
      <alignment horizontal="center" vertical="center" shrinkToFit="1"/>
      <protection/>
    </xf>
    <xf numFmtId="0" fontId="8" fillId="0" borderId="16" xfId="69" applyFont="1" applyBorder="1" applyAlignment="1">
      <alignment horizontal="center" vertical="center"/>
      <protection/>
    </xf>
    <xf numFmtId="0" fontId="8" fillId="0" borderId="0" xfId="69" applyFont="1" applyBorder="1" applyAlignment="1">
      <alignment horizontal="center" vertical="center"/>
      <protection/>
    </xf>
    <xf numFmtId="0" fontId="8" fillId="0" borderId="16" xfId="69" applyFont="1" applyBorder="1" applyAlignment="1">
      <alignment horizontal="distributed" vertical="center" shrinkToFit="1"/>
      <protection/>
    </xf>
    <xf numFmtId="49" fontId="8" fillId="0" borderId="0" xfId="69" applyNumberFormat="1" applyFont="1" applyBorder="1" applyAlignment="1">
      <alignment horizontal="distributed" vertical="center"/>
      <protection/>
    </xf>
    <xf numFmtId="38" fontId="8" fillId="0" borderId="0" xfId="69" applyNumberFormat="1" applyFont="1" applyFill="1" applyBorder="1" applyAlignment="1">
      <alignment vertical="center"/>
      <protection/>
    </xf>
    <xf numFmtId="38" fontId="8" fillId="0" borderId="0" xfId="69" applyNumberFormat="1" applyFont="1" applyBorder="1" applyAlignment="1">
      <alignment vertical="center"/>
      <protection/>
    </xf>
    <xf numFmtId="0" fontId="8" fillId="0" borderId="0" xfId="69" applyFont="1" applyBorder="1" applyAlignment="1">
      <alignment vertical="center"/>
      <protection/>
    </xf>
    <xf numFmtId="49" fontId="4" fillId="0" borderId="0" xfId="69" applyNumberFormat="1" applyFont="1" applyBorder="1" applyAlignment="1">
      <alignment horizontal="left" vertical="center"/>
      <protection/>
    </xf>
    <xf numFmtId="38" fontId="4" fillId="0" borderId="19" xfId="69" applyNumberFormat="1" applyFont="1" applyBorder="1" applyAlignment="1">
      <alignment vertical="center"/>
      <protection/>
    </xf>
    <xf numFmtId="38" fontId="4" fillId="0" borderId="0" xfId="69" applyNumberFormat="1" applyFont="1" applyBorder="1" applyAlignment="1">
      <alignment vertical="center"/>
      <protection/>
    </xf>
    <xf numFmtId="0" fontId="4" fillId="0" borderId="0" xfId="69" applyFont="1" applyBorder="1" applyAlignment="1">
      <alignment vertical="center"/>
      <protection/>
    </xf>
    <xf numFmtId="0" fontId="4" fillId="0" borderId="0" xfId="69" applyFont="1" applyAlignment="1">
      <alignment vertical="center"/>
      <protection/>
    </xf>
    <xf numFmtId="49" fontId="8" fillId="0" borderId="0" xfId="69" applyNumberFormat="1" applyFont="1" applyBorder="1" applyAlignment="1">
      <alignment horizontal="center" vertical="center" wrapText="1"/>
      <protection/>
    </xf>
    <xf numFmtId="0" fontId="10" fillId="0" borderId="0" xfId="69" applyFont="1" applyAlignment="1">
      <alignment horizontal="center" vertical="center"/>
      <protection/>
    </xf>
    <xf numFmtId="49" fontId="8" fillId="0" borderId="0" xfId="69" applyNumberFormat="1" applyFont="1" applyAlignment="1">
      <alignment horizontal="center" vertical="center"/>
      <protection/>
    </xf>
    <xf numFmtId="49" fontId="8" fillId="0" borderId="22" xfId="69" applyNumberFormat="1" applyFont="1" applyBorder="1" applyAlignment="1">
      <alignment horizontal="distributed" vertical="center"/>
      <protection/>
    </xf>
    <xf numFmtId="38" fontId="8" fillId="0" borderId="23" xfId="69" applyNumberFormat="1" applyFont="1" applyBorder="1" applyAlignment="1">
      <alignment vertical="center"/>
      <protection/>
    </xf>
    <xf numFmtId="49" fontId="8" fillId="0" borderId="27" xfId="69" applyNumberFormat="1" applyFont="1" applyBorder="1" applyAlignment="1">
      <alignment/>
      <protection/>
    </xf>
    <xf numFmtId="49" fontId="8" fillId="0" borderId="0" xfId="69" applyNumberFormat="1" applyFont="1" applyAlignment="1">
      <alignment horizontal="right"/>
      <protection/>
    </xf>
    <xf numFmtId="0" fontId="8" fillId="0" borderId="26" xfId="69" applyFont="1" applyBorder="1" applyAlignment="1">
      <alignment horizontal="right"/>
      <protection/>
    </xf>
    <xf numFmtId="0" fontId="8" fillId="0" borderId="20" xfId="69" applyFont="1" applyBorder="1" applyAlignment="1">
      <alignment horizontal="distributed" vertical="center"/>
      <protection/>
    </xf>
    <xf numFmtId="0" fontId="8" fillId="0" borderId="24" xfId="69" applyFont="1" applyBorder="1" applyAlignment="1">
      <alignment horizontal="center" vertical="center" shrinkToFit="1"/>
      <protection/>
    </xf>
    <xf numFmtId="0" fontId="8" fillId="0" borderId="24" xfId="69" applyFont="1" applyBorder="1" applyAlignment="1">
      <alignment horizontal="center" vertical="center"/>
      <protection/>
    </xf>
    <xf numFmtId="49" fontId="8" fillId="0" borderId="0" xfId="69" applyNumberFormat="1" applyFont="1" applyBorder="1" applyAlignment="1">
      <alignment vertical="center"/>
      <protection/>
    </xf>
    <xf numFmtId="49" fontId="8" fillId="0" borderId="26" xfId="69" applyNumberFormat="1" applyFont="1" applyBorder="1" applyAlignment="1">
      <alignment horizontal="left"/>
      <protection/>
    </xf>
    <xf numFmtId="0" fontId="8" fillId="0" borderId="14" xfId="69" applyFont="1" applyBorder="1" applyAlignment="1">
      <alignment horizontal="distributed" vertical="center" shrinkToFit="1"/>
      <protection/>
    </xf>
    <xf numFmtId="0" fontId="8" fillId="0" borderId="21" xfId="69" applyFont="1" applyBorder="1" applyAlignment="1">
      <alignment horizontal="distributed" vertical="center"/>
      <protection/>
    </xf>
    <xf numFmtId="0" fontId="8" fillId="0" borderId="22" xfId="69" applyFont="1" applyBorder="1" applyAlignment="1">
      <alignment horizontal="center" vertical="center" shrinkToFit="1"/>
      <protection/>
    </xf>
    <xf numFmtId="0" fontId="8" fillId="0" borderId="21" xfId="69" applyFont="1" applyBorder="1" applyAlignment="1">
      <alignment horizontal="center" vertical="center" shrinkToFit="1"/>
      <protection/>
    </xf>
    <xf numFmtId="0" fontId="8" fillId="0" borderId="19" xfId="69" applyFont="1" applyBorder="1" applyAlignment="1">
      <alignment horizontal="center" vertical="center" shrinkToFit="1"/>
      <protection/>
    </xf>
    <xf numFmtId="38" fontId="8" fillId="0" borderId="27" xfId="69" applyNumberFormat="1" applyFont="1" applyBorder="1" applyAlignment="1">
      <alignment vertical="center"/>
      <protection/>
    </xf>
    <xf numFmtId="49" fontId="4" fillId="0" borderId="23" xfId="69" applyNumberFormat="1" applyFont="1" applyBorder="1" applyAlignment="1">
      <alignment horizontal="left" vertical="center"/>
      <protection/>
    </xf>
    <xf numFmtId="38" fontId="4" fillId="0" borderId="18" xfId="69" applyNumberFormat="1" applyFont="1" applyBorder="1" applyAlignment="1">
      <alignment vertical="center"/>
      <protection/>
    </xf>
    <xf numFmtId="38" fontId="4" fillId="0" borderId="23" xfId="69" applyNumberFormat="1" applyFont="1" applyBorder="1" applyAlignment="1">
      <alignment vertical="center"/>
      <protection/>
    </xf>
    <xf numFmtId="38" fontId="8" fillId="0" borderId="0" xfId="69" applyNumberFormat="1" applyFont="1">
      <alignment/>
      <protection/>
    </xf>
    <xf numFmtId="0" fontId="3" fillId="0" borderId="0" xfId="70">
      <alignment/>
      <protection/>
    </xf>
    <xf numFmtId="0" fontId="6" fillId="0" borderId="0" xfId="70" applyFont="1" applyBorder="1" applyAlignment="1">
      <alignment horizontal="center"/>
      <protection/>
    </xf>
    <xf numFmtId="0" fontId="7" fillId="0" borderId="0" xfId="70" applyFont="1">
      <alignment/>
      <protection/>
    </xf>
    <xf numFmtId="49" fontId="8" fillId="0" borderId="28" xfId="70" applyNumberFormat="1" applyFont="1" applyBorder="1" applyAlignment="1">
      <alignment horizontal="distributed" vertical="center"/>
      <protection/>
    </xf>
    <xf numFmtId="0" fontId="8" fillId="0" borderId="13" xfId="70" applyFont="1" applyBorder="1" applyAlignment="1">
      <alignment horizontal="center" vertical="center"/>
      <protection/>
    </xf>
    <xf numFmtId="0" fontId="3" fillId="0" borderId="0" xfId="70" applyBorder="1">
      <alignment/>
      <protection/>
    </xf>
    <xf numFmtId="49" fontId="8" fillId="0" borderId="23" xfId="70" applyNumberFormat="1" applyFont="1" applyBorder="1" applyAlignment="1">
      <alignment horizontal="distributed" vertical="center"/>
      <protection/>
    </xf>
    <xf numFmtId="0" fontId="8" fillId="0" borderId="24" xfId="70" applyFont="1" applyBorder="1" applyAlignment="1">
      <alignment horizontal="center" vertical="center" shrinkToFit="1"/>
      <protection/>
    </xf>
    <xf numFmtId="0" fontId="8" fillId="0" borderId="16" xfId="70" applyFont="1" applyBorder="1" applyAlignment="1">
      <alignment horizontal="distributed" vertical="center"/>
      <protection/>
    </xf>
    <xf numFmtId="0" fontId="8" fillId="0" borderId="24" xfId="70" applyFont="1" applyBorder="1" applyAlignment="1">
      <alignment horizontal="distributed" vertical="center" shrinkToFit="1"/>
      <protection/>
    </xf>
    <xf numFmtId="0" fontId="8" fillId="0" borderId="18" xfId="70" applyFont="1" applyBorder="1" applyAlignment="1">
      <alignment horizontal="distributed" vertical="center" shrinkToFit="1"/>
      <protection/>
    </xf>
    <xf numFmtId="49" fontId="8" fillId="0" borderId="0" xfId="70" applyNumberFormat="1" applyFont="1" applyBorder="1" applyAlignment="1">
      <alignment horizontal="right" vertical="center"/>
      <protection/>
    </xf>
    <xf numFmtId="49" fontId="8" fillId="0" borderId="19" xfId="70" applyNumberFormat="1" applyFont="1" applyBorder="1" applyAlignment="1">
      <alignment horizontal="right" vertical="center"/>
      <protection/>
    </xf>
    <xf numFmtId="49" fontId="8" fillId="0" borderId="27" xfId="70" applyNumberFormat="1" applyFont="1" applyBorder="1" applyAlignment="1">
      <alignment horizontal="right" vertical="center"/>
      <protection/>
    </xf>
    <xf numFmtId="49" fontId="8" fillId="0" borderId="27" xfId="70" applyNumberFormat="1" applyFont="1" applyBorder="1" applyAlignment="1">
      <alignment horizontal="right" vertical="center" shrinkToFit="1"/>
      <protection/>
    </xf>
    <xf numFmtId="0" fontId="3" fillId="0" borderId="0" xfId="70" applyBorder="1" applyAlignment="1">
      <alignment vertical="center"/>
      <protection/>
    </xf>
    <xf numFmtId="0" fontId="3" fillId="0" borderId="0" xfId="70" applyAlignment="1">
      <alignment vertical="center"/>
      <protection/>
    </xf>
    <xf numFmtId="49" fontId="8" fillId="0" borderId="0" xfId="70" applyNumberFormat="1" applyFont="1" applyBorder="1" applyAlignment="1">
      <alignment horizontal="distributed" vertical="center"/>
      <protection/>
    </xf>
    <xf numFmtId="0" fontId="8" fillId="0" borderId="19" xfId="70" applyFont="1" applyBorder="1" applyAlignment="1">
      <alignment horizontal="center" vertical="center"/>
      <protection/>
    </xf>
    <xf numFmtId="0" fontId="8" fillId="0" borderId="0" xfId="70" applyFont="1" applyBorder="1" applyAlignment="1">
      <alignment horizontal="distributed" vertical="center"/>
      <protection/>
    </xf>
    <xf numFmtId="0" fontId="8" fillId="0" borderId="0" xfId="70" applyFont="1" applyBorder="1" applyAlignment="1">
      <alignment horizontal="center" vertical="center" shrinkToFit="1"/>
      <protection/>
    </xf>
    <xf numFmtId="38" fontId="8" fillId="0" borderId="19" xfId="70" applyNumberFormat="1" applyFont="1" applyBorder="1" applyAlignment="1">
      <alignment vertical="center"/>
      <protection/>
    </xf>
    <xf numFmtId="38" fontId="8" fillId="0" borderId="0" xfId="70" applyNumberFormat="1" applyFont="1" applyBorder="1" applyAlignment="1">
      <alignment vertical="center"/>
      <protection/>
    </xf>
    <xf numFmtId="176" fontId="8" fillId="0" borderId="0" xfId="70" applyNumberFormat="1" applyFont="1" applyBorder="1" applyAlignment="1">
      <alignment vertical="center"/>
      <protection/>
    </xf>
    <xf numFmtId="49" fontId="8" fillId="0" borderId="0" xfId="70" applyNumberFormat="1" applyFont="1" applyBorder="1" applyAlignment="1">
      <alignment horizontal="left" vertical="center"/>
      <protection/>
    </xf>
    <xf numFmtId="0" fontId="8" fillId="0" borderId="0" xfId="70" applyFont="1" applyAlignment="1">
      <alignment vertical="center"/>
      <protection/>
    </xf>
    <xf numFmtId="49" fontId="4" fillId="0" borderId="0" xfId="70" applyNumberFormat="1" applyFont="1" applyBorder="1" applyAlignment="1">
      <alignment horizontal="center" vertical="center"/>
      <protection/>
    </xf>
    <xf numFmtId="38" fontId="4" fillId="0" borderId="19" xfId="70" applyNumberFormat="1" applyFont="1" applyBorder="1" applyAlignment="1">
      <alignment vertical="center"/>
      <protection/>
    </xf>
    <xf numFmtId="38" fontId="4" fillId="0" borderId="0" xfId="70" applyNumberFormat="1" applyFont="1" applyBorder="1" applyAlignment="1">
      <alignment vertical="center"/>
      <protection/>
    </xf>
    <xf numFmtId="176" fontId="4" fillId="0" borderId="0" xfId="70" applyNumberFormat="1" applyFont="1" applyBorder="1" applyAlignment="1">
      <alignment vertical="center"/>
      <protection/>
    </xf>
    <xf numFmtId="0" fontId="4" fillId="0" borderId="0" xfId="70" applyFont="1" applyAlignment="1">
      <alignment vertical="center"/>
      <protection/>
    </xf>
    <xf numFmtId="49" fontId="4" fillId="0" borderId="0" xfId="70" applyNumberFormat="1" applyFont="1" applyBorder="1" applyAlignment="1">
      <alignment horizontal="left" vertical="center"/>
      <protection/>
    </xf>
    <xf numFmtId="38" fontId="8" fillId="0" borderId="23" xfId="70" applyNumberFormat="1" applyFont="1" applyBorder="1" applyAlignment="1">
      <alignment vertical="center"/>
      <protection/>
    </xf>
    <xf numFmtId="176" fontId="8" fillId="0" borderId="23" xfId="70" applyNumberFormat="1" applyFont="1" applyBorder="1" applyAlignment="1">
      <alignment vertical="center"/>
      <protection/>
    </xf>
    <xf numFmtId="49" fontId="8" fillId="0" borderId="0" xfId="70" applyNumberFormat="1" applyFont="1" applyBorder="1" applyAlignment="1">
      <alignment horizontal="left"/>
      <protection/>
    </xf>
    <xf numFmtId="0" fontId="8" fillId="0" borderId="0" xfId="70" applyFont="1" applyBorder="1" applyAlignment="1">
      <alignment horizontal="left"/>
      <protection/>
    </xf>
    <xf numFmtId="0" fontId="8" fillId="0" borderId="0" xfId="70" applyFont="1">
      <alignment/>
      <protection/>
    </xf>
    <xf numFmtId="0" fontId="8" fillId="0" borderId="0" xfId="70" applyFont="1" applyAlignment="1">
      <alignment horizontal="left"/>
      <protection/>
    </xf>
    <xf numFmtId="49" fontId="8" fillId="0" borderId="0" xfId="70" applyNumberFormat="1" applyFont="1" applyAlignment="1">
      <alignment horizontal="left"/>
      <protection/>
    </xf>
    <xf numFmtId="49" fontId="8" fillId="0" borderId="0" xfId="70" applyNumberFormat="1" applyFont="1" applyAlignment="1">
      <alignment horizontal="right"/>
      <protection/>
    </xf>
    <xf numFmtId="0" fontId="3" fillId="0" borderId="0" xfId="71">
      <alignment/>
      <protection/>
    </xf>
    <xf numFmtId="0" fontId="6" fillId="0" borderId="0" xfId="71" applyFont="1" applyBorder="1" applyAlignment="1">
      <alignment horizontal="center"/>
      <protection/>
    </xf>
    <xf numFmtId="0" fontId="7" fillId="0" borderId="0" xfId="71" applyFont="1">
      <alignment/>
      <protection/>
    </xf>
    <xf numFmtId="49" fontId="8" fillId="0" borderId="0" xfId="71" applyNumberFormat="1" applyFont="1" applyBorder="1" applyAlignment="1">
      <alignment horizontal="distributed" vertical="center"/>
      <protection/>
    </xf>
    <xf numFmtId="49" fontId="8" fillId="0" borderId="22" xfId="71" applyNumberFormat="1" applyFont="1" applyBorder="1" applyAlignment="1">
      <alignment horizontal="distributed" vertical="center"/>
      <protection/>
    </xf>
    <xf numFmtId="0" fontId="3" fillId="0" borderId="0" xfId="71" applyBorder="1">
      <alignment/>
      <protection/>
    </xf>
    <xf numFmtId="0" fontId="3" fillId="0" borderId="23" xfId="71" applyBorder="1">
      <alignment/>
      <protection/>
    </xf>
    <xf numFmtId="49" fontId="8" fillId="0" borderId="25" xfId="71" applyNumberFormat="1" applyFont="1" applyBorder="1" applyAlignment="1">
      <alignment horizontal="distributed" vertical="center"/>
      <protection/>
    </xf>
    <xf numFmtId="0" fontId="8" fillId="0" borderId="24" xfId="71" applyFont="1" applyBorder="1" applyAlignment="1">
      <alignment horizontal="center" vertical="center" shrinkToFit="1"/>
      <protection/>
    </xf>
    <xf numFmtId="0" fontId="8" fillId="0" borderId="18" xfId="71" applyFont="1" applyBorder="1" applyAlignment="1">
      <alignment horizontal="distributed" vertical="center" shrinkToFit="1"/>
      <protection/>
    </xf>
    <xf numFmtId="49" fontId="8" fillId="0" borderId="0" xfId="71" applyNumberFormat="1" applyFont="1" applyBorder="1" applyAlignment="1">
      <alignment horizontal="left"/>
      <protection/>
    </xf>
    <xf numFmtId="180" fontId="8" fillId="0" borderId="19" xfId="71" applyNumberFormat="1" applyFont="1" applyBorder="1">
      <alignment/>
      <protection/>
    </xf>
    <xf numFmtId="41" fontId="8" fillId="0" borderId="21" xfId="71" applyNumberFormat="1" applyFont="1" applyBorder="1">
      <alignment/>
      <protection/>
    </xf>
    <xf numFmtId="180" fontId="8" fillId="0" borderId="21" xfId="71" applyNumberFormat="1" applyFont="1" applyBorder="1">
      <alignment/>
      <protection/>
    </xf>
    <xf numFmtId="181" fontId="8" fillId="0" borderId="0" xfId="71" applyNumberFormat="1" applyFont="1" applyBorder="1">
      <alignment/>
      <protection/>
    </xf>
    <xf numFmtId="0" fontId="8" fillId="0" borderId="0" xfId="71" applyFont="1">
      <alignment/>
      <protection/>
    </xf>
    <xf numFmtId="0" fontId="4" fillId="0" borderId="0" xfId="71" applyFont="1">
      <alignment/>
      <protection/>
    </xf>
    <xf numFmtId="49" fontId="4" fillId="0" borderId="0" xfId="71" applyNumberFormat="1" applyFont="1" applyBorder="1" applyAlignment="1">
      <alignment horizontal="center"/>
      <protection/>
    </xf>
    <xf numFmtId="49" fontId="4" fillId="0" borderId="0" xfId="71" applyNumberFormat="1" applyFont="1" applyBorder="1" applyAlignment="1">
      <alignment horizontal="left"/>
      <protection/>
    </xf>
    <xf numFmtId="180" fontId="4" fillId="0" borderId="19" xfId="71" applyNumberFormat="1" applyFont="1" applyBorder="1">
      <alignment/>
      <protection/>
    </xf>
    <xf numFmtId="41" fontId="4" fillId="0" borderId="21" xfId="71" applyNumberFormat="1" applyFont="1" applyBorder="1">
      <alignment/>
      <protection/>
    </xf>
    <xf numFmtId="180" fontId="4" fillId="0" borderId="21" xfId="71" applyNumberFormat="1" applyFont="1" applyBorder="1">
      <alignment/>
      <protection/>
    </xf>
    <xf numFmtId="181" fontId="4" fillId="0" borderId="0" xfId="71" applyNumberFormat="1" applyFont="1" applyBorder="1">
      <alignment/>
      <protection/>
    </xf>
    <xf numFmtId="49" fontId="8" fillId="0" borderId="0" xfId="71" applyNumberFormat="1" applyFont="1" applyBorder="1" applyAlignment="1">
      <alignment horizontal="distributed"/>
      <protection/>
    </xf>
    <xf numFmtId="41" fontId="8" fillId="0" borderId="21" xfId="71" applyNumberFormat="1" applyFont="1" applyBorder="1" applyAlignment="1">
      <alignment horizontal="right"/>
      <protection/>
    </xf>
    <xf numFmtId="49" fontId="4" fillId="0" borderId="0" xfId="71" applyNumberFormat="1" applyFont="1" applyBorder="1" applyAlignment="1">
      <alignment horizontal="distributed"/>
      <protection/>
    </xf>
    <xf numFmtId="182" fontId="8" fillId="0" borderId="0" xfId="71" applyNumberFormat="1" applyFont="1" applyBorder="1">
      <alignment/>
      <protection/>
    </xf>
    <xf numFmtId="0" fontId="4" fillId="0" borderId="23" xfId="71" applyFont="1" applyBorder="1">
      <alignment/>
      <protection/>
    </xf>
    <xf numFmtId="49" fontId="4" fillId="0" borderId="23" xfId="71" applyNumberFormat="1" applyFont="1" applyBorder="1" applyAlignment="1">
      <alignment horizontal="distributed"/>
      <protection/>
    </xf>
    <xf numFmtId="180" fontId="4" fillId="0" borderId="18" xfId="71" applyNumberFormat="1" applyFont="1" applyBorder="1">
      <alignment/>
      <protection/>
    </xf>
    <xf numFmtId="41" fontId="4" fillId="0" borderId="24" xfId="71" applyNumberFormat="1" applyFont="1" applyBorder="1">
      <alignment/>
      <protection/>
    </xf>
    <xf numFmtId="180" fontId="4" fillId="0" borderId="24" xfId="71" applyNumberFormat="1" applyFont="1" applyBorder="1">
      <alignment/>
      <protection/>
    </xf>
    <xf numFmtId="182" fontId="4" fillId="0" borderId="23" xfId="71" applyNumberFormat="1" applyFont="1" applyBorder="1">
      <alignment/>
      <protection/>
    </xf>
    <xf numFmtId="49" fontId="8" fillId="0" borderId="0" xfId="71" applyNumberFormat="1" applyFont="1" applyBorder="1" applyAlignment="1">
      <alignment horizontal="left"/>
      <protection/>
    </xf>
    <xf numFmtId="0" fontId="8" fillId="0" borderId="0" xfId="71" applyFont="1" applyAlignment="1">
      <alignment horizontal="left"/>
      <protection/>
    </xf>
    <xf numFmtId="49" fontId="8" fillId="0" borderId="0" xfId="71" applyNumberFormat="1" applyFont="1" applyAlignment="1">
      <alignment horizontal="left"/>
      <protection/>
    </xf>
    <xf numFmtId="49" fontId="8" fillId="0" borderId="0" xfId="71" applyNumberFormat="1" applyFont="1" applyAlignment="1">
      <alignment horizontal="right"/>
      <protection/>
    </xf>
    <xf numFmtId="49" fontId="6" fillId="0" borderId="26" xfId="69" applyNumberFormat="1" applyFont="1" applyBorder="1" applyAlignment="1">
      <alignment horizontal="left"/>
      <protection/>
    </xf>
    <xf numFmtId="0" fontId="8" fillId="0" borderId="18" xfId="69" applyFont="1" applyBorder="1" applyAlignment="1">
      <alignment horizontal="center" vertical="center" shrinkToFit="1"/>
      <protection/>
    </xf>
    <xf numFmtId="0" fontId="8" fillId="0" borderId="25" xfId="69" applyFont="1" applyBorder="1" applyAlignment="1">
      <alignment horizontal="distributed" vertical="center" shrinkToFit="1"/>
      <protection/>
    </xf>
    <xf numFmtId="0" fontId="8" fillId="0" borderId="18" xfId="69" applyFont="1" applyBorder="1" applyAlignment="1">
      <alignment horizontal="distributed" vertical="center" shrinkToFit="1"/>
      <protection/>
    </xf>
    <xf numFmtId="38" fontId="4" fillId="0" borderId="0" xfId="69" applyNumberFormat="1" applyFont="1" applyFill="1" applyBorder="1" applyAlignment="1">
      <alignment vertical="center"/>
      <protection/>
    </xf>
    <xf numFmtId="49" fontId="4" fillId="0" borderId="23" xfId="69" applyNumberFormat="1" applyFont="1" applyBorder="1" applyAlignment="1">
      <alignment horizontal="center" vertical="center"/>
      <protection/>
    </xf>
    <xf numFmtId="183" fontId="4" fillId="0" borderId="23" xfId="69" applyNumberFormat="1" applyFont="1" applyBorder="1" applyAlignment="1">
      <alignment vertical="center"/>
      <protection/>
    </xf>
    <xf numFmtId="0" fontId="8" fillId="0" borderId="29" xfId="69" applyFont="1" applyBorder="1" applyAlignment="1">
      <alignment horizontal="center" vertical="center" shrinkToFit="1"/>
      <protection/>
    </xf>
    <xf numFmtId="0" fontId="8" fillId="0" borderId="30" xfId="69" applyFont="1" applyBorder="1" applyAlignment="1">
      <alignment horizontal="center" vertical="center" shrinkToFit="1"/>
      <protection/>
    </xf>
    <xf numFmtId="38" fontId="4" fillId="0" borderId="18" xfId="69" applyNumberFormat="1" applyFont="1" applyBorder="1" applyAlignment="1">
      <alignment horizontal="center" vertical="center"/>
      <protection/>
    </xf>
    <xf numFmtId="38" fontId="4" fillId="0" borderId="23" xfId="69" applyNumberFormat="1" applyFont="1" applyBorder="1" applyAlignment="1">
      <alignment horizontal="center" vertical="center"/>
      <protection/>
    </xf>
    <xf numFmtId="0" fontId="11" fillId="0" borderId="0" xfId="69" applyFont="1" applyFill="1">
      <alignment/>
      <protection/>
    </xf>
    <xf numFmtId="0" fontId="3" fillId="0" borderId="0" xfId="69" applyFont="1" applyFill="1">
      <alignment/>
      <protection/>
    </xf>
    <xf numFmtId="0" fontId="54" fillId="0" borderId="0" xfId="48" applyFont="1" applyFill="1" applyAlignment="1" applyProtection="1" quotePrefix="1">
      <alignment/>
      <protection/>
    </xf>
    <xf numFmtId="0" fontId="40" fillId="0" borderId="0" xfId="48" applyFill="1" applyAlignment="1" applyProtection="1" quotePrefix="1">
      <alignment/>
      <protection/>
    </xf>
    <xf numFmtId="0" fontId="12" fillId="0" borderId="0" xfId="48" applyFont="1" applyFill="1" applyAlignment="1" applyProtection="1" quotePrefix="1">
      <alignment/>
      <protection/>
    </xf>
    <xf numFmtId="0" fontId="5" fillId="0" borderId="0" xfId="69" applyFont="1" applyBorder="1" applyAlignment="1">
      <alignment/>
      <protection/>
    </xf>
    <xf numFmtId="0" fontId="3" fillId="0" borderId="26" xfId="69" applyBorder="1" applyAlignment="1">
      <alignment horizontal="right"/>
      <protection/>
    </xf>
    <xf numFmtId="0" fontId="8" fillId="0" borderId="21" xfId="69" applyFont="1" applyBorder="1" applyAlignment="1">
      <alignment horizontal="distributed" vertical="center" shrinkToFit="1"/>
      <protection/>
    </xf>
    <xf numFmtId="0" fontId="8" fillId="0" borderId="0" xfId="69" applyFont="1" applyBorder="1" applyAlignment="1">
      <alignment horizontal="center" vertical="center" shrinkToFit="1"/>
      <protection/>
    </xf>
    <xf numFmtId="0" fontId="8" fillId="0" borderId="0" xfId="69" applyFont="1" applyAlignment="1">
      <alignment horizontal="center" vertical="center" shrinkToFit="1"/>
      <protection/>
    </xf>
    <xf numFmtId="176" fontId="8" fillId="0" borderId="19" xfId="69" applyNumberFormat="1" applyFont="1" applyBorder="1" applyAlignment="1">
      <alignment vertical="center"/>
      <protection/>
    </xf>
    <xf numFmtId="0" fontId="8" fillId="0" borderId="0" xfId="69" applyFont="1" applyBorder="1" applyAlignment="1">
      <alignment horizontal="left"/>
      <protection/>
    </xf>
    <xf numFmtId="49" fontId="8" fillId="0" borderId="0" xfId="69" applyNumberFormat="1" applyFont="1" applyAlignment="1">
      <alignment horizontal="left" wrapText="1"/>
      <protection/>
    </xf>
    <xf numFmtId="40" fontId="8" fillId="0" borderId="0" xfId="69" applyNumberFormat="1" applyFont="1" applyBorder="1" applyAlignment="1">
      <alignment horizontal="center" vertical="center"/>
      <protection/>
    </xf>
    <xf numFmtId="49" fontId="8" fillId="0" borderId="22" xfId="69" applyNumberFormat="1" applyFont="1" applyBorder="1" applyAlignment="1">
      <alignment horizontal="center" vertical="center"/>
      <protection/>
    </xf>
    <xf numFmtId="38" fontId="8" fillId="0" borderId="19" xfId="69" applyNumberFormat="1" applyFont="1" applyBorder="1" applyAlignment="1">
      <alignment vertical="center"/>
      <protection/>
    </xf>
    <xf numFmtId="40" fontId="8" fillId="0" borderId="19" xfId="69" applyNumberFormat="1" applyFont="1" applyBorder="1" applyAlignment="1">
      <alignment vertical="center"/>
      <protection/>
    </xf>
    <xf numFmtId="40" fontId="8" fillId="0" borderId="21" xfId="69" applyNumberFormat="1" applyFont="1" applyBorder="1" applyAlignment="1">
      <alignment vertical="center"/>
      <protection/>
    </xf>
    <xf numFmtId="38" fontId="8" fillId="0" borderId="21" xfId="69" applyNumberFormat="1" applyFont="1" applyBorder="1" applyAlignment="1">
      <alignment vertical="center"/>
      <protection/>
    </xf>
    <xf numFmtId="0" fontId="8" fillId="0" borderId="21" xfId="69" applyFont="1" applyBorder="1" applyAlignment="1">
      <alignment vertical="center"/>
      <protection/>
    </xf>
    <xf numFmtId="49" fontId="8" fillId="0" borderId="22" xfId="69" applyNumberFormat="1" applyFont="1" applyFill="1" applyBorder="1" applyAlignment="1">
      <alignment horizontal="distributed" vertical="center"/>
      <protection/>
    </xf>
    <xf numFmtId="49" fontId="8" fillId="0" borderId="21" xfId="69" applyNumberFormat="1" applyFont="1" applyBorder="1" applyAlignment="1">
      <alignment horizontal="left" vertical="center"/>
      <protection/>
    </xf>
    <xf numFmtId="49" fontId="8" fillId="0" borderId="0" xfId="69" applyNumberFormat="1" applyFont="1" applyBorder="1" applyAlignment="1">
      <alignment horizontal="center" vertical="center"/>
      <protection/>
    </xf>
    <xf numFmtId="49" fontId="8" fillId="0" borderId="21" xfId="69" applyNumberFormat="1" applyFont="1" applyBorder="1" applyAlignment="1">
      <alignment horizontal="distributed" vertical="center"/>
      <protection/>
    </xf>
    <xf numFmtId="0" fontId="8" fillId="0" borderId="21" xfId="69" applyFont="1" applyBorder="1" applyAlignment="1">
      <alignment horizontal="distributed" vertical="center"/>
      <protection/>
    </xf>
    <xf numFmtId="40" fontId="8" fillId="0" borderId="0" xfId="69" applyNumberFormat="1" applyFont="1" applyBorder="1" applyAlignment="1">
      <alignment vertical="center"/>
      <protection/>
    </xf>
    <xf numFmtId="40" fontId="8" fillId="0" borderId="0" xfId="69" applyNumberFormat="1" applyFont="1" applyAlignment="1">
      <alignment vertical="center"/>
      <protection/>
    </xf>
    <xf numFmtId="0" fontId="8" fillId="0" borderId="22" xfId="69" applyFont="1" applyFill="1" applyBorder="1" applyAlignment="1">
      <alignment vertical="center"/>
      <protection/>
    </xf>
    <xf numFmtId="49" fontId="8" fillId="0" borderId="21" xfId="69" applyNumberFormat="1" applyFont="1" applyBorder="1" applyAlignment="1">
      <alignment horizontal="center" vertical="center"/>
      <protection/>
    </xf>
    <xf numFmtId="0" fontId="8" fillId="0" borderId="21" xfId="69" applyFont="1" applyBorder="1" applyAlignment="1">
      <alignment/>
      <protection/>
    </xf>
    <xf numFmtId="0" fontId="8" fillId="0" borderId="22" xfId="69" applyFont="1" applyBorder="1" applyAlignment="1">
      <alignment vertical="center"/>
      <protection/>
    </xf>
    <xf numFmtId="176" fontId="8" fillId="0" borderId="21" xfId="69" applyNumberFormat="1" applyFont="1" applyBorder="1" applyAlignment="1">
      <alignment vertical="center"/>
      <protection/>
    </xf>
    <xf numFmtId="49" fontId="8" fillId="0" borderId="0" xfId="69" applyNumberFormat="1" applyFont="1" applyBorder="1" applyAlignment="1">
      <alignment horizontal="left" vertical="center"/>
      <protection/>
    </xf>
    <xf numFmtId="178" fontId="8" fillId="0" borderId="21" xfId="69" applyNumberFormat="1" applyFont="1" applyBorder="1" applyAlignment="1">
      <alignment vertical="center"/>
      <protection/>
    </xf>
    <xf numFmtId="0" fontId="8" fillId="0" borderId="19" xfId="69" applyFont="1" applyBorder="1" applyAlignment="1">
      <alignment vertical="center"/>
      <protection/>
    </xf>
    <xf numFmtId="0" fontId="8" fillId="0" borderId="0" xfId="69" applyFont="1" applyAlignment="1">
      <alignment vertical="center"/>
      <protection/>
    </xf>
    <xf numFmtId="0" fontId="8" fillId="0" borderId="0" xfId="69" applyFont="1" applyBorder="1" applyAlignment="1">
      <alignment horizontal="left" vertical="center"/>
      <protection/>
    </xf>
    <xf numFmtId="177" fontId="8" fillId="0" borderId="21" xfId="69" applyNumberFormat="1" applyFont="1" applyBorder="1" applyAlignment="1">
      <alignment vertical="center"/>
      <protection/>
    </xf>
    <xf numFmtId="49" fontId="8" fillId="0" borderId="31" xfId="69" applyNumberFormat="1" applyFont="1" applyBorder="1" applyAlignment="1">
      <alignment horizontal="right" vertical="center"/>
      <protection/>
    </xf>
    <xf numFmtId="49" fontId="8" fillId="0" borderId="27" xfId="69" applyNumberFormat="1" applyFont="1" applyBorder="1" applyAlignment="1">
      <alignment horizontal="right" vertical="center"/>
      <protection/>
    </xf>
    <xf numFmtId="49" fontId="8" fillId="0" borderId="32" xfId="69" applyNumberFormat="1" applyFont="1" applyBorder="1" applyAlignment="1">
      <alignment horizontal="right" vertical="center"/>
      <protection/>
    </xf>
    <xf numFmtId="49" fontId="8" fillId="0" borderId="21" xfId="69" applyNumberFormat="1" applyFont="1" applyBorder="1" applyAlignment="1">
      <alignment horizontal="center" vertical="center"/>
      <protection/>
    </xf>
    <xf numFmtId="0" fontId="8" fillId="0" borderId="14" xfId="69" applyFont="1" applyBorder="1" applyAlignment="1">
      <alignment horizontal="distributed" vertical="center"/>
      <protection/>
    </xf>
    <xf numFmtId="0" fontId="8" fillId="0" borderId="30" xfId="69" applyFont="1" applyBorder="1" applyAlignment="1">
      <alignment horizontal="distributed" vertical="center"/>
      <protection/>
    </xf>
    <xf numFmtId="0" fontId="8" fillId="0" borderId="33" xfId="69" applyFont="1" applyBorder="1" applyAlignment="1">
      <alignment horizontal="distributed" vertical="center"/>
      <protection/>
    </xf>
    <xf numFmtId="0" fontId="8" fillId="0" borderId="34" xfId="69" applyFont="1" applyBorder="1" applyAlignment="1">
      <alignment horizontal="distributed" vertical="center"/>
      <protection/>
    </xf>
    <xf numFmtId="0" fontId="8" fillId="0" borderId="28" xfId="69" applyFont="1" applyBorder="1" applyAlignment="1">
      <alignment horizontal="distributed" vertical="center"/>
      <protection/>
    </xf>
    <xf numFmtId="0" fontId="8" fillId="0" borderId="15" xfId="69" applyFont="1" applyBorder="1" applyAlignment="1">
      <alignment horizontal="distributed" vertical="center"/>
      <protection/>
    </xf>
    <xf numFmtId="0" fontId="8" fillId="0" borderId="2" xfId="69" applyFont="1" applyBorder="1" applyAlignment="1">
      <alignment horizontal="distributed" vertical="center"/>
      <protection/>
    </xf>
    <xf numFmtId="0" fontId="8" fillId="0" borderId="17" xfId="69" applyFont="1" applyBorder="1" applyAlignment="1">
      <alignment horizontal="distributed" vertical="center"/>
      <protection/>
    </xf>
    <xf numFmtId="0" fontId="8" fillId="0" borderId="18" xfId="69" applyFont="1" applyBorder="1" applyAlignment="1">
      <alignment horizontal="distributed" vertical="center"/>
      <protection/>
    </xf>
    <xf numFmtId="0" fontId="8" fillId="0" borderId="23" xfId="69" applyFont="1" applyBorder="1" applyAlignment="1">
      <alignment horizontal="distributed" vertical="center"/>
      <protection/>
    </xf>
    <xf numFmtId="0" fontId="5" fillId="0" borderId="0" xfId="69" applyFont="1" applyBorder="1" applyAlignment="1">
      <alignment horizontal="center"/>
      <protection/>
    </xf>
    <xf numFmtId="49" fontId="8" fillId="0" borderId="26" xfId="69" applyNumberFormat="1" applyFont="1" applyBorder="1" applyAlignment="1">
      <alignment horizontal="center"/>
      <protection/>
    </xf>
    <xf numFmtId="49" fontId="8" fillId="0" borderId="35" xfId="69" applyNumberFormat="1" applyFont="1" applyFill="1" applyBorder="1" applyAlignment="1">
      <alignment horizontal="distributed" vertical="center"/>
      <protection/>
    </xf>
    <xf numFmtId="49" fontId="8" fillId="0" borderId="25" xfId="69" applyNumberFormat="1" applyFont="1" applyFill="1" applyBorder="1" applyAlignment="1">
      <alignment horizontal="distributed" vertical="center"/>
      <protection/>
    </xf>
    <xf numFmtId="0" fontId="8" fillId="0" borderId="34" xfId="69" applyFont="1" applyBorder="1" applyAlignment="1">
      <alignment horizontal="center" vertical="center"/>
      <protection/>
    </xf>
    <xf numFmtId="0" fontId="8" fillId="0" borderId="18" xfId="69" applyFont="1" applyBorder="1" applyAlignment="1">
      <alignment horizontal="center" vertical="center"/>
      <protection/>
    </xf>
    <xf numFmtId="0" fontId="8" fillId="0" borderId="13" xfId="69" applyFont="1" applyBorder="1" applyAlignment="1">
      <alignment horizontal="distributed" vertical="center"/>
      <protection/>
    </xf>
    <xf numFmtId="0" fontId="8" fillId="0" borderId="24" xfId="69" applyFont="1" applyBorder="1" applyAlignment="1">
      <alignment horizontal="distributed" vertical="center"/>
      <protection/>
    </xf>
    <xf numFmtId="0" fontId="8" fillId="0" borderId="28" xfId="69" applyFont="1" applyBorder="1" applyAlignment="1">
      <alignment horizontal="center" vertical="center"/>
      <protection/>
    </xf>
    <xf numFmtId="0" fontId="8" fillId="0" borderId="23" xfId="69" applyFont="1" applyBorder="1" applyAlignment="1">
      <alignment horizontal="center" vertical="center"/>
      <protection/>
    </xf>
    <xf numFmtId="38" fontId="8" fillId="0" borderId="0" xfId="69" applyNumberFormat="1" applyFont="1" applyBorder="1" applyAlignment="1">
      <alignment vertical="center"/>
      <protection/>
    </xf>
    <xf numFmtId="0" fontId="3" fillId="0" borderId="0" xfId="69" applyAlignment="1">
      <alignment vertical="center"/>
      <protection/>
    </xf>
    <xf numFmtId="49" fontId="8" fillId="0" borderId="0" xfId="69" applyNumberFormat="1" applyFont="1" applyAlignment="1">
      <alignment horizontal="left"/>
      <protection/>
    </xf>
    <xf numFmtId="0" fontId="8" fillId="0" borderId="20" xfId="69" applyFont="1" applyFill="1" applyBorder="1" applyAlignment="1">
      <alignment horizontal="distributed" vertical="center"/>
      <protection/>
    </xf>
    <xf numFmtId="0" fontId="8" fillId="0" borderId="24" xfId="69" applyFont="1" applyFill="1" applyBorder="1" applyAlignment="1">
      <alignment horizontal="distributed" vertical="center"/>
      <protection/>
    </xf>
    <xf numFmtId="0" fontId="8" fillId="0" borderId="31" xfId="69" applyFont="1" applyFill="1" applyBorder="1" applyAlignment="1">
      <alignment horizontal="distributed" vertical="center"/>
      <protection/>
    </xf>
    <xf numFmtId="0" fontId="8" fillId="0" borderId="18" xfId="69" applyFont="1" applyFill="1" applyBorder="1" applyAlignment="1">
      <alignment horizontal="distributed" vertical="center"/>
      <protection/>
    </xf>
    <xf numFmtId="0" fontId="3" fillId="0" borderId="22" xfId="69" applyBorder="1" applyAlignment="1">
      <alignment vertical="center"/>
      <protection/>
    </xf>
    <xf numFmtId="0" fontId="3" fillId="0" borderId="19" xfId="69" applyBorder="1" applyAlignment="1">
      <alignment vertical="center"/>
      <protection/>
    </xf>
    <xf numFmtId="49" fontId="8" fillId="0" borderId="35" xfId="69" applyNumberFormat="1" applyFont="1" applyBorder="1" applyAlignment="1">
      <alignment horizontal="center" vertical="center"/>
      <protection/>
    </xf>
    <xf numFmtId="49" fontId="8" fillId="0" borderId="25" xfId="69" applyNumberFormat="1" applyFont="1" applyBorder="1" applyAlignment="1">
      <alignment horizontal="center" vertical="center"/>
      <protection/>
    </xf>
    <xf numFmtId="0" fontId="8" fillId="0" borderId="24" xfId="69" applyFont="1" applyBorder="1" applyAlignment="1">
      <alignment horizontal="distributed" vertical="center" shrinkToFit="1"/>
      <protection/>
    </xf>
    <xf numFmtId="0" fontId="8" fillId="0" borderId="16" xfId="69" applyFont="1" applyBorder="1" applyAlignment="1">
      <alignment horizontal="distributed" vertical="center"/>
      <protection/>
    </xf>
    <xf numFmtId="0" fontId="8" fillId="0" borderId="16" xfId="69" applyFont="1" applyFill="1" applyBorder="1" applyAlignment="1">
      <alignment horizontal="distributed" vertical="center"/>
      <protection/>
    </xf>
    <xf numFmtId="0" fontId="8" fillId="0" borderId="16" xfId="69" applyFont="1" applyFill="1" applyBorder="1" applyAlignment="1">
      <alignment horizontal="distributed" vertical="center" shrinkToFit="1"/>
      <protection/>
    </xf>
    <xf numFmtId="0" fontId="8" fillId="0" borderId="32" xfId="69" applyFont="1" applyBorder="1" applyAlignment="1">
      <alignment horizontal="center" vertical="center"/>
      <protection/>
    </xf>
    <xf numFmtId="0" fontId="8" fillId="0" borderId="25" xfId="69" applyFont="1" applyBorder="1" applyAlignment="1">
      <alignment horizontal="center" vertical="center"/>
      <protection/>
    </xf>
    <xf numFmtId="0" fontId="8" fillId="0" borderId="15" xfId="69" applyFont="1" applyBorder="1" applyAlignment="1">
      <alignment horizontal="center" vertical="center"/>
      <protection/>
    </xf>
    <xf numFmtId="49" fontId="8" fillId="0" borderId="27" xfId="69" applyNumberFormat="1" applyFont="1" applyBorder="1" applyAlignment="1">
      <alignment horizontal="left" vertical="center"/>
      <protection/>
    </xf>
    <xf numFmtId="49" fontId="8" fillId="0" borderId="0" xfId="69" applyNumberFormat="1" applyFont="1" applyBorder="1" applyAlignment="1">
      <alignment horizontal="left"/>
      <protection/>
    </xf>
    <xf numFmtId="49" fontId="8" fillId="0" borderId="23" xfId="69" applyNumberFormat="1" applyFont="1" applyBorder="1" applyAlignment="1">
      <alignment horizontal="center" vertical="center"/>
      <protection/>
    </xf>
    <xf numFmtId="0" fontId="8" fillId="0" borderId="16" xfId="69" applyFont="1" applyBorder="1" applyAlignment="1">
      <alignment horizontal="distributed" vertical="center" shrinkToFit="1"/>
      <protection/>
    </xf>
    <xf numFmtId="0" fontId="8" fillId="0" borderId="0" xfId="69" applyFont="1" applyBorder="1" applyAlignment="1">
      <alignment horizontal="distributed" vertical="center" shrinkToFit="1"/>
      <protection/>
    </xf>
    <xf numFmtId="0" fontId="8" fillId="0" borderId="16" xfId="69" applyFont="1" applyBorder="1" applyAlignment="1">
      <alignment horizontal="distributed" vertical="center" shrinkToFit="1"/>
      <protection/>
    </xf>
    <xf numFmtId="0" fontId="8" fillId="0" borderId="15" xfId="69" applyFont="1" applyBorder="1" applyAlignment="1">
      <alignment horizontal="distributed" vertical="center" shrinkToFit="1"/>
      <protection/>
    </xf>
    <xf numFmtId="0" fontId="8" fillId="0" borderId="13" xfId="69" applyFont="1" applyBorder="1" applyAlignment="1">
      <alignment horizontal="center" vertical="center" shrinkToFit="1"/>
      <protection/>
    </xf>
    <xf numFmtId="0" fontId="8" fillId="0" borderId="24" xfId="69" applyFont="1" applyBorder="1" applyAlignment="1">
      <alignment horizontal="center" vertical="center" shrinkToFit="1"/>
      <protection/>
    </xf>
    <xf numFmtId="0" fontId="8" fillId="0" borderId="34" xfId="69" applyFont="1" applyBorder="1" applyAlignment="1">
      <alignment horizontal="distributed" vertical="center" shrinkToFit="1"/>
      <protection/>
    </xf>
    <xf numFmtId="0" fontId="8" fillId="0" borderId="18" xfId="69" applyFont="1" applyBorder="1" applyAlignment="1">
      <alignment horizontal="distributed" vertical="center" shrinkToFit="1"/>
      <protection/>
    </xf>
    <xf numFmtId="0" fontId="8" fillId="0" borderId="26" xfId="69" applyFont="1" applyBorder="1" applyAlignment="1">
      <alignment horizontal="right"/>
      <protection/>
    </xf>
    <xf numFmtId="49" fontId="8" fillId="0" borderId="0" xfId="69" applyNumberFormat="1" applyFont="1" applyBorder="1" applyAlignment="1">
      <alignment horizontal="center" vertical="center" shrinkToFit="1"/>
      <protection/>
    </xf>
    <xf numFmtId="49" fontId="8" fillId="0" borderId="23" xfId="69" applyNumberFormat="1" applyFont="1" applyBorder="1" applyAlignment="1">
      <alignment horizontal="center" vertical="center" shrinkToFit="1"/>
      <protection/>
    </xf>
    <xf numFmtId="0" fontId="8" fillId="0" borderId="17" xfId="69" applyFont="1" applyBorder="1" applyAlignment="1">
      <alignment horizontal="distributed" vertical="center" shrinkToFit="1"/>
      <protection/>
    </xf>
    <xf numFmtId="49" fontId="6" fillId="0" borderId="26" xfId="69" applyNumberFormat="1" applyFont="1" applyBorder="1" applyAlignment="1">
      <alignment horizontal="left"/>
      <protection/>
    </xf>
    <xf numFmtId="49" fontId="8" fillId="0" borderId="26" xfId="69" applyNumberFormat="1" applyFont="1" applyBorder="1" applyAlignment="1">
      <alignment horizontal="right"/>
      <protection/>
    </xf>
    <xf numFmtId="0" fontId="8" fillId="0" borderId="14" xfId="69" applyFont="1" applyBorder="1" applyAlignment="1">
      <alignment horizontal="center" vertical="center" shrinkToFit="1"/>
      <protection/>
    </xf>
    <xf numFmtId="0" fontId="8" fillId="0" borderId="33" xfId="69" applyFont="1" applyBorder="1" applyAlignment="1">
      <alignment horizontal="center" vertical="center" shrinkToFit="1"/>
      <protection/>
    </xf>
    <xf numFmtId="0" fontId="8" fillId="0" borderId="14" xfId="69" applyFont="1" applyBorder="1" applyAlignment="1">
      <alignment horizontal="distributed" vertical="center" shrinkToFit="1"/>
      <protection/>
    </xf>
    <xf numFmtId="0" fontId="8" fillId="0" borderId="33" xfId="69" applyFont="1" applyBorder="1" applyAlignment="1">
      <alignment horizontal="distributed" vertical="center" shrinkToFit="1"/>
      <protection/>
    </xf>
    <xf numFmtId="0" fontId="8" fillId="0" borderId="14" xfId="69" applyFont="1" applyBorder="1" applyAlignment="1">
      <alignment horizontal="center" vertical="center"/>
      <protection/>
    </xf>
    <xf numFmtId="0" fontId="8" fillId="0" borderId="30" xfId="69" applyFont="1" applyBorder="1" applyAlignment="1">
      <alignment horizontal="center" vertical="center"/>
      <protection/>
    </xf>
    <xf numFmtId="0" fontId="8" fillId="0" borderId="29" xfId="69" applyFont="1" applyBorder="1" applyAlignment="1">
      <alignment horizontal="distributed" vertical="center"/>
      <protection/>
    </xf>
    <xf numFmtId="0" fontId="8" fillId="0" borderId="30" xfId="69" applyFont="1" applyBorder="1" applyAlignment="1">
      <alignment horizontal="distributed" vertical="center" shrinkToFit="1"/>
      <protection/>
    </xf>
    <xf numFmtId="0" fontId="8" fillId="0" borderId="13" xfId="69" applyFont="1" applyBorder="1" applyAlignment="1">
      <alignment horizontal="center" vertical="center"/>
      <protection/>
    </xf>
    <xf numFmtId="0" fontId="8" fillId="0" borderId="24" xfId="69" applyFont="1" applyBorder="1" applyAlignment="1">
      <alignment horizontal="center" vertical="center"/>
      <protection/>
    </xf>
    <xf numFmtId="0" fontId="8" fillId="0" borderId="20" xfId="69" applyFont="1" applyBorder="1" applyAlignment="1">
      <alignment horizontal="distributed" vertical="center"/>
      <protection/>
    </xf>
    <xf numFmtId="0" fontId="8" fillId="0" borderId="21" xfId="69" applyFont="1" applyBorder="1" applyAlignment="1">
      <alignment horizontal="distributed" vertical="center"/>
      <protection/>
    </xf>
    <xf numFmtId="0" fontId="8" fillId="0" borderId="27" xfId="70" applyFont="1" applyBorder="1" applyAlignment="1">
      <alignment horizontal="left"/>
      <protection/>
    </xf>
    <xf numFmtId="0" fontId="8" fillId="0" borderId="0" xfId="70" applyFont="1" applyAlignment="1">
      <alignment horizontal="left"/>
      <protection/>
    </xf>
    <xf numFmtId="0" fontId="5" fillId="0" borderId="0" xfId="70" applyFont="1" applyBorder="1" applyAlignment="1">
      <alignment horizontal="center"/>
      <protection/>
    </xf>
    <xf numFmtId="49" fontId="8" fillId="0" borderId="26" xfId="70" applyNumberFormat="1" applyFont="1" applyBorder="1" applyAlignment="1">
      <alignment horizontal="center"/>
      <protection/>
    </xf>
    <xf numFmtId="0" fontId="8" fillId="0" borderId="13" xfId="70" applyFont="1" applyBorder="1" applyAlignment="1">
      <alignment horizontal="distributed" vertical="center"/>
      <protection/>
    </xf>
    <xf numFmtId="0" fontId="8" fillId="0" borderId="24" xfId="70" applyFont="1" applyBorder="1" applyAlignment="1">
      <alignment horizontal="distributed" vertical="center"/>
      <protection/>
    </xf>
    <xf numFmtId="0" fontId="8" fillId="0" borderId="13" xfId="70" applyFont="1" applyBorder="1" applyAlignment="1">
      <alignment horizontal="center" vertical="center" shrinkToFit="1"/>
      <protection/>
    </xf>
    <xf numFmtId="0" fontId="8" fillId="0" borderId="24" xfId="70" applyFont="1" applyBorder="1" applyAlignment="1">
      <alignment horizontal="center" vertical="center" shrinkToFit="1"/>
      <protection/>
    </xf>
    <xf numFmtId="0" fontId="8" fillId="0" borderId="14" xfId="70" applyFont="1" applyBorder="1" applyAlignment="1">
      <alignment horizontal="distributed" vertical="center"/>
      <protection/>
    </xf>
    <xf numFmtId="0" fontId="8" fillId="0" borderId="30" xfId="70" applyFont="1" applyBorder="1" applyAlignment="1">
      <alignment horizontal="distributed" vertical="center"/>
      <protection/>
    </xf>
    <xf numFmtId="0" fontId="8" fillId="0" borderId="33" xfId="70" applyFont="1" applyBorder="1" applyAlignment="1">
      <alignment horizontal="distributed" vertical="center"/>
      <protection/>
    </xf>
    <xf numFmtId="0" fontId="8" fillId="0" borderId="14" xfId="70" applyFont="1" applyBorder="1" applyAlignment="1">
      <alignment horizontal="center" vertical="center"/>
      <protection/>
    </xf>
    <xf numFmtId="0" fontId="8" fillId="0" borderId="30" xfId="70" applyFont="1" applyBorder="1" applyAlignment="1">
      <alignment horizontal="center" vertical="center"/>
      <protection/>
    </xf>
    <xf numFmtId="0" fontId="8" fillId="0" borderId="34" xfId="71" applyFont="1" applyBorder="1" applyAlignment="1">
      <alignment horizontal="center" vertical="center"/>
      <protection/>
    </xf>
    <xf numFmtId="0" fontId="8" fillId="0" borderId="18" xfId="71" applyFont="1" applyBorder="1" applyAlignment="1">
      <alignment horizontal="center" vertical="center"/>
      <protection/>
    </xf>
    <xf numFmtId="0" fontId="8" fillId="0" borderId="27" xfId="71" applyFont="1" applyBorder="1" applyAlignment="1">
      <alignment horizontal="left"/>
      <protection/>
    </xf>
    <xf numFmtId="0" fontId="8" fillId="0" borderId="0" xfId="71" applyFont="1" applyBorder="1" applyAlignment="1">
      <alignment horizontal="left"/>
      <protection/>
    </xf>
    <xf numFmtId="0" fontId="8" fillId="0" borderId="0" xfId="71" applyFont="1" applyAlignment="1">
      <alignment horizontal="left"/>
      <protection/>
    </xf>
    <xf numFmtId="0" fontId="5" fillId="0" borderId="0" xfId="71" applyFont="1" applyBorder="1" applyAlignment="1">
      <alignment horizontal="center"/>
      <protection/>
    </xf>
    <xf numFmtId="49" fontId="8" fillId="0" borderId="26" xfId="71" applyNumberFormat="1" applyFont="1" applyBorder="1" applyAlignment="1">
      <alignment horizontal="center"/>
      <protection/>
    </xf>
    <xf numFmtId="49" fontId="8" fillId="0" borderId="0" xfId="71" applyNumberFormat="1" applyFont="1" applyBorder="1" applyAlignment="1">
      <alignment horizontal="distributed" vertical="center"/>
      <protection/>
    </xf>
    <xf numFmtId="49" fontId="8" fillId="0" borderId="23" xfId="71" applyNumberFormat="1" applyFont="1" applyBorder="1" applyAlignment="1">
      <alignment horizontal="distributed" vertical="center"/>
      <protection/>
    </xf>
    <xf numFmtId="0" fontId="8" fillId="0" borderId="13" xfId="71" applyFont="1" applyBorder="1" applyAlignment="1">
      <alignment horizontal="distributed" vertical="center"/>
      <protection/>
    </xf>
    <xf numFmtId="0" fontId="8" fillId="0" borderId="24" xfId="71" applyFont="1" applyBorder="1" applyAlignment="1">
      <alignment horizontal="distributed" vertical="center"/>
      <protection/>
    </xf>
    <xf numFmtId="0" fontId="8" fillId="0" borderId="14" xfId="71" applyFont="1" applyBorder="1" applyAlignment="1">
      <alignment horizontal="distributed" vertical="center"/>
      <protection/>
    </xf>
    <xf numFmtId="0" fontId="8" fillId="0" borderId="30" xfId="71" applyFont="1" applyBorder="1" applyAlignment="1">
      <alignment horizontal="distributed" vertical="center"/>
      <protection/>
    </xf>
    <xf numFmtId="0" fontId="55" fillId="0" borderId="0" xfId="48" applyFont="1" applyFill="1" applyAlignment="1" applyProtection="1">
      <alignment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P定番表書式" xfId="34"/>
    <cellStyle name="Header1" xfId="35"/>
    <cellStyle name="Header2" xfId="36"/>
    <cellStyle name="Normal_#18-Internet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Percent" xfId="47"/>
    <cellStyle name="Hyperlink" xfId="48"/>
    <cellStyle name="メモ" xfId="49"/>
    <cellStyle name="リンク セル" xfId="50"/>
    <cellStyle name="悪い" xfId="51"/>
    <cellStyle name="計算" xfId="52"/>
    <cellStyle name="警告文" xfId="53"/>
    <cellStyle name="Comma [0]" xfId="54"/>
    <cellStyle name="Comma" xfId="55"/>
    <cellStyle name="桁区切り 2" xfId="56"/>
    <cellStyle name="桁区切り 3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入力" xfId="67"/>
    <cellStyle name="破線" xfId="68"/>
    <cellStyle name="標準 2" xfId="69"/>
    <cellStyle name="標準_7　上水道の現況" xfId="70"/>
    <cellStyle name="標準_8　水道普及状況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409575</xdr:colOff>
      <xdr:row>7</xdr:row>
      <xdr:rowOff>28575</xdr:rowOff>
    </xdr:from>
    <xdr:to>
      <xdr:col>11</xdr:col>
      <xdr:colOff>476250</xdr:colOff>
      <xdr:row>10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1811000" y="1590675"/>
          <a:ext cx="66675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409575</xdr:colOff>
      <xdr:row>13</xdr:row>
      <xdr:rowOff>85725</xdr:rowOff>
    </xdr:from>
    <xdr:to>
      <xdr:col>11</xdr:col>
      <xdr:colOff>476250</xdr:colOff>
      <xdr:row>14</xdr:row>
      <xdr:rowOff>200025</xdr:rowOff>
    </xdr:to>
    <xdr:sp>
      <xdr:nvSpPr>
        <xdr:cNvPr id="2" name="AutoShape 2"/>
        <xdr:cNvSpPr>
          <a:spLocks/>
        </xdr:cNvSpPr>
      </xdr:nvSpPr>
      <xdr:spPr>
        <a:xfrm>
          <a:off x="11811000" y="3476625"/>
          <a:ext cx="666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266700</xdr:colOff>
      <xdr:row>19</xdr:row>
      <xdr:rowOff>76200</xdr:rowOff>
    </xdr:from>
    <xdr:to>
      <xdr:col>11</xdr:col>
      <xdr:colOff>333375</xdr:colOff>
      <xdr:row>20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11668125" y="5753100"/>
          <a:ext cx="666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152400</xdr:colOff>
      <xdr:row>29</xdr:row>
      <xdr:rowOff>47625</xdr:rowOff>
    </xdr:from>
    <xdr:to>
      <xdr:col>9</xdr:col>
      <xdr:colOff>219075</xdr:colOff>
      <xdr:row>30</xdr:row>
      <xdr:rowOff>190500</xdr:rowOff>
    </xdr:to>
    <xdr:sp>
      <xdr:nvSpPr>
        <xdr:cNvPr id="4" name="AutoShape 4"/>
        <xdr:cNvSpPr>
          <a:spLocks/>
        </xdr:cNvSpPr>
      </xdr:nvSpPr>
      <xdr:spPr>
        <a:xfrm>
          <a:off x="10001250" y="9839325"/>
          <a:ext cx="66675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152400</xdr:colOff>
      <xdr:row>29</xdr:row>
      <xdr:rowOff>47625</xdr:rowOff>
    </xdr:from>
    <xdr:to>
      <xdr:col>10</xdr:col>
      <xdr:colOff>219075</xdr:colOff>
      <xdr:row>30</xdr:row>
      <xdr:rowOff>190500</xdr:rowOff>
    </xdr:to>
    <xdr:sp>
      <xdr:nvSpPr>
        <xdr:cNvPr id="5" name="AutoShape 5"/>
        <xdr:cNvSpPr>
          <a:spLocks/>
        </xdr:cNvSpPr>
      </xdr:nvSpPr>
      <xdr:spPr>
        <a:xfrm>
          <a:off x="10772775" y="9839325"/>
          <a:ext cx="66675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152400</xdr:colOff>
      <xdr:row>29</xdr:row>
      <xdr:rowOff>47625</xdr:rowOff>
    </xdr:from>
    <xdr:to>
      <xdr:col>11</xdr:col>
      <xdr:colOff>219075</xdr:colOff>
      <xdr:row>30</xdr:row>
      <xdr:rowOff>190500</xdr:rowOff>
    </xdr:to>
    <xdr:sp>
      <xdr:nvSpPr>
        <xdr:cNvPr id="6" name="AutoShape 6"/>
        <xdr:cNvSpPr>
          <a:spLocks/>
        </xdr:cNvSpPr>
      </xdr:nvSpPr>
      <xdr:spPr>
        <a:xfrm>
          <a:off x="11553825" y="9839325"/>
          <a:ext cx="66675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133350</xdr:colOff>
      <xdr:row>34</xdr:row>
      <xdr:rowOff>66675</xdr:rowOff>
    </xdr:from>
    <xdr:to>
      <xdr:col>11</xdr:col>
      <xdr:colOff>161925</xdr:colOff>
      <xdr:row>36</xdr:row>
      <xdr:rowOff>133350</xdr:rowOff>
    </xdr:to>
    <xdr:sp>
      <xdr:nvSpPr>
        <xdr:cNvPr id="7" name="AutoShape 7"/>
        <xdr:cNvSpPr>
          <a:spLocks/>
        </xdr:cNvSpPr>
      </xdr:nvSpPr>
      <xdr:spPr>
        <a:xfrm>
          <a:off x="11534775" y="11687175"/>
          <a:ext cx="38100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114300</xdr:colOff>
      <xdr:row>37</xdr:row>
      <xdr:rowOff>38100</xdr:rowOff>
    </xdr:from>
    <xdr:to>
      <xdr:col>11</xdr:col>
      <xdr:colOff>161925</xdr:colOff>
      <xdr:row>40</xdr:row>
      <xdr:rowOff>133350</xdr:rowOff>
    </xdr:to>
    <xdr:sp>
      <xdr:nvSpPr>
        <xdr:cNvPr id="8" name="AutoShape 8"/>
        <xdr:cNvSpPr>
          <a:spLocks/>
        </xdr:cNvSpPr>
      </xdr:nvSpPr>
      <xdr:spPr>
        <a:xfrm>
          <a:off x="11515725" y="12115800"/>
          <a:ext cx="4762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19050</xdr:colOff>
      <xdr:row>41</xdr:row>
      <xdr:rowOff>38100</xdr:rowOff>
    </xdr:from>
    <xdr:to>
      <xdr:col>11</xdr:col>
      <xdr:colOff>66675</xdr:colOff>
      <xdr:row>44</xdr:row>
      <xdr:rowOff>133350</xdr:rowOff>
    </xdr:to>
    <xdr:sp>
      <xdr:nvSpPr>
        <xdr:cNvPr id="9" name="AutoShape 9"/>
        <xdr:cNvSpPr>
          <a:spLocks/>
        </xdr:cNvSpPr>
      </xdr:nvSpPr>
      <xdr:spPr>
        <a:xfrm>
          <a:off x="11420475" y="12725400"/>
          <a:ext cx="4762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133350</xdr:colOff>
      <xdr:row>34</xdr:row>
      <xdr:rowOff>66675</xdr:rowOff>
    </xdr:from>
    <xdr:to>
      <xdr:col>14</xdr:col>
      <xdr:colOff>171450</xdr:colOff>
      <xdr:row>36</xdr:row>
      <xdr:rowOff>133350</xdr:rowOff>
    </xdr:to>
    <xdr:sp>
      <xdr:nvSpPr>
        <xdr:cNvPr id="10" name="AutoShape 10"/>
        <xdr:cNvSpPr>
          <a:spLocks/>
        </xdr:cNvSpPr>
      </xdr:nvSpPr>
      <xdr:spPr>
        <a:xfrm>
          <a:off x="12687300" y="11687175"/>
          <a:ext cx="28575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133350</xdr:colOff>
      <xdr:row>34</xdr:row>
      <xdr:rowOff>66675</xdr:rowOff>
    </xdr:from>
    <xdr:to>
      <xdr:col>15</xdr:col>
      <xdr:colOff>161925</xdr:colOff>
      <xdr:row>36</xdr:row>
      <xdr:rowOff>133350</xdr:rowOff>
    </xdr:to>
    <xdr:sp>
      <xdr:nvSpPr>
        <xdr:cNvPr id="11" name="AutoShape 11"/>
        <xdr:cNvSpPr>
          <a:spLocks/>
        </xdr:cNvSpPr>
      </xdr:nvSpPr>
      <xdr:spPr>
        <a:xfrm>
          <a:off x="13354050" y="11687175"/>
          <a:ext cx="38100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114300</xdr:colOff>
      <xdr:row>37</xdr:row>
      <xdr:rowOff>38100</xdr:rowOff>
    </xdr:from>
    <xdr:to>
      <xdr:col>14</xdr:col>
      <xdr:colOff>171450</xdr:colOff>
      <xdr:row>40</xdr:row>
      <xdr:rowOff>133350</xdr:rowOff>
    </xdr:to>
    <xdr:sp>
      <xdr:nvSpPr>
        <xdr:cNvPr id="12" name="AutoShape 12"/>
        <xdr:cNvSpPr>
          <a:spLocks/>
        </xdr:cNvSpPr>
      </xdr:nvSpPr>
      <xdr:spPr>
        <a:xfrm>
          <a:off x="12668250" y="12115800"/>
          <a:ext cx="4762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114300</xdr:colOff>
      <xdr:row>37</xdr:row>
      <xdr:rowOff>38100</xdr:rowOff>
    </xdr:from>
    <xdr:to>
      <xdr:col>15</xdr:col>
      <xdr:colOff>161925</xdr:colOff>
      <xdr:row>40</xdr:row>
      <xdr:rowOff>133350</xdr:rowOff>
    </xdr:to>
    <xdr:sp>
      <xdr:nvSpPr>
        <xdr:cNvPr id="13" name="AutoShape 13"/>
        <xdr:cNvSpPr>
          <a:spLocks/>
        </xdr:cNvSpPr>
      </xdr:nvSpPr>
      <xdr:spPr>
        <a:xfrm>
          <a:off x="13335000" y="12115800"/>
          <a:ext cx="4762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114300</xdr:colOff>
      <xdr:row>41</xdr:row>
      <xdr:rowOff>38100</xdr:rowOff>
    </xdr:from>
    <xdr:to>
      <xdr:col>14</xdr:col>
      <xdr:colOff>171450</xdr:colOff>
      <xdr:row>44</xdr:row>
      <xdr:rowOff>133350</xdr:rowOff>
    </xdr:to>
    <xdr:sp>
      <xdr:nvSpPr>
        <xdr:cNvPr id="14" name="AutoShape 14"/>
        <xdr:cNvSpPr>
          <a:spLocks/>
        </xdr:cNvSpPr>
      </xdr:nvSpPr>
      <xdr:spPr>
        <a:xfrm>
          <a:off x="12668250" y="12725400"/>
          <a:ext cx="4762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38100</xdr:colOff>
      <xdr:row>41</xdr:row>
      <xdr:rowOff>57150</xdr:rowOff>
    </xdr:from>
    <xdr:to>
      <xdr:col>15</xdr:col>
      <xdr:colOff>95250</xdr:colOff>
      <xdr:row>45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13258800" y="12744450"/>
          <a:ext cx="4762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47625</xdr:colOff>
      <xdr:row>52</xdr:row>
      <xdr:rowOff>76200</xdr:rowOff>
    </xdr:from>
    <xdr:to>
      <xdr:col>11</xdr:col>
      <xdr:colOff>85725</xdr:colOff>
      <xdr:row>53</xdr:row>
      <xdr:rowOff>219075</xdr:rowOff>
    </xdr:to>
    <xdr:sp>
      <xdr:nvSpPr>
        <xdr:cNvPr id="16" name="AutoShape 16"/>
        <xdr:cNvSpPr>
          <a:spLocks/>
        </xdr:cNvSpPr>
      </xdr:nvSpPr>
      <xdr:spPr>
        <a:xfrm>
          <a:off x="11449050" y="16573500"/>
          <a:ext cx="28575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47625</xdr:colOff>
      <xdr:row>52</xdr:row>
      <xdr:rowOff>76200</xdr:rowOff>
    </xdr:from>
    <xdr:to>
      <xdr:col>14</xdr:col>
      <xdr:colOff>85725</xdr:colOff>
      <xdr:row>53</xdr:row>
      <xdr:rowOff>219075</xdr:rowOff>
    </xdr:to>
    <xdr:sp>
      <xdr:nvSpPr>
        <xdr:cNvPr id="17" name="AutoShape 17"/>
        <xdr:cNvSpPr>
          <a:spLocks/>
        </xdr:cNvSpPr>
      </xdr:nvSpPr>
      <xdr:spPr>
        <a:xfrm>
          <a:off x="12601575" y="16573500"/>
          <a:ext cx="28575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47625</xdr:colOff>
      <xdr:row>52</xdr:row>
      <xdr:rowOff>76200</xdr:rowOff>
    </xdr:from>
    <xdr:to>
      <xdr:col>15</xdr:col>
      <xdr:colOff>85725</xdr:colOff>
      <xdr:row>53</xdr:row>
      <xdr:rowOff>219075</xdr:rowOff>
    </xdr:to>
    <xdr:sp>
      <xdr:nvSpPr>
        <xdr:cNvPr id="18" name="AutoShape 18"/>
        <xdr:cNvSpPr>
          <a:spLocks/>
        </xdr:cNvSpPr>
      </xdr:nvSpPr>
      <xdr:spPr>
        <a:xfrm>
          <a:off x="13268325" y="16573500"/>
          <a:ext cx="28575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219075</xdr:colOff>
      <xdr:row>52</xdr:row>
      <xdr:rowOff>66675</xdr:rowOff>
    </xdr:from>
    <xdr:to>
      <xdr:col>18</xdr:col>
      <xdr:colOff>247650</xdr:colOff>
      <xdr:row>53</xdr:row>
      <xdr:rowOff>209550</xdr:rowOff>
    </xdr:to>
    <xdr:sp>
      <xdr:nvSpPr>
        <xdr:cNvPr id="19" name="AutoShape 19"/>
        <xdr:cNvSpPr>
          <a:spLocks/>
        </xdr:cNvSpPr>
      </xdr:nvSpPr>
      <xdr:spPr>
        <a:xfrm>
          <a:off x="14592300" y="16563975"/>
          <a:ext cx="28575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180975</xdr:colOff>
      <xdr:row>52</xdr:row>
      <xdr:rowOff>57150</xdr:rowOff>
    </xdr:from>
    <xdr:to>
      <xdr:col>19</xdr:col>
      <xdr:colOff>219075</xdr:colOff>
      <xdr:row>53</xdr:row>
      <xdr:rowOff>200025</xdr:rowOff>
    </xdr:to>
    <xdr:sp>
      <xdr:nvSpPr>
        <xdr:cNvPr id="20" name="AutoShape 20"/>
        <xdr:cNvSpPr>
          <a:spLocks/>
        </xdr:cNvSpPr>
      </xdr:nvSpPr>
      <xdr:spPr>
        <a:xfrm>
          <a:off x="15220950" y="16554450"/>
          <a:ext cx="38100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180975</xdr:colOff>
      <xdr:row>56</xdr:row>
      <xdr:rowOff>57150</xdr:rowOff>
    </xdr:from>
    <xdr:to>
      <xdr:col>19</xdr:col>
      <xdr:colOff>219075</xdr:colOff>
      <xdr:row>57</xdr:row>
      <xdr:rowOff>190500</xdr:rowOff>
    </xdr:to>
    <xdr:sp>
      <xdr:nvSpPr>
        <xdr:cNvPr id="21" name="AutoShape 21"/>
        <xdr:cNvSpPr>
          <a:spLocks/>
        </xdr:cNvSpPr>
      </xdr:nvSpPr>
      <xdr:spPr>
        <a:xfrm>
          <a:off x="15220950" y="17926050"/>
          <a:ext cx="3810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247650</xdr:colOff>
      <xdr:row>34</xdr:row>
      <xdr:rowOff>47625</xdr:rowOff>
    </xdr:from>
    <xdr:to>
      <xdr:col>18</xdr:col>
      <xdr:colOff>285750</xdr:colOff>
      <xdr:row>36</xdr:row>
      <xdr:rowOff>114300</xdr:rowOff>
    </xdr:to>
    <xdr:sp>
      <xdr:nvSpPr>
        <xdr:cNvPr id="22" name="AutoShape 22"/>
        <xdr:cNvSpPr>
          <a:spLocks/>
        </xdr:cNvSpPr>
      </xdr:nvSpPr>
      <xdr:spPr>
        <a:xfrm>
          <a:off x="14620875" y="11668125"/>
          <a:ext cx="28575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190500</xdr:colOff>
      <xdr:row>34</xdr:row>
      <xdr:rowOff>57150</xdr:rowOff>
    </xdr:from>
    <xdr:to>
      <xdr:col>19</xdr:col>
      <xdr:colOff>228600</xdr:colOff>
      <xdr:row>36</xdr:row>
      <xdr:rowOff>123825</xdr:rowOff>
    </xdr:to>
    <xdr:sp>
      <xdr:nvSpPr>
        <xdr:cNvPr id="23" name="AutoShape 23"/>
        <xdr:cNvSpPr>
          <a:spLocks/>
        </xdr:cNvSpPr>
      </xdr:nvSpPr>
      <xdr:spPr>
        <a:xfrm>
          <a:off x="15230475" y="11677650"/>
          <a:ext cx="38100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238125</xdr:colOff>
      <xdr:row>37</xdr:row>
      <xdr:rowOff>28575</xdr:rowOff>
    </xdr:from>
    <xdr:to>
      <xdr:col>18</xdr:col>
      <xdr:colOff>295275</xdr:colOff>
      <xdr:row>40</xdr:row>
      <xdr:rowOff>123825</xdr:rowOff>
    </xdr:to>
    <xdr:sp>
      <xdr:nvSpPr>
        <xdr:cNvPr id="24" name="AutoShape 24"/>
        <xdr:cNvSpPr>
          <a:spLocks/>
        </xdr:cNvSpPr>
      </xdr:nvSpPr>
      <xdr:spPr>
        <a:xfrm>
          <a:off x="14611350" y="12106275"/>
          <a:ext cx="4762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180975</xdr:colOff>
      <xdr:row>37</xdr:row>
      <xdr:rowOff>38100</xdr:rowOff>
    </xdr:from>
    <xdr:to>
      <xdr:col>19</xdr:col>
      <xdr:colOff>228600</xdr:colOff>
      <xdr:row>40</xdr:row>
      <xdr:rowOff>133350</xdr:rowOff>
    </xdr:to>
    <xdr:sp>
      <xdr:nvSpPr>
        <xdr:cNvPr id="25" name="AutoShape 25"/>
        <xdr:cNvSpPr>
          <a:spLocks/>
        </xdr:cNvSpPr>
      </xdr:nvSpPr>
      <xdr:spPr>
        <a:xfrm>
          <a:off x="15220950" y="12115800"/>
          <a:ext cx="4762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228600</xdr:colOff>
      <xdr:row>41</xdr:row>
      <xdr:rowOff>47625</xdr:rowOff>
    </xdr:from>
    <xdr:to>
      <xdr:col>18</xdr:col>
      <xdr:colOff>276225</xdr:colOff>
      <xdr:row>44</xdr:row>
      <xdr:rowOff>142875</xdr:rowOff>
    </xdr:to>
    <xdr:sp>
      <xdr:nvSpPr>
        <xdr:cNvPr id="26" name="AutoShape 26"/>
        <xdr:cNvSpPr>
          <a:spLocks/>
        </xdr:cNvSpPr>
      </xdr:nvSpPr>
      <xdr:spPr>
        <a:xfrm>
          <a:off x="14601825" y="12734925"/>
          <a:ext cx="4762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171450</xdr:colOff>
      <xdr:row>41</xdr:row>
      <xdr:rowOff>47625</xdr:rowOff>
    </xdr:from>
    <xdr:to>
      <xdr:col>19</xdr:col>
      <xdr:colOff>219075</xdr:colOff>
      <xdr:row>44</xdr:row>
      <xdr:rowOff>142875</xdr:rowOff>
    </xdr:to>
    <xdr:sp>
      <xdr:nvSpPr>
        <xdr:cNvPr id="27" name="AutoShape 27"/>
        <xdr:cNvSpPr>
          <a:spLocks/>
        </xdr:cNvSpPr>
      </xdr:nvSpPr>
      <xdr:spPr>
        <a:xfrm>
          <a:off x="15211425" y="12734925"/>
          <a:ext cx="4762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266700</xdr:colOff>
      <xdr:row>7</xdr:row>
      <xdr:rowOff>28575</xdr:rowOff>
    </xdr:from>
    <xdr:to>
      <xdr:col>14</xdr:col>
      <xdr:colOff>333375</xdr:colOff>
      <xdr:row>10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12820650" y="1590675"/>
          <a:ext cx="66675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381000</xdr:colOff>
      <xdr:row>7</xdr:row>
      <xdr:rowOff>19050</xdr:rowOff>
    </xdr:from>
    <xdr:to>
      <xdr:col>15</xdr:col>
      <xdr:colOff>447675</xdr:colOff>
      <xdr:row>9</xdr:row>
      <xdr:rowOff>142875</xdr:rowOff>
    </xdr:to>
    <xdr:sp>
      <xdr:nvSpPr>
        <xdr:cNvPr id="29" name="AutoShape 29"/>
        <xdr:cNvSpPr>
          <a:spLocks/>
        </xdr:cNvSpPr>
      </xdr:nvSpPr>
      <xdr:spPr>
        <a:xfrm>
          <a:off x="13601700" y="1581150"/>
          <a:ext cx="66675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266700</xdr:colOff>
      <xdr:row>7</xdr:row>
      <xdr:rowOff>38100</xdr:rowOff>
    </xdr:from>
    <xdr:to>
      <xdr:col>18</xdr:col>
      <xdr:colOff>333375</xdr:colOff>
      <xdr:row>10</xdr:row>
      <xdr:rowOff>9525</xdr:rowOff>
    </xdr:to>
    <xdr:sp>
      <xdr:nvSpPr>
        <xdr:cNvPr id="30" name="AutoShape 30"/>
        <xdr:cNvSpPr>
          <a:spLocks/>
        </xdr:cNvSpPr>
      </xdr:nvSpPr>
      <xdr:spPr>
        <a:xfrm>
          <a:off x="14639925" y="1600200"/>
          <a:ext cx="66675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314325</xdr:colOff>
      <xdr:row>13</xdr:row>
      <xdr:rowOff>85725</xdr:rowOff>
    </xdr:from>
    <xdr:to>
      <xdr:col>14</xdr:col>
      <xdr:colOff>342900</xdr:colOff>
      <xdr:row>14</xdr:row>
      <xdr:rowOff>200025</xdr:rowOff>
    </xdr:to>
    <xdr:sp>
      <xdr:nvSpPr>
        <xdr:cNvPr id="31" name="AutoShape 31"/>
        <xdr:cNvSpPr>
          <a:spLocks/>
        </xdr:cNvSpPr>
      </xdr:nvSpPr>
      <xdr:spPr>
        <a:xfrm>
          <a:off x="12868275" y="3476625"/>
          <a:ext cx="285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123825</xdr:colOff>
      <xdr:row>29</xdr:row>
      <xdr:rowOff>66675</xdr:rowOff>
    </xdr:from>
    <xdr:to>
      <xdr:col>15</xdr:col>
      <xdr:colOff>171450</xdr:colOff>
      <xdr:row>30</xdr:row>
      <xdr:rowOff>171450</xdr:rowOff>
    </xdr:to>
    <xdr:sp>
      <xdr:nvSpPr>
        <xdr:cNvPr id="32" name="AutoShape 32"/>
        <xdr:cNvSpPr>
          <a:spLocks/>
        </xdr:cNvSpPr>
      </xdr:nvSpPr>
      <xdr:spPr>
        <a:xfrm>
          <a:off x="13344525" y="9858375"/>
          <a:ext cx="4762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180975</xdr:colOff>
      <xdr:row>29</xdr:row>
      <xdr:rowOff>76200</xdr:rowOff>
    </xdr:from>
    <xdr:to>
      <xdr:col>19</xdr:col>
      <xdr:colOff>247650</xdr:colOff>
      <xdr:row>30</xdr:row>
      <xdr:rowOff>180975</xdr:rowOff>
    </xdr:to>
    <xdr:sp>
      <xdr:nvSpPr>
        <xdr:cNvPr id="33" name="AutoShape 33"/>
        <xdr:cNvSpPr>
          <a:spLocks/>
        </xdr:cNvSpPr>
      </xdr:nvSpPr>
      <xdr:spPr>
        <a:xfrm>
          <a:off x="15220950" y="9867900"/>
          <a:ext cx="666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180975</xdr:colOff>
      <xdr:row>29</xdr:row>
      <xdr:rowOff>57150</xdr:rowOff>
    </xdr:from>
    <xdr:to>
      <xdr:col>18</xdr:col>
      <xdr:colOff>228600</xdr:colOff>
      <xdr:row>30</xdr:row>
      <xdr:rowOff>161925</xdr:rowOff>
    </xdr:to>
    <xdr:sp>
      <xdr:nvSpPr>
        <xdr:cNvPr id="34" name="AutoShape 34"/>
        <xdr:cNvSpPr>
          <a:spLocks/>
        </xdr:cNvSpPr>
      </xdr:nvSpPr>
      <xdr:spPr>
        <a:xfrm>
          <a:off x="14554200" y="9848850"/>
          <a:ext cx="4762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</xdr:colOff>
      <xdr:row>10</xdr:row>
      <xdr:rowOff>19050</xdr:rowOff>
    </xdr:from>
    <xdr:to>
      <xdr:col>17</xdr:col>
      <xdr:colOff>0</xdr:colOff>
      <xdr:row>11</xdr:row>
      <xdr:rowOff>142875</xdr:rowOff>
    </xdr:to>
    <xdr:sp>
      <xdr:nvSpPr>
        <xdr:cNvPr id="1" name="AutoShape 4"/>
        <xdr:cNvSpPr>
          <a:spLocks/>
        </xdr:cNvSpPr>
      </xdr:nvSpPr>
      <xdr:spPr>
        <a:xfrm>
          <a:off x="12763500" y="2543175"/>
          <a:ext cx="1285875" cy="276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19050</xdr:colOff>
      <xdr:row>10</xdr:row>
      <xdr:rowOff>19050</xdr:rowOff>
    </xdr:from>
    <xdr:to>
      <xdr:col>18</xdr:col>
      <xdr:colOff>1114425</xdr:colOff>
      <xdr:row>11</xdr:row>
      <xdr:rowOff>142875</xdr:rowOff>
    </xdr:to>
    <xdr:sp>
      <xdr:nvSpPr>
        <xdr:cNvPr id="2" name="AutoShape 4"/>
        <xdr:cNvSpPr>
          <a:spLocks/>
        </xdr:cNvSpPr>
      </xdr:nvSpPr>
      <xdr:spPr>
        <a:xfrm>
          <a:off x="14859000" y="2543175"/>
          <a:ext cx="1095375" cy="276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206" customWidth="1"/>
    <col min="2" max="16384" width="9.00390625" style="206" customWidth="1"/>
  </cols>
  <sheetData>
    <row r="1" ht="18.75">
      <c r="A1" s="205" t="s">
        <v>425</v>
      </c>
    </row>
    <row r="2" ht="18.75">
      <c r="B2" s="205" t="s">
        <v>406</v>
      </c>
    </row>
    <row r="4" spans="2:3" ht="13.5">
      <c r="B4" s="207" t="s">
        <v>407</v>
      </c>
      <c r="C4" s="206" t="s">
        <v>408</v>
      </c>
    </row>
    <row r="5" spans="2:3" ht="13.5">
      <c r="B5" s="207" t="s">
        <v>409</v>
      </c>
      <c r="C5" s="206" t="s">
        <v>410</v>
      </c>
    </row>
    <row r="6" spans="2:3" ht="13.5">
      <c r="B6" s="207" t="s">
        <v>411</v>
      </c>
      <c r="C6" s="206" t="s">
        <v>412</v>
      </c>
    </row>
    <row r="7" spans="2:3" ht="13.5">
      <c r="B7" s="207" t="s">
        <v>413</v>
      </c>
      <c r="C7" s="206" t="s">
        <v>414</v>
      </c>
    </row>
    <row r="8" spans="2:3" ht="13.5">
      <c r="B8" s="208" t="s">
        <v>415</v>
      </c>
      <c r="C8" s="206" t="s">
        <v>416</v>
      </c>
    </row>
    <row r="9" spans="2:3" ht="13.5">
      <c r="B9" s="207"/>
      <c r="C9" s="206" t="s">
        <v>417</v>
      </c>
    </row>
    <row r="10" spans="2:3" ht="13.5">
      <c r="B10" s="207"/>
      <c r="C10" s="206" t="s">
        <v>418</v>
      </c>
    </row>
    <row r="11" spans="2:3" ht="13.5">
      <c r="B11" s="207" t="s">
        <v>419</v>
      </c>
      <c r="C11" s="206" t="s">
        <v>420</v>
      </c>
    </row>
    <row r="12" spans="2:3" ht="13.5">
      <c r="B12" s="207" t="s">
        <v>421</v>
      </c>
      <c r="C12" s="206" t="s">
        <v>422</v>
      </c>
    </row>
    <row r="13" spans="2:3" ht="13.5">
      <c r="B13" s="207" t="s">
        <v>423</v>
      </c>
      <c r="C13" s="206" t="s">
        <v>424</v>
      </c>
    </row>
    <row r="14" ht="13.5">
      <c r="B14" s="209"/>
    </row>
    <row r="15" ht="13.5">
      <c r="B15" s="209"/>
    </row>
    <row r="19" ht="13.5">
      <c r="B19" s="209"/>
    </row>
  </sheetData>
  <sheetProtection/>
  <hyperlinks>
    <hyperlink ref="B4" location="'10-1'!A1" display="10-1"/>
    <hyperlink ref="B5" location="'10-2'!A1" display="10-2"/>
    <hyperlink ref="B6" location="'10-3'!A1" display="10-3"/>
    <hyperlink ref="B7" location="'10-4'!A1" display="10-4"/>
    <hyperlink ref="B8" location="'10-5'!A1" display="10-5"/>
    <hyperlink ref="B11" location="'10-6'!A1" display="10-6"/>
    <hyperlink ref="B12" location="'10-7'!A1" display="10-7"/>
    <hyperlink ref="B13" location="'10-8'!A1" display="10-8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8"/>
  <sheetViews>
    <sheetView showGridLines="0" zoomScale="85" zoomScaleNormal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D1"/>
    </sheetView>
  </sheetViews>
  <sheetFormatPr defaultColWidth="9.140625" defaultRowHeight="15"/>
  <cols>
    <col min="1" max="1" width="32.28125" style="71" customWidth="1"/>
    <col min="2" max="2" width="11.421875" style="2" customWidth="1"/>
    <col min="3" max="3" width="42.7109375" style="2" customWidth="1"/>
    <col min="4" max="4" width="9.140625" style="2" customWidth="1"/>
    <col min="5" max="5" width="15.57421875" style="2" customWidth="1"/>
    <col min="6" max="9" width="9.140625" style="2" customWidth="1"/>
    <col min="10" max="10" width="11.57421875" style="2" customWidth="1"/>
    <col min="11" max="11" width="11.7109375" style="2" customWidth="1"/>
    <col min="12" max="12" width="11.421875" style="2" customWidth="1"/>
    <col min="13" max="13" width="2.57421875" style="2" customWidth="1"/>
    <col min="14" max="14" width="3.28125" style="2" customWidth="1"/>
    <col min="15" max="15" width="10.00390625" style="2" customWidth="1"/>
    <col min="16" max="16" width="11.421875" style="2" customWidth="1"/>
    <col min="17" max="17" width="2.57421875" style="2" customWidth="1"/>
    <col min="18" max="18" width="3.28125" style="2" customWidth="1"/>
    <col min="19" max="19" width="10.00390625" style="2" customWidth="1"/>
    <col min="20" max="20" width="4.28125" style="2" customWidth="1"/>
    <col min="21" max="21" width="13.421875" style="2" customWidth="1"/>
    <col min="22" max="16384" width="9.00390625" style="2" customWidth="1"/>
  </cols>
  <sheetData>
    <row r="1" spans="1:4" ht="13.5">
      <c r="A1" s="340" t="s">
        <v>0</v>
      </c>
      <c r="B1" s="340"/>
      <c r="C1" s="340"/>
      <c r="D1" s="340"/>
    </row>
    <row r="2" spans="1:21" ht="17.25">
      <c r="A2" s="257" t="s">
        <v>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</row>
    <row r="3" spans="1:21" s="5" customFormat="1" ht="14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14.25" thickBot="1">
      <c r="A4" s="258" t="s">
        <v>2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</row>
    <row r="5" spans="1:22" s="9" customFormat="1" ht="14.25" thickTop="1">
      <c r="A5" s="259" t="s">
        <v>3</v>
      </c>
      <c r="B5" s="261" t="s">
        <v>4</v>
      </c>
      <c r="C5" s="263" t="s">
        <v>5</v>
      </c>
      <c r="D5" s="265" t="s">
        <v>6</v>
      </c>
      <c r="E5" s="263" t="s">
        <v>7</v>
      </c>
      <c r="F5" s="248" t="s">
        <v>8</v>
      </c>
      <c r="G5" s="248"/>
      <c r="H5" s="247" t="s">
        <v>9</v>
      </c>
      <c r="I5" s="249"/>
      <c r="J5" s="248" t="s">
        <v>10</v>
      </c>
      <c r="K5" s="248"/>
      <c r="L5" s="247" t="s">
        <v>11</v>
      </c>
      <c r="M5" s="248"/>
      <c r="N5" s="248"/>
      <c r="O5" s="249"/>
      <c r="P5" s="247" t="s">
        <v>12</v>
      </c>
      <c r="Q5" s="248"/>
      <c r="R5" s="248"/>
      <c r="S5" s="249"/>
      <c r="T5" s="250" t="s">
        <v>13</v>
      </c>
      <c r="U5" s="251"/>
      <c r="V5" s="8"/>
    </row>
    <row r="6" spans="1:22" s="9" customFormat="1" ht="13.5" customHeight="1">
      <c r="A6" s="260"/>
      <c r="B6" s="262"/>
      <c r="C6" s="264"/>
      <c r="D6" s="266"/>
      <c r="E6" s="264"/>
      <c r="F6" s="10" t="s">
        <v>14</v>
      </c>
      <c r="G6" s="11" t="s">
        <v>15</v>
      </c>
      <c r="H6" s="12" t="s">
        <v>14</v>
      </c>
      <c r="I6" s="11" t="s">
        <v>15</v>
      </c>
      <c r="J6" s="12" t="s">
        <v>14</v>
      </c>
      <c r="K6" s="11" t="s">
        <v>15</v>
      </c>
      <c r="L6" s="252" t="s">
        <v>16</v>
      </c>
      <c r="M6" s="253"/>
      <c r="N6" s="254"/>
      <c r="O6" s="14" t="s">
        <v>17</v>
      </c>
      <c r="P6" s="252" t="s">
        <v>16</v>
      </c>
      <c r="Q6" s="253"/>
      <c r="R6" s="254"/>
      <c r="S6" s="14" t="s">
        <v>18</v>
      </c>
      <c r="T6" s="255" t="s">
        <v>19</v>
      </c>
      <c r="U6" s="256"/>
      <c r="V6" s="8"/>
    </row>
    <row r="7" spans="1:22" s="9" customFormat="1" ht="36" customHeight="1">
      <c r="A7" s="15"/>
      <c r="B7" s="16"/>
      <c r="C7" s="17"/>
      <c r="D7" s="18"/>
      <c r="E7" s="17"/>
      <c r="F7" s="19" t="s">
        <v>20</v>
      </c>
      <c r="G7" s="20" t="s">
        <v>21</v>
      </c>
      <c r="H7" s="21" t="s">
        <v>22</v>
      </c>
      <c r="I7" s="21" t="s">
        <v>22</v>
      </c>
      <c r="J7" s="22" t="s">
        <v>24</v>
      </c>
      <c r="K7" s="22" t="s">
        <v>23</v>
      </c>
      <c r="L7" s="243" t="s">
        <v>24</v>
      </c>
      <c r="M7" s="244"/>
      <c r="N7" s="245"/>
      <c r="O7" s="20" t="s">
        <v>25</v>
      </c>
      <c r="P7" s="243" t="s">
        <v>26</v>
      </c>
      <c r="Q7" s="244"/>
      <c r="R7" s="245"/>
      <c r="S7" s="20" t="s">
        <v>27</v>
      </c>
      <c r="T7" s="20"/>
      <c r="U7" s="23"/>
      <c r="V7" s="8"/>
    </row>
    <row r="8" spans="1:22" s="9" customFormat="1" ht="12" customHeight="1">
      <c r="A8" s="225" t="s">
        <v>28</v>
      </c>
      <c r="B8" s="228" t="s">
        <v>29</v>
      </c>
      <c r="C8" s="226" t="s">
        <v>30</v>
      </c>
      <c r="D8" s="246" t="s">
        <v>31</v>
      </c>
      <c r="E8" s="228" t="s">
        <v>32</v>
      </c>
      <c r="F8" s="222">
        <v>20.48</v>
      </c>
      <c r="G8" s="222">
        <v>21.07</v>
      </c>
      <c r="H8" s="222">
        <v>5.29</v>
      </c>
      <c r="I8" s="222">
        <v>2.09</v>
      </c>
      <c r="J8" s="223">
        <v>860</v>
      </c>
      <c r="K8" s="223">
        <v>320</v>
      </c>
      <c r="L8" s="28">
        <v>353</v>
      </c>
      <c r="M8" s="29" t="s">
        <v>34</v>
      </c>
      <c r="N8" s="30" t="s">
        <v>35</v>
      </c>
      <c r="O8" s="28">
        <v>600</v>
      </c>
      <c r="P8" s="28">
        <v>360</v>
      </c>
      <c r="Q8" s="29" t="s">
        <v>34</v>
      </c>
      <c r="R8" s="30" t="s">
        <v>36</v>
      </c>
      <c r="S8" s="31">
        <v>3.5</v>
      </c>
      <c r="T8" s="31"/>
      <c r="U8" s="237" t="s">
        <v>37</v>
      </c>
      <c r="V8" s="8"/>
    </row>
    <row r="9" spans="1:22" s="9" customFormat="1" ht="12" customHeight="1">
      <c r="A9" s="225"/>
      <c r="B9" s="228"/>
      <c r="C9" s="226"/>
      <c r="D9" s="246"/>
      <c r="E9" s="228"/>
      <c r="F9" s="222"/>
      <c r="G9" s="222"/>
      <c r="H9" s="222"/>
      <c r="I9" s="222"/>
      <c r="J9" s="223"/>
      <c r="K9" s="223"/>
      <c r="L9" s="28">
        <v>298</v>
      </c>
      <c r="M9" s="29" t="s">
        <v>33</v>
      </c>
      <c r="N9" s="30" t="s">
        <v>36</v>
      </c>
      <c r="O9" s="28">
        <v>600</v>
      </c>
      <c r="P9" s="28">
        <v>350</v>
      </c>
      <c r="Q9" s="29" t="s">
        <v>34</v>
      </c>
      <c r="R9" s="30" t="s">
        <v>35</v>
      </c>
      <c r="S9" s="31">
        <v>3.5</v>
      </c>
      <c r="T9" s="31"/>
      <c r="U9" s="237"/>
      <c r="V9" s="8"/>
    </row>
    <row r="10" spans="1:22" s="9" customFormat="1" ht="12" customHeight="1">
      <c r="A10" s="225"/>
      <c r="B10" s="228"/>
      <c r="C10" s="226"/>
      <c r="D10" s="246"/>
      <c r="E10" s="228"/>
      <c r="F10" s="222"/>
      <c r="G10" s="222"/>
      <c r="H10" s="222"/>
      <c r="I10" s="222"/>
      <c r="J10" s="223"/>
      <c r="K10" s="223"/>
      <c r="L10" s="28">
        <v>261</v>
      </c>
      <c r="M10" s="29" t="s">
        <v>34</v>
      </c>
      <c r="N10" s="30" t="s">
        <v>36</v>
      </c>
      <c r="O10" s="28">
        <v>600</v>
      </c>
      <c r="P10" s="28">
        <v>313</v>
      </c>
      <c r="Q10" s="29" t="s">
        <v>33</v>
      </c>
      <c r="R10" s="30" t="s">
        <v>38</v>
      </c>
      <c r="S10" s="31">
        <v>3.5</v>
      </c>
      <c r="T10" s="31"/>
      <c r="U10" s="237"/>
      <c r="V10" s="8"/>
    </row>
    <row r="11" spans="1:22" s="9" customFormat="1" ht="36" customHeight="1">
      <c r="A11" s="33"/>
      <c r="B11" s="34" t="s">
        <v>39</v>
      </c>
      <c r="C11" s="25" t="s">
        <v>40</v>
      </c>
      <c r="D11" s="30" t="s">
        <v>42</v>
      </c>
      <c r="E11" s="24" t="s">
        <v>41</v>
      </c>
      <c r="F11" s="35">
        <v>12.47</v>
      </c>
      <c r="G11" s="36">
        <v>12.7</v>
      </c>
      <c r="H11" s="26">
        <v>4.29</v>
      </c>
      <c r="I11" s="36">
        <v>2.09</v>
      </c>
      <c r="J11" s="27">
        <v>400</v>
      </c>
      <c r="K11" s="28">
        <v>180</v>
      </c>
      <c r="L11" s="28">
        <v>522</v>
      </c>
      <c r="M11" s="29" t="s">
        <v>43</v>
      </c>
      <c r="N11" s="30" t="s">
        <v>38</v>
      </c>
      <c r="O11" s="28">
        <v>400</v>
      </c>
      <c r="P11" s="28">
        <v>625</v>
      </c>
      <c r="Q11" s="29" t="s">
        <v>33</v>
      </c>
      <c r="R11" s="30" t="s">
        <v>38</v>
      </c>
      <c r="S11" s="31">
        <v>3.5</v>
      </c>
      <c r="T11" s="31"/>
      <c r="U11" s="32" t="s">
        <v>44</v>
      </c>
      <c r="V11" s="8"/>
    </row>
    <row r="12" spans="1:22" s="9" customFormat="1" ht="36" customHeight="1">
      <c r="A12" s="33"/>
      <c r="B12" s="34" t="s">
        <v>45</v>
      </c>
      <c r="C12" s="25" t="s">
        <v>46</v>
      </c>
      <c r="D12" s="30" t="s">
        <v>42</v>
      </c>
      <c r="E12" s="24" t="s">
        <v>41</v>
      </c>
      <c r="F12" s="35">
        <v>42.26</v>
      </c>
      <c r="G12" s="36">
        <v>43.73</v>
      </c>
      <c r="H12" s="26">
        <v>10.5</v>
      </c>
      <c r="I12" s="36">
        <v>2.73</v>
      </c>
      <c r="J12" s="27">
        <v>3000</v>
      </c>
      <c r="K12" s="28">
        <v>630</v>
      </c>
      <c r="L12" s="28">
        <v>3680</v>
      </c>
      <c r="M12" s="29" t="s">
        <v>33</v>
      </c>
      <c r="N12" s="30" t="s">
        <v>35</v>
      </c>
      <c r="O12" s="28">
        <v>360</v>
      </c>
      <c r="P12" s="28">
        <v>4375</v>
      </c>
      <c r="Q12" s="29" t="s">
        <v>33</v>
      </c>
      <c r="R12" s="30" t="s">
        <v>35</v>
      </c>
      <c r="S12" s="31">
        <v>3.3</v>
      </c>
      <c r="T12" s="31"/>
      <c r="U12" s="32" t="s">
        <v>47</v>
      </c>
      <c r="V12" s="8"/>
    </row>
    <row r="13" spans="1:22" s="9" customFormat="1" ht="36" customHeight="1">
      <c r="A13" s="33"/>
      <c r="B13" s="34" t="s">
        <v>48</v>
      </c>
      <c r="C13" s="25" t="s">
        <v>49</v>
      </c>
      <c r="D13" s="30" t="s">
        <v>41</v>
      </c>
      <c r="E13" s="24" t="s">
        <v>41</v>
      </c>
      <c r="F13" s="35">
        <v>33.6</v>
      </c>
      <c r="G13" s="36">
        <v>34.69</v>
      </c>
      <c r="H13" s="26">
        <v>5.57</v>
      </c>
      <c r="I13" s="36">
        <v>2.87</v>
      </c>
      <c r="J13" s="27">
        <v>1500</v>
      </c>
      <c r="K13" s="28">
        <v>680</v>
      </c>
      <c r="L13" s="28">
        <v>1600</v>
      </c>
      <c r="M13" s="29" t="s">
        <v>33</v>
      </c>
      <c r="N13" s="30" t="s">
        <v>50</v>
      </c>
      <c r="O13" s="28">
        <v>600</v>
      </c>
      <c r="P13" s="28">
        <v>1580</v>
      </c>
      <c r="Q13" s="29" t="s">
        <v>51</v>
      </c>
      <c r="R13" s="30" t="s">
        <v>50</v>
      </c>
      <c r="S13" s="31">
        <v>6.6</v>
      </c>
      <c r="T13" s="31"/>
      <c r="U13" s="32" t="s">
        <v>52</v>
      </c>
      <c r="V13" s="8"/>
    </row>
    <row r="14" spans="1:22" s="9" customFormat="1" ht="18" customHeight="1">
      <c r="A14" s="33"/>
      <c r="B14" s="228" t="s">
        <v>53</v>
      </c>
      <c r="C14" s="226" t="s">
        <v>54</v>
      </c>
      <c r="D14" s="233" t="s">
        <v>55</v>
      </c>
      <c r="E14" s="228" t="s">
        <v>56</v>
      </c>
      <c r="F14" s="222">
        <v>265.25</v>
      </c>
      <c r="G14" s="222">
        <v>267.23</v>
      </c>
      <c r="H14" s="242">
        <v>0.835</v>
      </c>
      <c r="I14" s="236">
        <v>0.2</v>
      </c>
      <c r="J14" s="223">
        <v>1600</v>
      </c>
      <c r="K14" s="223">
        <v>370</v>
      </c>
      <c r="L14" s="28">
        <v>746</v>
      </c>
      <c r="M14" s="29" t="s">
        <v>51</v>
      </c>
      <c r="N14" s="30" t="s">
        <v>57</v>
      </c>
      <c r="O14" s="28">
        <v>600</v>
      </c>
      <c r="P14" s="220">
        <v>750</v>
      </c>
      <c r="Q14" s="218" t="s">
        <v>51</v>
      </c>
      <c r="R14" s="219" t="s">
        <v>58</v>
      </c>
      <c r="S14" s="236">
        <v>6.6</v>
      </c>
      <c r="T14" s="31"/>
      <c r="U14" s="237" t="s">
        <v>59</v>
      </c>
      <c r="V14" s="8"/>
    </row>
    <row r="15" spans="1:22" s="9" customFormat="1" ht="18" customHeight="1">
      <c r="A15" s="33"/>
      <c r="B15" s="228"/>
      <c r="C15" s="226"/>
      <c r="D15" s="233"/>
      <c r="E15" s="228"/>
      <c r="F15" s="224"/>
      <c r="G15" s="224"/>
      <c r="H15" s="242"/>
      <c r="I15" s="236"/>
      <c r="J15" s="223"/>
      <c r="K15" s="223"/>
      <c r="L15" s="28">
        <v>671</v>
      </c>
      <c r="M15" s="29" t="s">
        <v>51</v>
      </c>
      <c r="N15" s="30" t="s">
        <v>50</v>
      </c>
      <c r="O15" s="28">
        <v>514</v>
      </c>
      <c r="P15" s="239"/>
      <c r="Q15" s="240"/>
      <c r="R15" s="235"/>
      <c r="S15" s="224"/>
      <c r="T15" s="40"/>
      <c r="U15" s="241"/>
      <c r="V15" s="8"/>
    </row>
    <row r="16" spans="1:22" s="9" customFormat="1" ht="36" customHeight="1">
      <c r="A16" s="33"/>
      <c r="B16" s="34" t="s">
        <v>60</v>
      </c>
      <c r="C16" s="25" t="s">
        <v>61</v>
      </c>
      <c r="D16" s="30" t="s">
        <v>55</v>
      </c>
      <c r="E16" s="24" t="s">
        <v>62</v>
      </c>
      <c r="F16" s="35">
        <v>36</v>
      </c>
      <c r="G16" s="36">
        <v>36.77</v>
      </c>
      <c r="H16" s="37">
        <v>1.948</v>
      </c>
      <c r="I16" s="37">
        <v>0.768</v>
      </c>
      <c r="J16" s="27">
        <v>530</v>
      </c>
      <c r="K16" s="28">
        <v>180</v>
      </c>
      <c r="L16" s="28">
        <v>582</v>
      </c>
      <c r="M16" s="29" t="s">
        <v>51</v>
      </c>
      <c r="N16" s="30" t="s">
        <v>50</v>
      </c>
      <c r="O16" s="28">
        <v>720</v>
      </c>
      <c r="P16" s="28">
        <v>645</v>
      </c>
      <c r="Q16" s="29" t="s">
        <v>51</v>
      </c>
      <c r="R16" s="30" t="s">
        <v>50</v>
      </c>
      <c r="S16" s="31">
        <v>3.5</v>
      </c>
      <c r="T16" s="31"/>
      <c r="U16" s="32" t="s">
        <v>63</v>
      </c>
      <c r="V16" s="8"/>
    </row>
    <row r="17" spans="1:22" s="9" customFormat="1" ht="36" customHeight="1">
      <c r="A17" s="33"/>
      <c r="B17" s="34" t="s">
        <v>64</v>
      </c>
      <c r="C17" s="25" t="s">
        <v>65</v>
      </c>
      <c r="D17" s="30" t="s">
        <v>55</v>
      </c>
      <c r="E17" s="24" t="s">
        <v>66</v>
      </c>
      <c r="F17" s="35">
        <v>96.94</v>
      </c>
      <c r="G17" s="36">
        <v>99.25</v>
      </c>
      <c r="H17" s="37">
        <v>0.834</v>
      </c>
      <c r="I17" s="37">
        <v>0.29</v>
      </c>
      <c r="J17" s="27">
        <v>560</v>
      </c>
      <c r="K17" s="28">
        <v>180</v>
      </c>
      <c r="L17" s="28">
        <v>642</v>
      </c>
      <c r="M17" s="29" t="s">
        <v>51</v>
      </c>
      <c r="N17" s="30" t="s">
        <v>50</v>
      </c>
      <c r="O17" s="28">
        <v>900</v>
      </c>
      <c r="P17" s="28">
        <v>700</v>
      </c>
      <c r="Q17" s="29" t="s">
        <v>51</v>
      </c>
      <c r="R17" s="30" t="s">
        <v>50</v>
      </c>
      <c r="S17" s="31">
        <v>3.5</v>
      </c>
      <c r="T17" s="31"/>
      <c r="U17" s="32" t="s">
        <v>67</v>
      </c>
      <c r="V17" s="8"/>
    </row>
    <row r="18" spans="1:22" s="9" customFormat="1" ht="36" customHeight="1">
      <c r="A18" s="33"/>
      <c r="B18" s="34" t="s">
        <v>68</v>
      </c>
      <c r="C18" s="25" t="s">
        <v>69</v>
      </c>
      <c r="D18" s="30" t="s">
        <v>55</v>
      </c>
      <c r="E18" s="24" t="s">
        <v>70</v>
      </c>
      <c r="F18" s="35">
        <v>54.55</v>
      </c>
      <c r="G18" s="36">
        <v>56.24</v>
      </c>
      <c r="H18" s="37">
        <v>1.001</v>
      </c>
      <c r="I18" s="37">
        <v>0.37</v>
      </c>
      <c r="J18" s="27">
        <v>420</v>
      </c>
      <c r="K18" s="28">
        <v>130</v>
      </c>
      <c r="L18" s="28">
        <v>450</v>
      </c>
      <c r="M18" s="29" t="s">
        <v>51</v>
      </c>
      <c r="N18" s="30" t="s">
        <v>50</v>
      </c>
      <c r="O18" s="28">
        <v>900</v>
      </c>
      <c r="P18" s="28">
        <v>450</v>
      </c>
      <c r="Q18" s="29" t="s">
        <v>51</v>
      </c>
      <c r="R18" s="30" t="s">
        <v>50</v>
      </c>
      <c r="S18" s="31">
        <v>3.3</v>
      </c>
      <c r="T18" s="31"/>
      <c r="U18" s="32" t="s">
        <v>71</v>
      </c>
      <c r="V18" s="8"/>
    </row>
    <row r="19" spans="1:22" s="9" customFormat="1" ht="36" customHeight="1">
      <c r="A19" s="33"/>
      <c r="B19" s="34" t="s">
        <v>72</v>
      </c>
      <c r="C19" s="25" t="s">
        <v>73</v>
      </c>
      <c r="D19" s="30" t="s">
        <v>55</v>
      </c>
      <c r="E19" s="24" t="s">
        <v>74</v>
      </c>
      <c r="F19" s="35">
        <v>117.6</v>
      </c>
      <c r="G19" s="36">
        <v>119.6</v>
      </c>
      <c r="H19" s="26">
        <v>11.13</v>
      </c>
      <c r="I19" s="36">
        <v>1.53</v>
      </c>
      <c r="J19" s="27">
        <v>10900</v>
      </c>
      <c r="K19" s="28">
        <v>1100</v>
      </c>
      <c r="L19" s="28">
        <v>5680</v>
      </c>
      <c r="M19" s="29" t="s">
        <v>51</v>
      </c>
      <c r="N19" s="30" t="s">
        <v>57</v>
      </c>
      <c r="O19" s="28">
        <v>600</v>
      </c>
      <c r="P19" s="28">
        <v>5770</v>
      </c>
      <c r="Q19" s="29" t="s">
        <v>51</v>
      </c>
      <c r="R19" s="30" t="s">
        <v>57</v>
      </c>
      <c r="S19" s="31">
        <v>6.6</v>
      </c>
      <c r="T19" s="31"/>
      <c r="U19" s="32" t="s">
        <v>75</v>
      </c>
      <c r="V19" s="8"/>
    </row>
    <row r="20" spans="1:22" s="9" customFormat="1" ht="18" customHeight="1">
      <c r="A20" s="33"/>
      <c r="B20" s="233" t="s">
        <v>76</v>
      </c>
      <c r="C20" s="226" t="s">
        <v>77</v>
      </c>
      <c r="D20" s="233" t="s">
        <v>55</v>
      </c>
      <c r="E20" s="228" t="s">
        <v>55</v>
      </c>
      <c r="F20" s="238">
        <v>37.24</v>
      </c>
      <c r="G20" s="238">
        <v>38.32</v>
      </c>
      <c r="H20" s="238">
        <v>26.41</v>
      </c>
      <c r="I20" s="238">
        <v>3.88</v>
      </c>
      <c r="J20" s="223">
        <v>7200</v>
      </c>
      <c r="K20" s="223">
        <v>780</v>
      </c>
      <c r="L20" s="28">
        <v>3030</v>
      </c>
      <c r="M20" s="29" t="s">
        <v>51</v>
      </c>
      <c r="N20" s="39" t="s">
        <v>50</v>
      </c>
      <c r="O20" s="223">
        <v>514</v>
      </c>
      <c r="P20" s="220">
        <v>2820</v>
      </c>
      <c r="Q20" s="218" t="s">
        <v>51</v>
      </c>
      <c r="R20" s="219" t="s">
        <v>58</v>
      </c>
      <c r="S20" s="236">
        <v>6.6</v>
      </c>
      <c r="T20" s="31"/>
      <c r="U20" s="237" t="s">
        <v>78</v>
      </c>
      <c r="V20" s="8"/>
    </row>
    <row r="21" spans="1:22" s="9" customFormat="1" ht="18" customHeight="1">
      <c r="A21" s="33"/>
      <c r="B21" s="233"/>
      <c r="C21" s="226"/>
      <c r="D21" s="224"/>
      <c r="E21" s="224"/>
      <c r="F21" s="238"/>
      <c r="G21" s="238"/>
      <c r="H21" s="238"/>
      <c r="I21" s="238"/>
      <c r="J21" s="223"/>
      <c r="K21" s="223"/>
      <c r="L21" s="28">
        <v>2680</v>
      </c>
      <c r="M21" s="29" t="s">
        <v>51</v>
      </c>
      <c r="N21" s="39" t="s">
        <v>57</v>
      </c>
      <c r="O21" s="223"/>
      <c r="P21" s="239"/>
      <c r="Q21" s="240"/>
      <c r="R21" s="235"/>
      <c r="S21" s="236"/>
      <c r="T21" s="31"/>
      <c r="U21" s="237"/>
      <c r="V21" s="8"/>
    </row>
    <row r="22" spans="1:22" s="9" customFormat="1" ht="36" customHeight="1">
      <c r="A22" s="33"/>
      <c r="B22" s="34" t="s">
        <v>79</v>
      </c>
      <c r="C22" s="25" t="s">
        <v>80</v>
      </c>
      <c r="D22" s="30" t="s">
        <v>55</v>
      </c>
      <c r="E22" s="24" t="s">
        <v>55</v>
      </c>
      <c r="F22" s="35">
        <v>99</v>
      </c>
      <c r="G22" s="36">
        <v>102.85</v>
      </c>
      <c r="H22" s="26">
        <v>56</v>
      </c>
      <c r="I22" s="36">
        <v>22.02</v>
      </c>
      <c r="J22" s="27">
        <v>48000</v>
      </c>
      <c r="K22" s="28">
        <v>18200</v>
      </c>
      <c r="L22" s="28">
        <v>50000</v>
      </c>
      <c r="M22" s="29" t="s">
        <v>51</v>
      </c>
      <c r="N22" s="30" t="s">
        <v>50</v>
      </c>
      <c r="O22" s="28">
        <v>257</v>
      </c>
      <c r="P22" s="28">
        <v>53000</v>
      </c>
      <c r="Q22" s="29" t="s">
        <v>51</v>
      </c>
      <c r="R22" s="30" t="s">
        <v>50</v>
      </c>
      <c r="S22" s="31">
        <v>13.2</v>
      </c>
      <c r="T22" s="31"/>
      <c r="U22" s="32" t="s">
        <v>81</v>
      </c>
      <c r="V22" s="8"/>
    </row>
    <row r="23" spans="1:22" s="9" customFormat="1" ht="36" customHeight="1">
      <c r="A23" s="33"/>
      <c r="B23" s="34" t="s">
        <v>82</v>
      </c>
      <c r="C23" s="25" t="s">
        <v>83</v>
      </c>
      <c r="D23" s="30" t="s">
        <v>55</v>
      </c>
      <c r="E23" s="24" t="s">
        <v>84</v>
      </c>
      <c r="F23" s="35">
        <v>80.9</v>
      </c>
      <c r="G23" s="36">
        <v>82.42</v>
      </c>
      <c r="H23" s="26">
        <v>6.71</v>
      </c>
      <c r="I23" s="36">
        <v>2.21</v>
      </c>
      <c r="J23" s="27">
        <v>4600</v>
      </c>
      <c r="K23" s="28">
        <v>1200</v>
      </c>
      <c r="L23" s="28">
        <v>4750</v>
      </c>
      <c r="M23" s="29" t="s">
        <v>51</v>
      </c>
      <c r="N23" s="30" t="s">
        <v>50</v>
      </c>
      <c r="O23" s="28">
        <v>514</v>
      </c>
      <c r="P23" s="28">
        <v>4850</v>
      </c>
      <c r="Q23" s="29" t="s">
        <v>51</v>
      </c>
      <c r="R23" s="30" t="s">
        <v>50</v>
      </c>
      <c r="S23" s="31">
        <v>11</v>
      </c>
      <c r="T23" s="31"/>
      <c r="U23" s="32" t="s">
        <v>85</v>
      </c>
      <c r="V23" s="8"/>
    </row>
    <row r="24" spans="1:22" s="9" customFormat="1" ht="36" customHeight="1">
      <c r="A24" s="33"/>
      <c r="B24" s="34" t="s">
        <v>86</v>
      </c>
      <c r="C24" s="25" t="s">
        <v>87</v>
      </c>
      <c r="D24" s="30" t="s">
        <v>55</v>
      </c>
      <c r="E24" s="24" t="s">
        <v>55</v>
      </c>
      <c r="F24" s="35">
        <v>150.7</v>
      </c>
      <c r="G24" s="36">
        <v>155.5</v>
      </c>
      <c r="H24" s="26">
        <v>8.3</v>
      </c>
      <c r="I24" s="36">
        <v>1.63</v>
      </c>
      <c r="J24" s="27">
        <v>10200</v>
      </c>
      <c r="K24" s="28">
        <v>1700</v>
      </c>
      <c r="L24" s="28">
        <v>5250</v>
      </c>
      <c r="M24" s="29" t="s">
        <v>51</v>
      </c>
      <c r="N24" s="30" t="s">
        <v>57</v>
      </c>
      <c r="O24" s="28">
        <v>720</v>
      </c>
      <c r="P24" s="28">
        <v>11200</v>
      </c>
      <c r="Q24" s="29" t="s">
        <v>51</v>
      </c>
      <c r="R24" s="30" t="s">
        <v>50</v>
      </c>
      <c r="S24" s="31">
        <v>11</v>
      </c>
      <c r="T24" s="31"/>
      <c r="U24" s="32" t="s">
        <v>88</v>
      </c>
      <c r="V24" s="8"/>
    </row>
    <row r="25" spans="1:22" s="9" customFormat="1" ht="36" customHeight="1">
      <c r="A25" s="33"/>
      <c r="B25" s="34" t="s">
        <v>89</v>
      </c>
      <c r="C25" s="25" t="s">
        <v>90</v>
      </c>
      <c r="D25" s="30" t="s">
        <v>55</v>
      </c>
      <c r="E25" s="24" t="s">
        <v>55</v>
      </c>
      <c r="F25" s="35">
        <v>37.7</v>
      </c>
      <c r="G25" s="36">
        <v>38.6</v>
      </c>
      <c r="H25" s="26">
        <v>8.6</v>
      </c>
      <c r="I25" s="36">
        <v>2.47</v>
      </c>
      <c r="J25" s="27">
        <v>2610</v>
      </c>
      <c r="K25" s="28">
        <v>560</v>
      </c>
      <c r="L25" s="28">
        <v>2800</v>
      </c>
      <c r="M25" s="29" t="s">
        <v>51</v>
      </c>
      <c r="N25" s="30" t="s">
        <v>50</v>
      </c>
      <c r="O25" s="28">
        <v>360</v>
      </c>
      <c r="P25" s="28">
        <v>3000</v>
      </c>
      <c r="Q25" s="29" t="s">
        <v>51</v>
      </c>
      <c r="R25" s="30" t="s">
        <v>50</v>
      </c>
      <c r="S25" s="31">
        <v>11.5</v>
      </c>
      <c r="T25" s="31"/>
      <c r="U25" s="32" t="s">
        <v>91</v>
      </c>
      <c r="V25" s="8"/>
    </row>
    <row r="26" spans="1:22" s="9" customFormat="1" ht="36" customHeight="1">
      <c r="A26" s="33"/>
      <c r="B26" s="34" t="s">
        <v>92</v>
      </c>
      <c r="C26" s="25" t="s">
        <v>93</v>
      </c>
      <c r="D26" s="30" t="s">
        <v>55</v>
      </c>
      <c r="E26" s="43" t="s">
        <v>94</v>
      </c>
      <c r="F26" s="35">
        <v>37.7</v>
      </c>
      <c r="G26" s="36">
        <v>39.4</v>
      </c>
      <c r="H26" s="26">
        <v>80</v>
      </c>
      <c r="I26" s="36">
        <v>9.08</v>
      </c>
      <c r="J26" s="27">
        <v>25600</v>
      </c>
      <c r="K26" s="28">
        <v>2200</v>
      </c>
      <c r="L26" s="28">
        <v>13900</v>
      </c>
      <c r="M26" s="29" t="s">
        <v>51</v>
      </c>
      <c r="N26" s="30" t="s">
        <v>57</v>
      </c>
      <c r="O26" s="28">
        <v>300</v>
      </c>
      <c r="P26" s="28">
        <v>15000</v>
      </c>
      <c r="Q26" s="29" t="s">
        <v>51</v>
      </c>
      <c r="R26" s="30" t="s">
        <v>57</v>
      </c>
      <c r="S26" s="31">
        <v>11</v>
      </c>
      <c r="T26" s="31"/>
      <c r="U26" s="32" t="s">
        <v>95</v>
      </c>
      <c r="V26" s="8"/>
    </row>
    <row r="27" spans="1:22" s="9" customFormat="1" ht="36" customHeight="1">
      <c r="A27" s="33"/>
      <c r="B27" s="34" t="s">
        <v>96</v>
      </c>
      <c r="C27" s="25" t="s">
        <v>97</v>
      </c>
      <c r="D27" s="30" t="s">
        <v>55</v>
      </c>
      <c r="E27" s="24" t="s">
        <v>55</v>
      </c>
      <c r="F27" s="35">
        <v>28.2</v>
      </c>
      <c r="G27" s="36">
        <v>30</v>
      </c>
      <c r="H27" s="26">
        <v>80</v>
      </c>
      <c r="I27" s="36">
        <v>12.21</v>
      </c>
      <c r="J27" s="27">
        <v>19200</v>
      </c>
      <c r="K27" s="28">
        <v>1900</v>
      </c>
      <c r="L27" s="28">
        <v>20800</v>
      </c>
      <c r="M27" s="29" t="s">
        <v>51</v>
      </c>
      <c r="N27" s="30" t="s">
        <v>50</v>
      </c>
      <c r="O27" s="28">
        <v>200</v>
      </c>
      <c r="P27" s="28">
        <v>22500</v>
      </c>
      <c r="Q27" s="29" t="s">
        <v>51</v>
      </c>
      <c r="R27" s="30" t="s">
        <v>50</v>
      </c>
      <c r="S27" s="31">
        <v>11</v>
      </c>
      <c r="T27" s="31"/>
      <c r="U27" s="32" t="s">
        <v>98</v>
      </c>
      <c r="V27" s="8"/>
    </row>
    <row r="28" spans="1:22" s="9" customFormat="1" ht="36" customHeight="1">
      <c r="A28" s="33"/>
      <c r="B28" s="34" t="s">
        <v>99</v>
      </c>
      <c r="C28" s="25" t="s">
        <v>100</v>
      </c>
      <c r="D28" s="30" t="s">
        <v>55</v>
      </c>
      <c r="E28" s="24" t="s">
        <v>101</v>
      </c>
      <c r="F28" s="35">
        <v>129.95</v>
      </c>
      <c r="G28" s="36">
        <v>130.21</v>
      </c>
      <c r="H28" s="26">
        <v>16</v>
      </c>
      <c r="I28" s="44">
        <v>7.309</v>
      </c>
      <c r="J28" s="27">
        <v>17500</v>
      </c>
      <c r="K28" s="28">
        <v>8100</v>
      </c>
      <c r="L28" s="28">
        <v>9100</v>
      </c>
      <c r="M28" s="29" t="s">
        <v>51</v>
      </c>
      <c r="N28" s="30" t="s">
        <v>57</v>
      </c>
      <c r="O28" s="28">
        <v>600</v>
      </c>
      <c r="P28" s="28">
        <v>10000</v>
      </c>
      <c r="Q28" s="29" t="s">
        <v>51</v>
      </c>
      <c r="R28" s="30" t="s">
        <v>57</v>
      </c>
      <c r="S28" s="31">
        <v>6.6</v>
      </c>
      <c r="T28" s="31"/>
      <c r="U28" s="32" t="s">
        <v>102</v>
      </c>
      <c r="V28" s="8"/>
    </row>
    <row r="29" spans="1:22" s="9" customFormat="1" ht="36" customHeight="1">
      <c r="A29" s="33"/>
      <c r="B29" s="34" t="s">
        <v>103</v>
      </c>
      <c r="C29" s="25" t="s">
        <v>104</v>
      </c>
      <c r="D29" s="45" t="s">
        <v>105</v>
      </c>
      <c r="E29" s="24" t="s">
        <v>107</v>
      </c>
      <c r="F29" s="35" t="s">
        <v>108</v>
      </c>
      <c r="G29" s="36" t="s">
        <v>108</v>
      </c>
      <c r="H29" s="26" t="s">
        <v>108</v>
      </c>
      <c r="I29" s="36" t="s">
        <v>108</v>
      </c>
      <c r="J29" s="27">
        <v>250000</v>
      </c>
      <c r="K29" s="28">
        <v>250000</v>
      </c>
      <c r="L29" s="28">
        <v>250000</v>
      </c>
      <c r="M29" s="29" t="s">
        <v>51</v>
      </c>
      <c r="N29" s="30" t="s">
        <v>50</v>
      </c>
      <c r="O29" s="28">
        <v>3600</v>
      </c>
      <c r="P29" s="28">
        <v>280000</v>
      </c>
      <c r="Q29" s="29" t="s">
        <v>51</v>
      </c>
      <c r="R29" s="30" t="s">
        <v>50</v>
      </c>
      <c r="S29" s="31">
        <v>19</v>
      </c>
      <c r="T29" s="31"/>
      <c r="U29" s="32" t="s">
        <v>109</v>
      </c>
      <c r="V29" s="8"/>
    </row>
    <row r="30" spans="1:22" s="9" customFormat="1" ht="18" customHeight="1">
      <c r="A30" s="225"/>
      <c r="B30" s="228" t="s">
        <v>110</v>
      </c>
      <c r="C30" s="226" t="s">
        <v>111</v>
      </c>
      <c r="D30" s="233" t="s">
        <v>55</v>
      </c>
      <c r="E30" s="228" t="s">
        <v>107</v>
      </c>
      <c r="F30" s="222" t="s">
        <v>108</v>
      </c>
      <c r="G30" s="222" t="s">
        <v>108</v>
      </c>
      <c r="H30" s="222" t="s">
        <v>108</v>
      </c>
      <c r="I30" s="222" t="s">
        <v>108</v>
      </c>
      <c r="J30" s="27">
        <v>500000</v>
      </c>
      <c r="K30" s="28">
        <v>500000</v>
      </c>
      <c r="L30" s="28">
        <v>500000</v>
      </c>
      <c r="M30" s="29" t="s">
        <v>51</v>
      </c>
      <c r="N30" s="30" t="s">
        <v>50</v>
      </c>
      <c r="O30" s="223">
        <v>3600</v>
      </c>
      <c r="P30" s="28">
        <v>556000</v>
      </c>
      <c r="Q30" s="29" t="s">
        <v>51</v>
      </c>
      <c r="R30" s="30" t="s">
        <v>50</v>
      </c>
      <c r="S30" s="38">
        <v>20</v>
      </c>
      <c r="T30" s="31"/>
      <c r="U30" s="32" t="s">
        <v>112</v>
      </c>
      <c r="V30" s="8"/>
    </row>
    <row r="31" spans="1:22" s="9" customFormat="1" ht="18" customHeight="1">
      <c r="A31" s="225"/>
      <c r="B31" s="224"/>
      <c r="C31" s="224"/>
      <c r="D31" s="224"/>
      <c r="E31" s="224"/>
      <c r="F31" s="234"/>
      <c r="G31" s="234"/>
      <c r="H31" s="234"/>
      <c r="I31" s="234"/>
      <c r="J31" s="27">
        <v>700000</v>
      </c>
      <c r="K31" s="28">
        <v>700000</v>
      </c>
      <c r="L31" s="28">
        <v>700000</v>
      </c>
      <c r="M31" s="29" t="s">
        <v>51</v>
      </c>
      <c r="N31" s="30" t="s">
        <v>50</v>
      </c>
      <c r="O31" s="224"/>
      <c r="P31" s="28">
        <v>780000</v>
      </c>
      <c r="Q31" s="29" t="s">
        <v>51</v>
      </c>
      <c r="R31" s="30" t="s">
        <v>50</v>
      </c>
      <c r="S31" s="38">
        <v>25</v>
      </c>
      <c r="T31" s="31"/>
      <c r="U31" s="32" t="s">
        <v>113</v>
      </c>
      <c r="V31" s="8"/>
    </row>
    <row r="32" spans="1:22" s="9" customFormat="1" ht="36" customHeight="1">
      <c r="A32" s="33" t="s">
        <v>114</v>
      </c>
      <c r="B32" s="34" t="s">
        <v>115</v>
      </c>
      <c r="C32" s="25" t="s">
        <v>116</v>
      </c>
      <c r="D32" s="30" t="s">
        <v>31</v>
      </c>
      <c r="E32" s="24" t="s">
        <v>117</v>
      </c>
      <c r="F32" s="35">
        <v>64.7</v>
      </c>
      <c r="G32" s="36">
        <v>64.7</v>
      </c>
      <c r="H32" s="46">
        <v>0.278</v>
      </c>
      <c r="I32" s="46">
        <v>0.278</v>
      </c>
      <c r="J32" s="27">
        <v>130</v>
      </c>
      <c r="K32" s="28">
        <v>130</v>
      </c>
      <c r="L32" s="28">
        <v>208</v>
      </c>
      <c r="M32" s="29" t="s">
        <v>51</v>
      </c>
      <c r="N32" s="30" t="s">
        <v>50</v>
      </c>
      <c r="O32" s="28">
        <v>900</v>
      </c>
      <c r="P32" s="28">
        <v>167</v>
      </c>
      <c r="Q32" s="29" t="s">
        <v>51</v>
      </c>
      <c r="R32" s="30" t="s">
        <v>50</v>
      </c>
      <c r="S32" s="31">
        <v>3.5</v>
      </c>
      <c r="T32" s="31"/>
      <c r="U32" s="32" t="s">
        <v>118</v>
      </c>
      <c r="V32" s="8"/>
    </row>
    <row r="33" spans="1:22" s="9" customFormat="1" ht="36" customHeight="1">
      <c r="A33" s="33"/>
      <c r="B33" s="34" t="s">
        <v>119</v>
      </c>
      <c r="C33" s="25" t="s">
        <v>120</v>
      </c>
      <c r="D33" s="30" t="s">
        <v>55</v>
      </c>
      <c r="E33" s="24" t="s">
        <v>119</v>
      </c>
      <c r="F33" s="35">
        <v>45.4</v>
      </c>
      <c r="G33" s="36">
        <v>45.95</v>
      </c>
      <c r="H33" s="26">
        <v>3.5</v>
      </c>
      <c r="I33" s="36">
        <v>1.32</v>
      </c>
      <c r="J33" s="27">
        <v>1300</v>
      </c>
      <c r="K33" s="28">
        <v>400</v>
      </c>
      <c r="L33" s="28">
        <v>1350</v>
      </c>
      <c r="M33" s="29" t="s">
        <v>51</v>
      </c>
      <c r="N33" s="30" t="s">
        <v>50</v>
      </c>
      <c r="O33" s="28">
        <v>600</v>
      </c>
      <c r="P33" s="28">
        <v>1500</v>
      </c>
      <c r="Q33" s="29" t="s">
        <v>51</v>
      </c>
      <c r="R33" s="30" t="s">
        <v>50</v>
      </c>
      <c r="S33" s="31">
        <v>3.3</v>
      </c>
      <c r="T33" s="31"/>
      <c r="U33" s="47" t="s">
        <v>121</v>
      </c>
      <c r="V33" s="8"/>
    </row>
    <row r="34" spans="1:22" s="9" customFormat="1" ht="36" customHeight="1">
      <c r="A34" s="33"/>
      <c r="B34" s="34" t="s">
        <v>122</v>
      </c>
      <c r="C34" s="25" t="s">
        <v>123</v>
      </c>
      <c r="D34" s="30" t="s">
        <v>55</v>
      </c>
      <c r="E34" s="24" t="s">
        <v>74</v>
      </c>
      <c r="F34" s="35">
        <v>69</v>
      </c>
      <c r="G34" s="36">
        <v>70</v>
      </c>
      <c r="H34" s="26">
        <v>80</v>
      </c>
      <c r="I34" s="36">
        <v>20</v>
      </c>
      <c r="J34" s="27">
        <v>45700</v>
      </c>
      <c r="K34" s="28">
        <v>11400</v>
      </c>
      <c r="L34" s="28">
        <v>26000</v>
      </c>
      <c r="M34" s="29" t="s">
        <v>51</v>
      </c>
      <c r="N34" s="30" t="s">
        <v>57</v>
      </c>
      <c r="O34" s="28">
        <v>200</v>
      </c>
      <c r="P34" s="28">
        <v>30000</v>
      </c>
      <c r="Q34" s="29" t="s">
        <v>51</v>
      </c>
      <c r="R34" s="30" t="s">
        <v>57</v>
      </c>
      <c r="S34" s="31">
        <v>11</v>
      </c>
      <c r="T34" s="31"/>
      <c r="U34" s="32" t="s">
        <v>124</v>
      </c>
      <c r="V34" s="8"/>
    </row>
    <row r="35" spans="1:22" s="9" customFormat="1" ht="12" customHeight="1">
      <c r="A35" s="225"/>
      <c r="B35" s="228" t="s">
        <v>125</v>
      </c>
      <c r="C35" s="226" t="s">
        <v>126</v>
      </c>
      <c r="D35" s="233" t="s">
        <v>127</v>
      </c>
      <c r="E35" s="228" t="s">
        <v>107</v>
      </c>
      <c r="F35" s="222" t="s">
        <v>108</v>
      </c>
      <c r="G35" s="222" t="s">
        <v>108</v>
      </c>
      <c r="H35" s="222" t="s">
        <v>108</v>
      </c>
      <c r="I35" s="222" t="s">
        <v>108</v>
      </c>
      <c r="J35" s="223">
        <v>1660000</v>
      </c>
      <c r="K35" s="223">
        <v>1660000</v>
      </c>
      <c r="L35" s="28">
        <v>340000</v>
      </c>
      <c r="M35" s="29" t="s">
        <v>51</v>
      </c>
      <c r="N35" s="30" t="s">
        <v>50</v>
      </c>
      <c r="O35" s="28">
        <v>1800</v>
      </c>
      <c r="P35" s="28">
        <v>400000</v>
      </c>
      <c r="Q35" s="29" t="s">
        <v>51</v>
      </c>
      <c r="R35" s="30" t="s">
        <v>50</v>
      </c>
      <c r="S35" s="31">
        <v>17</v>
      </c>
      <c r="T35" s="31"/>
      <c r="U35" s="32" t="s">
        <v>128</v>
      </c>
      <c r="V35" s="8"/>
    </row>
    <row r="36" spans="1:22" s="9" customFormat="1" ht="12" customHeight="1">
      <c r="A36" s="225"/>
      <c r="B36" s="224"/>
      <c r="C36" s="224"/>
      <c r="D36" s="224"/>
      <c r="E36" s="224"/>
      <c r="F36" s="224"/>
      <c r="G36" s="224"/>
      <c r="H36" s="224"/>
      <c r="I36" s="224"/>
      <c r="J36" s="224"/>
      <c r="K36" s="224"/>
      <c r="L36" s="28">
        <v>500000</v>
      </c>
      <c r="M36" s="29" t="s">
        <v>51</v>
      </c>
      <c r="N36" s="30" t="s">
        <v>50</v>
      </c>
      <c r="O36" s="28">
        <v>1800</v>
      </c>
      <c r="P36" s="28">
        <v>560000</v>
      </c>
      <c r="Q36" s="29" t="s">
        <v>51</v>
      </c>
      <c r="R36" s="30" t="s">
        <v>50</v>
      </c>
      <c r="S36" s="31">
        <v>17</v>
      </c>
      <c r="T36" s="31"/>
      <c r="U36" s="32" t="s">
        <v>129</v>
      </c>
      <c r="V36" s="8"/>
    </row>
    <row r="37" spans="1:22" s="9" customFormat="1" ht="12" customHeight="1">
      <c r="A37" s="225"/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8">
        <v>826000</v>
      </c>
      <c r="M37" s="29" t="s">
        <v>51</v>
      </c>
      <c r="N37" s="30" t="s">
        <v>50</v>
      </c>
      <c r="O37" s="28">
        <v>1800</v>
      </c>
      <c r="P37" s="28">
        <v>920000</v>
      </c>
      <c r="Q37" s="29" t="s">
        <v>51</v>
      </c>
      <c r="R37" s="30" t="s">
        <v>50</v>
      </c>
      <c r="S37" s="31">
        <v>22</v>
      </c>
      <c r="T37" s="31"/>
      <c r="U37" s="32" t="s">
        <v>130</v>
      </c>
      <c r="V37" s="8"/>
    </row>
    <row r="38" spans="1:22" s="9" customFormat="1" ht="12" customHeight="1">
      <c r="A38" s="225"/>
      <c r="B38" s="228" t="s">
        <v>131</v>
      </c>
      <c r="C38" s="226" t="s">
        <v>132</v>
      </c>
      <c r="D38" s="233" t="s">
        <v>55</v>
      </c>
      <c r="E38" s="228" t="s">
        <v>107</v>
      </c>
      <c r="F38" s="222" t="s">
        <v>108</v>
      </c>
      <c r="G38" s="222" t="s">
        <v>108</v>
      </c>
      <c r="H38" s="222" t="s">
        <v>108</v>
      </c>
      <c r="I38" s="222" t="s">
        <v>108</v>
      </c>
      <c r="J38" s="223">
        <v>3392000</v>
      </c>
      <c r="K38" s="223">
        <v>3392000</v>
      </c>
      <c r="L38" s="28">
        <v>826000</v>
      </c>
      <c r="M38" s="29" t="s">
        <v>51</v>
      </c>
      <c r="N38" s="30" t="s">
        <v>50</v>
      </c>
      <c r="O38" s="28">
        <v>1800</v>
      </c>
      <c r="P38" s="28">
        <v>920000</v>
      </c>
      <c r="Q38" s="29" t="s">
        <v>51</v>
      </c>
      <c r="R38" s="30" t="s">
        <v>50</v>
      </c>
      <c r="S38" s="31">
        <v>22</v>
      </c>
      <c r="T38" s="31"/>
      <c r="U38" s="32" t="s">
        <v>133</v>
      </c>
      <c r="V38" s="8"/>
    </row>
    <row r="39" spans="1:22" s="9" customFormat="1" ht="12" customHeight="1">
      <c r="A39" s="225"/>
      <c r="B39" s="224"/>
      <c r="C39" s="224"/>
      <c r="D39" s="224"/>
      <c r="E39" s="224"/>
      <c r="F39" s="224"/>
      <c r="G39" s="224"/>
      <c r="H39" s="224"/>
      <c r="I39" s="224"/>
      <c r="J39" s="224"/>
      <c r="K39" s="224"/>
      <c r="L39" s="28">
        <v>826000</v>
      </c>
      <c r="M39" s="29" t="s">
        <v>51</v>
      </c>
      <c r="N39" s="30" t="s">
        <v>50</v>
      </c>
      <c r="O39" s="28">
        <v>1800</v>
      </c>
      <c r="P39" s="28">
        <v>920000</v>
      </c>
      <c r="Q39" s="29" t="s">
        <v>51</v>
      </c>
      <c r="R39" s="30" t="s">
        <v>50</v>
      </c>
      <c r="S39" s="31">
        <v>22</v>
      </c>
      <c r="T39" s="31"/>
      <c r="U39" s="32" t="s">
        <v>134</v>
      </c>
      <c r="V39" s="8"/>
    </row>
    <row r="40" spans="1:22" s="9" customFormat="1" ht="12" customHeight="1">
      <c r="A40" s="225"/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8">
        <v>870000</v>
      </c>
      <c r="M40" s="29" t="s">
        <v>51</v>
      </c>
      <c r="N40" s="30" t="s">
        <v>50</v>
      </c>
      <c r="O40" s="28">
        <v>1800</v>
      </c>
      <c r="P40" s="28">
        <v>970000</v>
      </c>
      <c r="Q40" s="29" t="s">
        <v>51</v>
      </c>
      <c r="R40" s="30" t="s">
        <v>50</v>
      </c>
      <c r="S40" s="31">
        <v>23</v>
      </c>
      <c r="T40" s="31"/>
      <c r="U40" s="32" t="s">
        <v>135</v>
      </c>
      <c r="V40" s="8"/>
    </row>
    <row r="41" spans="1:22" s="9" customFormat="1" ht="12" customHeight="1">
      <c r="A41" s="225"/>
      <c r="B41" s="224"/>
      <c r="C41" s="224"/>
      <c r="D41" s="224"/>
      <c r="E41" s="224"/>
      <c r="F41" s="224"/>
      <c r="G41" s="224"/>
      <c r="H41" s="224"/>
      <c r="I41" s="224"/>
      <c r="J41" s="224"/>
      <c r="K41" s="224"/>
      <c r="L41" s="28">
        <v>870000</v>
      </c>
      <c r="M41" s="29" t="s">
        <v>51</v>
      </c>
      <c r="N41" s="30" t="s">
        <v>50</v>
      </c>
      <c r="O41" s="28">
        <v>1800</v>
      </c>
      <c r="P41" s="28">
        <v>970000</v>
      </c>
      <c r="Q41" s="29" t="s">
        <v>51</v>
      </c>
      <c r="R41" s="30" t="s">
        <v>50</v>
      </c>
      <c r="S41" s="31">
        <v>23</v>
      </c>
      <c r="T41" s="31"/>
      <c r="U41" s="32" t="s">
        <v>136</v>
      </c>
      <c r="V41" s="8"/>
    </row>
    <row r="42" spans="1:22" s="9" customFormat="1" ht="12" customHeight="1">
      <c r="A42" s="225"/>
      <c r="B42" s="228" t="s">
        <v>137</v>
      </c>
      <c r="C42" s="226" t="s">
        <v>138</v>
      </c>
      <c r="D42" s="233" t="s">
        <v>55</v>
      </c>
      <c r="E42" s="233" t="s">
        <v>107</v>
      </c>
      <c r="F42" s="222" t="s">
        <v>108</v>
      </c>
      <c r="G42" s="222" t="s">
        <v>108</v>
      </c>
      <c r="H42" s="222" t="s">
        <v>108</v>
      </c>
      <c r="I42" s="222" t="s">
        <v>108</v>
      </c>
      <c r="J42" s="223">
        <v>4710000</v>
      </c>
      <c r="K42" s="223">
        <v>4710000</v>
      </c>
      <c r="L42" s="28">
        <v>1175000</v>
      </c>
      <c r="M42" s="29" t="s">
        <v>51</v>
      </c>
      <c r="N42" s="30" t="s">
        <v>50</v>
      </c>
      <c r="O42" s="28">
        <v>1800</v>
      </c>
      <c r="P42" s="28">
        <v>1300000</v>
      </c>
      <c r="Q42" s="29" t="s">
        <v>51</v>
      </c>
      <c r="R42" s="30" t="s">
        <v>50</v>
      </c>
      <c r="S42" s="31">
        <v>24</v>
      </c>
      <c r="T42" s="31"/>
      <c r="U42" s="32" t="s">
        <v>139</v>
      </c>
      <c r="V42" s="8"/>
    </row>
    <row r="43" spans="1:22" s="9" customFormat="1" ht="12" customHeight="1">
      <c r="A43" s="225"/>
      <c r="B43" s="224"/>
      <c r="C43" s="224"/>
      <c r="D43" s="224"/>
      <c r="E43" s="233"/>
      <c r="F43" s="224"/>
      <c r="G43" s="224"/>
      <c r="H43" s="224"/>
      <c r="I43" s="224"/>
      <c r="J43" s="224"/>
      <c r="K43" s="224"/>
      <c r="L43" s="28">
        <v>1175000</v>
      </c>
      <c r="M43" s="29" t="s">
        <v>51</v>
      </c>
      <c r="N43" s="30" t="s">
        <v>50</v>
      </c>
      <c r="O43" s="28">
        <v>1800</v>
      </c>
      <c r="P43" s="28">
        <v>1300000</v>
      </c>
      <c r="Q43" s="29" t="s">
        <v>51</v>
      </c>
      <c r="R43" s="30" t="s">
        <v>50</v>
      </c>
      <c r="S43" s="31">
        <v>24</v>
      </c>
      <c r="T43" s="31"/>
      <c r="U43" s="32" t="s">
        <v>140</v>
      </c>
      <c r="V43" s="8"/>
    </row>
    <row r="44" spans="1:22" s="9" customFormat="1" ht="12" customHeight="1">
      <c r="A44" s="225"/>
      <c r="B44" s="224"/>
      <c r="C44" s="224"/>
      <c r="D44" s="224"/>
      <c r="E44" s="233"/>
      <c r="F44" s="224"/>
      <c r="G44" s="224"/>
      <c r="H44" s="224"/>
      <c r="I44" s="224"/>
      <c r="J44" s="224"/>
      <c r="K44" s="224"/>
      <c r="L44" s="28">
        <v>1180000</v>
      </c>
      <c r="M44" s="29" t="s">
        <v>51</v>
      </c>
      <c r="N44" s="30" t="s">
        <v>50</v>
      </c>
      <c r="O44" s="28">
        <v>1800</v>
      </c>
      <c r="P44" s="28">
        <v>1310000</v>
      </c>
      <c r="Q44" s="29" t="s">
        <v>51</v>
      </c>
      <c r="R44" s="30" t="s">
        <v>50</v>
      </c>
      <c r="S44" s="31">
        <v>24</v>
      </c>
      <c r="T44" s="31"/>
      <c r="U44" s="32" t="s">
        <v>141</v>
      </c>
      <c r="V44" s="8"/>
    </row>
    <row r="45" spans="1:22" s="9" customFormat="1" ht="12" customHeight="1">
      <c r="A45" s="225"/>
      <c r="B45" s="224"/>
      <c r="C45" s="224"/>
      <c r="D45" s="224"/>
      <c r="E45" s="233"/>
      <c r="F45" s="224"/>
      <c r="G45" s="224"/>
      <c r="H45" s="224"/>
      <c r="I45" s="224"/>
      <c r="J45" s="224"/>
      <c r="K45" s="224"/>
      <c r="L45" s="28">
        <v>1180000</v>
      </c>
      <c r="M45" s="29" t="s">
        <v>51</v>
      </c>
      <c r="N45" s="30" t="s">
        <v>50</v>
      </c>
      <c r="O45" s="28">
        <v>1800</v>
      </c>
      <c r="P45" s="28">
        <v>1310000</v>
      </c>
      <c r="Q45" s="29" t="s">
        <v>51</v>
      </c>
      <c r="R45" s="30" t="s">
        <v>50</v>
      </c>
      <c r="S45" s="31">
        <v>24</v>
      </c>
      <c r="T45" s="31"/>
      <c r="U45" s="32" t="s">
        <v>142</v>
      </c>
      <c r="V45" s="8"/>
    </row>
    <row r="46" spans="1:22" s="9" customFormat="1" ht="36" customHeight="1">
      <c r="A46" s="33" t="s">
        <v>143</v>
      </c>
      <c r="B46" s="34" t="s">
        <v>144</v>
      </c>
      <c r="C46" s="25" t="s">
        <v>145</v>
      </c>
      <c r="D46" s="30" t="s">
        <v>31</v>
      </c>
      <c r="E46" s="24" t="s">
        <v>101</v>
      </c>
      <c r="F46" s="35">
        <v>136.03</v>
      </c>
      <c r="G46" s="36">
        <v>116.1</v>
      </c>
      <c r="H46" s="26">
        <v>16</v>
      </c>
      <c r="I46" s="36">
        <v>7.31</v>
      </c>
      <c r="J46" s="27">
        <v>18000</v>
      </c>
      <c r="K46" s="28">
        <v>6800</v>
      </c>
      <c r="L46" s="28">
        <v>9500</v>
      </c>
      <c r="M46" s="29" t="s">
        <v>51</v>
      </c>
      <c r="N46" s="30" t="s">
        <v>57</v>
      </c>
      <c r="O46" s="28">
        <v>600</v>
      </c>
      <c r="P46" s="28">
        <v>11000</v>
      </c>
      <c r="Q46" s="29" t="s">
        <v>51</v>
      </c>
      <c r="R46" s="30" t="s">
        <v>57</v>
      </c>
      <c r="S46" s="31">
        <v>11</v>
      </c>
      <c r="T46" s="31"/>
      <c r="U46" s="32" t="s">
        <v>146</v>
      </c>
      <c r="V46" s="8"/>
    </row>
    <row r="47" spans="1:22" s="9" customFormat="1" ht="36" customHeight="1">
      <c r="A47" s="33"/>
      <c r="B47" s="34" t="s">
        <v>147</v>
      </c>
      <c r="C47" s="25" t="s">
        <v>148</v>
      </c>
      <c r="D47" s="30" t="s">
        <v>55</v>
      </c>
      <c r="E47" s="24" t="s">
        <v>149</v>
      </c>
      <c r="F47" s="35">
        <v>214.82</v>
      </c>
      <c r="G47" s="36">
        <v>218.83</v>
      </c>
      <c r="H47" s="46">
        <v>1.4</v>
      </c>
      <c r="I47" s="46">
        <v>0.205</v>
      </c>
      <c r="J47" s="27">
        <v>2400</v>
      </c>
      <c r="K47" s="28">
        <v>320</v>
      </c>
      <c r="L47" s="28">
        <v>2520</v>
      </c>
      <c r="M47" s="29" t="s">
        <v>51</v>
      </c>
      <c r="N47" s="30" t="s">
        <v>50</v>
      </c>
      <c r="O47" s="28">
        <v>514</v>
      </c>
      <c r="P47" s="28">
        <v>2500</v>
      </c>
      <c r="Q47" s="29" t="s">
        <v>51</v>
      </c>
      <c r="R47" s="30" t="s">
        <v>50</v>
      </c>
      <c r="S47" s="31">
        <v>6.6</v>
      </c>
      <c r="T47" s="31"/>
      <c r="U47" s="32" t="s">
        <v>150</v>
      </c>
      <c r="V47" s="8"/>
    </row>
    <row r="48" spans="1:22" s="9" customFormat="1" ht="36" customHeight="1">
      <c r="A48" s="33"/>
      <c r="B48" s="34" t="s">
        <v>151</v>
      </c>
      <c r="C48" s="25" t="s">
        <v>152</v>
      </c>
      <c r="D48" s="30" t="s">
        <v>55</v>
      </c>
      <c r="E48" s="24" t="s">
        <v>153</v>
      </c>
      <c r="F48" s="35">
        <v>298.4</v>
      </c>
      <c r="G48" s="36">
        <v>315.4</v>
      </c>
      <c r="H48" s="26">
        <v>5</v>
      </c>
      <c r="I48" s="36">
        <v>0.57</v>
      </c>
      <c r="J48" s="27">
        <v>12300</v>
      </c>
      <c r="K48" s="28">
        <v>1400</v>
      </c>
      <c r="L48" s="28">
        <v>12800</v>
      </c>
      <c r="M48" s="29" t="s">
        <v>51</v>
      </c>
      <c r="N48" s="30" t="s">
        <v>50</v>
      </c>
      <c r="O48" s="28">
        <v>450</v>
      </c>
      <c r="P48" s="28">
        <v>13700</v>
      </c>
      <c r="Q48" s="29" t="s">
        <v>51</v>
      </c>
      <c r="R48" s="30" t="s">
        <v>50</v>
      </c>
      <c r="S48" s="31">
        <v>6.6</v>
      </c>
      <c r="T48" s="31"/>
      <c r="U48" s="32" t="s">
        <v>154</v>
      </c>
      <c r="V48" s="8"/>
    </row>
    <row r="49" spans="1:22" s="9" customFormat="1" ht="36" customHeight="1">
      <c r="A49" s="33"/>
      <c r="B49" s="34" t="s">
        <v>155</v>
      </c>
      <c r="C49" s="25" t="s">
        <v>156</v>
      </c>
      <c r="D49" s="30" t="s">
        <v>55</v>
      </c>
      <c r="E49" s="24" t="s">
        <v>101</v>
      </c>
      <c r="F49" s="35">
        <v>110</v>
      </c>
      <c r="G49" s="36">
        <v>117.1</v>
      </c>
      <c r="H49" s="26">
        <v>15</v>
      </c>
      <c r="I49" s="36">
        <v>4.34</v>
      </c>
      <c r="J49" s="27">
        <v>14000</v>
      </c>
      <c r="K49" s="28">
        <v>2920</v>
      </c>
      <c r="L49" s="28">
        <v>14800</v>
      </c>
      <c r="M49" s="29" t="s">
        <v>51</v>
      </c>
      <c r="N49" s="30" t="s">
        <v>50</v>
      </c>
      <c r="O49" s="28">
        <v>514</v>
      </c>
      <c r="P49" s="28">
        <v>15600</v>
      </c>
      <c r="Q49" s="29" t="s">
        <v>51</v>
      </c>
      <c r="R49" s="30" t="s">
        <v>50</v>
      </c>
      <c r="S49" s="31">
        <v>6.6</v>
      </c>
      <c r="T49" s="31"/>
      <c r="U49" s="32" t="s">
        <v>157</v>
      </c>
      <c r="V49" s="8"/>
    </row>
    <row r="50" spans="1:22" s="9" customFormat="1" ht="36" customHeight="1">
      <c r="A50" s="33"/>
      <c r="B50" s="34" t="s">
        <v>158</v>
      </c>
      <c r="C50" s="25" t="s">
        <v>159</v>
      </c>
      <c r="D50" s="30" t="s">
        <v>55</v>
      </c>
      <c r="E50" s="24" t="s">
        <v>160</v>
      </c>
      <c r="F50" s="35">
        <v>52.3</v>
      </c>
      <c r="G50" s="36">
        <v>43.18</v>
      </c>
      <c r="H50" s="26">
        <v>4.5</v>
      </c>
      <c r="I50" s="36">
        <v>0.6</v>
      </c>
      <c r="J50" s="27">
        <v>1900</v>
      </c>
      <c r="K50" s="28">
        <v>39</v>
      </c>
      <c r="L50" s="28">
        <v>2000</v>
      </c>
      <c r="M50" s="29" t="s">
        <v>51</v>
      </c>
      <c r="N50" s="30" t="s">
        <v>50</v>
      </c>
      <c r="O50" s="28">
        <v>600</v>
      </c>
      <c r="P50" s="28">
        <v>2000</v>
      </c>
      <c r="Q50" s="29" t="s">
        <v>51</v>
      </c>
      <c r="R50" s="30" t="s">
        <v>50</v>
      </c>
      <c r="S50" s="31">
        <v>6.6</v>
      </c>
      <c r="T50" s="31"/>
      <c r="U50" s="32" t="s">
        <v>161</v>
      </c>
      <c r="V50" s="8"/>
    </row>
    <row r="51" spans="1:22" s="9" customFormat="1" ht="36" customHeight="1">
      <c r="A51" s="33"/>
      <c r="B51" s="34" t="s">
        <v>162</v>
      </c>
      <c r="C51" s="25" t="s">
        <v>163</v>
      </c>
      <c r="D51" s="30" t="s">
        <v>55</v>
      </c>
      <c r="E51" s="24" t="s">
        <v>164</v>
      </c>
      <c r="F51" s="35">
        <v>54.4</v>
      </c>
      <c r="G51" s="36">
        <v>43.62</v>
      </c>
      <c r="H51" s="26">
        <v>3.2</v>
      </c>
      <c r="I51" s="36">
        <v>1.39</v>
      </c>
      <c r="J51" s="27">
        <v>1400</v>
      </c>
      <c r="K51" s="28">
        <v>380</v>
      </c>
      <c r="L51" s="28">
        <v>1490</v>
      </c>
      <c r="M51" s="29" t="s">
        <v>51</v>
      </c>
      <c r="N51" s="30" t="s">
        <v>50</v>
      </c>
      <c r="O51" s="28">
        <v>720</v>
      </c>
      <c r="P51" s="28">
        <v>1500</v>
      </c>
      <c r="Q51" s="29" t="s">
        <v>51</v>
      </c>
      <c r="R51" s="30" t="s">
        <v>50</v>
      </c>
      <c r="S51" s="31">
        <v>6.6</v>
      </c>
      <c r="T51" s="31"/>
      <c r="U51" s="32" t="s">
        <v>165</v>
      </c>
      <c r="V51" s="8"/>
    </row>
    <row r="52" spans="1:22" s="9" customFormat="1" ht="36" customHeight="1">
      <c r="A52" s="33"/>
      <c r="B52" s="34" t="s">
        <v>166</v>
      </c>
      <c r="C52" s="25" t="s">
        <v>167</v>
      </c>
      <c r="D52" s="30" t="s">
        <v>168</v>
      </c>
      <c r="E52" s="24" t="s">
        <v>107</v>
      </c>
      <c r="F52" s="35" t="s">
        <v>108</v>
      </c>
      <c r="G52" s="36" t="s">
        <v>108</v>
      </c>
      <c r="H52" s="26" t="s">
        <v>108</v>
      </c>
      <c r="I52" s="36" t="s">
        <v>108</v>
      </c>
      <c r="J52" s="27">
        <v>1800</v>
      </c>
      <c r="K52" s="28" t="s">
        <v>169</v>
      </c>
      <c r="L52" s="28">
        <v>900</v>
      </c>
      <c r="M52" s="29" t="s">
        <v>51</v>
      </c>
      <c r="N52" s="30" t="s">
        <v>57</v>
      </c>
      <c r="O52" s="48" t="s">
        <v>170</v>
      </c>
      <c r="P52" s="20" t="s">
        <v>171</v>
      </c>
      <c r="Q52" s="29" t="s">
        <v>51</v>
      </c>
      <c r="R52" s="30" t="s">
        <v>57</v>
      </c>
      <c r="S52" s="31">
        <v>0.6</v>
      </c>
      <c r="T52" s="31"/>
      <c r="U52" s="32" t="s">
        <v>172</v>
      </c>
      <c r="V52" s="8"/>
    </row>
    <row r="53" spans="1:22" s="9" customFormat="1" ht="18" customHeight="1">
      <c r="A53" s="225" t="s">
        <v>173</v>
      </c>
      <c r="B53" s="228" t="s">
        <v>174</v>
      </c>
      <c r="C53" s="226" t="s">
        <v>175</v>
      </c>
      <c r="D53" s="233" t="s">
        <v>127</v>
      </c>
      <c r="E53" s="228" t="s">
        <v>107</v>
      </c>
      <c r="F53" s="222" t="s">
        <v>108</v>
      </c>
      <c r="G53" s="222" t="s">
        <v>108</v>
      </c>
      <c r="H53" s="222" t="s">
        <v>108</v>
      </c>
      <c r="I53" s="222" t="s">
        <v>108</v>
      </c>
      <c r="J53" s="223">
        <v>1517000</v>
      </c>
      <c r="K53" s="223">
        <v>1517000</v>
      </c>
      <c r="L53" s="28">
        <v>357026</v>
      </c>
      <c r="M53" s="29" t="s">
        <v>51</v>
      </c>
      <c r="N53" s="30" t="s">
        <v>50</v>
      </c>
      <c r="O53" s="28">
        <v>1800</v>
      </c>
      <c r="P53" s="28">
        <v>420000</v>
      </c>
      <c r="Q53" s="29" t="s">
        <v>51</v>
      </c>
      <c r="R53" s="30" t="s">
        <v>50</v>
      </c>
      <c r="S53" s="31">
        <v>22</v>
      </c>
      <c r="T53" s="31"/>
      <c r="U53" s="32" t="s">
        <v>176</v>
      </c>
      <c r="V53" s="8"/>
    </row>
    <row r="54" spans="1:22" s="9" customFormat="1" ht="18" customHeight="1">
      <c r="A54" s="232"/>
      <c r="B54" s="224"/>
      <c r="C54" s="224"/>
      <c r="D54" s="224"/>
      <c r="E54" s="224"/>
      <c r="F54" s="224"/>
      <c r="G54" s="224"/>
      <c r="H54" s="224"/>
      <c r="I54" s="224"/>
      <c r="J54" s="224"/>
      <c r="K54" s="224"/>
      <c r="L54" s="28">
        <v>1160000</v>
      </c>
      <c r="M54" s="29" t="s">
        <v>51</v>
      </c>
      <c r="N54" s="30" t="s">
        <v>50</v>
      </c>
      <c r="O54" s="28">
        <v>1800</v>
      </c>
      <c r="P54" s="28">
        <v>1300000</v>
      </c>
      <c r="Q54" s="29" t="s">
        <v>51</v>
      </c>
      <c r="R54" s="30" t="s">
        <v>50</v>
      </c>
      <c r="S54" s="31">
        <v>24</v>
      </c>
      <c r="T54" s="31"/>
      <c r="U54" s="32" t="s">
        <v>177</v>
      </c>
      <c r="V54" s="8"/>
    </row>
    <row r="55" spans="1:22" s="9" customFormat="1" ht="36" customHeight="1">
      <c r="A55" s="33" t="s">
        <v>178</v>
      </c>
      <c r="B55" s="34" t="s">
        <v>179</v>
      </c>
      <c r="C55" s="25" t="s">
        <v>180</v>
      </c>
      <c r="D55" s="30" t="s">
        <v>31</v>
      </c>
      <c r="E55" s="24" t="s">
        <v>74</v>
      </c>
      <c r="F55" s="35">
        <v>97.5</v>
      </c>
      <c r="G55" s="36">
        <v>88.93</v>
      </c>
      <c r="H55" s="26">
        <v>266</v>
      </c>
      <c r="I55" s="36">
        <v>20.49</v>
      </c>
      <c r="J55" s="27">
        <v>220000</v>
      </c>
      <c r="K55" s="28">
        <v>8000</v>
      </c>
      <c r="L55" s="28">
        <v>113000</v>
      </c>
      <c r="M55" s="29" t="s">
        <v>51</v>
      </c>
      <c r="N55" s="30" t="s">
        <v>57</v>
      </c>
      <c r="O55" s="28">
        <v>150</v>
      </c>
      <c r="P55" s="28">
        <v>120000</v>
      </c>
      <c r="Q55" s="29" t="s">
        <v>51</v>
      </c>
      <c r="R55" s="30" t="s">
        <v>57</v>
      </c>
      <c r="S55" s="31">
        <v>16.5</v>
      </c>
      <c r="T55" s="31"/>
      <c r="U55" s="32" t="s">
        <v>181</v>
      </c>
      <c r="V55" s="8"/>
    </row>
    <row r="56" spans="1:22" s="9" customFormat="1" ht="36" customHeight="1">
      <c r="A56" s="33"/>
      <c r="B56" s="34" t="s">
        <v>182</v>
      </c>
      <c r="C56" s="25" t="s">
        <v>183</v>
      </c>
      <c r="D56" s="30" t="s">
        <v>55</v>
      </c>
      <c r="E56" s="24" t="s">
        <v>55</v>
      </c>
      <c r="F56" s="35">
        <v>120.1</v>
      </c>
      <c r="G56" s="36">
        <v>120.55</v>
      </c>
      <c r="H56" s="26">
        <v>53</v>
      </c>
      <c r="I56" s="36">
        <v>21.43</v>
      </c>
      <c r="J56" s="27">
        <v>54000</v>
      </c>
      <c r="K56" s="28">
        <v>18300</v>
      </c>
      <c r="L56" s="28">
        <v>58100</v>
      </c>
      <c r="M56" s="29" t="s">
        <v>51</v>
      </c>
      <c r="N56" s="30" t="s">
        <v>50</v>
      </c>
      <c r="O56" s="28">
        <v>257</v>
      </c>
      <c r="P56" s="28">
        <v>60000</v>
      </c>
      <c r="Q56" s="29" t="s">
        <v>51</v>
      </c>
      <c r="R56" s="30" t="s">
        <v>50</v>
      </c>
      <c r="S56" s="31">
        <v>11</v>
      </c>
      <c r="T56" s="31"/>
      <c r="U56" s="32" t="s">
        <v>184</v>
      </c>
      <c r="V56" s="8"/>
    </row>
    <row r="57" spans="1:22" s="9" customFormat="1" ht="18" customHeight="1">
      <c r="A57" s="225" t="s">
        <v>185</v>
      </c>
      <c r="B57" s="49" t="s">
        <v>186</v>
      </c>
      <c r="C57" s="226" t="s">
        <v>187</v>
      </c>
      <c r="D57" s="227" t="s">
        <v>127</v>
      </c>
      <c r="E57" s="228" t="s">
        <v>107</v>
      </c>
      <c r="F57" s="230" t="s">
        <v>188</v>
      </c>
      <c r="G57" s="221" t="s">
        <v>188</v>
      </c>
      <c r="H57" s="222" t="s">
        <v>188</v>
      </c>
      <c r="I57" s="221" t="s">
        <v>188</v>
      </c>
      <c r="J57" s="223">
        <v>165000</v>
      </c>
      <c r="K57" s="220">
        <v>165000</v>
      </c>
      <c r="L57" s="220">
        <v>165000</v>
      </c>
      <c r="M57" s="218" t="s">
        <v>51</v>
      </c>
      <c r="N57" s="219" t="s">
        <v>50</v>
      </c>
      <c r="O57" s="220">
        <v>3600</v>
      </c>
      <c r="P57" s="220">
        <v>200000</v>
      </c>
      <c r="Q57" s="218" t="s">
        <v>51</v>
      </c>
      <c r="R57" s="219" t="s">
        <v>50</v>
      </c>
      <c r="S57" s="215">
        <v>16</v>
      </c>
      <c r="T57" s="31"/>
      <c r="U57" s="32" t="s">
        <v>189</v>
      </c>
      <c r="V57" s="8"/>
    </row>
    <row r="58" spans="1:22" s="9" customFormat="1" ht="15" customHeight="1">
      <c r="A58" s="225"/>
      <c r="B58" s="50" t="s">
        <v>190</v>
      </c>
      <c r="C58" s="226"/>
      <c r="D58" s="227"/>
      <c r="E58" s="229"/>
      <c r="F58" s="231"/>
      <c r="G58" s="221"/>
      <c r="H58" s="222"/>
      <c r="I58" s="221"/>
      <c r="J58" s="223"/>
      <c r="K58" s="220"/>
      <c r="L58" s="220"/>
      <c r="M58" s="218"/>
      <c r="N58" s="219"/>
      <c r="O58" s="220"/>
      <c r="P58" s="220"/>
      <c r="Q58" s="218"/>
      <c r="R58" s="219"/>
      <c r="S58" s="215"/>
      <c r="T58" s="31"/>
      <c r="U58" s="42" t="s">
        <v>191</v>
      </c>
      <c r="V58" s="8"/>
    </row>
    <row r="59" spans="1:22" s="9" customFormat="1" ht="12" customHeight="1">
      <c r="A59" s="225"/>
      <c r="B59" s="50"/>
      <c r="C59" s="25"/>
      <c r="D59" s="30"/>
      <c r="E59" s="51"/>
      <c r="F59" s="52"/>
      <c r="G59" s="36"/>
      <c r="H59" s="26"/>
      <c r="I59" s="36"/>
      <c r="J59" s="27"/>
      <c r="K59" s="28"/>
      <c r="L59" s="28"/>
      <c r="M59" s="29"/>
      <c r="N59" s="39"/>
      <c r="O59" s="28"/>
      <c r="P59" s="28"/>
      <c r="Q59" s="29"/>
      <c r="R59" s="39"/>
      <c r="S59" s="31"/>
      <c r="T59" s="31"/>
      <c r="U59" s="42" t="s">
        <v>192</v>
      </c>
      <c r="V59" s="8"/>
    </row>
    <row r="60" spans="1:22" s="9" customFormat="1" ht="36" customHeight="1">
      <c r="A60" s="53" t="s">
        <v>193</v>
      </c>
      <c r="B60" s="54" t="s">
        <v>194</v>
      </c>
      <c r="C60" s="55" t="s">
        <v>195</v>
      </c>
      <c r="D60" s="56" t="s">
        <v>31</v>
      </c>
      <c r="E60" s="57" t="s">
        <v>196</v>
      </c>
      <c r="F60" s="58">
        <v>97.1</v>
      </c>
      <c r="G60" s="59">
        <v>100.2</v>
      </c>
      <c r="H60" s="60">
        <v>6.3</v>
      </c>
      <c r="I60" s="59">
        <v>1.89</v>
      </c>
      <c r="J60" s="61">
        <v>5000</v>
      </c>
      <c r="K60" s="62">
        <v>1000</v>
      </c>
      <c r="L60" s="62">
        <v>5240</v>
      </c>
      <c r="M60" s="63" t="s">
        <v>51</v>
      </c>
      <c r="N60" s="64" t="s">
        <v>50</v>
      </c>
      <c r="O60" s="62">
        <v>600</v>
      </c>
      <c r="P60" s="62">
        <v>5500</v>
      </c>
      <c r="Q60" s="63" t="s">
        <v>51</v>
      </c>
      <c r="R60" s="64" t="s">
        <v>50</v>
      </c>
      <c r="S60" s="65">
        <v>6.6</v>
      </c>
      <c r="T60" s="65"/>
      <c r="U60" s="66" t="s">
        <v>197</v>
      </c>
      <c r="V60" s="8"/>
    </row>
    <row r="61" spans="1:22" s="9" customFormat="1" ht="13.5">
      <c r="A61" s="216" t="s">
        <v>198</v>
      </c>
      <c r="B61" s="216"/>
      <c r="C61" s="216"/>
      <c r="D61" s="216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8"/>
    </row>
    <row r="62" spans="1:22" s="9" customFormat="1" ht="13.5" customHeight="1">
      <c r="A62" s="217" t="s">
        <v>199</v>
      </c>
      <c r="B62" s="217"/>
      <c r="C62" s="217"/>
      <c r="D62" s="217"/>
      <c r="V62" s="8"/>
    </row>
    <row r="63" spans="1:22" ht="13.5">
      <c r="A63" s="68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69"/>
    </row>
    <row r="64" spans="1:22" ht="13.5">
      <c r="A64" s="68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69"/>
    </row>
    <row r="65" spans="1:21" ht="13.5">
      <c r="A65" s="68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</row>
    <row r="66" spans="1:21" ht="13.5">
      <c r="A66" s="70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</row>
    <row r="67" spans="1:21" ht="13.5">
      <c r="A67" s="70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</row>
    <row r="68" spans="1:21" ht="13.5">
      <c r="A68" s="70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</row>
  </sheetData>
  <sheetProtection/>
  <mergeCells count="136">
    <mergeCell ref="A1:D1"/>
    <mergeCell ref="A2:U2"/>
    <mergeCell ref="A4:U4"/>
    <mergeCell ref="A5:A6"/>
    <mergeCell ref="B5:B6"/>
    <mergeCell ref="C5:C6"/>
    <mergeCell ref="D5:D6"/>
    <mergeCell ref="E5:E6"/>
    <mergeCell ref="F5:G5"/>
    <mergeCell ref="H5:I5"/>
    <mergeCell ref="J5:K5"/>
    <mergeCell ref="L5:O5"/>
    <mergeCell ref="P5:S5"/>
    <mergeCell ref="T5:U5"/>
    <mergeCell ref="L6:N6"/>
    <mergeCell ref="P6:R6"/>
    <mergeCell ref="T6:U6"/>
    <mergeCell ref="L7:N7"/>
    <mergeCell ref="P7:R7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J8:J10"/>
    <mergeCell ref="K8:K10"/>
    <mergeCell ref="U8:U10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P14:P15"/>
    <mergeCell ref="Q14:Q15"/>
    <mergeCell ref="R14:R15"/>
    <mergeCell ref="S14:S15"/>
    <mergeCell ref="U14:U15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O20:O21"/>
    <mergeCell ref="P20:P21"/>
    <mergeCell ref="Q20:Q21"/>
    <mergeCell ref="R20:R21"/>
    <mergeCell ref="S20:S21"/>
    <mergeCell ref="U20:U21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O30:O31"/>
    <mergeCell ref="A35:A37"/>
    <mergeCell ref="B35:B37"/>
    <mergeCell ref="C35:C37"/>
    <mergeCell ref="D35:D37"/>
    <mergeCell ref="E35:E37"/>
    <mergeCell ref="F35:F37"/>
    <mergeCell ref="G35:G37"/>
    <mergeCell ref="I35:I37"/>
    <mergeCell ref="J35:J37"/>
    <mergeCell ref="K35:K37"/>
    <mergeCell ref="A38:A41"/>
    <mergeCell ref="B38:B41"/>
    <mergeCell ref="C38:C41"/>
    <mergeCell ref="D38:D41"/>
    <mergeCell ref="E38:E41"/>
    <mergeCell ref="F38:F41"/>
    <mergeCell ref="A42:A45"/>
    <mergeCell ref="B42:B45"/>
    <mergeCell ref="C42:C45"/>
    <mergeCell ref="D42:D45"/>
    <mergeCell ref="E42:E45"/>
    <mergeCell ref="H35:H37"/>
    <mergeCell ref="K42:K45"/>
    <mergeCell ref="G38:G41"/>
    <mergeCell ref="H38:H41"/>
    <mergeCell ref="I38:I41"/>
    <mergeCell ref="J38:J41"/>
    <mergeCell ref="K38:K41"/>
    <mergeCell ref="F53:F54"/>
    <mergeCell ref="F42:F45"/>
    <mergeCell ref="G42:G45"/>
    <mergeCell ref="H42:H45"/>
    <mergeCell ref="I42:I45"/>
    <mergeCell ref="J42:J45"/>
    <mergeCell ref="A57:A59"/>
    <mergeCell ref="C57:C58"/>
    <mergeCell ref="D57:D58"/>
    <mergeCell ref="E57:E58"/>
    <mergeCell ref="F57:F58"/>
    <mergeCell ref="A53:A54"/>
    <mergeCell ref="B53:B54"/>
    <mergeCell ref="C53:C54"/>
    <mergeCell ref="D53:D54"/>
    <mergeCell ref="E53:E54"/>
    <mergeCell ref="H57:H58"/>
    <mergeCell ref="I57:I58"/>
    <mergeCell ref="J57:J58"/>
    <mergeCell ref="K57:K58"/>
    <mergeCell ref="L57:L58"/>
    <mergeCell ref="G53:G54"/>
    <mergeCell ref="H53:H54"/>
    <mergeCell ref="I53:I54"/>
    <mergeCell ref="J53:J54"/>
    <mergeCell ref="K53:K54"/>
    <mergeCell ref="S57:S58"/>
    <mergeCell ref="A61:D61"/>
    <mergeCell ref="A62:D62"/>
    <mergeCell ref="M57:M58"/>
    <mergeCell ref="N57:N58"/>
    <mergeCell ref="O57:O58"/>
    <mergeCell ref="P57:P58"/>
    <mergeCell ref="Q57:Q58"/>
    <mergeCell ref="R57:R58"/>
    <mergeCell ref="G57:G58"/>
  </mergeCells>
  <hyperlinks>
    <hyperlink ref="A1:D1" location="'10電気・ガス・水道目次'!A1" display="10　電気・ガス・水道"/>
  </hyperlinks>
  <printOptions/>
  <pageMargins left="0.3937007874015748" right="0.3937007874015748" top="0.5905511811023623" bottom="0.1968503937007874" header="0.3937007874015748" footer="0.5118110236220472"/>
  <pageSetup fitToWidth="2" fitToHeight="1" horizontalDpi="300" verticalDpi="300" orientation="portrait" paperSize="9" scale="5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31"/>
  <sheetViews>
    <sheetView showGridLines="0" zoomScale="90" zoomScaleNormal="9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D1"/>
    </sheetView>
  </sheetViews>
  <sheetFormatPr defaultColWidth="9.140625" defaultRowHeight="15"/>
  <cols>
    <col min="1" max="1" width="13.421875" style="2" customWidth="1"/>
    <col min="2" max="16" width="11.8515625" style="2" customWidth="1"/>
    <col min="17" max="17" width="19.421875" style="2" bestFit="1" customWidth="1"/>
    <col min="18" max="18" width="11.8515625" style="2" customWidth="1"/>
    <col min="19" max="19" width="17.421875" style="2" bestFit="1" customWidth="1"/>
    <col min="20" max="25" width="11.8515625" style="2" customWidth="1"/>
    <col min="26" max="16384" width="9.00390625" style="2" customWidth="1"/>
  </cols>
  <sheetData>
    <row r="1" spans="1:4" ht="13.5">
      <c r="A1" s="340" t="s">
        <v>0</v>
      </c>
      <c r="B1" s="340"/>
      <c r="C1" s="340"/>
      <c r="D1" s="340"/>
    </row>
    <row r="2" spans="2:25" ht="17.25">
      <c r="B2" s="210"/>
      <c r="C2" s="210" t="s">
        <v>200</v>
      </c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</row>
    <row r="3" spans="1:18" s="5" customFormat="1" ht="14.25">
      <c r="A3" s="72"/>
      <c r="B3" s="72"/>
      <c r="C3" s="72"/>
      <c r="D3" s="72"/>
      <c r="E3" s="73"/>
      <c r="F3" s="73"/>
      <c r="M3" s="73"/>
      <c r="N3" s="73"/>
      <c r="O3" s="73"/>
      <c r="P3" s="73"/>
      <c r="Q3" s="73"/>
      <c r="R3" s="73"/>
    </row>
    <row r="4" spans="1:25" ht="16.5" thickBot="1">
      <c r="A4" s="74"/>
      <c r="B4" s="75"/>
      <c r="C4" s="75"/>
      <c r="D4" s="75"/>
      <c r="E4" s="75"/>
      <c r="F4" s="75"/>
      <c r="G4" s="76"/>
      <c r="H4" s="76"/>
      <c r="I4" s="76"/>
      <c r="J4" s="76"/>
      <c r="K4" s="76"/>
      <c r="L4" s="76"/>
      <c r="M4" s="75"/>
      <c r="N4" s="75"/>
      <c r="O4" s="75"/>
      <c r="P4" s="75"/>
      <c r="Q4" s="75"/>
      <c r="R4" s="75"/>
      <c r="S4" s="76"/>
      <c r="T4" s="76"/>
      <c r="U4" s="76"/>
      <c r="V4" s="76"/>
      <c r="W4" s="76"/>
      <c r="X4" s="76"/>
      <c r="Y4" s="211" t="s">
        <v>201</v>
      </c>
    </row>
    <row r="5" spans="1:25" s="78" customFormat="1" ht="21.75" customHeight="1" thickTop="1">
      <c r="A5" s="276"/>
      <c r="B5" s="278" t="s">
        <v>202</v>
      </c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47" t="s">
        <v>203</v>
      </c>
      <c r="W5" s="248"/>
      <c r="X5" s="248"/>
      <c r="Y5" s="248"/>
    </row>
    <row r="6" spans="1:26" s="78" customFormat="1" ht="21.75" customHeight="1">
      <c r="A6" s="219"/>
      <c r="B6" s="279" t="s">
        <v>204</v>
      </c>
      <c r="C6" s="279"/>
      <c r="D6" s="279"/>
      <c r="E6" s="279"/>
      <c r="F6" s="279"/>
      <c r="G6" s="280" t="s">
        <v>205</v>
      </c>
      <c r="H6" s="280"/>
      <c r="I6" s="280"/>
      <c r="J6" s="280" t="s">
        <v>206</v>
      </c>
      <c r="K6" s="280"/>
      <c r="L6" s="280"/>
      <c r="M6" s="281" t="s">
        <v>207</v>
      </c>
      <c r="N6" s="281"/>
      <c r="O6" s="281"/>
      <c r="P6" s="81" t="s">
        <v>208</v>
      </c>
      <c r="Q6" s="82" t="s">
        <v>209</v>
      </c>
      <c r="R6" s="80" t="s">
        <v>210</v>
      </c>
      <c r="S6" s="79" t="s">
        <v>211</v>
      </c>
      <c r="T6" s="79" t="s">
        <v>212</v>
      </c>
      <c r="U6" s="79" t="s">
        <v>213</v>
      </c>
      <c r="V6" s="282" t="s">
        <v>214</v>
      </c>
      <c r="W6" s="270" t="s">
        <v>205</v>
      </c>
      <c r="X6" s="270" t="s">
        <v>206</v>
      </c>
      <c r="Y6" s="272" t="s">
        <v>213</v>
      </c>
      <c r="Z6" s="83"/>
    </row>
    <row r="7" spans="1:26" s="78" customFormat="1" ht="21.75" customHeight="1">
      <c r="A7" s="277"/>
      <c r="B7" s="84" t="s">
        <v>214</v>
      </c>
      <c r="C7" s="12" t="s">
        <v>215</v>
      </c>
      <c r="D7" s="84" t="s">
        <v>216</v>
      </c>
      <c r="E7" s="12" t="s">
        <v>127</v>
      </c>
      <c r="F7" s="84" t="s">
        <v>217</v>
      </c>
      <c r="G7" s="12" t="s">
        <v>214</v>
      </c>
      <c r="H7" s="12" t="s">
        <v>215</v>
      </c>
      <c r="I7" s="12" t="s">
        <v>216</v>
      </c>
      <c r="J7" s="12" t="s">
        <v>214</v>
      </c>
      <c r="K7" s="12" t="s">
        <v>215</v>
      </c>
      <c r="L7" s="12" t="s">
        <v>127</v>
      </c>
      <c r="M7" s="84" t="s">
        <v>214</v>
      </c>
      <c r="N7" s="12" t="s">
        <v>215</v>
      </c>
      <c r="O7" s="84" t="s">
        <v>217</v>
      </c>
      <c r="P7" s="84" t="s">
        <v>127</v>
      </c>
      <c r="Q7" s="12" t="s">
        <v>216</v>
      </c>
      <c r="R7" s="84" t="s">
        <v>215</v>
      </c>
      <c r="S7" s="12" t="s">
        <v>127</v>
      </c>
      <c r="T7" s="12" t="s">
        <v>215</v>
      </c>
      <c r="U7" s="12" t="s">
        <v>216</v>
      </c>
      <c r="V7" s="283"/>
      <c r="W7" s="271"/>
      <c r="X7" s="271"/>
      <c r="Y7" s="273"/>
      <c r="Z7" s="83"/>
    </row>
    <row r="8" spans="1:68" s="41" customFormat="1" ht="24" customHeight="1">
      <c r="A8" s="85" t="s">
        <v>218</v>
      </c>
      <c r="B8" s="28">
        <f>SUM(C8:F8)</f>
        <v>100004037</v>
      </c>
      <c r="C8" s="86">
        <f>SUM(H8,K8,N8,R8,T8)</f>
        <v>1709196</v>
      </c>
      <c r="D8" s="86">
        <f>SUM(I8,Q8,U8)</f>
        <v>7772138</v>
      </c>
      <c r="E8" s="86">
        <v>90521694</v>
      </c>
      <c r="F8" s="87">
        <v>1009</v>
      </c>
      <c r="G8" s="87">
        <v>7716615</v>
      </c>
      <c r="H8" s="87">
        <v>728692</v>
      </c>
      <c r="I8" s="87">
        <v>6987923</v>
      </c>
      <c r="J8" s="87">
        <v>77750934</v>
      </c>
      <c r="K8" s="87">
        <v>292019</v>
      </c>
      <c r="L8" s="87">
        <v>77458915</v>
      </c>
      <c r="M8" s="87">
        <v>228024</v>
      </c>
      <c r="N8" s="87">
        <v>227015</v>
      </c>
      <c r="O8" s="87">
        <v>1009</v>
      </c>
      <c r="P8" s="87">
        <v>12041335</v>
      </c>
      <c r="Q8" s="87">
        <v>238653</v>
      </c>
      <c r="R8" s="87">
        <v>438979</v>
      </c>
      <c r="S8" s="87">
        <v>1021444</v>
      </c>
      <c r="T8" s="87">
        <v>22491</v>
      </c>
      <c r="U8" s="87">
        <v>545562</v>
      </c>
      <c r="V8" s="87">
        <v>8504115</v>
      </c>
      <c r="W8" s="87">
        <v>7483261</v>
      </c>
      <c r="X8" s="87">
        <v>525562</v>
      </c>
      <c r="Y8" s="87">
        <v>495292</v>
      </c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</row>
    <row r="9" spans="1:68" s="41" customFormat="1" ht="24" customHeight="1">
      <c r="A9" s="32" t="s">
        <v>219</v>
      </c>
      <c r="B9" s="28">
        <f>SUM(C9:F9)</f>
        <v>98558722</v>
      </c>
      <c r="C9" s="86">
        <f>SUM(H9,K9,N9,R9,T9)</f>
        <v>1821925</v>
      </c>
      <c r="D9" s="86">
        <f>SUM(I9,Q9,U9)</f>
        <v>8843579</v>
      </c>
      <c r="E9" s="86">
        <v>87890080</v>
      </c>
      <c r="F9" s="87">
        <v>3138</v>
      </c>
      <c r="G9" s="87">
        <v>8912798</v>
      </c>
      <c r="H9" s="87">
        <v>752919</v>
      </c>
      <c r="I9" s="87">
        <v>8159878</v>
      </c>
      <c r="J9" s="87">
        <v>76785408</v>
      </c>
      <c r="K9" s="87">
        <v>317221</v>
      </c>
      <c r="L9" s="87">
        <v>76468187</v>
      </c>
      <c r="M9" s="87">
        <v>255417</v>
      </c>
      <c r="N9" s="87">
        <v>252279</v>
      </c>
      <c r="O9" s="87">
        <v>3138</v>
      </c>
      <c r="P9" s="87">
        <v>11421893</v>
      </c>
      <c r="Q9" s="87">
        <v>100370</v>
      </c>
      <c r="R9" s="87">
        <v>475044</v>
      </c>
      <c r="S9" s="87" t="s">
        <v>220</v>
      </c>
      <c r="T9" s="87">
        <v>24462</v>
      </c>
      <c r="U9" s="87">
        <v>583331</v>
      </c>
      <c r="V9" s="87">
        <v>8617906</v>
      </c>
      <c r="W9" s="87">
        <v>7568417</v>
      </c>
      <c r="X9" s="87">
        <v>517903</v>
      </c>
      <c r="Y9" s="87">
        <v>531586</v>
      </c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</row>
    <row r="10" spans="1:68" s="93" customFormat="1" ht="24" customHeight="1">
      <c r="A10" s="89" t="s">
        <v>221</v>
      </c>
      <c r="B10" s="90">
        <f>SUM(C10:F10)</f>
        <v>80364009</v>
      </c>
      <c r="C10" s="91">
        <f>SUM(H10,K10,N10,R10,T10)</f>
        <v>2018730</v>
      </c>
      <c r="D10" s="91">
        <f>SUM(I10,U10)</f>
        <v>7418144</v>
      </c>
      <c r="E10" s="91">
        <f>SUM(L10,P10)</f>
        <v>70924169</v>
      </c>
      <c r="F10" s="91">
        <f>SUM(O10)</f>
        <v>2966</v>
      </c>
      <c r="G10" s="91">
        <v>7710529</v>
      </c>
      <c r="H10" s="91">
        <v>856344</v>
      </c>
      <c r="I10" s="91">
        <v>6854185</v>
      </c>
      <c r="J10" s="91">
        <v>60375344</v>
      </c>
      <c r="K10" s="91">
        <v>341350</v>
      </c>
      <c r="L10" s="91">
        <v>60033994</v>
      </c>
      <c r="M10" s="91">
        <v>286444</v>
      </c>
      <c r="N10" s="91">
        <v>283478</v>
      </c>
      <c r="O10" s="91">
        <v>2966</v>
      </c>
      <c r="P10" s="91">
        <v>10890175</v>
      </c>
      <c r="Q10" s="91" t="s">
        <v>222</v>
      </c>
      <c r="R10" s="91">
        <v>513867</v>
      </c>
      <c r="S10" s="91" t="s">
        <v>220</v>
      </c>
      <c r="T10" s="91">
        <v>23691</v>
      </c>
      <c r="U10" s="91">
        <v>563959</v>
      </c>
      <c r="V10" s="91">
        <f>SUM(W10:Y10)</f>
        <v>8899563.899999999</v>
      </c>
      <c r="W10" s="91">
        <v>7853031.899999999</v>
      </c>
      <c r="X10" s="91">
        <v>535767</v>
      </c>
      <c r="Y10" s="91">
        <v>510765</v>
      </c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</row>
    <row r="11" spans="1:68" s="41" customFormat="1" ht="12" customHeight="1">
      <c r="A11" s="219" t="s">
        <v>223</v>
      </c>
      <c r="B11" s="220"/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30" t="s">
        <v>224</v>
      </c>
      <c r="R11" s="267"/>
      <c r="S11" s="94" t="s">
        <v>225</v>
      </c>
      <c r="T11" s="87"/>
      <c r="U11" s="87"/>
      <c r="V11" s="87"/>
      <c r="W11" s="87"/>
      <c r="X11" s="87"/>
      <c r="Y11" s="87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</row>
    <row r="12" spans="1:68" s="41" customFormat="1" ht="12" customHeight="1">
      <c r="A12" s="274"/>
      <c r="B12" s="275"/>
      <c r="C12" s="268"/>
      <c r="D12" s="268"/>
      <c r="E12" s="268"/>
      <c r="F12" s="268"/>
      <c r="G12" s="268"/>
      <c r="H12" s="268"/>
      <c r="I12" s="268"/>
      <c r="J12" s="268"/>
      <c r="K12" s="267"/>
      <c r="L12" s="267"/>
      <c r="M12" s="267"/>
      <c r="N12" s="267"/>
      <c r="O12" s="267"/>
      <c r="P12" s="267"/>
      <c r="Q12" s="95" t="s">
        <v>226</v>
      </c>
      <c r="R12" s="268"/>
      <c r="S12" s="96" t="s">
        <v>227</v>
      </c>
      <c r="T12" s="87"/>
      <c r="U12" s="87"/>
      <c r="V12" s="87"/>
      <c r="W12" s="87"/>
      <c r="X12" s="87"/>
      <c r="Y12" s="87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</row>
    <row r="13" spans="1:68" s="41" customFormat="1" ht="24" customHeight="1">
      <c r="A13" s="97" t="s">
        <v>228</v>
      </c>
      <c r="B13" s="28">
        <f>SUM(C13:F13)</f>
        <v>8307364</v>
      </c>
      <c r="C13" s="87">
        <f>SUM(H13,K13,N13,R13,T13,)</f>
        <v>201964</v>
      </c>
      <c r="D13" s="87">
        <f>SUM(I13,U13)</f>
        <v>492241</v>
      </c>
      <c r="E13" s="87">
        <f>SUM(L13,P13)</f>
        <v>7612865</v>
      </c>
      <c r="F13" s="87">
        <f>SUM(O13)</f>
        <v>294</v>
      </c>
      <c r="G13" s="87">
        <v>541503</v>
      </c>
      <c r="H13" s="87">
        <v>93880</v>
      </c>
      <c r="I13" s="87">
        <v>447623</v>
      </c>
      <c r="J13" s="87">
        <f>SUM(K13:L13)</f>
        <v>6533566</v>
      </c>
      <c r="K13" s="87">
        <v>33217</v>
      </c>
      <c r="L13" s="87">
        <v>6500349</v>
      </c>
      <c r="M13" s="87">
        <v>32745</v>
      </c>
      <c r="N13" s="87">
        <v>32451</v>
      </c>
      <c r="O13" s="87">
        <v>294</v>
      </c>
      <c r="P13" s="87">
        <v>1112516</v>
      </c>
      <c r="Q13" s="87" t="s">
        <v>222</v>
      </c>
      <c r="R13" s="87">
        <v>38912</v>
      </c>
      <c r="S13" s="87" t="s">
        <v>229</v>
      </c>
      <c r="T13" s="87">
        <v>3504</v>
      </c>
      <c r="U13" s="87">
        <v>44618</v>
      </c>
      <c r="V13" s="87">
        <f>SUM(W13:Y13)</f>
        <v>664485</v>
      </c>
      <c r="W13" s="87">
        <v>580169</v>
      </c>
      <c r="X13" s="87">
        <v>44031</v>
      </c>
      <c r="Y13" s="87">
        <v>40285</v>
      </c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</row>
    <row r="14" spans="1:68" s="41" customFormat="1" ht="24" customHeight="1">
      <c r="A14" s="30" t="s">
        <v>230</v>
      </c>
      <c r="B14" s="28">
        <f aca="true" t="shared" si="0" ref="B14:B24">SUM(C14:F14)</f>
        <v>7680660</v>
      </c>
      <c r="C14" s="87">
        <f aca="true" t="shared" si="1" ref="C14:C24">SUM(H14,K14,N14,R14,T14,)</f>
        <v>218991</v>
      </c>
      <c r="D14" s="87">
        <f aca="true" t="shared" si="2" ref="D14:D24">SUM(I14,U14)</f>
        <v>384300</v>
      </c>
      <c r="E14" s="87">
        <f aca="true" t="shared" si="3" ref="E14:E24">SUM(L14,P14)</f>
        <v>7077082</v>
      </c>
      <c r="F14" s="87">
        <f aca="true" t="shared" si="4" ref="F14:F24">SUM(O14)</f>
        <v>287</v>
      </c>
      <c r="G14" s="87">
        <v>434785</v>
      </c>
      <c r="H14" s="87">
        <v>95154</v>
      </c>
      <c r="I14" s="87">
        <v>339631</v>
      </c>
      <c r="J14" s="87">
        <f aca="true" t="shared" si="5" ref="J14:J24">SUM(K14:L14)</f>
        <v>5962265</v>
      </c>
      <c r="K14" s="87">
        <v>34458</v>
      </c>
      <c r="L14" s="87">
        <v>5927807</v>
      </c>
      <c r="M14" s="87">
        <v>37063</v>
      </c>
      <c r="N14" s="87">
        <v>36776</v>
      </c>
      <c r="O14" s="87">
        <v>287</v>
      </c>
      <c r="P14" s="87">
        <v>1149275</v>
      </c>
      <c r="Q14" s="87" t="s">
        <v>222</v>
      </c>
      <c r="R14" s="87">
        <v>49241</v>
      </c>
      <c r="S14" s="87" t="s">
        <v>220</v>
      </c>
      <c r="T14" s="87">
        <v>3362</v>
      </c>
      <c r="U14" s="87">
        <v>44669</v>
      </c>
      <c r="V14" s="87">
        <f aca="true" t="shared" si="6" ref="V14:V24">SUM(W14:Y14)</f>
        <v>654971.6</v>
      </c>
      <c r="W14" s="87">
        <v>574599.6</v>
      </c>
      <c r="X14" s="87">
        <v>39963</v>
      </c>
      <c r="Y14" s="87">
        <v>40409</v>
      </c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</row>
    <row r="15" spans="1:68" s="41" customFormat="1" ht="24" customHeight="1">
      <c r="A15" s="30" t="s">
        <v>231</v>
      </c>
      <c r="B15" s="28">
        <f t="shared" si="0"/>
        <v>6685978</v>
      </c>
      <c r="C15" s="87">
        <f t="shared" si="1"/>
        <v>165096</v>
      </c>
      <c r="D15" s="87">
        <f>SUM(I15,U15)</f>
        <v>353206</v>
      </c>
      <c r="E15" s="87">
        <f t="shared" si="3"/>
        <v>6167531</v>
      </c>
      <c r="F15" s="87">
        <f t="shared" si="4"/>
        <v>145</v>
      </c>
      <c r="G15" s="87">
        <v>378557</v>
      </c>
      <c r="H15" s="87">
        <v>71337</v>
      </c>
      <c r="I15" s="87">
        <v>307220</v>
      </c>
      <c r="J15" s="87">
        <f t="shared" si="5"/>
        <v>5216120</v>
      </c>
      <c r="K15" s="87">
        <v>27571</v>
      </c>
      <c r="L15" s="87">
        <v>5188549</v>
      </c>
      <c r="M15" s="87">
        <v>27786</v>
      </c>
      <c r="N15" s="87">
        <v>27641</v>
      </c>
      <c r="O15" s="87">
        <v>145</v>
      </c>
      <c r="P15" s="87">
        <v>978982</v>
      </c>
      <c r="Q15" s="87" t="s">
        <v>222</v>
      </c>
      <c r="R15" s="87">
        <v>36507</v>
      </c>
      <c r="S15" s="87" t="s">
        <v>220</v>
      </c>
      <c r="T15" s="87">
        <v>2040</v>
      </c>
      <c r="U15" s="87">
        <v>45986</v>
      </c>
      <c r="V15" s="87">
        <f t="shared" si="6"/>
        <v>694103.4</v>
      </c>
      <c r="W15" s="87">
        <v>613280.4</v>
      </c>
      <c r="X15" s="87">
        <v>39150</v>
      </c>
      <c r="Y15" s="87">
        <v>41673</v>
      </c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</row>
    <row r="16" spans="1:68" s="41" customFormat="1" ht="24" customHeight="1">
      <c r="A16" s="30" t="s">
        <v>232</v>
      </c>
      <c r="B16" s="28">
        <f t="shared" si="0"/>
        <v>7473407</v>
      </c>
      <c r="C16" s="87">
        <f t="shared" si="1"/>
        <v>186842</v>
      </c>
      <c r="D16" s="87">
        <f t="shared" si="2"/>
        <v>555092</v>
      </c>
      <c r="E16" s="87">
        <f t="shared" si="3"/>
        <v>6731252</v>
      </c>
      <c r="F16" s="87">
        <f t="shared" si="4"/>
        <v>221</v>
      </c>
      <c r="G16" s="87">
        <v>575467</v>
      </c>
      <c r="H16" s="87">
        <v>74420</v>
      </c>
      <c r="I16" s="87">
        <v>501047</v>
      </c>
      <c r="J16" s="87">
        <f t="shared" si="5"/>
        <v>5621902</v>
      </c>
      <c r="K16" s="87">
        <v>31870</v>
      </c>
      <c r="L16" s="87">
        <v>5590032</v>
      </c>
      <c r="M16" s="87">
        <v>26935</v>
      </c>
      <c r="N16" s="87">
        <v>26714</v>
      </c>
      <c r="O16" s="87">
        <v>221</v>
      </c>
      <c r="P16" s="87">
        <v>1141220</v>
      </c>
      <c r="Q16" s="87" t="s">
        <v>222</v>
      </c>
      <c r="R16" s="87">
        <v>52369</v>
      </c>
      <c r="S16" s="87" t="s">
        <v>220</v>
      </c>
      <c r="T16" s="87">
        <v>1469</v>
      </c>
      <c r="U16" s="87">
        <v>54045</v>
      </c>
      <c r="V16" s="87">
        <f t="shared" si="6"/>
        <v>817838.2</v>
      </c>
      <c r="W16" s="87">
        <v>722002.2</v>
      </c>
      <c r="X16" s="87">
        <v>46511</v>
      </c>
      <c r="Y16" s="87">
        <v>49325</v>
      </c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</row>
    <row r="17" spans="1:68" s="41" customFormat="1" ht="24" customHeight="1">
      <c r="A17" s="30" t="s">
        <v>233</v>
      </c>
      <c r="B17" s="28">
        <f t="shared" si="0"/>
        <v>6250356</v>
      </c>
      <c r="C17" s="87">
        <f t="shared" si="1"/>
        <v>144946</v>
      </c>
      <c r="D17" s="87">
        <f t="shared" si="2"/>
        <v>803992</v>
      </c>
      <c r="E17" s="87">
        <f t="shared" si="3"/>
        <v>5301182</v>
      </c>
      <c r="F17" s="87">
        <f t="shared" si="4"/>
        <v>236</v>
      </c>
      <c r="G17" s="87">
        <v>811219</v>
      </c>
      <c r="H17" s="87">
        <v>58197</v>
      </c>
      <c r="I17" s="87">
        <v>753022</v>
      </c>
      <c r="J17" s="87">
        <f t="shared" si="5"/>
        <v>4187577</v>
      </c>
      <c r="K17" s="87">
        <v>24973</v>
      </c>
      <c r="L17" s="87">
        <v>4162604</v>
      </c>
      <c r="M17" s="87">
        <v>16008</v>
      </c>
      <c r="N17" s="87">
        <v>15772</v>
      </c>
      <c r="O17" s="87">
        <v>236</v>
      </c>
      <c r="P17" s="87">
        <v>1138578</v>
      </c>
      <c r="Q17" s="87" t="s">
        <v>222</v>
      </c>
      <c r="R17" s="87">
        <v>45361</v>
      </c>
      <c r="S17" s="87" t="s">
        <v>220</v>
      </c>
      <c r="T17" s="87">
        <v>643</v>
      </c>
      <c r="U17" s="87">
        <v>50970</v>
      </c>
      <c r="V17" s="87">
        <f t="shared" si="6"/>
        <v>814517.7</v>
      </c>
      <c r="W17" s="87">
        <v>714770.7</v>
      </c>
      <c r="X17" s="87">
        <v>53174</v>
      </c>
      <c r="Y17" s="87">
        <v>46573</v>
      </c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</row>
    <row r="18" spans="1:68" s="41" customFormat="1" ht="24" customHeight="1">
      <c r="A18" s="30" t="s">
        <v>234</v>
      </c>
      <c r="B18" s="28">
        <f t="shared" si="0"/>
        <v>4769862</v>
      </c>
      <c r="C18" s="87">
        <f t="shared" si="1"/>
        <v>218359</v>
      </c>
      <c r="D18" s="87">
        <f t="shared" si="2"/>
        <v>765522</v>
      </c>
      <c r="E18" s="87">
        <f t="shared" si="3"/>
        <v>3785763</v>
      </c>
      <c r="F18" s="87">
        <f t="shared" si="4"/>
        <v>218</v>
      </c>
      <c r="G18" s="87">
        <v>806731</v>
      </c>
      <c r="H18" s="87">
        <v>92623</v>
      </c>
      <c r="I18" s="87">
        <v>714108</v>
      </c>
      <c r="J18" s="87">
        <f t="shared" si="5"/>
        <v>2826833</v>
      </c>
      <c r="K18" s="87">
        <v>32844</v>
      </c>
      <c r="L18" s="87">
        <v>2793989</v>
      </c>
      <c r="M18" s="87">
        <v>24235</v>
      </c>
      <c r="N18" s="87">
        <v>24017</v>
      </c>
      <c r="O18" s="87">
        <v>218</v>
      </c>
      <c r="P18" s="87">
        <v>991774</v>
      </c>
      <c r="Q18" s="87" t="s">
        <v>222</v>
      </c>
      <c r="R18" s="87">
        <v>67272</v>
      </c>
      <c r="S18" s="87" t="s">
        <v>220</v>
      </c>
      <c r="T18" s="87">
        <v>1603</v>
      </c>
      <c r="U18" s="87">
        <v>51414</v>
      </c>
      <c r="V18" s="87">
        <f t="shared" si="6"/>
        <v>754277</v>
      </c>
      <c r="W18" s="87">
        <v>660207</v>
      </c>
      <c r="X18" s="87">
        <v>47299</v>
      </c>
      <c r="Y18" s="87">
        <v>46771</v>
      </c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</row>
    <row r="19" spans="1:68" s="41" customFormat="1" ht="24" customHeight="1">
      <c r="A19" s="30" t="s">
        <v>235</v>
      </c>
      <c r="B19" s="28">
        <f t="shared" si="0"/>
        <v>4770402</v>
      </c>
      <c r="C19" s="87">
        <f t="shared" si="1"/>
        <v>217692</v>
      </c>
      <c r="D19" s="87">
        <f t="shared" si="2"/>
        <v>384728</v>
      </c>
      <c r="E19" s="87">
        <f t="shared" si="3"/>
        <v>4167730</v>
      </c>
      <c r="F19" s="87">
        <f t="shared" si="4"/>
        <v>252</v>
      </c>
      <c r="G19" s="87">
        <v>428403</v>
      </c>
      <c r="H19" s="87">
        <v>84461</v>
      </c>
      <c r="I19" s="87">
        <v>343942</v>
      </c>
      <c r="J19" s="87">
        <f t="shared" si="5"/>
        <v>3288997</v>
      </c>
      <c r="K19" s="87">
        <v>33864</v>
      </c>
      <c r="L19" s="87">
        <v>3255133</v>
      </c>
      <c r="M19" s="87">
        <v>25942</v>
      </c>
      <c r="N19" s="87">
        <v>25690</v>
      </c>
      <c r="O19" s="87">
        <v>252</v>
      </c>
      <c r="P19" s="87">
        <v>912597</v>
      </c>
      <c r="Q19" s="87" t="s">
        <v>222</v>
      </c>
      <c r="R19" s="87">
        <v>71514</v>
      </c>
      <c r="S19" s="87" t="s">
        <v>220</v>
      </c>
      <c r="T19" s="87">
        <v>2163</v>
      </c>
      <c r="U19" s="87">
        <v>40786</v>
      </c>
      <c r="V19" s="87">
        <f t="shared" si="6"/>
        <v>682483.8</v>
      </c>
      <c r="W19" s="87">
        <v>603634.8</v>
      </c>
      <c r="X19" s="87">
        <v>41954</v>
      </c>
      <c r="Y19" s="87">
        <v>36895</v>
      </c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</row>
    <row r="20" spans="1:68" s="41" customFormat="1" ht="24" customHeight="1">
      <c r="A20" s="30" t="s">
        <v>236</v>
      </c>
      <c r="B20" s="28">
        <f>SUM(C20:F20)</f>
        <v>6569881</v>
      </c>
      <c r="C20" s="87">
        <f t="shared" si="1"/>
        <v>121036</v>
      </c>
      <c r="D20" s="87">
        <f t="shared" si="2"/>
        <v>386765</v>
      </c>
      <c r="E20" s="87">
        <f t="shared" si="3"/>
        <v>6061890</v>
      </c>
      <c r="F20" s="87">
        <f t="shared" si="4"/>
        <v>190</v>
      </c>
      <c r="G20" s="87">
        <v>389716</v>
      </c>
      <c r="H20" s="87">
        <v>48815</v>
      </c>
      <c r="I20" s="87">
        <v>340901</v>
      </c>
      <c r="J20" s="87">
        <f t="shared" si="5"/>
        <v>4981023</v>
      </c>
      <c r="K20" s="87">
        <v>24492</v>
      </c>
      <c r="L20" s="87">
        <v>4956531</v>
      </c>
      <c r="M20" s="87">
        <v>22894</v>
      </c>
      <c r="N20" s="87">
        <v>22704</v>
      </c>
      <c r="O20" s="87">
        <v>190</v>
      </c>
      <c r="P20" s="87">
        <v>1105359</v>
      </c>
      <c r="Q20" s="87" t="s">
        <v>222</v>
      </c>
      <c r="R20" s="87">
        <v>23069</v>
      </c>
      <c r="S20" s="87" t="s">
        <v>220</v>
      </c>
      <c r="T20" s="87">
        <v>1956</v>
      </c>
      <c r="U20" s="87">
        <v>45864</v>
      </c>
      <c r="V20" s="87">
        <f t="shared" si="6"/>
        <v>675224.7</v>
      </c>
      <c r="W20" s="87">
        <v>595327.7</v>
      </c>
      <c r="X20" s="87">
        <v>38290</v>
      </c>
      <c r="Y20" s="87">
        <v>41607</v>
      </c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</row>
    <row r="21" spans="1:68" s="41" customFormat="1" ht="24" customHeight="1">
      <c r="A21" s="30" t="s">
        <v>237</v>
      </c>
      <c r="B21" s="28">
        <f t="shared" si="0"/>
        <v>7091900</v>
      </c>
      <c r="C21" s="87">
        <f t="shared" si="1"/>
        <v>136543</v>
      </c>
      <c r="D21" s="87">
        <f t="shared" si="2"/>
        <v>714493</v>
      </c>
      <c r="E21" s="87">
        <f t="shared" si="3"/>
        <v>6240585</v>
      </c>
      <c r="F21" s="87">
        <f t="shared" si="4"/>
        <v>279</v>
      </c>
      <c r="G21" s="87">
        <v>724418</v>
      </c>
      <c r="H21" s="87">
        <v>55650</v>
      </c>
      <c r="I21" s="87">
        <v>668768</v>
      </c>
      <c r="J21" s="87">
        <f t="shared" si="5"/>
        <v>5614437</v>
      </c>
      <c r="K21" s="87">
        <v>26365</v>
      </c>
      <c r="L21" s="87">
        <v>5588072</v>
      </c>
      <c r="M21" s="87">
        <v>20494</v>
      </c>
      <c r="N21" s="87">
        <v>20215</v>
      </c>
      <c r="O21" s="87">
        <v>279</v>
      </c>
      <c r="P21" s="87">
        <v>652513</v>
      </c>
      <c r="Q21" s="87" t="s">
        <v>222</v>
      </c>
      <c r="R21" s="87">
        <v>32435</v>
      </c>
      <c r="S21" s="87" t="s">
        <v>220</v>
      </c>
      <c r="T21" s="87">
        <v>1878</v>
      </c>
      <c r="U21" s="87">
        <v>45725</v>
      </c>
      <c r="V21" s="87">
        <f t="shared" si="6"/>
        <v>759617.5</v>
      </c>
      <c r="W21" s="87">
        <v>677006.5</v>
      </c>
      <c r="X21" s="87">
        <v>41196</v>
      </c>
      <c r="Y21" s="87">
        <v>41415</v>
      </c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</row>
    <row r="22" spans="1:68" s="41" customFormat="1" ht="24" customHeight="1">
      <c r="A22" s="85" t="s">
        <v>238</v>
      </c>
      <c r="B22" s="28">
        <f t="shared" si="0"/>
        <v>6308061</v>
      </c>
      <c r="C22" s="87">
        <f t="shared" si="1"/>
        <v>116866</v>
      </c>
      <c r="D22" s="87">
        <f t="shared" si="2"/>
        <v>763610</v>
      </c>
      <c r="E22" s="87">
        <f t="shared" si="3"/>
        <v>5427273</v>
      </c>
      <c r="F22" s="87">
        <f t="shared" si="4"/>
        <v>312</v>
      </c>
      <c r="G22" s="87">
        <v>763492</v>
      </c>
      <c r="H22" s="87">
        <v>47714</v>
      </c>
      <c r="I22" s="87">
        <v>715778</v>
      </c>
      <c r="J22" s="87">
        <f t="shared" si="5"/>
        <v>5183001</v>
      </c>
      <c r="K22" s="87">
        <v>23831</v>
      </c>
      <c r="L22" s="87">
        <v>5159170</v>
      </c>
      <c r="M22" s="87">
        <v>12668</v>
      </c>
      <c r="N22" s="87">
        <v>12356</v>
      </c>
      <c r="O22" s="87">
        <v>312</v>
      </c>
      <c r="P22" s="87">
        <v>268103</v>
      </c>
      <c r="Q22" s="87" t="s">
        <v>222</v>
      </c>
      <c r="R22" s="87">
        <v>31955</v>
      </c>
      <c r="S22" s="87" t="s">
        <v>220</v>
      </c>
      <c r="T22" s="87">
        <v>1010</v>
      </c>
      <c r="U22" s="87">
        <v>47832</v>
      </c>
      <c r="V22" s="87">
        <f t="shared" si="6"/>
        <v>805791.1</v>
      </c>
      <c r="W22" s="87">
        <v>711729.1</v>
      </c>
      <c r="X22" s="87">
        <v>50837</v>
      </c>
      <c r="Y22" s="87">
        <v>43225</v>
      </c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</row>
    <row r="23" spans="1:68" s="41" customFormat="1" ht="24" customHeight="1">
      <c r="A23" s="30" t="s">
        <v>239</v>
      </c>
      <c r="B23" s="28">
        <f t="shared" si="0"/>
        <v>6531440</v>
      </c>
      <c r="C23" s="87">
        <f t="shared" si="1"/>
        <v>114842</v>
      </c>
      <c r="D23" s="87">
        <f t="shared" si="2"/>
        <v>859175</v>
      </c>
      <c r="E23" s="87">
        <f t="shared" si="3"/>
        <v>5557176</v>
      </c>
      <c r="F23" s="87">
        <f t="shared" si="4"/>
        <v>247</v>
      </c>
      <c r="G23" s="87">
        <v>868525</v>
      </c>
      <c r="H23" s="87">
        <v>53665</v>
      </c>
      <c r="I23" s="87">
        <v>814860</v>
      </c>
      <c r="J23" s="87">
        <f>SUM(K23:L23)</f>
        <v>5278973</v>
      </c>
      <c r="K23" s="87">
        <v>15628</v>
      </c>
      <c r="L23" s="87">
        <v>5263345</v>
      </c>
      <c r="M23" s="87">
        <v>15599</v>
      </c>
      <c r="N23" s="87">
        <v>15352</v>
      </c>
      <c r="O23" s="87">
        <v>247</v>
      </c>
      <c r="P23" s="87">
        <v>293831</v>
      </c>
      <c r="Q23" s="87" t="s">
        <v>222</v>
      </c>
      <c r="R23" s="87">
        <v>28722</v>
      </c>
      <c r="S23" s="87" t="s">
        <v>220</v>
      </c>
      <c r="T23" s="87">
        <v>1475</v>
      </c>
      <c r="U23" s="87">
        <v>44315</v>
      </c>
      <c r="V23" s="87">
        <f t="shared" si="6"/>
        <v>766728.8</v>
      </c>
      <c r="W23" s="87">
        <v>679081.8</v>
      </c>
      <c r="X23" s="87">
        <v>47649</v>
      </c>
      <c r="Y23" s="87">
        <v>39998</v>
      </c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</row>
    <row r="24" spans="1:68" s="41" customFormat="1" ht="24" customHeight="1">
      <c r="A24" s="56" t="s">
        <v>240</v>
      </c>
      <c r="B24" s="62">
        <f t="shared" si="0"/>
        <v>7924697</v>
      </c>
      <c r="C24" s="98">
        <f t="shared" si="1"/>
        <v>175553</v>
      </c>
      <c r="D24" s="98">
        <f t="shared" si="2"/>
        <v>955019</v>
      </c>
      <c r="E24" s="98">
        <f t="shared" si="3"/>
        <v>6793840</v>
      </c>
      <c r="F24" s="98">
        <f t="shared" si="4"/>
        <v>285</v>
      </c>
      <c r="G24" s="98">
        <v>987713</v>
      </c>
      <c r="H24" s="98">
        <v>80428</v>
      </c>
      <c r="I24" s="98">
        <v>907285</v>
      </c>
      <c r="J24" s="98">
        <f t="shared" si="5"/>
        <v>5680650</v>
      </c>
      <c r="K24" s="98">
        <v>32237</v>
      </c>
      <c r="L24" s="98">
        <v>5648413</v>
      </c>
      <c r="M24" s="98">
        <v>24075</v>
      </c>
      <c r="N24" s="98">
        <v>23790</v>
      </c>
      <c r="O24" s="98">
        <v>285</v>
      </c>
      <c r="P24" s="98">
        <v>1145427</v>
      </c>
      <c r="Q24" s="98" t="s">
        <v>222</v>
      </c>
      <c r="R24" s="98">
        <v>36510</v>
      </c>
      <c r="S24" s="98" t="s">
        <v>220</v>
      </c>
      <c r="T24" s="98">
        <v>2588</v>
      </c>
      <c r="U24" s="98">
        <v>47734</v>
      </c>
      <c r="V24" s="98">
        <f t="shared" si="6"/>
        <v>809527.1</v>
      </c>
      <c r="W24" s="98">
        <v>721223.1</v>
      </c>
      <c r="X24" s="98">
        <v>45714</v>
      </c>
      <c r="Y24" s="98">
        <v>42590</v>
      </c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</row>
    <row r="25" spans="1:18" ht="13.5">
      <c r="A25" s="99" t="s">
        <v>241</v>
      </c>
      <c r="M25" s="9"/>
      <c r="N25" s="9"/>
      <c r="O25" s="9"/>
      <c r="P25" s="9"/>
      <c r="Q25" s="9"/>
      <c r="R25" s="9"/>
    </row>
    <row r="26" spans="1:18" ht="13.5">
      <c r="A26" s="217" t="s">
        <v>242</v>
      </c>
      <c r="B26" s="269"/>
      <c r="C26" s="269"/>
      <c r="D26" s="269"/>
      <c r="E26" s="269"/>
      <c r="F26" s="269"/>
      <c r="G26" s="269"/>
      <c r="M26" s="9"/>
      <c r="N26" s="9"/>
      <c r="O26" s="9"/>
      <c r="P26" s="9"/>
      <c r="Q26" s="9"/>
      <c r="R26" s="9"/>
    </row>
    <row r="27" spans="1:18" ht="13.5">
      <c r="A27" s="100"/>
      <c r="B27" s="9"/>
      <c r="C27" s="9"/>
      <c r="D27" s="9"/>
      <c r="E27" s="9"/>
      <c r="F27" s="9"/>
      <c r="M27" s="9"/>
      <c r="N27" s="9"/>
      <c r="O27" s="9"/>
      <c r="P27" s="9"/>
      <c r="Q27" s="9"/>
      <c r="R27" s="9"/>
    </row>
    <row r="28" spans="1:18" ht="13.5">
      <c r="A28" s="100"/>
      <c r="B28" s="9"/>
      <c r="C28" s="9"/>
      <c r="D28" s="9"/>
      <c r="E28" s="9"/>
      <c r="F28" s="9"/>
      <c r="M28" s="9"/>
      <c r="N28" s="9"/>
      <c r="O28" s="9"/>
      <c r="P28" s="9"/>
      <c r="Q28" s="9"/>
      <c r="R28" s="9"/>
    </row>
    <row r="29" spans="1:18" ht="13.5">
      <c r="A29" s="9"/>
      <c r="B29" s="9"/>
      <c r="C29" s="9"/>
      <c r="D29" s="9"/>
      <c r="E29" s="9"/>
      <c r="F29" s="9"/>
      <c r="M29" s="9"/>
      <c r="N29" s="9"/>
      <c r="O29" s="9"/>
      <c r="P29" s="9"/>
      <c r="Q29" s="9"/>
      <c r="R29" s="9"/>
    </row>
    <row r="30" spans="1:18" ht="13.5">
      <c r="A30" s="9"/>
      <c r="B30" s="9"/>
      <c r="C30" s="9"/>
      <c r="D30" s="9"/>
      <c r="E30" s="9"/>
      <c r="F30" s="9"/>
      <c r="M30" s="9"/>
      <c r="N30" s="9"/>
      <c r="O30" s="9"/>
      <c r="P30" s="9"/>
      <c r="Q30" s="9"/>
      <c r="R30" s="9"/>
    </row>
    <row r="31" spans="1:18" ht="13.5">
      <c r="A31" s="9"/>
      <c r="B31" s="9"/>
      <c r="C31" s="9"/>
      <c r="D31" s="9"/>
      <c r="E31" s="9"/>
      <c r="F31" s="9"/>
      <c r="M31" s="9"/>
      <c r="N31" s="9"/>
      <c r="O31" s="9"/>
      <c r="P31" s="9"/>
      <c r="Q31" s="9"/>
      <c r="R31" s="9"/>
    </row>
  </sheetData>
  <sheetProtection/>
  <mergeCells count="30">
    <mergeCell ref="A1:D1"/>
    <mergeCell ref="G11:G12"/>
    <mergeCell ref="A5:A7"/>
    <mergeCell ref="B5:U5"/>
    <mergeCell ref="V5:Y5"/>
    <mergeCell ref="B6:F6"/>
    <mergeCell ref="G6:I6"/>
    <mergeCell ref="J6:L6"/>
    <mergeCell ref="M6:O6"/>
    <mergeCell ref="V6:V7"/>
    <mergeCell ref="M11:M12"/>
    <mergeCell ref="W6:W7"/>
    <mergeCell ref="X6:X7"/>
    <mergeCell ref="Y6:Y7"/>
    <mergeCell ref="A11:A12"/>
    <mergeCell ref="B11:B12"/>
    <mergeCell ref="C11:C12"/>
    <mergeCell ref="D11:D12"/>
    <mergeCell ref="E11:E12"/>
    <mergeCell ref="F11:F12"/>
    <mergeCell ref="N11:N12"/>
    <mergeCell ref="O11:O12"/>
    <mergeCell ref="P11:P12"/>
    <mergeCell ref="R11:R12"/>
    <mergeCell ref="A26:G26"/>
    <mergeCell ref="H11:H12"/>
    <mergeCell ref="I11:I12"/>
    <mergeCell ref="J11:J12"/>
    <mergeCell ref="K11:K12"/>
    <mergeCell ref="L11:L12"/>
  </mergeCells>
  <hyperlinks>
    <hyperlink ref="A1:D1" location="'10電気・ガス・水道目次'!A1" display="10　電気・ガス・水道"/>
  </hyperlinks>
  <printOptions/>
  <pageMargins left="0.3937007874015748" right="0.3937007874015748" top="0.5905511811023623" bottom="0.1968503937007874" header="0.3937007874015748" footer="0.5118110236220472"/>
  <pageSetup fitToHeight="1" fitToWidth="1" horizontalDpi="300" verticalDpi="300" orientation="landscape" paperSize="9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3"/>
  <sheetViews>
    <sheetView showGridLines="0" zoomScalePageLayoutView="0" workbookViewId="0" topLeftCell="A1">
      <pane xSplit="1" ySplit="7" topLeftCell="B8" activePane="bottomRight" state="frozen"/>
      <selection pane="topLeft" activeCell="A1" sqref="A1:D1"/>
      <selection pane="topRight" activeCell="A1" sqref="A1:D1"/>
      <selection pane="bottomLeft" activeCell="A1" sqref="A1:D1"/>
      <selection pane="bottomRight" activeCell="A1" sqref="A1:D1"/>
    </sheetView>
  </sheetViews>
  <sheetFormatPr defaultColWidth="9.140625" defaultRowHeight="15"/>
  <cols>
    <col min="1" max="1" width="12.140625" style="2" customWidth="1"/>
    <col min="2" max="11" width="14.421875" style="2" customWidth="1"/>
    <col min="12" max="16384" width="9.00390625" style="2" customWidth="1"/>
  </cols>
  <sheetData>
    <row r="1" spans="1:4" ht="13.5">
      <c r="A1" s="340" t="s">
        <v>0</v>
      </c>
      <c r="B1" s="340"/>
      <c r="C1" s="340"/>
      <c r="D1" s="340"/>
    </row>
    <row r="2" spans="1:11" ht="17.25">
      <c r="A2" s="257" t="s">
        <v>243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</row>
    <row r="3" spans="1:11" s="5" customFormat="1" ht="14.2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4.25" thickBot="1">
      <c r="A4" s="74"/>
      <c r="B4" s="75"/>
      <c r="C4" s="75"/>
      <c r="D4" s="75"/>
      <c r="E4" s="75"/>
      <c r="F4" s="75"/>
      <c r="G4" s="76"/>
      <c r="H4" s="76"/>
      <c r="I4" s="76"/>
      <c r="J4" s="76"/>
      <c r="K4" s="101" t="s">
        <v>244</v>
      </c>
    </row>
    <row r="5" spans="1:11" s="78" customFormat="1" ht="13.5" customHeight="1" thickTop="1">
      <c r="A5" s="227"/>
      <c r="B5" s="278" t="s">
        <v>204</v>
      </c>
      <c r="C5" s="264" t="s">
        <v>245</v>
      </c>
      <c r="D5" s="289" t="s">
        <v>246</v>
      </c>
      <c r="E5" s="289"/>
      <c r="F5" s="289"/>
      <c r="G5" s="289"/>
      <c r="H5" s="289"/>
      <c r="I5" s="289"/>
      <c r="J5" s="289"/>
      <c r="K5" s="289"/>
    </row>
    <row r="6" spans="1:12" s="78" customFormat="1" ht="13.5" customHeight="1">
      <c r="A6" s="227"/>
      <c r="B6" s="288"/>
      <c r="C6" s="279"/>
      <c r="D6" s="102" t="s">
        <v>214</v>
      </c>
      <c r="E6" s="279" t="s">
        <v>247</v>
      </c>
      <c r="F6" s="288" t="s">
        <v>248</v>
      </c>
      <c r="G6" s="252" t="s">
        <v>249</v>
      </c>
      <c r="H6" s="10"/>
      <c r="I6" s="13"/>
      <c r="J6" s="279" t="s">
        <v>250</v>
      </c>
      <c r="K6" s="284" t="s">
        <v>251</v>
      </c>
      <c r="L6" s="83"/>
    </row>
    <row r="7" spans="1:12" s="78" customFormat="1" ht="13.5" customHeight="1">
      <c r="A7" s="287"/>
      <c r="B7" s="288"/>
      <c r="C7" s="279"/>
      <c r="D7" s="103" t="s">
        <v>252</v>
      </c>
      <c r="E7" s="279"/>
      <c r="F7" s="288"/>
      <c r="G7" s="279"/>
      <c r="H7" s="12" t="s">
        <v>253</v>
      </c>
      <c r="I7" s="12" t="s">
        <v>254</v>
      </c>
      <c r="J7" s="279"/>
      <c r="K7" s="284"/>
      <c r="L7" s="83"/>
    </row>
    <row r="8" spans="1:31" s="41" customFormat="1" ht="13.5" customHeight="1">
      <c r="A8" s="30" t="s">
        <v>255</v>
      </c>
      <c r="B8" s="28">
        <v>7334428</v>
      </c>
      <c r="C8" s="87">
        <v>1916682</v>
      </c>
      <c r="D8" s="87">
        <v>5417745</v>
      </c>
      <c r="E8" s="87">
        <v>5098178</v>
      </c>
      <c r="F8" s="87">
        <v>1108774</v>
      </c>
      <c r="G8" s="87">
        <v>1165436</v>
      </c>
      <c r="H8" s="87">
        <v>348130</v>
      </c>
      <c r="I8" s="87">
        <v>817305</v>
      </c>
      <c r="J8" s="87">
        <v>2669065</v>
      </c>
      <c r="K8" s="87">
        <v>154904</v>
      </c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</row>
    <row r="9" spans="1:31" s="41" customFormat="1" ht="13.5" customHeight="1">
      <c r="A9" s="32" t="s">
        <v>219</v>
      </c>
      <c r="B9" s="28">
        <v>7341495</v>
      </c>
      <c r="C9" s="87">
        <v>1914435</v>
      </c>
      <c r="D9" s="87">
        <v>5427060</v>
      </c>
      <c r="E9" s="87">
        <v>5113471</v>
      </c>
      <c r="F9" s="87">
        <v>1093507</v>
      </c>
      <c r="G9" s="87">
        <v>1144863</v>
      </c>
      <c r="H9" s="87">
        <v>327368</v>
      </c>
      <c r="I9" s="87">
        <v>817495</v>
      </c>
      <c r="J9" s="87">
        <v>2726548</v>
      </c>
      <c r="K9" s="87">
        <v>148552</v>
      </c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</row>
    <row r="10" spans="1:31" s="93" customFormat="1" ht="13.5" customHeight="1">
      <c r="A10" s="89" t="s">
        <v>221</v>
      </c>
      <c r="B10" s="90">
        <v>7700040</v>
      </c>
      <c r="C10" s="91">
        <v>2003296</v>
      </c>
      <c r="D10" s="91">
        <v>5696744</v>
      </c>
      <c r="E10" s="91">
        <v>5375259</v>
      </c>
      <c r="F10" s="91">
        <v>1161632</v>
      </c>
      <c r="G10" s="91">
        <v>1167483</v>
      </c>
      <c r="H10" s="91">
        <v>341829</v>
      </c>
      <c r="I10" s="91">
        <v>825653</v>
      </c>
      <c r="J10" s="91">
        <v>2901025</v>
      </c>
      <c r="K10" s="91">
        <v>145119</v>
      </c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</row>
    <row r="11" spans="1:31" s="41" customFormat="1" ht="13.5" customHeight="1">
      <c r="A11" s="39" t="s">
        <v>223</v>
      </c>
      <c r="B11" s="28"/>
      <c r="C11" s="87"/>
      <c r="D11" s="87"/>
      <c r="E11" s="87"/>
      <c r="F11" s="87"/>
      <c r="G11" s="87"/>
      <c r="H11" s="87"/>
      <c r="I11" s="87"/>
      <c r="J11" s="87"/>
      <c r="K11" s="87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</row>
    <row r="12" spans="1:31" s="41" customFormat="1" ht="13.5" customHeight="1">
      <c r="A12" s="39" t="s">
        <v>256</v>
      </c>
      <c r="B12" s="28">
        <v>591012</v>
      </c>
      <c r="C12" s="87">
        <v>158655</v>
      </c>
      <c r="D12" s="87">
        <v>432357</v>
      </c>
      <c r="E12" s="87">
        <v>406755</v>
      </c>
      <c r="F12" s="87">
        <v>77986</v>
      </c>
      <c r="G12" s="87">
        <v>87757</v>
      </c>
      <c r="H12" s="87">
        <v>22793</v>
      </c>
      <c r="I12" s="87">
        <v>64965</v>
      </c>
      <c r="J12" s="87">
        <v>228405</v>
      </c>
      <c r="K12" s="87">
        <v>12606</v>
      </c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</row>
    <row r="13" spans="1:31" s="41" customFormat="1" ht="13.5" customHeight="1">
      <c r="A13" s="30" t="s">
        <v>257</v>
      </c>
      <c r="B13" s="28">
        <v>585817</v>
      </c>
      <c r="C13" s="87">
        <v>148247</v>
      </c>
      <c r="D13" s="87">
        <v>437569</v>
      </c>
      <c r="E13" s="87">
        <v>413531</v>
      </c>
      <c r="F13" s="87">
        <v>82271</v>
      </c>
      <c r="G13" s="87">
        <v>84295</v>
      </c>
      <c r="H13" s="87">
        <v>21705</v>
      </c>
      <c r="I13" s="87">
        <v>62590</v>
      </c>
      <c r="J13" s="87">
        <v>233235</v>
      </c>
      <c r="K13" s="87">
        <v>13730</v>
      </c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</row>
    <row r="14" spans="1:31" s="41" customFormat="1" ht="13.5" customHeight="1">
      <c r="A14" s="30" t="s">
        <v>258</v>
      </c>
      <c r="B14" s="28">
        <v>597749</v>
      </c>
      <c r="C14" s="87">
        <v>127114</v>
      </c>
      <c r="D14" s="87">
        <v>470635</v>
      </c>
      <c r="E14" s="87">
        <v>444812</v>
      </c>
      <c r="F14" s="87">
        <v>95762</v>
      </c>
      <c r="G14" s="87">
        <v>93604</v>
      </c>
      <c r="H14" s="87">
        <v>23060</v>
      </c>
      <c r="I14" s="87">
        <v>70544</v>
      </c>
      <c r="J14" s="87">
        <v>245101</v>
      </c>
      <c r="K14" s="87">
        <v>10345</v>
      </c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</row>
    <row r="15" spans="1:31" s="41" customFormat="1" ht="13.5" customHeight="1">
      <c r="A15" s="30" t="s">
        <v>259</v>
      </c>
      <c r="B15" s="28">
        <v>676730</v>
      </c>
      <c r="C15" s="87">
        <v>150827</v>
      </c>
      <c r="D15" s="87">
        <v>525902</v>
      </c>
      <c r="E15" s="87">
        <v>495976</v>
      </c>
      <c r="F15" s="87">
        <v>119786</v>
      </c>
      <c r="G15" s="87">
        <v>111520</v>
      </c>
      <c r="H15" s="87">
        <v>33943</v>
      </c>
      <c r="I15" s="87">
        <v>77577</v>
      </c>
      <c r="J15" s="87">
        <v>255327</v>
      </c>
      <c r="K15" s="87">
        <v>9344</v>
      </c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</row>
    <row r="16" spans="1:31" s="41" customFormat="1" ht="13.5" customHeight="1">
      <c r="A16" s="30" t="s">
        <v>260</v>
      </c>
      <c r="B16" s="28">
        <v>714195</v>
      </c>
      <c r="C16" s="87">
        <v>193034</v>
      </c>
      <c r="D16" s="87">
        <v>521160</v>
      </c>
      <c r="E16" s="87">
        <v>488202</v>
      </c>
      <c r="F16" s="87">
        <v>118791</v>
      </c>
      <c r="G16" s="87">
        <v>118831</v>
      </c>
      <c r="H16" s="87">
        <v>45781</v>
      </c>
      <c r="I16" s="87">
        <v>73050</v>
      </c>
      <c r="J16" s="87">
        <v>238992</v>
      </c>
      <c r="K16" s="87">
        <v>11588</v>
      </c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</row>
    <row r="17" spans="1:31" s="41" customFormat="1" ht="13.5" customHeight="1">
      <c r="A17" s="30" t="s">
        <v>261</v>
      </c>
      <c r="B17" s="28">
        <v>656048</v>
      </c>
      <c r="C17" s="87">
        <v>158166</v>
      </c>
      <c r="D17" s="87">
        <v>497883</v>
      </c>
      <c r="E17" s="87">
        <v>467523</v>
      </c>
      <c r="F17" s="87">
        <v>100751</v>
      </c>
      <c r="G17" s="87">
        <v>108389</v>
      </c>
      <c r="H17" s="87">
        <v>36812</v>
      </c>
      <c r="I17" s="87">
        <v>71577</v>
      </c>
      <c r="J17" s="87">
        <v>248150</v>
      </c>
      <c r="K17" s="87">
        <v>10233</v>
      </c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</row>
    <row r="18" spans="1:31" s="41" customFormat="1" ht="13.5" customHeight="1">
      <c r="A18" s="30" t="s">
        <v>262</v>
      </c>
      <c r="B18" s="28">
        <v>608516</v>
      </c>
      <c r="C18" s="87">
        <v>142674</v>
      </c>
      <c r="D18" s="87">
        <v>465842</v>
      </c>
      <c r="E18" s="87">
        <v>439535</v>
      </c>
      <c r="F18" s="87">
        <v>84294</v>
      </c>
      <c r="G18" s="87">
        <v>91452</v>
      </c>
      <c r="H18" s="87">
        <v>25861</v>
      </c>
      <c r="I18" s="87">
        <v>65591</v>
      </c>
      <c r="J18" s="87">
        <v>255326</v>
      </c>
      <c r="K18" s="87">
        <v>8464</v>
      </c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</row>
    <row r="19" spans="1:31" s="41" customFormat="1" ht="13.5" customHeight="1">
      <c r="A19" s="30" t="s">
        <v>263</v>
      </c>
      <c r="B19" s="28">
        <v>591799</v>
      </c>
      <c r="C19" s="87">
        <v>148411</v>
      </c>
      <c r="D19" s="87">
        <v>443388</v>
      </c>
      <c r="E19" s="87">
        <v>420504</v>
      </c>
      <c r="F19" s="87">
        <v>83378</v>
      </c>
      <c r="G19" s="87">
        <v>85711</v>
      </c>
      <c r="H19" s="87">
        <v>20603</v>
      </c>
      <c r="I19" s="87">
        <v>65108</v>
      </c>
      <c r="J19" s="87">
        <v>241510</v>
      </c>
      <c r="K19" s="87">
        <v>9906</v>
      </c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</row>
    <row r="20" spans="1:31" s="41" customFormat="1" ht="13.5" customHeight="1">
      <c r="A20" s="30" t="s">
        <v>264</v>
      </c>
      <c r="B20" s="28">
        <v>620409</v>
      </c>
      <c r="C20" s="87">
        <v>157767</v>
      </c>
      <c r="D20" s="87">
        <v>462642</v>
      </c>
      <c r="E20" s="87">
        <v>438665</v>
      </c>
      <c r="F20" s="87">
        <v>94930</v>
      </c>
      <c r="G20" s="87">
        <v>89605</v>
      </c>
      <c r="H20" s="87">
        <v>21797</v>
      </c>
      <c r="I20" s="87">
        <v>67808</v>
      </c>
      <c r="J20" s="87">
        <v>242386</v>
      </c>
      <c r="K20" s="87">
        <v>11743</v>
      </c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</row>
    <row r="21" spans="1:31" s="41" customFormat="1" ht="13.5" customHeight="1">
      <c r="A21" s="30" t="s">
        <v>265</v>
      </c>
      <c r="B21" s="28">
        <v>708940</v>
      </c>
      <c r="C21" s="87">
        <v>230341</v>
      </c>
      <c r="D21" s="87">
        <v>478599</v>
      </c>
      <c r="E21" s="87">
        <v>452138</v>
      </c>
      <c r="F21" s="87">
        <v>105443</v>
      </c>
      <c r="G21" s="87">
        <v>99452</v>
      </c>
      <c r="H21" s="87">
        <v>31758</v>
      </c>
      <c r="I21" s="87">
        <v>67695</v>
      </c>
      <c r="J21" s="87">
        <v>230225</v>
      </c>
      <c r="K21" s="87">
        <v>17017</v>
      </c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</row>
    <row r="22" spans="1:31" s="41" customFormat="1" ht="13.5" customHeight="1">
      <c r="A22" s="30" t="s">
        <v>266</v>
      </c>
      <c r="B22" s="28">
        <v>659267</v>
      </c>
      <c r="C22" s="87">
        <v>193196</v>
      </c>
      <c r="D22" s="87">
        <v>466072</v>
      </c>
      <c r="E22" s="87">
        <v>439049</v>
      </c>
      <c r="F22" s="87">
        <v>97856</v>
      </c>
      <c r="G22" s="87">
        <v>96142</v>
      </c>
      <c r="H22" s="87">
        <v>29106</v>
      </c>
      <c r="I22" s="87">
        <v>67036</v>
      </c>
      <c r="J22" s="87">
        <v>228922</v>
      </c>
      <c r="K22" s="87">
        <v>16129</v>
      </c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</row>
    <row r="23" spans="1:31" s="41" customFormat="1" ht="13.5" customHeight="1">
      <c r="A23" s="56" t="s">
        <v>267</v>
      </c>
      <c r="B23" s="62">
        <v>689560</v>
      </c>
      <c r="C23" s="98">
        <v>194866</v>
      </c>
      <c r="D23" s="98">
        <v>494694</v>
      </c>
      <c r="E23" s="98">
        <v>468568</v>
      </c>
      <c r="F23" s="98">
        <v>100384</v>
      </c>
      <c r="G23" s="98">
        <v>100725</v>
      </c>
      <c r="H23" s="98">
        <v>28611</v>
      </c>
      <c r="I23" s="98">
        <v>72115</v>
      </c>
      <c r="J23" s="98">
        <v>253445</v>
      </c>
      <c r="K23" s="98">
        <v>14014</v>
      </c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</row>
    <row r="24" spans="1:31" s="41" customFormat="1" ht="13.5" customHeight="1">
      <c r="A24" s="285" t="s">
        <v>268</v>
      </c>
      <c r="B24" s="237"/>
      <c r="C24" s="237"/>
      <c r="D24" s="87"/>
      <c r="E24" s="87"/>
      <c r="F24" s="87"/>
      <c r="G24" s="87"/>
      <c r="H24" s="87"/>
      <c r="I24" s="87"/>
      <c r="J24" s="87"/>
      <c r="K24" s="87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</row>
    <row r="25" spans="1:31" s="41" customFormat="1" ht="13.5" customHeight="1">
      <c r="A25" s="237" t="s">
        <v>269</v>
      </c>
      <c r="B25" s="237"/>
      <c r="C25" s="237"/>
      <c r="D25" s="237"/>
      <c r="E25" s="237"/>
      <c r="F25" s="87"/>
      <c r="G25" s="87"/>
      <c r="H25" s="87"/>
      <c r="I25" s="87"/>
      <c r="J25" s="87"/>
      <c r="K25" s="87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</row>
    <row r="26" spans="1:5" s="9" customFormat="1" ht="12.75" customHeight="1">
      <c r="A26" s="286" t="s">
        <v>270</v>
      </c>
      <c r="B26" s="286"/>
      <c r="C26" s="286"/>
      <c r="D26" s="286"/>
      <c r="E26" s="286"/>
    </row>
    <row r="27" spans="1:7" ht="13.5">
      <c r="A27" s="269"/>
      <c r="B27" s="269"/>
      <c r="C27" s="269"/>
      <c r="D27" s="269"/>
      <c r="E27" s="269"/>
      <c r="F27" s="269"/>
      <c r="G27" s="269"/>
    </row>
    <row r="28" spans="1:6" ht="13.5">
      <c r="A28" s="100"/>
      <c r="B28" s="9"/>
      <c r="C28" s="9"/>
      <c r="D28" s="9"/>
      <c r="E28" s="9"/>
      <c r="F28" s="9"/>
    </row>
    <row r="29" spans="1:6" ht="13.5">
      <c r="A29" s="100"/>
      <c r="B29" s="9"/>
      <c r="C29" s="9"/>
      <c r="D29" s="9"/>
      <c r="E29" s="9"/>
      <c r="F29" s="9"/>
    </row>
    <row r="30" spans="1:6" ht="13.5">
      <c r="A30" s="100"/>
      <c r="B30" s="9"/>
      <c r="C30" s="9"/>
      <c r="D30" s="9"/>
      <c r="E30" s="9"/>
      <c r="F30" s="9"/>
    </row>
    <row r="31" spans="1:6" ht="13.5">
      <c r="A31" s="9"/>
      <c r="B31" s="9"/>
      <c r="C31" s="9"/>
      <c r="D31" s="9"/>
      <c r="E31" s="9"/>
      <c r="F31" s="9"/>
    </row>
    <row r="32" spans="1:6" ht="13.5">
      <c r="A32" s="9"/>
      <c r="B32" s="9"/>
      <c r="C32" s="9"/>
      <c r="D32" s="9"/>
      <c r="E32" s="9"/>
      <c r="F32" s="9"/>
    </row>
    <row r="33" spans="1:6" ht="13.5">
      <c r="A33" s="9"/>
      <c r="B33" s="9"/>
      <c r="C33" s="9"/>
      <c r="D33" s="9"/>
      <c r="E33" s="9"/>
      <c r="F33" s="9"/>
    </row>
  </sheetData>
  <sheetProtection/>
  <mergeCells count="15">
    <mergeCell ref="D5:K5"/>
    <mergeCell ref="E6:E7"/>
    <mergeCell ref="F6:F7"/>
    <mergeCell ref="G6:G7"/>
    <mergeCell ref="J6:J7"/>
    <mergeCell ref="A1:D1"/>
    <mergeCell ref="K6:K7"/>
    <mergeCell ref="A24:C24"/>
    <mergeCell ref="A25:E25"/>
    <mergeCell ref="A26:E26"/>
    <mergeCell ref="A27:G27"/>
    <mergeCell ref="A2:K2"/>
    <mergeCell ref="A5:A7"/>
    <mergeCell ref="B5:B7"/>
    <mergeCell ref="C5:C7"/>
  </mergeCells>
  <hyperlinks>
    <hyperlink ref="A1:D1" location="'10電気・ガス・水道目次'!A1" display="10　電気・ガス・水道"/>
  </hyperlinks>
  <printOptions/>
  <pageMargins left="0.3937007874015748" right="0.3937007874015748" top="0.5905511811023623" bottom="0.1968503937007874" header="0.3937007874015748" footer="0.5118110236220472"/>
  <pageSetup fitToHeight="1" fitToWidth="1"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2"/>
  <sheetViews>
    <sheetView showGridLines="0" zoomScalePageLayoutView="0" workbookViewId="0" topLeftCell="A1">
      <selection activeCell="A1" sqref="A1:D1"/>
    </sheetView>
  </sheetViews>
  <sheetFormatPr defaultColWidth="9.140625" defaultRowHeight="15"/>
  <cols>
    <col min="1" max="1" width="11.7109375" style="2" customWidth="1"/>
    <col min="2" max="14" width="10.00390625" style="2" customWidth="1"/>
    <col min="15" max="16384" width="9.00390625" style="2" customWidth="1"/>
  </cols>
  <sheetData>
    <row r="1" spans="1:4" ht="13.5">
      <c r="A1" s="340" t="s">
        <v>0</v>
      </c>
      <c r="B1" s="340"/>
      <c r="C1" s="340"/>
      <c r="D1" s="340"/>
    </row>
    <row r="2" spans="1:14" ht="17.25">
      <c r="A2" s="257" t="s">
        <v>271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</row>
    <row r="3" spans="1:14" s="5" customFormat="1" ht="14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4.25" thickBot="1">
      <c r="A4" s="74"/>
      <c r="B4" s="75"/>
      <c r="C4" s="75"/>
      <c r="D4" s="75"/>
      <c r="E4" s="75"/>
      <c r="F4" s="76"/>
      <c r="G4" s="76"/>
      <c r="H4" s="75"/>
      <c r="I4" s="75"/>
      <c r="J4" s="75"/>
      <c r="K4" s="76"/>
      <c r="L4" s="76"/>
      <c r="M4" s="296" t="s">
        <v>244</v>
      </c>
      <c r="N4" s="296"/>
    </row>
    <row r="5" spans="1:15" s="214" customFormat="1" ht="13.5" customHeight="1" thickTop="1">
      <c r="A5" s="297"/>
      <c r="B5" s="212" t="s">
        <v>272</v>
      </c>
      <c r="C5" s="290" t="s">
        <v>247</v>
      </c>
      <c r="D5" s="290" t="s">
        <v>273</v>
      </c>
      <c r="E5" s="290" t="s">
        <v>274</v>
      </c>
      <c r="F5" s="292" t="s">
        <v>275</v>
      </c>
      <c r="G5" s="290" t="s">
        <v>276</v>
      </c>
      <c r="H5" s="292" t="s">
        <v>277</v>
      </c>
      <c r="I5" s="290" t="s">
        <v>278</v>
      </c>
      <c r="J5" s="290" t="s">
        <v>279</v>
      </c>
      <c r="K5" s="291" t="s">
        <v>280</v>
      </c>
      <c r="L5" s="292" t="s">
        <v>281</v>
      </c>
      <c r="M5" s="290" t="s">
        <v>282</v>
      </c>
      <c r="N5" s="294" t="s">
        <v>283</v>
      </c>
      <c r="O5" s="213"/>
    </row>
    <row r="6" spans="1:15" s="214" customFormat="1" ht="13.5" customHeight="1">
      <c r="A6" s="298"/>
      <c r="B6" s="103" t="s">
        <v>252</v>
      </c>
      <c r="C6" s="299"/>
      <c r="D6" s="290"/>
      <c r="E6" s="290"/>
      <c r="F6" s="293"/>
      <c r="G6" s="290"/>
      <c r="H6" s="293"/>
      <c r="I6" s="290"/>
      <c r="J6" s="290"/>
      <c r="K6" s="290"/>
      <c r="L6" s="293"/>
      <c r="M6" s="290"/>
      <c r="N6" s="295"/>
      <c r="O6" s="213"/>
    </row>
    <row r="7" spans="1:34" s="41" customFormat="1" ht="13.5" customHeight="1">
      <c r="A7" s="105" t="s">
        <v>218</v>
      </c>
      <c r="B7" s="28">
        <v>4127721</v>
      </c>
      <c r="C7" s="87">
        <v>3834501</v>
      </c>
      <c r="D7" s="87">
        <v>90441</v>
      </c>
      <c r="E7" s="87">
        <v>774144</v>
      </c>
      <c r="F7" s="87">
        <v>84364</v>
      </c>
      <c r="G7" s="87">
        <v>522759</v>
      </c>
      <c r="H7" s="87">
        <v>145438</v>
      </c>
      <c r="I7" s="87">
        <v>28052</v>
      </c>
      <c r="J7" s="87">
        <v>216946</v>
      </c>
      <c r="K7" s="87">
        <v>883601</v>
      </c>
      <c r="L7" s="87">
        <v>388698</v>
      </c>
      <c r="M7" s="87">
        <v>83375</v>
      </c>
      <c r="N7" s="87">
        <v>616684</v>
      </c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</row>
    <row r="8" spans="1:34" s="41" customFormat="1" ht="13.5" customHeight="1">
      <c r="A8" s="32" t="s">
        <v>284</v>
      </c>
      <c r="B8" s="28">
        <v>4160705</v>
      </c>
      <c r="C8" s="87">
        <v>3871412</v>
      </c>
      <c r="D8" s="87">
        <v>88009</v>
      </c>
      <c r="E8" s="87">
        <v>734665</v>
      </c>
      <c r="F8" s="87">
        <v>83082</v>
      </c>
      <c r="G8" s="87">
        <v>538846</v>
      </c>
      <c r="H8" s="87">
        <v>135268</v>
      </c>
      <c r="I8" s="87">
        <v>27145</v>
      </c>
      <c r="J8" s="87">
        <v>221510</v>
      </c>
      <c r="K8" s="87">
        <v>928831</v>
      </c>
      <c r="L8" s="87">
        <v>393031</v>
      </c>
      <c r="M8" s="87">
        <v>86900</v>
      </c>
      <c r="N8" s="87">
        <v>634123</v>
      </c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</row>
    <row r="9" spans="1:34" s="93" customFormat="1" ht="13.5" customHeight="1">
      <c r="A9" s="89" t="s">
        <v>285</v>
      </c>
      <c r="B9" s="90">
        <v>4364929</v>
      </c>
      <c r="C9" s="91">
        <v>4068507</v>
      </c>
      <c r="D9" s="91">
        <v>90418</v>
      </c>
      <c r="E9" s="91">
        <v>716079</v>
      </c>
      <c r="F9" s="91">
        <v>88840</v>
      </c>
      <c r="G9" s="91">
        <v>583683</v>
      </c>
      <c r="H9" s="91">
        <v>136798</v>
      </c>
      <c r="I9" s="91">
        <v>29209</v>
      </c>
      <c r="J9" s="91">
        <v>228161</v>
      </c>
      <c r="K9" s="91">
        <v>1051992</v>
      </c>
      <c r="L9" s="91">
        <v>406326</v>
      </c>
      <c r="M9" s="91">
        <v>88303</v>
      </c>
      <c r="N9" s="91">
        <v>648698</v>
      </c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</row>
    <row r="10" spans="1:34" s="41" customFormat="1" ht="13.5" customHeight="1">
      <c r="A10" s="39" t="s">
        <v>223</v>
      </c>
      <c r="B10" s="28"/>
      <c r="C10" s="87"/>
      <c r="D10" s="87"/>
      <c r="E10" s="87"/>
      <c r="F10" s="87"/>
      <c r="G10" s="87"/>
      <c r="H10" s="87"/>
      <c r="J10" s="87"/>
      <c r="K10" s="87"/>
      <c r="L10" s="87"/>
      <c r="M10" s="87"/>
      <c r="N10" s="87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</row>
    <row r="11" spans="1:34" s="41" customFormat="1" ht="13.5" customHeight="1">
      <c r="A11" s="39" t="s">
        <v>256</v>
      </c>
      <c r="B11" s="28">
        <v>339882</v>
      </c>
      <c r="C11" s="87">
        <v>316163</v>
      </c>
      <c r="D11" s="87">
        <v>6323</v>
      </c>
      <c r="E11" s="87">
        <v>60213</v>
      </c>
      <c r="F11" s="87">
        <v>7767</v>
      </c>
      <c r="G11" s="87">
        <v>46573</v>
      </c>
      <c r="H11" s="87">
        <v>10668</v>
      </c>
      <c r="I11" s="87">
        <v>2298</v>
      </c>
      <c r="J11" s="87">
        <v>18420</v>
      </c>
      <c r="K11" s="87">
        <v>78987</v>
      </c>
      <c r="L11" s="87">
        <v>31522</v>
      </c>
      <c r="M11" s="87">
        <v>7006</v>
      </c>
      <c r="N11" s="87">
        <v>46386</v>
      </c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</row>
    <row r="12" spans="1:34" s="41" customFormat="1" ht="13.5" customHeight="1">
      <c r="A12" s="30" t="s">
        <v>257</v>
      </c>
      <c r="B12" s="28">
        <v>339238</v>
      </c>
      <c r="C12" s="87">
        <v>317530</v>
      </c>
      <c r="D12" s="87">
        <v>7030</v>
      </c>
      <c r="E12" s="87">
        <v>58411</v>
      </c>
      <c r="F12" s="87">
        <v>7751</v>
      </c>
      <c r="G12" s="87">
        <v>47926</v>
      </c>
      <c r="H12" s="87">
        <v>11083</v>
      </c>
      <c r="I12" s="87">
        <v>2297</v>
      </c>
      <c r="J12" s="87">
        <v>19443</v>
      </c>
      <c r="K12" s="87">
        <v>80287</v>
      </c>
      <c r="L12" s="87">
        <v>29613</v>
      </c>
      <c r="M12" s="87">
        <v>7037</v>
      </c>
      <c r="N12" s="87">
        <v>46652</v>
      </c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</row>
    <row r="13" spans="1:34" s="41" customFormat="1" ht="13.5" customHeight="1">
      <c r="A13" s="30" t="s">
        <v>258</v>
      </c>
      <c r="B13" s="28">
        <v>362389</v>
      </c>
      <c r="C13" s="87">
        <v>338705</v>
      </c>
      <c r="D13" s="87">
        <v>7819</v>
      </c>
      <c r="E13" s="87">
        <v>63884</v>
      </c>
      <c r="F13" s="87">
        <v>7667</v>
      </c>
      <c r="G13" s="87">
        <v>50524</v>
      </c>
      <c r="H13" s="87">
        <v>11301</v>
      </c>
      <c r="I13" s="87">
        <v>2322</v>
      </c>
      <c r="J13" s="87">
        <v>19659</v>
      </c>
      <c r="K13" s="87">
        <v>85107</v>
      </c>
      <c r="L13" s="87">
        <v>33833</v>
      </c>
      <c r="M13" s="87">
        <v>6879</v>
      </c>
      <c r="N13" s="87">
        <v>49710</v>
      </c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</row>
    <row r="14" spans="1:34" s="41" customFormat="1" ht="13.5" customHeight="1">
      <c r="A14" s="30" t="s">
        <v>259</v>
      </c>
      <c r="B14" s="28">
        <v>394188</v>
      </c>
      <c r="C14" s="87">
        <v>366846</v>
      </c>
      <c r="D14" s="87">
        <v>9516</v>
      </c>
      <c r="E14" s="87">
        <v>65942</v>
      </c>
      <c r="F14" s="87">
        <v>7866</v>
      </c>
      <c r="G14" s="87">
        <v>50910</v>
      </c>
      <c r="H14" s="87">
        <v>12220</v>
      </c>
      <c r="I14" s="87">
        <v>2384</v>
      </c>
      <c r="J14" s="87">
        <v>20971</v>
      </c>
      <c r="K14" s="87">
        <v>90303</v>
      </c>
      <c r="L14" s="87">
        <v>37865</v>
      </c>
      <c r="M14" s="87">
        <v>7290</v>
      </c>
      <c r="N14" s="87">
        <v>61579</v>
      </c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</row>
    <row r="15" spans="1:34" s="41" customFormat="1" ht="13.5" customHeight="1">
      <c r="A15" s="30" t="s">
        <v>260</v>
      </c>
      <c r="B15" s="28">
        <v>387986</v>
      </c>
      <c r="C15" s="87">
        <v>357823</v>
      </c>
      <c r="D15" s="87">
        <v>9796</v>
      </c>
      <c r="E15" s="87">
        <v>61964</v>
      </c>
      <c r="F15" s="87">
        <v>6996</v>
      </c>
      <c r="G15" s="87">
        <v>47127</v>
      </c>
      <c r="H15" s="87">
        <v>8220</v>
      </c>
      <c r="I15" s="87">
        <v>2371</v>
      </c>
      <c r="J15" s="87">
        <v>19332</v>
      </c>
      <c r="K15" s="87">
        <v>86539</v>
      </c>
      <c r="L15" s="87">
        <v>35274</v>
      </c>
      <c r="M15" s="87">
        <v>7689</v>
      </c>
      <c r="N15" s="87">
        <v>72514</v>
      </c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</row>
    <row r="16" spans="1:34" s="41" customFormat="1" ht="13.5" customHeight="1">
      <c r="A16" s="30" t="s">
        <v>261</v>
      </c>
      <c r="B16" s="28">
        <v>384631</v>
      </c>
      <c r="C16" s="87">
        <v>356539</v>
      </c>
      <c r="D16" s="87">
        <v>8765</v>
      </c>
      <c r="E16" s="87">
        <v>62248</v>
      </c>
      <c r="F16" s="87">
        <v>7282</v>
      </c>
      <c r="G16" s="87">
        <v>48604</v>
      </c>
      <c r="H16" s="87">
        <v>11959</v>
      </c>
      <c r="I16" s="87">
        <v>2300</v>
      </c>
      <c r="J16" s="87">
        <v>19107</v>
      </c>
      <c r="K16" s="87">
        <v>90437</v>
      </c>
      <c r="L16" s="87">
        <v>35151</v>
      </c>
      <c r="M16" s="87">
        <v>7101</v>
      </c>
      <c r="N16" s="87">
        <v>63585</v>
      </c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</row>
    <row r="17" spans="1:34" s="41" customFormat="1" ht="13.5" customHeight="1">
      <c r="A17" s="30" t="s">
        <v>262</v>
      </c>
      <c r="B17" s="28">
        <v>371490</v>
      </c>
      <c r="C17" s="87">
        <v>346777</v>
      </c>
      <c r="D17" s="87">
        <v>7661</v>
      </c>
      <c r="E17" s="87">
        <v>59127</v>
      </c>
      <c r="F17" s="87">
        <v>8267</v>
      </c>
      <c r="G17" s="87">
        <v>55054</v>
      </c>
      <c r="H17" s="87">
        <v>13135</v>
      </c>
      <c r="I17" s="87">
        <v>2538</v>
      </c>
      <c r="J17" s="87">
        <v>18989</v>
      </c>
      <c r="K17" s="87">
        <v>90420</v>
      </c>
      <c r="L17" s="87">
        <v>33290</v>
      </c>
      <c r="M17" s="87">
        <v>7031</v>
      </c>
      <c r="N17" s="87">
        <v>51265</v>
      </c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</row>
    <row r="18" spans="1:34" s="41" customFormat="1" ht="13.5" customHeight="1">
      <c r="A18" s="30" t="s">
        <v>263</v>
      </c>
      <c r="B18" s="28">
        <v>348617</v>
      </c>
      <c r="C18" s="87">
        <v>327220</v>
      </c>
      <c r="D18" s="87">
        <v>7143</v>
      </c>
      <c r="E18" s="87">
        <v>57683</v>
      </c>
      <c r="F18" s="87">
        <v>7727</v>
      </c>
      <c r="G18" s="87">
        <v>48780</v>
      </c>
      <c r="H18" s="87">
        <v>12632</v>
      </c>
      <c r="I18" s="87">
        <v>2521</v>
      </c>
      <c r="J18" s="87">
        <v>19451</v>
      </c>
      <c r="K18" s="87">
        <v>87181</v>
      </c>
      <c r="L18" s="87">
        <v>32805</v>
      </c>
      <c r="M18" s="87">
        <v>6546</v>
      </c>
      <c r="N18" s="87">
        <v>44751</v>
      </c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</row>
    <row r="19" spans="1:34" s="41" customFormat="1" ht="13.5" customHeight="1">
      <c r="A19" s="30" t="s">
        <v>264</v>
      </c>
      <c r="B19" s="28">
        <v>354298</v>
      </c>
      <c r="C19" s="87">
        <v>331991</v>
      </c>
      <c r="D19" s="87">
        <v>6975</v>
      </c>
      <c r="E19" s="87">
        <v>58053</v>
      </c>
      <c r="F19" s="87">
        <v>7508</v>
      </c>
      <c r="G19" s="87">
        <v>47447</v>
      </c>
      <c r="H19" s="87">
        <v>12660</v>
      </c>
      <c r="I19" s="87">
        <v>2657</v>
      </c>
      <c r="J19" s="87">
        <v>18130</v>
      </c>
      <c r="K19" s="87">
        <v>89247</v>
      </c>
      <c r="L19" s="87">
        <v>33229</v>
      </c>
      <c r="M19" s="87">
        <v>7901</v>
      </c>
      <c r="N19" s="87">
        <v>48184</v>
      </c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</row>
    <row r="20" spans="1:34" s="41" customFormat="1" ht="13.5" customHeight="1">
      <c r="A20" s="30" t="s">
        <v>265</v>
      </c>
      <c r="B20" s="28">
        <v>353868</v>
      </c>
      <c r="C20" s="87">
        <v>329678</v>
      </c>
      <c r="D20" s="87">
        <v>6614</v>
      </c>
      <c r="E20" s="87">
        <v>54688</v>
      </c>
      <c r="F20" s="87">
        <v>6489</v>
      </c>
      <c r="G20" s="87">
        <v>46237</v>
      </c>
      <c r="H20" s="87">
        <v>7497</v>
      </c>
      <c r="I20" s="87">
        <v>2491</v>
      </c>
      <c r="J20" s="87">
        <v>17512</v>
      </c>
      <c r="K20" s="87">
        <v>89178</v>
      </c>
      <c r="L20" s="87">
        <v>33399</v>
      </c>
      <c r="M20" s="87">
        <v>8065</v>
      </c>
      <c r="N20" s="87">
        <v>57508</v>
      </c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</row>
    <row r="21" spans="1:34" s="41" customFormat="1" ht="13.5" customHeight="1">
      <c r="A21" s="30" t="s">
        <v>266</v>
      </c>
      <c r="B21" s="28">
        <v>350031</v>
      </c>
      <c r="C21" s="87">
        <v>325064</v>
      </c>
      <c r="D21" s="87">
        <v>6083</v>
      </c>
      <c r="E21" s="87">
        <v>54425</v>
      </c>
      <c r="F21" s="87">
        <v>6442</v>
      </c>
      <c r="G21" s="87">
        <v>44924</v>
      </c>
      <c r="H21" s="87">
        <v>11882</v>
      </c>
      <c r="I21" s="87">
        <v>2424</v>
      </c>
      <c r="J21" s="87">
        <v>17991</v>
      </c>
      <c r="K21" s="87">
        <v>87131</v>
      </c>
      <c r="L21" s="87">
        <v>33744</v>
      </c>
      <c r="M21" s="87">
        <v>7749</v>
      </c>
      <c r="N21" s="87">
        <v>52269</v>
      </c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</row>
    <row r="22" spans="1:34" s="41" customFormat="1" ht="13.5" customHeight="1">
      <c r="A22" s="56" t="s">
        <v>267</v>
      </c>
      <c r="B22" s="28">
        <v>378311</v>
      </c>
      <c r="C22" s="98">
        <v>354170</v>
      </c>
      <c r="D22" s="98">
        <v>6693</v>
      </c>
      <c r="E22" s="98">
        <v>59442</v>
      </c>
      <c r="F22" s="98">
        <v>7077</v>
      </c>
      <c r="G22" s="98">
        <v>49575</v>
      </c>
      <c r="H22" s="98">
        <v>13540</v>
      </c>
      <c r="I22" s="98">
        <v>2606</v>
      </c>
      <c r="J22" s="98">
        <v>19154</v>
      </c>
      <c r="K22" s="98">
        <v>97175</v>
      </c>
      <c r="L22" s="98">
        <v>36601</v>
      </c>
      <c r="M22" s="98">
        <v>8010</v>
      </c>
      <c r="N22" s="98">
        <v>54296</v>
      </c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</row>
    <row r="23" spans="1:34" s="41" customFormat="1" ht="13.5" customHeight="1">
      <c r="A23" s="285" t="s">
        <v>268</v>
      </c>
      <c r="B23" s="285"/>
      <c r="C23" s="285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</row>
    <row r="24" spans="1:34" s="41" customFormat="1" ht="13.5" customHeight="1">
      <c r="A24" s="237" t="s">
        <v>269</v>
      </c>
      <c r="B24" s="237"/>
      <c r="C24" s="237"/>
      <c r="D24" s="23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</row>
    <row r="25" spans="1:5" s="9" customFormat="1" ht="12.75" customHeight="1">
      <c r="A25" s="286" t="s">
        <v>270</v>
      </c>
      <c r="B25" s="286"/>
      <c r="C25" s="286"/>
      <c r="D25" s="286"/>
      <c r="E25" s="286"/>
    </row>
    <row r="26" spans="1:6" ht="13.5">
      <c r="A26" s="269"/>
      <c r="B26" s="269"/>
      <c r="C26" s="269"/>
      <c r="D26" s="269"/>
      <c r="E26" s="269"/>
      <c r="F26" s="269"/>
    </row>
    <row r="27" spans="1:10" ht="13.5">
      <c r="A27" s="100"/>
      <c r="B27" s="9"/>
      <c r="C27" s="9"/>
      <c r="D27" s="9"/>
      <c r="E27" s="9"/>
      <c r="H27" s="9"/>
      <c r="I27" s="9"/>
      <c r="J27" s="9"/>
    </row>
    <row r="28" spans="1:10" ht="13.5">
      <c r="A28" s="100"/>
      <c r="B28" s="9"/>
      <c r="C28" s="9"/>
      <c r="D28" s="9"/>
      <c r="E28" s="9"/>
      <c r="H28" s="9"/>
      <c r="I28" s="9"/>
      <c r="J28" s="9"/>
    </row>
    <row r="29" spans="1:10" ht="13.5">
      <c r="A29" s="100"/>
      <c r="B29" s="9"/>
      <c r="C29" s="9"/>
      <c r="D29" s="9"/>
      <c r="E29" s="9"/>
      <c r="H29" s="9"/>
      <c r="I29" s="9"/>
      <c r="J29" s="9"/>
    </row>
    <row r="30" spans="1:10" ht="13.5">
      <c r="A30" s="9"/>
      <c r="B30" s="9"/>
      <c r="C30" s="9"/>
      <c r="D30" s="9"/>
      <c r="E30" s="9"/>
      <c r="H30" s="9"/>
      <c r="I30" s="9"/>
      <c r="J30" s="9"/>
    </row>
    <row r="31" spans="1:10" ht="13.5">
      <c r="A31" s="9"/>
      <c r="B31" s="9"/>
      <c r="C31" s="9"/>
      <c r="D31" s="9"/>
      <c r="E31" s="9"/>
      <c r="H31" s="9"/>
      <c r="I31" s="9"/>
      <c r="J31" s="9"/>
    </row>
    <row r="32" spans="1:10" ht="13.5">
      <c r="A32" s="9"/>
      <c r="B32" s="9"/>
      <c r="C32" s="9"/>
      <c r="D32" s="9"/>
      <c r="E32" s="9"/>
      <c r="H32" s="9"/>
      <c r="I32" s="9"/>
      <c r="J32" s="9"/>
    </row>
  </sheetData>
  <sheetProtection/>
  <mergeCells count="20">
    <mergeCell ref="A1:D1"/>
    <mergeCell ref="K5:K6"/>
    <mergeCell ref="L5:L6"/>
    <mergeCell ref="M5:M6"/>
    <mergeCell ref="N5:N6"/>
    <mergeCell ref="A2:N2"/>
    <mergeCell ref="M4:N4"/>
    <mergeCell ref="A5:A6"/>
    <mergeCell ref="C5:C6"/>
    <mergeCell ref="D5:D6"/>
    <mergeCell ref="A23:C23"/>
    <mergeCell ref="A24:D24"/>
    <mergeCell ref="A25:E25"/>
    <mergeCell ref="A26:F26"/>
    <mergeCell ref="I5:I6"/>
    <mergeCell ref="J5:J6"/>
    <mergeCell ref="E5:E6"/>
    <mergeCell ref="F5:F6"/>
    <mergeCell ref="G5:G6"/>
    <mergeCell ref="H5:H6"/>
  </mergeCells>
  <hyperlinks>
    <hyperlink ref="A1:D1" location="'10電気・ガス・水道目次'!A1" display="10　電気・ガス・水道"/>
  </hyperlinks>
  <printOptions/>
  <pageMargins left="0.3937007874015748" right="0.3937007874015748" top="0.5905511811023623" bottom="0.1968503937007874" header="0.3937007874015748" footer="0.5118110236220472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8"/>
  <sheetViews>
    <sheetView showGridLines="0" zoomScalePageLayoutView="0" workbookViewId="0" topLeftCell="A1">
      <selection activeCell="A1" sqref="A1:D1"/>
    </sheetView>
  </sheetViews>
  <sheetFormatPr defaultColWidth="9.140625" defaultRowHeight="15"/>
  <cols>
    <col min="1" max="1" width="11.7109375" style="2" customWidth="1"/>
    <col min="2" max="9" width="12.57421875" style="2" customWidth="1"/>
    <col min="10" max="16384" width="9.00390625" style="2" customWidth="1"/>
  </cols>
  <sheetData>
    <row r="1" spans="1:9" ht="13.5">
      <c r="A1" s="340" t="s">
        <v>0</v>
      </c>
      <c r="B1" s="340"/>
      <c r="C1" s="340"/>
      <c r="D1" s="340"/>
      <c r="E1" s="1"/>
      <c r="H1" s="1"/>
      <c r="I1" s="1"/>
    </row>
    <row r="2" spans="1:9" ht="17.25">
      <c r="A2" s="257" t="s">
        <v>374</v>
      </c>
      <c r="B2" s="257"/>
      <c r="C2" s="257"/>
      <c r="D2" s="257"/>
      <c r="E2" s="257"/>
      <c r="F2" s="257"/>
      <c r="G2" s="257"/>
      <c r="H2" s="257"/>
      <c r="I2" s="257"/>
    </row>
    <row r="3" spans="1:9" s="5" customFormat="1" ht="14.25">
      <c r="A3" s="72"/>
      <c r="B3" s="72"/>
      <c r="C3" s="72"/>
      <c r="D3" s="72"/>
      <c r="E3" s="72"/>
      <c r="F3" s="72"/>
      <c r="G3" s="72"/>
      <c r="H3" s="72"/>
      <c r="I3" s="72"/>
    </row>
    <row r="4" spans="1:9" ht="15" thickBot="1">
      <c r="A4" s="300" t="s">
        <v>375</v>
      </c>
      <c r="B4" s="300"/>
      <c r="C4" s="300"/>
      <c r="D4" s="300"/>
      <c r="E4" s="300"/>
      <c r="F4" s="300"/>
      <c r="G4" s="300"/>
      <c r="H4" s="296" t="s">
        <v>376</v>
      </c>
      <c r="I4" s="296"/>
    </row>
    <row r="5" spans="1:10" s="78" customFormat="1" ht="13.5" customHeight="1" thickTop="1">
      <c r="A5" s="227"/>
      <c r="B5" s="308" t="s">
        <v>377</v>
      </c>
      <c r="C5" s="304" t="s">
        <v>378</v>
      </c>
      <c r="D5" s="309"/>
      <c r="E5" s="305"/>
      <c r="F5" s="102" t="s">
        <v>379</v>
      </c>
      <c r="G5" s="304" t="s">
        <v>380</v>
      </c>
      <c r="H5" s="309"/>
      <c r="I5" s="309"/>
      <c r="J5" s="83"/>
    </row>
    <row r="6" spans="1:10" s="78" customFormat="1" ht="13.5" customHeight="1">
      <c r="A6" s="287"/>
      <c r="B6" s="279"/>
      <c r="C6" s="103" t="s">
        <v>381</v>
      </c>
      <c r="D6" s="103" t="s">
        <v>382</v>
      </c>
      <c r="E6" s="195" t="s">
        <v>383</v>
      </c>
      <c r="F6" s="104" t="s">
        <v>384</v>
      </c>
      <c r="G6" s="196" t="s">
        <v>385</v>
      </c>
      <c r="H6" s="77" t="s">
        <v>386</v>
      </c>
      <c r="I6" s="197" t="s">
        <v>283</v>
      </c>
      <c r="J6" s="83"/>
    </row>
    <row r="7" spans="1:29" s="41" customFormat="1" ht="13.5" customHeight="1">
      <c r="A7" s="32" t="s">
        <v>387</v>
      </c>
      <c r="B7" s="28">
        <v>877466</v>
      </c>
      <c r="C7" s="87">
        <v>11439316</v>
      </c>
      <c r="D7" s="87">
        <v>6215822</v>
      </c>
      <c r="E7" s="87">
        <v>240183</v>
      </c>
      <c r="F7" s="87">
        <v>40326</v>
      </c>
      <c r="G7" s="87">
        <v>534412</v>
      </c>
      <c r="H7" s="87">
        <v>176257</v>
      </c>
      <c r="I7" s="87">
        <v>154949</v>
      </c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</row>
    <row r="8" spans="1:29" s="41" customFormat="1" ht="13.5" customHeight="1">
      <c r="A8" s="32" t="s">
        <v>388</v>
      </c>
      <c r="B8" s="28">
        <v>850595</v>
      </c>
      <c r="C8" s="87">
        <v>4090723</v>
      </c>
      <c r="D8" s="87">
        <v>11907528</v>
      </c>
      <c r="E8" s="87">
        <v>216631</v>
      </c>
      <c r="F8" s="87">
        <v>39509</v>
      </c>
      <c r="G8" s="87">
        <v>529349</v>
      </c>
      <c r="H8" s="87">
        <v>163054</v>
      </c>
      <c r="I8" s="87">
        <v>152468</v>
      </c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</row>
    <row r="9" spans="1:29" s="93" customFormat="1" ht="13.5" customHeight="1">
      <c r="A9" s="89" t="s">
        <v>389</v>
      </c>
      <c r="B9" s="90">
        <v>827579</v>
      </c>
      <c r="C9" s="91">
        <v>240913</v>
      </c>
      <c r="D9" s="91">
        <v>14550089</v>
      </c>
      <c r="E9" s="91">
        <v>180983</v>
      </c>
      <c r="F9" s="91">
        <v>38918</v>
      </c>
      <c r="G9" s="91">
        <v>503446</v>
      </c>
      <c r="H9" s="91">
        <v>155510</v>
      </c>
      <c r="I9" s="198">
        <v>167211</v>
      </c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</row>
    <row r="10" spans="1:29" s="93" customFormat="1" ht="13.5" customHeight="1">
      <c r="A10" s="89"/>
      <c r="B10" s="90"/>
      <c r="C10" s="91"/>
      <c r="D10" s="91"/>
      <c r="E10" s="91"/>
      <c r="G10" s="91"/>
      <c r="H10" s="91"/>
      <c r="I10" s="91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</row>
    <row r="11" spans="1:29" s="41" customFormat="1" ht="13.5" customHeight="1">
      <c r="A11" s="30" t="s">
        <v>390</v>
      </c>
      <c r="B11" s="28">
        <v>99754</v>
      </c>
      <c r="C11" s="87">
        <v>34505</v>
      </c>
      <c r="D11" s="87">
        <v>1806980</v>
      </c>
      <c r="E11" s="87">
        <v>19091</v>
      </c>
      <c r="F11" s="87">
        <v>39190</v>
      </c>
      <c r="G11" s="87">
        <v>58495</v>
      </c>
      <c r="H11" s="87">
        <v>16895</v>
      </c>
      <c r="I11" s="87">
        <v>18286</v>
      </c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</row>
    <row r="12" spans="1:29" s="41" customFormat="1" ht="13.5" customHeight="1">
      <c r="A12" s="30" t="s">
        <v>266</v>
      </c>
      <c r="B12" s="28">
        <v>94582</v>
      </c>
      <c r="C12" s="87">
        <v>30567</v>
      </c>
      <c r="D12" s="87">
        <v>1720072</v>
      </c>
      <c r="E12" s="87">
        <v>20008</v>
      </c>
      <c r="F12" s="87">
        <v>39185</v>
      </c>
      <c r="G12" s="87">
        <v>61266</v>
      </c>
      <c r="H12" s="87">
        <v>17428</v>
      </c>
      <c r="I12" s="87">
        <v>23016</v>
      </c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</row>
    <row r="13" spans="1:29" s="41" customFormat="1" ht="13.5" customHeight="1">
      <c r="A13" s="30" t="s">
        <v>267</v>
      </c>
      <c r="B13" s="28">
        <v>88351</v>
      </c>
      <c r="C13" s="87">
        <v>25592</v>
      </c>
      <c r="D13" s="87">
        <v>1585328</v>
      </c>
      <c r="E13" s="87">
        <v>19369</v>
      </c>
      <c r="F13" s="87">
        <v>39201</v>
      </c>
      <c r="G13" s="87">
        <v>53523</v>
      </c>
      <c r="H13" s="87">
        <v>15018</v>
      </c>
      <c r="I13" s="87">
        <v>16486</v>
      </c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</row>
    <row r="14" spans="1:29" s="41" customFormat="1" ht="13.5" customHeight="1">
      <c r="A14" s="30" t="s">
        <v>391</v>
      </c>
      <c r="B14" s="28">
        <v>65037</v>
      </c>
      <c r="C14" s="87">
        <v>17529</v>
      </c>
      <c r="D14" s="87">
        <v>1147046</v>
      </c>
      <c r="E14" s="87">
        <v>16488</v>
      </c>
      <c r="F14" s="87">
        <v>39125</v>
      </c>
      <c r="G14" s="87">
        <v>50845</v>
      </c>
      <c r="H14" s="87">
        <v>13149</v>
      </c>
      <c r="I14" s="87">
        <v>8119</v>
      </c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</row>
    <row r="15" spans="1:29" s="41" customFormat="1" ht="13.5" customHeight="1">
      <c r="A15" s="30" t="s">
        <v>257</v>
      </c>
      <c r="B15" s="28">
        <v>57780</v>
      </c>
      <c r="C15" s="87">
        <v>21491</v>
      </c>
      <c r="D15" s="87">
        <v>998745</v>
      </c>
      <c r="E15" s="87">
        <v>15191</v>
      </c>
      <c r="F15" s="87">
        <v>39025</v>
      </c>
      <c r="G15" s="87">
        <v>43142</v>
      </c>
      <c r="H15" s="87">
        <v>10531</v>
      </c>
      <c r="I15" s="87">
        <v>5238</v>
      </c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</row>
    <row r="16" spans="1:29" s="41" customFormat="1" ht="13.5" customHeight="1">
      <c r="A16" s="30" t="s">
        <v>258</v>
      </c>
      <c r="B16" s="28">
        <v>55696</v>
      </c>
      <c r="C16" s="87">
        <v>21168</v>
      </c>
      <c r="D16" s="87">
        <v>950596</v>
      </c>
      <c r="E16" s="87">
        <v>13655</v>
      </c>
      <c r="F16" s="87">
        <v>38987</v>
      </c>
      <c r="G16" s="87">
        <v>36208</v>
      </c>
      <c r="H16" s="87">
        <v>11220</v>
      </c>
      <c r="I16" s="87">
        <v>9972</v>
      </c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</row>
    <row r="17" spans="1:29" s="41" customFormat="1" ht="13.5" customHeight="1">
      <c r="A17" s="30" t="s">
        <v>259</v>
      </c>
      <c r="B17" s="28">
        <v>62922</v>
      </c>
      <c r="C17" s="87">
        <v>11074</v>
      </c>
      <c r="D17" s="87">
        <v>1071631</v>
      </c>
      <c r="E17" s="87">
        <v>11710</v>
      </c>
      <c r="F17" s="87">
        <v>38903</v>
      </c>
      <c r="G17" s="87">
        <v>28889</v>
      </c>
      <c r="H17" s="87">
        <v>12619</v>
      </c>
      <c r="I17" s="87">
        <v>20208</v>
      </c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</row>
    <row r="18" spans="1:29" s="41" customFormat="1" ht="13.5" customHeight="1">
      <c r="A18" s="30" t="s">
        <v>260</v>
      </c>
      <c r="B18" s="28">
        <v>59175</v>
      </c>
      <c r="C18" s="87">
        <v>14997</v>
      </c>
      <c r="D18" s="87">
        <v>998582</v>
      </c>
      <c r="E18" s="87">
        <v>11068</v>
      </c>
      <c r="F18" s="87">
        <v>38828</v>
      </c>
      <c r="G18" s="87">
        <v>25678</v>
      </c>
      <c r="H18" s="87">
        <v>13406</v>
      </c>
      <c r="I18" s="87">
        <v>22458</v>
      </c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</row>
    <row r="19" spans="1:29" s="41" customFormat="1" ht="13.5" customHeight="1">
      <c r="A19" s="30" t="s">
        <v>261</v>
      </c>
      <c r="B19" s="28">
        <v>51433</v>
      </c>
      <c r="C19" s="87">
        <v>14208</v>
      </c>
      <c r="D19" s="87">
        <v>880217</v>
      </c>
      <c r="E19" s="87">
        <v>13064</v>
      </c>
      <c r="F19" s="87">
        <v>38756</v>
      </c>
      <c r="G19" s="87">
        <v>27056</v>
      </c>
      <c r="H19" s="87">
        <v>11868</v>
      </c>
      <c r="I19" s="87">
        <v>17367</v>
      </c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</row>
    <row r="20" spans="1:29" s="41" customFormat="1" ht="13.5" customHeight="1">
      <c r="A20" s="30" t="s">
        <v>262</v>
      </c>
      <c r="B20" s="28">
        <v>51285</v>
      </c>
      <c r="C20" s="87">
        <v>14270</v>
      </c>
      <c r="D20" s="87">
        <v>890689</v>
      </c>
      <c r="E20" s="87">
        <v>12653</v>
      </c>
      <c r="F20" s="87">
        <v>38676</v>
      </c>
      <c r="G20" s="87">
        <v>32101</v>
      </c>
      <c r="H20" s="87">
        <v>9779</v>
      </c>
      <c r="I20" s="87">
        <v>7182</v>
      </c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</row>
    <row r="21" spans="1:29" s="41" customFormat="1" ht="13.5" customHeight="1">
      <c r="A21" s="30" t="s">
        <v>263</v>
      </c>
      <c r="B21" s="28">
        <v>60568</v>
      </c>
      <c r="C21" s="87">
        <v>15667</v>
      </c>
      <c r="D21" s="87">
        <v>1057114</v>
      </c>
      <c r="E21" s="87">
        <v>13563</v>
      </c>
      <c r="F21" s="87">
        <v>38600</v>
      </c>
      <c r="G21" s="87">
        <v>40446</v>
      </c>
      <c r="H21" s="87">
        <v>10622</v>
      </c>
      <c r="I21" s="87">
        <v>6072</v>
      </c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</row>
    <row r="22" spans="1:29" s="41" customFormat="1" ht="13.5" customHeight="1">
      <c r="A22" s="64" t="s">
        <v>264</v>
      </c>
      <c r="B22" s="62">
        <v>80996</v>
      </c>
      <c r="C22" s="98">
        <v>19845</v>
      </c>
      <c r="D22" s="98">
        <v>1443089</v>
      </c>
      <c r="E22" s="98">
        <v>15123</v>
      </c>
      <c r="F22" s="98">
        <v>38544</v>
      </c>
      <c r="G22" s="98">
        <v>45797</v>
      </c>
      <c r="H22" s="98">
        <v>12975</v>
      </c>
      <c r="I22" s="98">
        <v>12807</v>
      </c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</row>
    <row r="23" spans="1:9" s="9" customFormat="1" ht="12.75" customHeight="1">
      <c r="A23" s="286" t="s">
        <v>392</v>
      </c>
      <c r="B23" s="286"/>
      <c r="C23" s="286"/>
      <c r="D23" s="286"/>
      <c r="E23" s="286"/>
      <c r="F23" s="286"/>
      <c r="G23" s="286"/>
      <c r="H23" s="286"/>
      <c r="I23" s="286"/>
    </row>
    <row r="24" spans="1:9" ht="13.5">
      <c r="A24" s="269"/>
      <c r="B24" s="269"/>
      <c r="C24" s="269"/>
      <c r="D24" s="269"/>
      <c r="E24" s="269"/>
      <c r="F24" s="269"/>
      <c r="G24" s="269"/>
      <c r="H24" s="269"/>
      <c r="I24" s="269"/>
    </row>
    <row r="25" spans="1:9" ht="13.5">
      <c r="A25" s="100"/>
      <c r="B25" s="9"/>
      <c r="C25" s="9"/>
      <c r="D25" s="9"/>
      <c r="E25" s="9"/>
      <c r="F25" s="9"/>
      <c r="G25" s="9"/>
      <c r="H25" s="9"/>
      <c r="I25" s="9"/>
    </row>
    <row r="26" spans="1:7" ht="15" thickBot="1">
      <c r="A26" s="300" t="s">
        <v>393</v>
      </c>
      <c r="B26" s="300"/>
      <c r="C26" s="300"/>
      <c r="D26" s="194"/>
      <c r="E26" s="194"/>
      <c r="F26" s="75"/>
      <c r="G26" s="75"/>
    </row>
    <row r="27" spans="1:8" s="78" customFormat="1" ht="13.5" customHeight="1" thickTop="1">
      <c r="A27" s="56"/>
      <c r="B27" s="302" t="s">
        <v>394</v>
      </c>
      <c r="C27" s="303"/>
      <c r="D27" s="304" t="s">
        <v>395</v>
      </c>
      <c r="E27" s="305"/>
      <c r="F27" s="306" t="s">
        <v>396</v>
      </c>
      <c r="G27" s="307"/>
      <c r="H27" s="83"/>
    </row>
    <row r="28" spans="1:27" s="93" customFormat="1" ht="13.5" customHeight="1">
      <c r="A28" s="199" t="s">
        <v>397</v>
      </c>
      <c r="B28" s="114">
        <v>2263</v>
      </c>
      <c r="C28" s="113" t="s">
        <v>398</v>
      </c>
      <c r="D28" s="115">
        <v>41557</v>
      </c>
      <c r="E28" s="113" t="s">
        <v>399</v>
      </c>
      <c r="F28" s="200">
        <v>655080.58</v>
      </c>
      <c r="G28" s="113" t="s">
        <v>400</v>
      </c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</row>
    <row r="29" spans="1:7" s="9" customFormat="1" ht="12.75" customHeight="1">
      <c r="A29" s="286" t="s">
        <v>392</v>
      </c>
      <c r="B29" s="286"/>
      <c r="C29" s="286"/>
      <c r="D29" s="286"/>
      <c r="E29" s="286"/>
      <c r="F29" s="286"/>
      <c r="G29" s="286"/>
    </row>
    <row r="30" spans="1:9" ht="13.5">
      <c r="A30" s="100"/>
      <c r="B30" s="9"/>
      <c r="C30" s="9"/>
      <c r="D30" s="9"/>
      <c r="E30" s="9"/>
      <c r="F30" s="9"/>
      <c r="G30" s="9"/>
      <c r="H30" s="9"/>
      <c r="I30" s="9"/>
    </row>
    <row r="31" spans="1:9" ht="13.5">
      <c r="A31" s="100"/>
      <c r="B31" s="9"/>
      <c r="C31" s="9"/>
      <c r="D31" s="9"/>
      <c r="E31" s="9"/>
      <c r="F31" s="9"/>
      <c r="G31" s="9"/>
      <c r="H31" s="9"/>
      <c r="I31" s="9"/>
    </row>
    <row r="32" spans="1:6" ht="15" thickBot="1">
      <c r="A32" s="300" t="s">
        <v>401</v>
      </c>
      <c r="B32" s="300"/>
      <c r="C32" s="194"/>
      <c r="D32" s="75"/>
      <c r="E32" s="301" t="s">
        <v>376</v>
      </c>
      <c r="F32" s="301"/>
    </row>
    <row r="33" spans="1:7" s="78" customFormat="1" ht="13.5" customHeight="1" thickTop="1">
      <c r="A33" s="56"/>
      <c r="B33" s="107" t="s">
        <v>288</v>
      </c>
      <c r="C33" s="107" t="s">
        <v>402</v>
      </c>
      <c r="D33" s="7" t="s">
        <v>403</v>
      </c>
      <c r="E33" s="201" t="s">
        <v>404</v>
      </c>
      <c r="F33" s="202" t="s">
        <v>405</v>
      </c>
      <c r="G33" s="83"/>
    </row>
    <row r="34" spans="1:26" s="93" customFormat="1" ht="13.5" customHeight="1">
      <c r="A34" s="199" t="s">
        <v>397</v>
      </c>
      <c r="B34" s="203">
        <v>827579</v>
      </c>
      <c r="C34" s="204">
        <v>192263</v>
      </c>
      <c r="D34" s="204">
        <v>635316</v>
      </c>
      <c r="E34" s="199" t="s">
        <v>106</v>
      </c>
      <c r="F34" s="199" t="s">
        <v>106</v>
      </c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</row>
    <row r="35" spans="1:7" ht="13.5">
      <c r="A35" s="286" t="s">
        <v>392</v>
      </c>
      <c r="B35" s="286"/>
      <c r="C35" s="286"/>
      <c r="D35" s="286"/>
      <c r="E35" s="286"/>
      <c r="F35" s="286"/>
      <c r="G35" s="286"/>
    </row>
    <row r="36" spans="1:9" ht="13.5">
      <c r="A36" s="9"/>
      <c r="B36" s="9"/>
      <c r="C36" s="9"/>
      <c r="D36" s="9"/>
      <c r="E36" s="9"/>
      <c r="F36" s="9"/>
      <c r="G36" s="9"/>
      <c r="H36" s="9"/>
      <c r="I36" s="9"/>
    </row>
    <row r="37" spans="1:9" ht="13.5">
      <c r="A37" s="9"/>
      <c r="B37" s="9"/>
      <c r="C37" s="9"/>
      <c r="D37" s="9"/>
      <c r="E37" s="9"/>
      <c r="F37" s="9"/>
      <c r="G37" s="9"/>
      <c r="H37" s="9"/>
      <c r="I37" s="9"/>
    </row>
    <row r="38" spans="1:9" ht="13.5">
      <c r="A38" s="9"/>
      <c r="B38" s="9"/>
      <c r="C38" s="9"/>
      <c r="D38" s="9"/>
      <c r="E38" s="9"/>
      <c r="F38" s="9"/>
      <c r="G38" s="9"/>
      <c r="H38" s="9"/>
      <c r="I38" s="9"/>
    </row>
  </sheetData>
  <sheetProtection/>
  <mergeCells count="18">
    <mergeCell ref="A2:I2"/>
    <mergeCell ref="A4:G4"/>
    <mergeCell ref="H4:I4"/>
    <mergeCell ref="A5:A6"/>
    <mergeCell ref="B5:B6"/>
    <mergeCell ref="C5:E5"/>
    <mergeCell ref="G5:I5"/>
    <mergeCell ref="A1:D1"/>
    <mergeCell ref="A32:B32"/>
    <mergeCell ref="E32:F32"/>
    <mergeCell ref="A35:G35"/>
    <mergeCell ref="A23:I23"/>
    <mergeCell ref="A24:I24"/>
    <mergeCell ref="A29:G29"/>
    <mergeCell ref="A26:C26"/>
    <mergeCell ref="B27:C27"/>
    <mergeCell ref="D27:E27"/>
    <mergeCell ref="F27:G27"/>
  </mergeCells>
  <hyperlinks>
    <hyperlink ref="A1:D1" location="'10電気・ガス・水道目次'!A1" display="10　電気・ガス・水道"/>
  </hyperlinks>
  <printOptions/>
  <pageMargins left="0.3937007874015748" right="0.3937007874015748" top="0.5905511811023623" bottom="0.1968503937007874" header="0.3937007874015748" footer="0.5118110236220472"/>
  <pageSetup fitToHeight="1" fitToWidth="1" horizontalDpi="300" verticalDpi="3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7"/>
  <sheetViews>
    <sheetView showGridLines="0" zoomScalePageLayoutView="0" workbookViewId="0" topLeftCell="A1">
      <selection activeCell="A1" sqref="A1:D1"/>
    </sheetView>
  </sheetViews>
  <sheetFormatPr defaultColWidth="9.140625" defaultRowHeight="15"/>
  <cols>
    <col min="1" max="10" width="10.421875" style="2" customWidth="1"/>
    <col min="11" max="16384" width="9.00390625" style="2" customWidth="1"/>
  </cols>
  <sheetData>
    <row r="1" spans="1:10" ht="13.5">
      <c r="A1" s="340" t="s">
        <v>0</v>
      </c>
      <c r="B1" s="340"/>
      <c r="C1" s="340"/>
      <c r="D1" s="340"/>
      <c r="I1" s="1"/>
      <c r="J1" s="1"/>
    </row>
    <row r="2" spans="1:10" ht="17.25">
      <c r="A2" s="257" t="s">
        <v>286</v>
      </c>
      <c r="B2" s="257"/>
      <c r="C2" s="257"/>
      <c r="D2" s="257"/>
      <c r="E2" s="257"/>
      <c r="F2" s="257"/>
      <c r="G2" s="257"/>
      <c r="H2" s="257"/>
      <c r="I2" s="257"/>
      <c r="J2" s="257"/>
    </row>
    <row r="3" spans="1:10" s="5" customFormat="1" ht="14.2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4.25" thickBot="1">
      <c r="A4" s="106"/>
      <c r="B4" s="106"/>
      <c r="C4" s="75"/>
      <c r="D4" s="106"/>
      <c r="E4" s="75"/>
      <c r="F4" s="106"/>
      <c r="G4" s="75"/>
      <c r="H4" s="75"/>
      <c r="I4" s="296" t="s">
        <v>287</v>
      </c>
      <c r="J4" s="296"/>
    </row>
    <row r="5" spans="1:11" s="78" customFormat="1" ht="13.5" customHeight="1" thickTop="1">
      <c r="A5" s="227"/>
      <c r="B5" s="308" t="s">
        <v>288</v>
      </c>
      <c r="C5" s="310" t="s">
        <v>289</v>
      </c>
      <c r="D5" s="308" t="s">
        <v>290</v>
      </c>
      <c r="E5" s="6" t="s">
        <v>291</v>
      </c>
      <c r="F5" s="308" t="s">
        <v>292</v>
      </c>
      <c r="G5" s="263" t="s">
        <v>293</v>
      </c>
      <c r="H5" s="304" t="s">
        <v>294</v>
      </c>
      <c r="I5" s="309"/>
      <c r="J5" s="309"/>
      <c r="K5" s="83"/>
    </row>
    <row r="6" spans="1:11" s="78" customFormat="1" ht="13.5" customHeight="1">
      <c r="A6" s="287"/>
      <c r="B6" s="279"/>
      <c r="C6" s="311"/>
      <c r="D6" s="312"/>
      <c r="E6" s="108" t="s">
        <v>295</v>
      </c>
      <c r="F6" s="312"/>
      <c r="G6" s="313"/>
      <c r="H6" s="109" t="s">
        <v>214</v>
      </c>
      <c r="I6" s="110" t="s">
        <v>296</v>
      </c>
      <c r="J6" s="111" t="s">
        <v>297</v>
      </c>
      <c r="K6" s="83"/>
    </row>
    <row r="7" spans="1:30" s="41" customFormat="1" ht="13.5" customHeight="1">
      <c r="A7" s="30" t="s">
        <v>298</v>
      </c>
      <c r="B7" s="28">
        <v>1273663</v>
      </c>
      <c r="C7" s="112">
        <v>394077</v>
      </c>
      <c r="D7" s="112">
        <v>4322</v>
      </c>
      <c r="E7" s="112">
        <v>159</v>
      </c>
      <c r="F7" s="112">
        <v>201150</v>
      </c>
      <c r="G7" s="112">
        <v>286252</v>
      </c>
      <c r="H7" s="112">
        <v>410703</v>
      </c>
      <c r="I7" s="112">
        <v>192140</v>
      </c>
      <c r="J7" s="112">
        <v>218563</v>
      </c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</row>
    <row r="8" spans="1:30" s="41" customFormat="1" ht="13.5" customHeight="1">
      <c r="A8" s="32" t="s">
        <v>299</v>
      </c>
      <c r="B8" s="28">
        <v>1244269</v>
      </c>
      <c r="C8" s="87">
        <v>384843</v>
      </c>
      <c r="D8" s="87">
        <v>1900</v>
      </c>
      <c r="E8" s="87">
        <v>16</v>
      </c>
      <c r="F8" s="87">
        <v>188813</v>
      </c>
      <c r="G8" s="87">
        <v>248813</v>
      </c>
      <c r="H8" s="87">
        <v>419884</v>
      </c>
      <c r="I8" s="87">
        <v>184628</v>
      </c>
      <c r="J8" s="87">
        <v>235256</v>
      </c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</row>
    <row r="9" spans="1:30" s="93" customFormat="1" ht="13.5" customHeight="1">
      <c r="A9" s="113" t="s">
        <v>221</v>
      </c>
      <c r="B9" s="114">
        <v>1262691</v>
      </c>
      <c r="C9" s="115">
        <v>405691</v>
      </c>
      <c r="D9" s="115">
        <v>1800</v>
      </c>
      <c r="E9" s="115">
        <v>4</v>
      </c>
      <c r="F9" s="115">
        <v>196021</v>
      </c>
      <c r="G9" s="115">
        <v>251124</v>
      </c>
      <c r="H9" s="115">
        <v>408051</v>
      </c>
      <c r="I9" s="115">
        <v>217284</v>
      </c>
      <c r="J9" s="115">
        <v>190767</v>
      </c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</row>
    <row r="10" spans="1:10" s="9" customFormat="1" ht="12.75" customHeight="1">
      <c r="A10" s="286" t="s">
        <v>300</v>
      </c>
      <c r="B10" s="286"/>
      <c r="C10" s="286"/>
      <c r="D10" s="286"/>
      <c r="E10" s="286"/>
      <c r="F10" s="286"/>
      <c r="G10" s="286"/>
      <c r="H10" s="286"/>
      <c r="I10" s="286"/>
      <c r="J10" s="286"/>
    </row>
    <row r="11" spans="1:10" ht="13.5">
      <c r="A11" s="269"/>
      <c r="B11" s="269"/>
      <c r="C11" s="269"/>
      <c r="D11" s="269"/>
      <c r="E11" s="269"/>
      <c r="F11" s="269"/>
      <c r="G11" s="269"/>
      <c r="H11" s="269"/>
      <c r="I11" s="269"/>
      <c r="J11" s="269"/>
    </row>
    <row r="12" spans="1:10" ht="13.5">
      <c r="A12" s="100"/>
      <c r="B12" s="9"/>
      <c r="C12" s="9"/>
      <c r="D12" s="9"/>
      <c r="E12" s="9"/>
      <c r="F12" s="9"/>
      <c r="G12" s="9"/>
      <c r="H12" s="9"/>
      <c r="I12" s="9"/>
      <c r="J12" s="9"/>
    </row>
    <row r="13" spans="1:10" ht="13.5">
      <c r="A13" s="100"/>
      <c r="B13" s="9"/>
      <c r="C13" s="9"/>
      <c r="D13" s="9"/>
      <c r="E13" s="9"/>
      <c r="F13" s="9"/>
      <c r="G13" s="9"/>
      <c r="H13" s="9"/>
      <c r="I13" s="116"/>
      <c r="J13" s="9"/>
    </row>
    <row r="14" spans="1:10" ht="13.5">
      <c r="A14" s="100"/>
      <c r="B14" s="9"/>
      <c r="C14" s="9"/>
      <c r="D14" s="9"/>
      <c r="E14" s="9"/>
      <c r="F14" s="9"/>
      <c r="G14" s="9"/>
      <c r="H14" s="9"/>
      <c r="I14" s="9"/>
      <c r="J14" s="9"/>
    </row>
    <row r="15" spans="1:10" ht="13.5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0" ht="13.5">
      <c r="A16" s="9"/>
      <c r="B16" s="9"/>
      <c r="C16" s="9"/>
      <c r="D16" s="9"/>
      <c r="E16" s="9"/>
      <c r="F16" s="9"/>
      <c r="G16" s="9"/>
      <c r="H16" s="9"/>
      <c r="I16" s="9"/>
      <c r="J16" s="9"/>
    </row>
    <row r="17" spans="1:10" ht="13.5">
      <c r="A17" s="9"/>
      <c r="B17" s="9"/>
      <c r="C17" s="9"/>
      <c r="D17" s="9"/>
      <c r="E17" s="9"/>
      <c r="F17" s="9"/>
      <c r="G17" s="9"/>
      <c r="H17" s="9"/>
      <c r="I17" s="9"/>
      <c r="J17" s="9"/>
    </row>
  </sheetData>
  <sheetProtection/>
  <mergeCells count="12">
    <mergeCell ref="G5:G6"/>
    <mergeCell ref="H5:J5"/>
    <mergeCell ref="A1:D1"/>
    <mergeCell ref="A10:J10"/>
    <mergeCell ref="A11:J11"/>
    <mergeCell ref="A2:J2"/>
    <mergeCell ref="I4:J4"/>
    <mergeCell ref="A5:A6"/>
    <mergeCell ref="B5:B6"/>
    <mergeCell ref="C5:C6"/>
    <mergeCell ref="D5:D6"/>
    <mergeCell ref="F5:F6"/>
  </mergeCells>
  <hyperlinks>
    <hyperlink ref="A1:D1" location="'10電気・ガス・水道目次'!A1" display="10　電気・ガス・水道"/>
  </hyperlinks>
  <printOptions/>
  <pageMargins left="0.3937007874015748" right="0.3937007874015748" top="0.5905511811023623" bottom="0.1968503937007874" header="0.3937007874015748" footer="0.5118110236220472"/>
  <pageSetup fitToHeight="1" fitToWidth="1" horizontalDpi="300" verticalDpi="3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showGridLines="0" zoomScaleSheetLayoutView="100" zoomScalePageLayoutView="0" workbookViewId="0" topLeftCell="A1">
      <pane ySplit="6" topLeftCell="A7" activePane="bottomLeft" state="frozen"/>
      <selection pane="topLeft" activeCell="A1" sqref="A1:D1"/>
      <selection pane="bottomLeft" activeCell="A1" sqref="A1:D1"/>
    </sheetView>
  </sheetViews>
  <sheetFormatPr defaultColWidth="9.140625" defaultRowHeight="15"/>
  <cols>
    <col min="1" max="1" width="13.140625" style="117" customWidth="1"/>
    <col min="2" max="9" width="12.7109375" style="117" customWidth="1"/>
    <col min="10" max="16384" width="9.00390625" style="117" customWidth="1"/>
  </cols>
  <sheetData>
    <row r="1" spans="1:4" ht="13.5">
      <c r="A1" s="340" t="s">
        <v>0</v>
      </c>
      <c r="B1" s="340"/>
      <c r="C1" s="340"/>
      <c r="D1" s="340"/>
    </row>
    <row r="2" spans="1:9" ht="17.25">
      <c r="A2" s="316" t="s">
        <v>301</v>
      </c>
      <c r="B2" s="316"/>
      <c r="C2" s="316"/>
      <c r="D2" s="316"/>
      <c r="E2" s="316"/>
      <c r="F2" s="316"/>
      <c r="G2" s="316"/>
      <c r="H2" s="316"/>
      <c r="I2" s="316"/>
    </row>
    <row r="3" spans="1:9" s="119" customFormat="1" ht="14.25">
      <c r="A3" s="118"/>
      <c r="B3" s="118"/>
      <c r="C3" s="118"/>
      <c r="D3" s="118"/>
      <c r="E3" s="118"/>
      <c r="F3" s="118"/>
      <c r="G3" s="118"/>
      <c r="H3" s="118"/>
      <c r="I3" s="118"/>
    </row>
    <row r="4" spans="1:9" ht="14.25" thickBot="1">
      <c r="A4" s="317" t="s">
        <v>2</v>
      </c>
      <c r="B4" s="317"/>
      <c r="C4" s="317"/>
      <c r="D4" s="317"/>
      <c r="E4" s="317"/>
      <c r="F4" s="317"/>
      <c r="G4" s="317"/>
      <c r="H4" s="317"/>
      <c r="I4" s="317"/>
    </row>
    <row r="5" spans="1:10" ht="14.25" thickTop="1">
      <c r="A5" s="120"/>
      <c r="B5" s="318" t="s">
        <v>302</v>
      </c>
      <c r="C5" s="320" t="s">
        <v>303</v>
      </c>
      <c r="D5" s="121" t="s">
        <v>304</v>
      </c>
      <c r="E5" s="322" t="s">
        <v>305</v>
      </c>
      <c r="F5" s="323"/>
      <c r="G5" s="324"/>
      <c r="H5" s="325" t="s">
        <v>306</v>
      </c>
      <c r="I5" s="326"/>
      <c r="J5" s="122"/>
    </row>
    <row r="6" spans="1:10" ht="13.5">
      <c r="A6" s="123"/>
      <c r="B6" s="319"/>
      <c r="C6" s="321"/>
      <c r="D6" s="124" t="s">
        <v>307</v>
      </c>
      <c r="E6" s="125" t="s">
        <v>308</v>
      </c>
      <c r="F6" s="125" t="s">
        <v>309</v>
      </c>
      <c r="G6" s="125" t="s">
        <v>310</v>
      </c>
      <c r="H6" s="126" t="s">
        <v>308</v>
      </c>
      <c r="I6" s="127" t="s">
        <v>309</v>
      </c>
      <c r="J6" s="122"/>
    </row>
    <row r="7" spans="1:10" s="133" customFormat="1" ht="19.5" customHeight="1">
      <c r="A7" s="128"/>
      <c r="B7" s="129"/>
      <c r="C7" s="130" t="s">
        <v>311</v>
      </c>
      <c r="D7" s="131" t="s">
        <v>312</v>
      </c>
      <c r="E7" s="130" t="s">
        <v>313</v>
      </c>
      <c r="F7" s="130" t="s">
        <v>313</v>
      </c>
      <c r="G7" s="130" t="s">
        <v>314</v>
      </c>
      <c r="H7" s="130" t="s">
        <v>313</v>
      </c>
      <c r="I7" s="128" t="s">
        <v>313</v>
      </c>
      <c r="J7" s="132"/>
    </row>
    <row r="8" spans="1:10" s="133" customFormat="1" ht="19.5" customHeight="1">
      <c r="A8" s="134"/>
      <c r="B8" s="135"/>
      <c r="C8" s="136"/>
      <c r="D8" s="137"/>
      <c r="E8" s="136"/>
      <c r="F8" s="136"/>
      <c r="G8" s="136"/>
      <c r="H8" s="137"/>
      <c r="I8" s="137"/>
      <c r="J8" s="132"/>
    </row>
    <row r="9" spans="1:9" s="133" customFormat="1" ht="19.5" customHeight="1">
      <c r="A9" s="134" t="s">
        <v>315</v>
      </c>
      <c r="B9" s="138">
        <v>21</v>
      </c>
      <c r="C9" s="139">
        <v>686771</v>
      </c>
      <c r="D9" s="139">
        <v>714</v>
      </c>
      <c r="E9" s="139">
        <v>106864</v>
      </c>
      <c r="F9" s="139">
        <v>96368</v>
      </c>
      <c r="G9" s="140">
        <v>90.2</v>
      </c>
      <c r="H9" s="140">
        <v>292.8</v>
      </c>
      <c r="I9" s="140">
        <v>264</v>
      </c>
    </row>
    <row r="10" spans="1:9" s="142" customFormat="1" ht="19.5" customHeight="1">
      <c r="A10" s="141" t="s">
        <v>299</v>
      </c>
      <c r="B10" s="138">
        <v>20</v>
      </c>
      <c r="C10" s="139">
        <v>688718</v>
      </c>
      <c r="D10" s="139">
        <v>714</v>
      </c>
      <c r="E10" s="139">
        <v>106053</v>
      </c>
      <c r="F10" s="139">
        <v>95373</v>
      </c>
      <c r="G10" s="140">
        <v>89.9</v>
      </c>
      <c r="H10" s="140">
        <v>289.8</v>
      </c>
      <c r="I10" s="140">
        <v>260.6</v>
      </c>
    </row>
    <row r="11" spans="1:9" s="147" customFormat="1" ht="19.5" customHeight="1">
      <c r="A11" s="143" t="s">
        <v>316</v>
      </c>
      <c r="B11" s="144">
        <v>20</v>
      </c>
      <c r="C11" s="145">
        <v>689431</v>
      </c>
      <c r="D11" s="145">
        <v>730</v>
      </c>
      <c r="E11" s="145">
        <v>106851</v>
      </c>
      <c r="F11" s="145">
        <v>96105</v>
      </c>
      <c r="G11" s="146">
        <f>F11/E11*100</f>
        <v>89.94300474492518</v>
      </c>
      <c r="H11" s="146">
        <f>E11/365</f>
        <v>292.74246575342465</v>
      </c>
      <c r="I11" s="146">
        <f>F11/365</f>
        <v>263.3013698630137</v>
      </c>
    </row>
    <row r="12" spans="1:9" s="147" customFormat="1" ht="19.5" customHeight="1">
      <c r="A12" s="148"/>
      <c r="B12" s="144"/>
      <c r="C12" s="145"/>
      <c r="D12" s="145"/>
      <c r="E12" s="145"/>
      <c r="F12" s="145"/>
      <c r="G12" s="146"/>
      <c r="H12" s="146"/>
      <c r="I12" s="146"/>
    </row>
    <row r="13" spans="1:9" s="133" customFormat="1" ht="19.5" customHeight="1">
      <c r="A13" s="134" t="s">
        <v>317</v>
      </c>
      <c r="B13" s="138">
        <v>1</v>
      </c>
      <c r="C13" s="139">
        <v>247269</v>
      </c>
      <c r="D13" s="139">
        <v>763</v>
      </c>
      <c r="E13" s="139">
        <v>38084</v>
      </c>
      <c r="F13" s="139">
        <v>35356</v>
      </c>
      <c r="G13" s="140">
        <f aca="true" t="shared" si="0" ref="G13:G31">F13/E13*100</f>
        <v>92.83688688163008</v>
      </c>
      <c r="H13" s="140">
        <f aca="true" t="shared" si="1" ref="H13:I31">E13/365</f>
        <v>104.33972602739726</v>
      </c>
      <c r="I13" s="140">
        <f t="shared" si="1"/>
        <v>96.86575342465754</v>
      </c>
    </row>
    <row r="14" spans="1:9" s="133" customFormat="1" ht="19.5" customHeight="1">
      <c r="A14" s="134" t="s">
        <v>318</v>
      </c>
      <c r="B14" s="138">
        <v>1</v>
      </c>
      <c r="C14" s="139">
        <v>64549</v>
      </c>
      <c r="D14" s="139">
        <v>852</v>
      </c>
      <c r="E14" s="139">
        <v>12174</v>
      </c>
      <c r="F14" s="139">
        <v>10150</v>
      </c>
      <c r="G14" s="140">
        <f t="shared" si="0"/>
        <v>83.37440446853951</v>
      </c>
      <c r="H14" s="140">
        <f t="shared" si="1"/>
        <v>33.35342465753425</v>
      </c>
      <c r="I14" s="140">
        <f t="shared" si="1"/>
        <v>27.80821917808219</v>
      </c>
    </row>
    <row r="15" spans="1:9" s="133" customFormat="1" ht="19.5" customHeight="1">
      <c r="A15" s="134" t="s">
        <v>319</v>
      </c>
      <c r="B15" s="138">
        <v>1</v>
      </c>
      <c r="C15" s="139">
        <v>68067</v>
      </c>
      <c r="D15" s="139">
        <v>760</v>
      </c>
      <c r="E15" s="139">
        <v>9578</v>
      </c>
      <c r="F15" s="139">
        <v>8785</v>
      </c>
      <c r="G15" s="140">
        <f t="shared" si="0"/>
        <v>91.7206097306327</v>
      </c>
      <c r="H15" s="140">
        <f t="shared" si="1"/>
        <v>26.24109589041096</v>
      </c>
      <c r="I15" s="140">
        <f t="shared" si="1"/>
        <v>24.068493150684933</v>
      </c>
    </row>
    <row r="16" spans="1:9" s="133" customFormat="1" ht="19.5" customHeight="1">
      <c r="A16" s="134" t="s">
        <v>320</v>
      </c>
      <c r="B16" s="138">
        <v>1</v>
      </c>
      <c r="C16" s="139">
        <v>25262</v>
      </c>
      <c r="D16" s="139">
        <v>622</v>
      </c>
      <c r="E16" s="139">
        <v>3428</v>
      </c>
      <c r="F16" s="139">
        <v>3159</v>
      </c>
      <c r="G16" s="140">
        <f t="shared" si="0"/>
        <v>92.15285880980163</v>
      </c>
      <c r="H16" s="140">
        <f t="shared" si="1"/>
        <v>9.391780821917807</v>
      </c>
      <c r="I16" s="140">
        <f t="shared" si="1"/>
        <v>8.654794520547945</v>
      </c>
    </row>
    <row r="17" spans="1:9" s="133" customFormat="1" ht="19.5" customHeight="1">
      <c r="A17" s="134" t="s">
        <v>321</v>
      </c>
      <c r="B17" s="138">
        <v>1</v>
      </c>
      <c r="C17" s="139">
        <v>4616</v>
      </c>
      <c r="D17" s="139">
        <v>500</v>
      </c>
      <c r="E17" s="139">
        <v>429</v>
      </c>
      <c r="F17" s="139">
        <v>283</v>
      </c>
      <c r="G17" s="140">
        <f t="shared" si="0"/>
        <v>65.96736596736596</v>
      </c>
      <c r="H17" s="140">
        <f t="shared" si="1"/>
        <v>1.1753424657534246</v>
      </c>
      <c r="I17" s="140">
        <f t="shared" si="1"/>
        <v>0.7753424657534247</v>
      </c>
    </row>
    <row r="18" spans="1:9" s="133" customFormat="1" ht="19.5" customHeight="1">
      <c r="A18" s="134" t="s">
        <v>322</v>
      </c>
      <c r="B18" s="138">
        <v>1</v>
      </c>
      <c r="C18" s="139">
        <v>22000</v>
      </c>
      <c r="D18" s="139">
        <v>720</v>
      </c>
      <c r="E18" s="139">
        <v>2924</v>
      </c>
      <c r="F18" s="139">
        <v>2517</v>
      </c>
      <c r="G18" s="140">
        <f t="shared" si="0"/>
        <v>86.08071135430917</v>
      </c>
      <c r="H18" s="140">
        <f t="shared" si="1"/>
        <v>8.01095890410959</v>
      </c>
      <c r="I18" s="140">
        <f t="shared" si="1"/>
        <v>6.895890410958904</v>
      </c>
    </row>
    <row r="19" spans="1:9" s="133" customFormat="1" ht="19.5" customHeight="1">
      <c r="A19" s="134" t="s">
        <v>323</v>
      </c>
      <c r="B19" s="138">
        <v>1</v>
      </c>
      <c r="C19" s="139">
        <v>66975</v>
      </c>
      <c r="D19" s="139">
        <v>750</v>
      </c>
      <c r="E19" s="139">
        <v>10564</v>
      </c>
      <c r="F19" s="139">
        <v>9557</v>
      </c>
      <c r="G19" s="140">
        <f t="shared" si="0"/>
        <v>90.46762589928058</v>
      </c>
      <c r="H19" s="140">
        <f t="shared" si="1"/>
        <v>28.942465753424656</v>
      </c>
      <c r="I19" s="140">
        <f t="shared" si="1"/>
        <v>26.183561643835617</v>
      </c>
    </row>
    <row r="20" spans="1:9" s="133" customFormat="1" ht="19.5" customHeight="1">
      <c r="A20" s="134" t="s">
        <v>324</v>
      </c>
      <c r="B20" s="138">
        <v>2</v>
      </c>
      <c r="C20" s="139">
        <v>31386</v>
      </c>
      <c r="D20" s="139">
        <v>922</v>
      </c>
      <c r="E20" s="139">
        <v>6412</v>
      </c>
      <c r="F20" s="139">
        <v>5597</v>
      </c>
      <c r="G20" s="140">
        <f t="shared" si="0"/>
        <v>87.2894572676232</v>
      </c>
      <c r="H20" s="140">
        <f t="shared" si="1"/>
        <v>17.567123287671233</v>
      </c>
      <c r="I20" s="140">
        <f t="shared" si="1"/>
        <v>15.334246575342465</v>
      </c>
    </row>
    <row r="21" spans="1:9" s="133" customFormat="1" ht="19.5" customHeight="1">
      <c r="A21" s="134" t="s">
        <v>325</v>
      </c>
      <c r="B21" s="138">
        <v>1</v>
      </c>
      <c r="C21" s="139">
        <v>10100</v>
      </c>
      <c r="D21" s="139">
        <v>900</v>
      </c>
      <c r="E21" s="139">
        <v>1923</v>
      </c>
      <c r="F21" s="139">
        <v>1703</v>
      </c>
      <c r="G21" s="140">
        <f t="shared" si="0"/>
        <v>88.55954238169527</v>
      </c>
      <c r="H21" s="140">
        <f t="shared" si="1"/>
        <v>5.2684931506849315</v>
      </c>
      <c r="I21" s="140">
        <f t="shared" si="1"/>
        <v>4.6657534246575345</v>
      </c>
    </row>
    <row r="22" spans="1:9" s="133" customFormat="1" ht="19.5" customHeight="1">
      <c r="A22" s="134" t="s">
        <v>326</v>
      </c>
      <c r="B22" s="138">
        <v>1</v>
      </c>
      <c r="C22" s="139">
        <v>23602</v>
      </c>
      <c r="D22" s="139">
        <v>500</v>
      </c>
      <c r="E22" s="139">
        <v>4221</v>
      </c>
      <c r="F22" s="139">
        <v>3821</v>
      </c>
      <c r="G22" s="140">
        <f t="shared" si="0"/>
        <v>90.52357261312484</v>
      </c>
      <c r="H22" s="140">
        <f t="shared" si="1"/>
        <v>11.564383561643835</v>
      </c>
      <c r="I22" s="140">
        <f t="shared" si="1"/>
        <v>10.468493150684932</v>
      </c>
    </row>
    <row r="23" spans="1:9" s="133" customFormat="1" ht="19.5" customHeight="1">
      <c r="A23" s="134" t="s">
        <v>327</v>
      </c>
      <c r="B23" s="138">
        <v>1</v>
      </c>
      <c r="C23" s="139">
        <v>32410</v>
      </c>
      <c r="D23" s="139">
        <v>620</v>
      </c>
      <c r="E23" s="139">
        <v>4562</v>
      </c>
      <c r="F23" s="139">
        <v>3916</v>
      </c>
      <c r="G23" s="140">
        <f t="shared" si="0"/>
        <v>85.83954405962298</v>
      </c>
      <c r="H23" s="140">
        <f t="shared" si="1"/>
        <v>12.498630136986302</v>
      </c>
      <c r="I23" s="140">
        <f t="shared" si="1"/>
        <v>10.728767123287671</v>
      </c>
    </row>
    <row r="24" spans="1:9" s="133" customFormat="1" ht="19.5" customHeight="1">
      <c r="A24" s="134" t="s">
        <v>328</v>
      </c>
      <c r="B24" s="138">
        <v>1</v>
      </c>
      <c r="C24" s="139">
        <v>24032</v>
      </c>
      <c r="D24" s="139">
        <v>698</v>
      </c>
      <c r="E24" s="139">
        <v>3102</v>
      </c>
      <c r="F24" s="139">
        <v>2891</v>
      </c>
      <c r="G24" s="140">
        <f t="shared" si="0"/>
        <v>93.1979368149581</v>
      </c>
      <c r="H24" s="140">
        <f t="shared" si="1"/>
        <v>8.498630136986302</v>
      </c>
      <c r="I24" s="140">
        <f t="shared" si="1"/>
        <v>7.920547945205479</v>
      </c>
    </row>
    <row r="25" spans="1:9" s="133" customFormat="1" ht="19.5" customHeight="1">
      <c r="A25" s="134" t="s">
        <v>329</v>
      </c>
      <c r="B25" s="138">
        <v>1</v>
      </c>
      <c r="C25" s="139">
        <v>13344</v>
      </c>
      <c r="D25" s="139">
        <v>500</v>
      </c>
      <c r="E25" s="139">
        <v>1604</v>
      </c>
      <c r="F25" s="139">
        <v>1568</v>
      </c>
      <c r="G25" s="140">
        <f t="shared" si="0"/>
        <v>97.75561097256858</v>
      </c>
      <c r="H25" s="140">
        <f t="shared" si="1"/>
        <v>4.394520547945206</v>
      </c>
      <c r="I25" s="140">
        <f t="shared" si="1"/>
        <v>4.295890410958904</v>
      </c>
    </row>
    <row r="26" spans="1:9" s="133" customFormat="1" ht="19.5" customHeight="1">
      <c r="A26" s="134" t="s">
        <v>330</v>
      </c>
      <c r="B26" s="138">
        <v>1</v>
      </c>
      <c r="C26" s="139">
        <v>11281</v>
      </c>
      <c r="D26" s="139">
        <v>502</v>
      </c>
      <c r="E26" s="139">
        <v>1463</v>
      </c>
      <c r="F26" s="139">
        <v>1253</v>
      </c>
      <c r="G26" s="140">
        <f t="shared" si="0"/>
        <v>85.64593301435407</v>
      </c>
      <c r="H26" s="140">
        <f t="shared" si="1"/>
        <v>4.008219178082192</v>
      </c>
      <c r="I26" s="140">
        <f t="shared" si="1"/>
        <v>3.4328767123287673</v>
      </c>
    </row>
    <row r="27" spans="1:9" s="133" customFormat="1" ht="19.5" customHeight="1">
      <c r="A27" s="134" t="s">
        <v>331</v>
      </c>
      <c r="B27" s="138">
        <v>1</v>
      </c>
      <c r="C27" s="139">
        <v>7930</v>
      </c>
      <c r="D27" s="139">
        <v>500</v>
      </c>
      <c r="E27" s="139">
        <v>1059</v>
      </c>
      <c r="F27" s="139">
        <v>881</v>
      </c>
      <c r="G27" s="140">
        <f t="shared" si="0"/>
        <v>83.19169027384325</v>
      </c>
      <c r="H27" s="140">
        <f t="shared" si="1"/>
        <v>2.9013698630136986</v>
      </c>
      <c r="I27" s="140">
        <f t="shared" si="1"/>
        <v>2.4136986301369863</v>
      </c>
    </row>
    <row r="28" spans="1:9" s="133" customFormat="1" ht="19.5" customHeight="1">
      <c r="A28" s="134" t="s">
        <v>332</v>
      </c>
      <c r="B28" s="138">
        <v>1</v>
      </c>
      <c r="C28" s="139">
        <v>10635</v>
      </c>
      <c r="D28" s="139">
        <v>578</v>
      </c>
      <c r="E28" s="139">
        <v>1389</v>
      </c>
      <c r="F28" s="139">
        <v>1239</v>
      </c>
      <c r="G28" s="140">
        <f t="shared" si="0"/>
        <v>89.20086393088553</v>
      </c>
      <c r="H28" s="140">
        <f t="shared" si="1"/>
        <v>3.8054794520547945</v>
      </c>
      <c r="I28" s="140">
        <f t="shared" si="1"/>
        <v>3.3945205479452056</v>
      </c>
    </row>
    <row r="29" spans="1:9" s="133" customFormat="1" ht="19.5" customHeight="1">
      <c r="A29" s="134" t="s">
        <v>333</v>
      </c>
      <c r="B29" s="138">
        <v>1</v>
      </c>
      <c r="C29" s="139">
        <v>7662</v>
      </c>
      <c r="D29" s="139">
        <v>688</v>
      </c>
      <c r="E29" s="139">
        <v>1286</v>
      </c>
      <c r="F29" s="139">
        <v>1040</v>
      </c>
      <c r="G29" s="140">
        <f t="shared" si="0"/>
        <v>80.87091757387248</v>
      </c>
      <c r="H29" s="140">
        <f t="shared" si="1"/>
        <v>3.5232876712328767</v>
      </c>
      <c r="I29" s="140">
        <f t="shared" si="1"/>
        <v>2.8493150684931505</v>
      </c>
    </row>
    <row r="30" spans="1:9" s="133" customFormat="1" ht="19.5" customHeight="1">
      <c r="A30" s="134" t="s">
        <v>334</v>
      </c>
      <c r="B30" s="138">
        <v>1</v>
      </c>
      <c r="C30" s="139">
        <v>10837</v>
      </c>
      <c r="D30" s="139">
        <v>940</v>
      </c>
      <c r="E30" s="139">
        <v>1579</v>
      </c>
      <c r="F30" s="139">
        <v>1468</v>
      </c>
      <c r="G30" s="140">
        <f t="shared" si="0"/>
        <v>92.97023432552248</v>
      </c>
      <c r="H30" s="140">
        <f t="shared" si="1"/>
        <v>4.326027397260274</v>
      </c>
      <c r="I30" s="140">
        <f t="shared" si="1"/>
        <v>4.021917808219178</v>
      </c>
    </row>
    <row r="31" spans="1:9" s="133" customFormat="1" ht="19.5" customHeight="1">
      <c r="A31" s="123" t="s">
        <v>335</v>
      </c>
      <c r="B31" s="138">
        <v>1</v>
      </c>
      <c r="C31" s="149">
        <v>7474</v>
      </c>
      <c r="D31" s="149">
        <v>644</v>
      </c>
      <c r="E31" s="149">
        <v>1070</v>
      </c>
      <c r="F31" s="149">
        <v>921</v>
      </c>
      <c r="G31" s="150">
        <f t="shared" si="0"/>
        <v>86.07476635514018</v>
      </c>
      <c r="H31" s="150">
        <f t="shared" si="1"/>
        <v>2.9315068493150687</v>
      </c>
      <c r="I31" s="150">
        <f t="shared" si="1"/>
        <v>2.5232876712328767</v>
      </c>
    </row>
    <row r="32" spans="1:9" s="153" customFormat="1" ht="13.5">
      <c r="A32" s="314" t="s">
        <v>336</v>
      </c>
      <c r="B32" s="314"/>
      <c r="C32" s="314"/>
      <c r="D32" s="151"/>
      <c r="E32" s="152"/>
      <c r="F32" s="152"/>
      <c r="G32" s="152"/>
      <c r="H32" s="151"/>
      <c r="I32" s="151"/>
    </row>
    <row r="33" spans="1:9" s="153" customFormat="1" ht="13.5">
      <c r="A33" s="315" t="s">
        <v>337</v>
      </c>
      <c r="B33" s="315"/>
      <c r="C33" s="315"/>
      <c r="D33" s="155"/>
      <c r="E33" s="154"/>
      <c r="F33" s="154"/>
      <c r="G33" s="154"/>
      <c r="H33" s="155"/>
      <c r="I33" s="155"/>
    </row>
    <row r="34" spans="1:9" ht="13.5">
      <c r="A34" s="156"/>
      <c r="B34" s="153"/>
      <c r="C34" s="153"/>
      <c r="D34" s="153"/>
      <c r="E34" s="153"/>
      <c r="F34" s="153"/>
      <c r="G34" s="153"/>
      <c r="H34" s="153"/>
      <c r="I34" s="153"/>
    </row>
    <row r="35" spans="1:9" ht="13.5">
      <c r="A35" s="156"/>
      <c r="B35" s="153"/>
      <c r="C35" s="153"/>
      <c r="D35" s="153"/>
      <c r="E35" s="153"/>
      <c r="F35" s="153"/>
      <c r="G35" s="153"/>
      <c r="H35" s="153"/>
      <c r="I35" s="153"/>
    </row>
    <row r="36" spans="1:9" ht="13.5">
      <c r="A36" s="156"/>
      <c r="B36" s="153"/>
      <c r="C36" s="153"/>
      <c r="D36" s="153"/>
      <c r="E36" s="153"/>
      <c r="F36" s="153"/>
      <c r="G36" s="153"/>
      <c r="H36" s="153"/>
      <c r="I36" s="153"/>
    </row>
    <row r="37" spans="1:9" ht="13.5">
      <c r="A37" s="156"/>
      <c r="B37" s="153"/>
      <c r="C37" s="153"/>
      <c r="D37" s="153"/>
      <c r="E37" s="153"/>
      <c r="F37" s="153"/>
      <c r="G37" s="153"/>
      <c r="H37" s="153"/>
      <c r="I37" s="153"/>
    </row>
    <row r="38" spans="1:9" ht="13.5">
      <c r="A38" s="153"/>
      <c r="B38" s="153"/>
      <c r="C38" s="153"/>
      <c r="D38" s="153"/>
      <c r="E38" s="153"/>
      <c r="F38" s="153"/>
      <c r="G38" s="153"/>
      <c r="H38" s="153"/>
      <c r="I38" s="153"/>
    </row>
    <row r="39" spans="1:9" ht="13.5">
      <c r="A39" s="153"/>
      <c r="B39" s="153"/>
      <c r="C39" s="153"/>
      <c r="D39" s="153"/>
      <c r="E39" s="153"/>
      <c r="F39" s="153"/>
      <c r="G39" s="153"/>
      <c r="H39" s="153"/>
      <c r="I39" s="153"/>
    </row>
    <row r="40" spans="1:9" ht="13.5">
      <c r="A40" s="153"/>
      <c r="B40" s="153"/>
      <c r="C40" s="153"/>
      <c r="D40" s="153"/>
      <c r="E40" s="153"/>
      <c r="F40" s="153"/>
      <c r="G40" s="153"/>
      <c r="H40" s="153"/>
      <c r="I40" s="153"/>
    </row>
  </sheetData>
  <sheetProtection/>
  <mergeCells count="9">
    <mergeCell ref="A1:D1"/>
    <mergeCell ref="A32:C32"/>
    <mergeCell ref="A33:C33"/>
    <mergeCell ref="A2:I2"/>
    <mergeCell ref="A4:I4"/>
    <mergeCell ref="B5:B6"/>
    <mergeCell ref="C5:C6"/>
    <mergeCell ref="E5:G5"/>
    <mergeCell ref="H5:I5"/>
  </mergeCells>
  <hyperlinks>
    <hyperlink ref="A1:D1" location="'10電気・ガス・水道目次'!A1" display="10　電気・ガス・水道"/>
  </hyperlinks>
  <printOptions/>
  <pageMargins left="0.3937007874015748" right="0.3937007874015748" top="0.5905511811023623" bottom="0.1968503937007874" header="0.3937007874015748" footer="0.5118110236220472"/>
  <pageSetup fitToHeight="1" fitToWidth="1" horizontalDpi="300" verticalDpi="300" orientation="portrait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3"/>
  <sheetViews>
    <sheetView showGridLines="0" zoomScaleSheetLayoutView="100" zoomScalePageLayoutView="0" workbookViewId="0" topLeftCell="A1">
      <pane ySplit="6" topLeftCell="A7" activePane="bottomLeft" state="frozen"/>
      <selection pane="topLeft" activeCell="A1" sqref="A1:D1"/>
      <selection pane="bottomLeft" activeCell="A1" sqref="A1:D1"/>
    </sheetView>
  </sheetViews>
  <sheetFormatPr defaultColWidth="9.140625" defaultRowHeight="15"/>
  <cols>
    <col min="1" max="1" width="2.140625" style="157" customWidth="1"/>
    <col min="2" max="2" width="13.00390625" style="157" customWidth="1"/>
    <col min="3" max="3" width="2.140625" style="157" customWidth="1"/>
    <col min="4" max="14" width="10.8515625" style="157" customWidth="1"/>
    <col min="15" max="15" width="13.8515625" style="157" bestFit="1" customWidth="1"/>
    <col min="16" max="16384" width="9.00390625" style="157" customWidth="1"/>
  </cols>
  <sheetData>
    <row r="1" spans="1:4" ht="13.5">
      <c r="A1" s="340" t="s">
        <v>0</v>
      </c>
      <c r="B1" s="340"/>
      <c r="C1" s="340"/>
      <c r="D1" s="340"/>
    </row>
    <row r="2" spans="1:15" ht="17.25">
      <c r="A2" s="332" t="s">
        <v>338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</row>
    <row r="3" spans="1:15" s="159" customFormat="1" ht="14.25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 thickBot="1">
      <c r="A4" s="333" t="s">
        <v>339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</row>
    <row r="5" spans="2:16" ht="14.25" thickTop="1">
      <c r="B5" s="334"/>
      <c r="C5" s="161"/>
      <c r="D5" s="336" t="s">
        <v>340</v>
      </c>
      <c r="E5" s="338" t="s">
        <v>341</v>
      </c>
      <c r="F5" s="339"/>
      <c r="G5" s="338" t="s">
        <v>342</v>
      </c>
      <c r="H5" s="339"/>
      <c r="I5" s="338" t="s">
        <v>343</v>
      </c>
      <c r="J5" s="339"/>
      <c r="K5" s="338" t="s">
        <v>344</v>
      </c>
      <c r="L5" s="339"/>
      <c r="M5" s="338" t="s">
        <v>345</v>
      </c>
      <c r="N5" s="339"/>
      <c r="O5" s="327" t="s">
        <v>346</v>
      </c>
      <c r="P5" s="162"/>
    </row>
    <row r="6" spans="1:16" ht="13.5">
      <c r="A6" s="163"/>
      <c r="B6" s="335"/>
      <c r="C6" s="164"/>
      <c r="D6" s="337"/>
      <c r="E6" s="165" t="s">
        <v>348</v>
      </c>
      <c r="F6" s="166" t="s">
        <v>347</v>
      </c>
      <c r="G6" s="165" t="s">
        <v>348</v>
      </c>
      <c r="H6" s="166" t="s">
        <v>347</v>
      </c>
      <c r="I6" s="165" t="s">
        <v>348</v>
      </c>
      <c r="J6" s="166" t="s">
        <v>347</v>
      </c>
      <c r="K6" s="165" t="s">
        <v>348</v>
      </c>
      <c r="L6" s="166" t="s">
        <v>347</v>
      </c>
      <c r="M6" s="165" t="s">
        <v>348</v>
      </c>
      <c r="N6" s="166" t="s">
        <v>347</v>
      </c>
      <c r="O6" s="328"/>
      <c r="P6" s="162"/>
    </row>
    <row r="7" spans="2:15" ht="13.5">
      <c r="B7" s="160" t="s">
        <v>315</v>
      </c>
      <c r="C7" s="167"/>
      <c r="D7" s="168">
        <v>826400</v>
      </c>
      <c r="E7" s="169">
        <v>21</v>
      </c>
      <c r="F7" s="169">
        <v>686771</v>
      </c>
      <c r="G7" s="169">
        <v>187</v>
      </c>
      <c r="H7" s="169">
        <v>101198</v>
      </c>
      <c r="I7" s="169">
        <v>7</v>
      </c>
      <c r="J7" s="169">
        <v>582</v>
      </c>
      <c r="K7" s="169">
        <v>79</v>
      </c>
      <c r="L7" s="169">
        <v>3084</v>
      </c>
      <c r="M7" s="169">
        <f aca="true" t="shared" si="0" ref="M7:N9">E7+G7+I7+K7</f>
        <v>294</v>
      </c>
      <c r="N7" s="170">
        <f t="shared" si="0"/>
        <v>791635</v>
      </c>
      <c r="O7" s="171">
        <f>N7/D7*100</f>
        <v>95.79319941916748</v>
      </c>
    </row>
    <row r="8" spans="2:15" s="172" customFormat="1" ht="13.5">
      <c r="B8" s="167" t="s">
        <v>349</v>
      </c>
      <c r="C8" s="167"/>
      <c r="D8" s="168">
        <v>824824</v>
      </c>
      <c r="E8" s="169">
        <v>20</v>
      </c>
      <c r="F8" s="169">
        <v>688718</v>
      </c>
      <c r="G8" s="169">
        <v>184</v>
      </c>
      <c r="H8" s="169">
        <v>99297</v>
      </c>
      <c r="I8" s="169">
        <v>7</v>
      </c>
      <c r="J8" s="169">
        <v>559</v>
      </c>
      <c r="K8" s="169">
        <v>76</v>
      </c>
      <c r="L8" s="169">
        <v>2960</v>
      </c>
      <c r="M8" s="169">
        <f t="shared" si="0"/>
        <v>287</v>
      </c>
      <c r="N8" s="170">
        <f t="shared" si="0"/>
        <v>791534</v>
      </c>
      <c r="O8" s="171">
        <f>N8/D8*100</f>
        <v>95.96398746884184</v>
      </c>
    </row>
    <row r="9" spans="2:15" s="173" customFormat="1" ht="13.5">
      <c r="B9" s="174" t="s">
        <v>350</v>
      </c>
      <c r="C9" s="175"/>
      <c r="D9" s="176">
        <v>822405</v>
      </c>
      <c r="E9" s="177">
        <v>20</v>
      </c>
      <c r="F9" s="177">
        <v>689431</v>
      </c>
      <c r="G9" s="177">
        <v>183</v>
      </c>
      <c r="H9" s="177">
        <v>97932</v>
      </c>
      <c r="I9" s="177">
        <v>12</v>
      </c>
      <c r="J9" s="177">
        <v>752</v>
      </c>
      <c r="K9" s="177">
        <v>74</v>
      </c>
      <c r="L9" s="177">
        <v>2789</v>
      </c>
      <c r="M9" s="177">
        <f t="shared" si="0"/>
        <v>289</v>
      </c>
      <c r="N9" s="178">
        <f t="shared" si="0"/>
        <v>790904</v>
      </c>
      <c r="O9" s="179">
        <f>N9/D9*100</f>
        <v>96.16964877402253</v>
      </c>
    </row>
    <row r="10" spans="2:15" s="173" customFormat="1" ht="13.5">
      <c r="B10" s="175"/>
      <c r="C10" s="175"/>
      <c r="D10" s="168"/>
      <c r="E10" s="169"/>
      <c r="F10" s="169"/>
      <c r="G10" s="169"/>
      <c r="H10" s="169"/>
      <c r="I10" s="169"/>
      <c r="J10" s="169"/>
      <c r="K10" s="169"/>
      <c r="L10" s="169"/>
      <c r="M10" s="169"/>
      <c r="N10" s="170"/>
      <c r="O10" s="171"/>
    </row>
    <row r="11" spans="2:15" ht="13.5">
      <c r="B11" s="180" t="s">
        <v>317</v>
      </c>
      <c r="C11" s="180"/>
      <c r="D11" s="168">
        <v>249079</v>
      </c>
      <c r="E11" s="169">
        <v>1</v>
      </c>
      <c r="F11" s="169">
        <v>247437</v>
      </c>
      <c r="G11" s="169">
        <v>10</v>
      </c>
      <c r="H11" s="169">
        <v>960</v>
      </c>
      <c r="I11" s="169">
        <v>3</v>
      </c>
      <c r="J11" s="181">
        <v>0</v>
      </c>
      <c r="K11" s="169">
        <v>11</v>
      </c>
      <c r="L11" s="169">
        <v>262</v>
      </c>
      <c r="M11" s="169">
        <f aca="true" t="shared" si="1" ref="M11:N18">E11+G11+I11+K11</f>
        <v>25</v>
      </c>
      <c r="N11" s="170">
        <f t="shared" si="1"/>
        <v>248659</v>
      </c>
      <c r="O11" s="171">
        <f aca="true" t="shared" si="2" ref="O11:O18">N11/D11*100</f>
        <v>99.83137879949734</v>
      </c>
    </row>
    <row r="12" spans="2:15" ht="13.5">
      <c r="B12" s="180" t="s">
        <v>318</v>
      </c>
      <c r="C12" s="180"/>
      <c r="D12" s="168">
        <v>67913</v>
      </c>
      <c r="E12" s="169">
        <v>1</v>
      </c>
      <c r="F12" s="169">
        <v>64549</v>
      </c>
      <c r="G12" s="169">
        <v>12</v>
      </c>
      <c r="H12" s="169">
        <v>1847</v>
      </c>
      <c r="I12" s="169">
        <v>1</v>
      </c>
      <c r="J12" s="181">
        <v>0</v>
      </c>
      <c r="K12" s="169">
        <v>4</v>
      </c>
      <c r="L12" s="169">
        <v>112</v>
      </c>
      <c r="M12" s="169">
        <f t="shared" si="1"/>
        <v>18</v>
      </c>
      <c r="N12" s="170">
        <f t="shared" si="1"/>
        <v>66508</v>
      </c>
      <c r="O12" s="171">
        <f t="shared" si="2"/>
        <v>97.93117665248185</v>
      </c>
    </row>
    <row r="13" spans="2:15" ht="13.5">
      <c r="B13" s="180" t="s">
        <v>319</v>
      </c>
      <c r="C13" s="180"/>
      <c r="D13" s="168">
        <v>71191</v>
      </c>
      <c r="E13" s="169">
        <v>1</v>
      </c>
      <c r="F13" s="169">
        <v>68067</v>
      </c>
      <c r="G13" s="169">
        <v>4</v>
      </c>
      <c r="H13" s="169">
        <v>2768</v>
      </c>
      <c r="I13" s="181">
        <v>0</v>
      </c>
      <c r="J13" s="181">
        <v>0</v>
      </c>
      <c r="K13" s="181">
        <v>0</v>
      </c>
      <c r="L13" s="181">
        <v>0</v>
      </c>
      <c r="M13" s="169">
        <f t="shared" si="1"/>
        <v>5</v>
      </c>
      <c r="N13" s="170">
        <f t="shared" si="1"/>
        <v>70835</v>
      </c>
      <c r="O13" s="171">
        <f t="shared" si="2"/>
        <v>99.49993678976276</v>
      </c>
    </row>
    <row r="14" spans="2:15" ht="13.5">
      <c r="B14" s="180" t="s">
        <v>320</v>
      </c>
      <c r="C14" s="180"/>
      <c r="D14" s="168">
        <v>32644</v>
      </c>
      <c r="E14" s="169">
        <v>1</v>
      </c>
      <c r="F14" s="169">
        <v>25262</v>
      </c>
      <c r="G14" s="169">
        <v>15</v>
      </c>
      <c r="H14" s="169">
        <v>6210</v>
      </c>
      <c r="I14" s="181">
        <v>0</v>
      </c>
      <c r="J14" s="181">
        <v>0</v>
      </c>
      <c r="K14" s="169">
        <v>5</v>
      </c>
      <c r="L14" s="169">
        <v>283</v>
      </c>
      <c r="M14" s="169">
        <f t="shared" si="1"/>
        <v>21</v>
      </c>
      <c r="N14" s="170">
        <f t="shared" si="1"/>
        <v>31755</v>
      </c>
      <c r="O14" s="171">
        <f t="shared" si="2"/>
        <v>97.27668177919372</v>
      </c>
    </row>
    <row r="15" spans="2:15" ht="13.5">
      <c r="B15" s="180" t="s">
        <v>321</v>
      </c>
      <c r="C15" s="180"/>
      <c r="D15" s="168">
        <v>38616</v>
      </c>
      <c r="E15" s="169">
        <v>1</v>
      </c>
      <c r="F15" s="169">
        <v>4616</v>
      </c>
      <c r="G15" s="169">
        <v>38</v>
      </c>
      <c r="H15" s="169">
        <v>9507</v>
      </c>
      <c r="I15" s="169">
        <v>4</v>
      </c>
      <c r="J15" s="169">
        <v>351</v>
      </c>
      <c r="K15" s="169">
        <v>8</v>
      </c>
      <c r="L15" s="169">
        <v>401</v>
      </c>
      <c r="M15" s="169">
        <f t="shared" si="1"/>
        <v>51</v>
      </c>
      <c r="N15" s="170">
        <f t="shared" si="1"/>
        <v>14875</v>
      </c>
      <c r="O15" s="171">
        <f t="shared" si="2"/>
        <v>38.52030246529935</v>
      </c>
    </row>
    <row r="16" spans="2:15" ht="13.5">
      <c r="B16" s="180" t="s">
        <v>322</v>
      </c>
      <c r="C16" s="180"/>
      <c r="D16" s="168">
        <v>27595</v>
      </c>
      <c r="E16" s="169">
        <v>1</v>
      </c>
      <c r="F16" s="169">
        <v>22000</v>
      </c>
      <c r="G16" s="169">
        <v>7</v>
      </c>
      <c r="H16" s="169">
        <v>4355</v>
      </c>
      <c r="I16" s="181">
        <v>0</v>
      </c>
      <c r="J16" s="181">
        <v>0</v>
      </c>
      <c r="K16" s="169">
        <v>3</v>
      </c>
      <c r="L16" s="169">
        <v>153</v>
      </c>
      <c r="M16" s="169">
        <f t="shared" si="1"/>
        <v>11</v>
      </c>
      <c r="N16" s="170">
        <f t="shared" si="1"/>
        <v>26508</v>
      </c>
      <c r="O16" s="171">
        <f t="shared" si="2"/>
        <v>96.06088059431056</v>
      </c>
    </row>
    <row r="17" spans="2:15" ht="13.5">
      <c r="B17" s="180" t="s">
        <v>323</v>
      </c>
      <c r="C17" s="180"/>
      <c r="D17" s="168">
        <v>66807</v>
      </c>
      <c r="E17" s="169">
        <v>1</v>
      </c>
      <c r="F17" s="169">
        <v>66807</v>
      </c>
      <c r="G17" s="181">
        <v>0</v>
      </c>
      <c r="H17" s="181">
        <v>0</v>
      </c>
      <c r="I17" s="181">
        <v>0</v>
      </c>
      <c r="J17" s="181">
        <v>0</v>
      </c>
      <c r="K17" s="181">
        <v>0</v>
      </c>
      <c r="L17" s="181">
        <v>0</v>
      </c>
      <c r="M17" s="169">
        <f t="shared" si="1"/>
        <v>1</v>
      </c>
      <c r="N17" s="170">
        <f t="shared" si="1"/>
        <v>66807</v>
      </c>
      <c r="O17" s="171">
        <f t="shared" si="2"/>
        <v>100</v>
      </c>
    </row>
    <row r="18" spans="2:15" ht="13.5">
      <c r="B18" s="180" t="s">
        <v>324</v>
      </c>
      <c r="C18" s="180"/>
      <c r="D18" s="168">
        <v>31419</v>
      </c>
      <c r="E18" s="169">
        <v>2</v>
      </c>
      <c r="F18" s="169">
        <v>31386</v>
      </c>
      <c r="G18" s="181">
        <v>0</v>
      </c>
      <c r="H18" s="181">
        <v>0</v>
      </c>
      <c r="I18" s="169">
        <v>1</v>
      </c>
      <c r="J18" s="181">
        <v>0</v>
      </c>
      <c r="K18" s="169">
        <v>1</v>
      </c>
      <c r="L18" s="169">
        <v>4</v>
      </c>
      <c r="M18" s="169">
        <f t="shared" si="1"/>
        <v>4</v>
      </c>
      <c r="N18" s="170">
        <f t="shared" si="1"/>
        <v>31390</v>
      </c>
      <c r="O18" s="171">
        <f t="shared" si="2"/>
        <v>99.90769916292689</v>
      </c>
    </row>
    <row r="19" spans="2:15" ht="13.5">
      <c r="B19" s="180"/>
      <c r="C19" s="180"/>
      <c r="D19" s="168"/>
      <c r="E19" s="169"/>
      <c r="F19" s="169"/>
      <c r="G19" s="169"/>
      <c r="H19" s="169"/>
      <c r="I19" s="169"/>
      <c r="J19" s="169"/>
      <c r="K19" s="169"/>
      <c r="L19" s="169"/>
      <c r="M19" s="169"/>
      <c r="N19" s="170"/>
      <c r="O19" s="171"/>
    </row>
    <row r="20" spans="2:15" s="173" customFormat="1" ht="13.5">
      <c r="B20" s="182" t="s">
        <v>351</v>
      </c>
      <c r="C20" s="182"/>
      <c r="D20" s="176">
        <f>SUM(D11:D18)</f>
        <v>585264</v>
      </c>
      <c r="E20" s="177">
        <f aca="true" t="shared" si="3" ref="E20:L20">SUM(E11:E18)</f>
        <v>9</v>
      </c>
      <c r="F20" s="177">
        <f t="shared" si="3"/>
        <v>530124</v>
      </c>
      <c r="G20" s="177">
        <f t="shared" si="3"/>
        <v>86</v>
      </c>
      <c r="H20" s="177">
        <f t="shared" si="3"/>
        <v>25647</v>
      </c>
      <c r="I20" s="177">
        <f t="shared" si="3"/>
        <v>9</v>
      </c>
      <c r="J20" s="177">
        <f t="shared" si="3"/>
        <v>351</v>
      </c>
      <c r="K20" s="177">
        <f t="shared" si="3"/>
        <v>32</v>
      </c>
      <c r="L20" s="177">
        <f t="shared" si="3"/>
        <v>1215</v>
      </c>
      <c r="M20" s="177">
        <f>E20+G20+I20+K20</f>
        <v>136</v>
      </c>
      <c r="N20" s="178">
        <f>F20+H20+J20+L20</f>
        <v>557337</v>
      </c>
      <c r="O20" s="179">
        <f>N20/D20*100</f>
        <v>95.22830722545723</v>
      </c>
    </row>
    <row r="21" spans="2:15" s="173" customFormat="1" ht="13.5">
      <c r="B21" s="182"/>
      <c r="C21" s="182"/>
      <c r="D21" s="168"/>
      <c r="E21" s="169"/>
      <c r="F21" s="169"/>
      <c r="G21" s="169"/>
      <c r="H21" s="169"/>
      <c r="I21" s="169"/>
      <c r="J21" s="169"/>
      <c r="K21" s="169"/>
      <c r="L21" s="169"/>
      <c r="M21" s="169"/>
      <c r="N21" s="170"/>
      <c r="O21" s="171"/>
    </row>
    <row r="22" spans="2:15" ht="13.5">
      <c r="B22" s="180" t="s">
        <v>352</v>
      </c>
      <c r="C22" s="180"/>
      <c r="D22" s="168">
        <f>D23</f>
        <v>5178</v>
      </c>
      <c r="E22" s="181">
        <v>0</v>
      </c>
      <c r="F22" s="181">
        <v>0</v>
      </c>
      <c r="G22" s="169">
        <f>SUM(G23)</f>
        <v>22</v>
      </c>
      <c r="H22" s="169">
        <f>SUM(H23)</f>
        <v>3645</v>
      </c>
      <c r="I22" s="181">
        <v>0</v>
      </c>
      <c r="J22" s="181">
        <v>0</v>
      </c>
      <c r="K22" s="169">
        <f>SUM(K23)</f>
        <v>13</v>
      </c>
      <c r="L22" s="169">
        <f>SUM(L23)</f>
        <v>491</v>
      </c>
      <c r="M22" s="169">
        <f>SUM(M23)</f>
        <v>35</v>
      </c>
      <c r="N22" s="170">
        <f>SUM(N23)</f>
        <v>4136</v>
      </c>
      <c r="O22" s="171">
        <f>N22/D22*100</f>
        <v>79.8764001544998</v>
      </c>
    </row>
    <row r="23" spans="2:15" ht="13.5">
      <c r="B23" s="180" t="s">
        <v>353</v>
      </c>
      <c r="C23" s="180"/>
      <c r="D23" s="168">
        <v>5178</v>
      </c>
      <c r="E23" s="181">
        <v>0</v>
      </c>
      <c r="F23" s="181">
        <v>0</v>
      </c>
      <c r="G23" s="169">
        <v>22</v>
      </c>
      <c r="H23" s="169">
        <v>3645</v>
      </c>
      <c r="I23" s="181">
        <v>0</v>
      </c>
      <c r="J23" s="181">
        <v>0</v>
      </c>
      <c r="K23" s="169">
        <v>13</v>
      </c>
      <c r="L23" s="169">
        <v>491</v>
      </c>
      <c r="M23" s="169">
        <f>E23+G23+I23+K23</f>
        <v>35</v>
      </c>
      <c r="N23" s="170">
        <f>F23+H23+J23+L23</f>
        <v>4136</v>
      </c>
      <c r="O23" s="171">
        <f>N23/D23*100</f>
        <v>79.8764001544998</v>
      </c>
    </row>
    <row r="24" spans="2:15" ht="13.5">
      <c r="B24" s="180"/>
      <c r="C24" s="180"/>
      <c r="D24" s="168"/>
      <c r="E24" s="169"/>
      <c r="F24" s="169"/>
      <c r="G24" s="169"/>
      <c r="H24" s="169"/>
      <c r="I24" s="181"/>
      <c r="J24" s="181"/>
      <c r="K24" s="169"/>
      <c r="L24" s="169"/>
      <c r="M24" s="169"/>
      <c r="N24" s="170"/>
      <c r="O24" s="171"/>
    </row>
    <row r="25" spans="2:15" ht="13.5">
      <c r="B25" s="180" t="s">
        <v>354</v>
      </c>
      <c r="C25" s="180"/>
      <c r="D25" s="168">
        <f>SUM(D26:D28)</f>
        <v>20207</v>
      </c>
      <c r="E25" s="169">
        <v>1</v>
      </c>
      <c r="F25" s="169">
        <f>SUM(F26:F28)</f>
        <v>10100</v>
      </c>
      <c r="G25" s="169">
        <f>SUM(G26:G28)</f>
        <v>5</v>
      </c>
      <c r="H25" s="169">
        <f>SUM(H26:H28)</f>
        <v>9921</v>
      </c>
      <c r="I25" s="181">
        <v>0</v>
      </c>
      <c r="J25" s="181">
        <v>0</v>
      </c>
      <c r="K25" s="181">
        <v>0</v>
      </c>
      <c r="L25" s="181">
        <v>0</v>
      </c>
      <c r="M25" s="169">
        <f>SUM(M26:M28)</f>
        <v>6</v>
      </c>
      <c r="N25" s="170">
        <f>SUM(N26:N28)</f>
        <v>20021</v>
      </c>
      <c r="O25" s="171">
        <f>N25/D25*100</f>
        <v>99.07952689661998</v>
      </c>
    </row>
    <row r="26" spans="2:15" ht="13.5">
      <c r="B26" s="180" t="s">
        <v>325</v>
      </c>
      <c r="C26" s="180"/>
      <c r="D26" s="168">
        <v>10354</v>
      </c>
      <c r="E26" s="169">
        <v>1</v>
      </c>
      <c r="F26" s="169">
        <v>10100</v>
      </c>
      <c r="G26" s="169">
        <v>1</v>
      </c>
      <c r="H26" s="169">
        <v>222</v>
      </c>
      <c r="I26" s="181">
        <v>0</v>
      </c>
      <c r="J26" s="181">
        <v>0</v>
      </c>
      <c r="K26" s="181">
        <v>0</v>
      </c>
      <c r="L26" s="181">
        <v>0</v>
      </c>
      <c r="M26" s="169">
        <f aca="true" t="shared" si="4" ref="M26:N28">E26+G26+I26+K26</f>
        <v>2</v>
      </c>
      <c r="N26" s="170">
        <f t="shared" si="4"/>
        <v>10322</v>
      </c>
      <c r="O26" s="171">
        <f>N26/D26*100</f>
        <v>99.69094069924667</v>
      </c>
    </row>
    <row r="27" spans="2:15" ht="13.5">
      <c r="B27" s="180" t="s">
        <v>355</v>
      </c>
      <c r="C27" s="180"/>
      <c r="D27" s="168">
        <v>6306</v>
      </c>
      <c r="E27" s="181">
        <v>0</v>
      </c>
      <c r="F27" s="181">
        <v>0</v>
      </c>
      <c r="G27" s="169">
        <v>3</v>
      </c>
      <c r="H27" s="169">
        <v>6236</v>
      </c>
      <c r="I27" s="181">
        <v>0</v>
      </c>
      <c r="J27" s="181">
        <v>0</v>
      </c>
      <c r="K27" s="181">
        <v>0</v>
      </c>
      <c r="L27" s="181">
        <v>0</v>
      </c>
      <c r="M27" s="169">
        <f t="shared" si="4"/>
        <v>3</v>
      </c>
      <c r="N27" s="170">
        <f t="shared" si="4"/>
        <v>6236</v>
      </c>
      <c r="O27" s="171">
        <f>N27/D27*100</f>
        <v>98.88994608309547</v>
      </c>
    </row>
    <row r="28" spans="2:15" ht="13.5">
      <c r="B28" s="180" t="s">
        <v>356</v>
      </c>
      <c r="C28" s="180"/>
      <c r="D28" s="168">
        <v>3547</v>
      </c>
      <c r="E28" s="181">
        <v>0</v>
      </c>
      <c r="F28" s="181">
        <v>0</v>
      </c>
      <c r="G28" s="169">
        <v>1</v>
      </c>
      <c r="H28" s="169">
        <v>3463</v>
      </c>
      <c r="I28" s="181">
        <v>0</v>
      </c>
      <c r="J28" s="181">
        <v>0</v>
      </c>
      <c r="K28" s="181">
        <v>0</v>
      </c>
      <c r="L28" s="181">
        <v>0</v>
      </c>
      <c r="M28" s="169">
        <f t="shared" si="4"/>
        <v>1</v>
      </c>
      <c r="N28" s="170">
        <f t="shared" si="4"/>
        <v>3463</v>
      </c>
      <c r="O28" s="171">
        <f>N28/D28*100</f>
        <v>97.63180152241331</v>
      </c>
    </row>
    <row r="29" spans="2:15" ht="13.5">
      <c r="B29" s="180"/>
      <c r="C29" s="180"/>
      <c r="D29" s="168"/>
      <c r="E29" s="169"/>
      <c r="F29" s="169"/>
      <c r="G29" s="169"/>
      <c r="H29" s="169"/>
      <c r="I29" s="181"/>
      <c r="J29" s="181"/>
      <c r="K29" s="181"/>
      <c r="L29" s="181"/>
      <c r="M29" s="169"/>
      <c r="N29" s="170"/>
      <c r="O29" s="171"/>
    </row>
    <row r="30" spans="2:15" ht="13.5">
      <c r="B30" s="180" t="s">
        <v>357</v>
      </c>
      <c r="C30" s="180"/>
      <c r="D30" s="168">
        <f>D31</f>
        <v>744</v>
      </c>
      <c r="E30" s="181">
        <v>0</v>
      </c>
      <c r="F30" s="181">
        <v>0</v>
      </c>
      <c r="G30" s="169">
        <f>SUM(G31)</f>
        <v>5</v>
      </c>
      <c r="H30" s="169">
        <f>SUM(H31)</f>
        <v>730</v>
      </c>
      <c r="I30" s="181">
        <v>0</v>
      </c>
      <c r="J30" s="181">
        <v>0</v>
      </c>
      <c r="K30" s="181">
        <v>0</v>
      </c>
      <c r="L30" s="181">
        <v>0</v>
      </c>
      <c r="M30" s="169">
        <f>SUM(M31)</f>
        <v>5</v>
      </c>
      <c r="N30" s="170">
        <f>SUM(N31)</f>
        <v>730</v>
      </c>
      <c r="O30" s="171">
        <f>N30/D30*100</f>
        <v>98.11827956989248</v>
      </c>
    </row>
    <row r="31" spans="2:15" ht="13.5">
      <c r="B31" s="180" t="s">
        <v>358</v>
      </c>
      <c r="C31" s="180"/>
      <c r="D31" s="168">
        <v>744</v>
      </c>
      <c r="E31" s="181">
        <v>0</v>
      </c>
      <c r="F31" s="181">
        <v>0</v>
      </c>
      <c r="G31" s="169">
        <v>5</v>
      </c>
      <c r="H31" s="169">
        <v>730</v>
      </c>
      <c r="I31" s="181">
        <v>0</v>
      </c>
      <c r="J31" s="181">
        <v>0</v>
      </c>
      <c r="K31" s="181">
        <v>0</v>
      </c>
      <c r="L31" s="181">
        <v>0</v>
      </c>
      <c r="M31" s="169">
        <f>E31+G31+I31+K31</f>
        <v>5</v>
      </c>
      <c r="N31" s="170">
        <f>F31+H31+J31+L31</f>
        <v>730</v>
      </c>
      <c r="O31" s="171">
        <f>N31/D31*100</f>
        <v>98.11827956989248</v>
      </c>
    </row>
    <row r="32" spans="2:15" ht="13.5">
      <c r="B32" s="180"/>
      <c r="C32" s="180"/>
      <c r="D32" s="168"/>
      <c r="E32" s="169"/>
      <c r="F32" s="169"/>
      <c r="G32" s="169"/>
      <c r="H32" s="169"/>
      <c r="I32" s="181"/>
      <c r="J32" s="181"/>
      <c r="K32" s="169"/>
      <c r="L32" s="169"/>
      <c r="M32" s="169"/>
      <c r="N32" s="170"/>
      <c r="O32" s="171"/>
    </row>
    <row r="33" spans="2:15" ht="13.5">
      <c r="B33" s="180" t="s">
        <v>359</v>
      </c>
      <c r="C33" s="180"/>
      <c r="D33" s="168">
        <f>SUM(D34:D37)</f>
        <v>93671</v>
      </c>
      <c r="E33" s="169">
        <f>SUM(E34:E37)</f>
        <v>4</v>
      </c>
      <c r="F33" s="169">
        <f>SUM(F34:F37)</f>
        <v>93388</v>
      </c>
      <c r="G33" s="181">
        <v>0</v>
      </c>
      <c r="H33" s="181">
        <v>0</v>
      </c>
      <c r="I33" s="181">
        <v>0</v>
      </c>
      <c r="J33" s="181">
        <v>0</v>
      </c>
      <c r="K33" s="169">
        <f>SUM(K34:K37)</f>
        <v>1</v>
      </c>
      <c r="L33" s="169">
        <f>SUM(L34:L37)</f>
        <v>78</v>
      </c>
      <c r="M33" s="169">
        <f>SUM(M34:M37)</f>
        <v>5</v>
      </c>
      <c r="N33" s="170">
        <f>SUM(N34:N37)</f>
        <v>93466</v>
      </c>
      <c r="O33" s="171">
        <f>N33/D33*100</f>
        <v>99.78114891481889</v>
      </c>
    </row>
    <row r="34" spans="2:15" ht="13.5">
      <c r="B34" s="180" t="s">
        <v>326</v>
      </c>
      <c r="C34" s="180"/>
      <c r="D34" s="168">
        <v>23625</v>
      </c>
      <c r="E34" s="169">
        <v>1</v>
      </c>
      <c r="F34" s="169">
        <v>23602</v>
      </c>
      <c r="G34" s="181">
        <v>0</v>
      </c>
      <c r="H34" s="181">
        <v>0</v>
      </c>
      <c r="I34" s="181">
        <v>0</v>
      </c>
      <c r="J34" s="181">
        <v>0</v>
      </c>
      <c r="K34" s="181">
        <v>0</v>
      </c>
      <c r="L34" s="181">
        <v>0</v>
      </c>
      <c r="M34" s="169">
        <f aca="true" t="shared" si="5" ref="M34:N37">E34+G34+I34+K34</f>
        <v>1</v>
      </c>
      <c r="N34" s="170">
        <f t="shared" si="5"/>
        <v>23602</v>
      </c>
      <c r="O34" s="171">
        <f>N34/D34*100</f>
        <v>99.9026455026455</v>
      </c>
    </row>
    <row r="35" spans="2:15" ht="13.5">
      <c r="B35" s="180" t="s">
        <v>327</v>
      </c>
      <c r="C35" s="180"/>
      <c r="D35" s="168">
        <v>32592</v>
      </c>
      <c r="E35" s="169">
        <v>1</v>
      </c>
      <c r="F35" s="169">
        <v>32410</v>
      </c>
      <c r="G35" s="181">
        <v>0</v>
      </c>
      <c r="H35" s="181">
        <v>0</v>
      </c>
      <c r="I35" s="181">
        <v>0</v>
      </c>
      <c r="J35" s="181">
        <v>0</v>
      </c>
      <c r="K35" s="181">
        <v>0</v>
      </c>
      <c r="L35" s="181">
        <v>0</v>
      </c>
      <c r="M35" s="169">
        <f t="shared" si="5"/>
        <v>1</v>
      </c>
      <c r="N35" s="170">
        <f t="shared" si="5"/>
        <v>32410</v>
      </c>
      <c r="O35" s="171">
        <f>N35/D35*100</f>
        <v>99.44158075601375</v>
      </c>
    </row>
    <row r="36" spans="2:15" ht="13.5">
      <c r="B36" s="180" t="s">
        <v>328</v>
      </c>
      <c r="C36" s="180"/>
      <c r="D36" s="168">
        <v>24110</v>
      </c>
      <c r="E36" s="169">
        <v>1</v>
      </c>
      <c r="F36" s="169">
        <v>24032</v>
      </c>
      <c r="G36" s="181">
        <v>0</v>
      </c>
      <c r="H36" s="181">
        <v>0</v>
      </c>
      <c r="I36" s="181">
        <v>0</v>
      </c>
      <c r="J36" s="181">
        <v>0</v>
      </c>
      <c r="K36" s="169">
        <v>1</v>
      </c>
      <c r="L36" s="169">
        <v>78</v>
      </c>
      <c r="M36" s="169">
        <f t="shared" si="5"/>
        <v>2</v>
      </c>
      <c r="N36" s="170">
        <f t="shared" si="5"/>
        <v>24110</v>
      </c>
      <c r="O36" s="171">
        <f>N36/D36*100</f>
        <v>100</v>
      </c>
    </row>
    <row r="37" spans="2:15" ht="13.5">
      <c r="B37" s="180" t="s">
        <v>329</v>
      </c>
      <c r="C37" s="180"/>
      <c r="D37" s="168">
        <v>13344</v>
      </c>
      <c r="E37" s="169">
        <v>1</v>
      </c>
      <c r="F37" s="169">
        <v>13344</v>
      </c>
      <c r="G37" s="181">
        <v>0</v>
      </c>
      <c r="H37" s="181">
        <v>0</v>
      </c>
      <c r="I37" s="181">
        <v>0</v>
      </c>
      <c r="J37" s="181">
        <v>0</v>
      </c>
      <c r="K37" s="181">
        <v>0</v>
      </c>
      <c r="L37" s="181">
        <v>0</v>
      </c>
      <c r="M37" s="169">
        <f t="shared" si="5"/>
        <v>1</v>
      </c>
      <c r="N37" s="170">
        <f t="shared" si="5"/>
        <v>13344</v>
      </c>
      <c r="O37" s="171">
        <f>N37/D37*100</f>
        <v>100</v>
      </c>
    </row>
    <row r="38" spans="2:15" ht="13.5">
      <c r="B38" s="180"/>
      <c r="C38" s="180"/>
      <c r="D38" s="168"/>
      <c r="E38" s="169"/>
      <c r="F38" s="169"/>
      <c r="G38" s="169"/>
      <c r="H38" s="169"/>
      <c r="I38" s="181"/>
      <c r="J38" s="181"/>
      <c r="K38" s="169"/>
      <c r="L38" s="169"/>
      <c r="M38" s="169"/>
      <c r="N38" s="170"/>
      <c r="O38" s="171"/>
    </row>
    <row r="39" spans="2:15" ht="13.5">
      <c r="B39" s="180" t="s">
        <v>360</v>
      </c>
      <c r="C39" s="180"/>
      <c r="D39" s="168">
        <f>SUM(D40:D41)</f>
        <v>17415</v>
      </c>
      <c r="E39" s="169">
        <v>1</v>
      </c>
      <c r="F39" s="169">
        <f>SUM(F40:F41)</f>
        <v>11281</v>
      </c>
      <c r="G39" s="169">
        <f>SUM(G40:G41)</f>
        <v>8</v>
      </c>
      <c r="H39" s="169">
        <f>SUM(H40:H41)</f>
        <v>4965</v>
      </c>
      <c r="I39" s="181">
        <v>0</v>
      </c>
      <c r="J39" s="181">
        <v>0</v>
      </c>
      <c r="K39" s="169">
        <f>SUM(K40:K41)</f>
        <v>5</v>
      </c>
      <c r="L39" s="169">
        <f>SUM(L40:L41)</f>
        <v>176</v>
      </c>
      <c r="M39" s="169">
        <f>SUM(M40:M41)</f>
        <v>14</v>
      </c>
      <c r="N39" s="170">
        <f>SUM(N40:N41)</f>
        <v>16422</v>
      </c>
      <c r="O39" s="171">
        <f>N39/D39*100</f>
        <v>94.29801894918174</v>
      </c>
    </row>
    <row r="40" spans="2:15" ht="13.5">
      <c r="B40" s="180" t="s">
        <v>330</v>
      </c>
      <c r="C40" s="180"/>
      <c r="D40" s="168">
        <v>13737</v>
      </c>
      <c r="E40" s="169">
        <v>1</v>
      </c>
      <c r="F40" s="169">
        <v>11281</v>
      </c>
      <c r="G40" s="169">
        <v>3</v>
      </c>
      <c r="H40" s="169">
        <v>1882</v>
      </c>
      <c r="I40" s="181">
        <v>0</v>
      </c>
      <c r="J40" s="181">
        <v>0</v>
      </c>
      <c r="K40" s="181">
        <v>0</v>
      </c>
      <c r="L40" s="181">
        <v>0</v>
      </c>
      <c r="M40" s="169">
        <f>E40+G40+I40+K40</f>
        <v>4</v>
      </c>
      <c r="N40" s="170">
        <f>F40+H40+J40+L40</f>
        <v>13163</v>
      </c>
      <c r="O40" s="171">
        <f>N40/D40*100</f>
        <v>95.82150396738734</v>
      </c>
    </row>
    <row r="41" spans="2:15" ht="13.5">
      <c r="B41" s="180" t="s">
        <v>361</v>
      </c>
      <c r="C41" s="180"/>
      <c r="D41" s="168">
        <v>3678</v>
      </c>
      <c r="E41" s="181">
        <v>0</v>
      </c>
      <c r="F41" s="181">
        <v>0</v>
      </c>
      <c r="G41" s="169">
        <v>5</v>
      </c>
      <c r="H41" s="169">
        <v>3083</v>
      </c>
      <c r="I41" s="181">
        <v>0</v>
      </c>
      <c r="J41" s="181">
        <v>0</v>
      </c>
      <c r="K41" s="169">
        <v>5</v>
      </c>
      <c r="L41" s="169">
        <v>176</v>
      </c>
      <c r="M41" s="169">
        <f>E41+G41+I41+K41</f>
        <v>10</v>
      </c>
      <c r="N41" s="170">
        <f>F41+H41+J41+L41</f>
        <v>3259</v>
      </c>
      <c r="O41" s="171">
        <f>N41/D41*100</f>
        <v>88.6079390973355</v>
      </c>
    </row>
    <row r="42" spans="2:15" ht="13.5">
      <c r="B42" s="180"/>
      <c r="C42" s="180"/>
      <c r="D42" s="168"/>
      <c r="E42" s="169"/>
      <c r="F42" s="169"/>
      <c r="G42" s="169"/>
      <c r="H42" s="169"/>
      <c r="I42" s="169"/>
      <c r="J42" s="181"/>
      <c r="K42" s="169"/>
      <c r="L42" s="169"/>
      <c r="M42" s="169"/>
      <c r="N42" s="170"/>
      <c r="O42" s="171"/>
    </row>
    <row r="43" spans="2:15" ht="13.5">
      <c r="B43" s="180" t="s">
        <v>362</v>
      </c>
      <c r="C43" s="180"/>
      <c r="D43" s="168">
        <f>D44</f>
        <v>12746</v>
      </c>
      <c r="E43" s="181">
        <v>0</v>
      </c>
      <c r="F43" s="181">
        <v>0</v>
      </c>
      <c r="G43" s="169">
        <f>SUM(G44)</f>
        <v>13</v>
      </c>
      <c r="H43" s="169">
        <f>SUM(H44)</f>
        <v>12299</v>
      </c>
      <c r="I43" s="169">
        <f>SUM(I44)</f>
        <v>1</v>
      </c>
      <c r="J43" s="181">
        <v>0</v>
      </c>
      <c r="K43" s="169">
        <f>SUM(K44)</f>
        <v>3</v>
      </c>
      <c r="L43" s="169">
        <f>SUM(L44)</f>
        <v>79</v>
      </c>
      <c r="M43" s="169">
        <f>SUM(M44)</f>
        <v>17</v>
      </c>
      <c r="N43" s="170">
        <f>SUM(N44)</f>
        <v>12378</v>
      </c>
      <c r="O43" s="171">
        <f>N43/D43*100</f>
        <v>97.11281970814373</v>
      </c>
    </row>
    <row r="44" spans="2:15" ht="13.5">
      <c r="B44" s="180" t="s">
        <v>363</v>
      </c>
      <c r="C44" s="180"/>
      <c r="D44" s="168">
        <v>12746</v>
      </c>
      <c r="E44" s="181">
        <v>0</v>
      </c>
      <c r="F44" s="181">
        <v>0</v>
      </c>
      <c r="G44" s="169">
        <v>13</v>
      </c>
      <c r="H44" s="169">
        <v>12299</v>
      </c>
      <c r="I44" s="169">
        <v>1</v>
      </c>
      <c r="J44" s="181">
        <v>0</v>
      </c>
      <c r="K44" s="169">
        <v>3</v>
      </c>
      <c r="L44" s="169">
        <v>79</v>
      </c>
      <c r="M44" s="169">
        <f>E44+G44+I44+K44</f>
        <v>17</v>
      </c>
      <c r="N44" s="170">
        <f>F44+H44+J44+L44</f>
        <v>12378</v>
      </c>
      <c r="O44" s="171">
        <f>N44/D44*100</f>
        <v>97.11281970814373</v>
      </c>
    </row>
    <row r="45" spans="2:15" ht="13.5">
      <c r="B45" s="180"/>
      <c r="C45" s="180"/>
      <c r="D45" s="168"/>
      <c r="E45" s="169"/>
      <c r="F45" s="169"/>
      <c r="G45" s="169"/>
      <c r="H45" s="169"/>
      <c r="I45" s="169"/>
      <c r="J45" s="181"/>
      <c r="K45" s="169"/>
      <c r="L45" s="169"/>
      <c r="M45" s="169"/>
      <c r="N45" s="170"/>
      <c r="O45" s="171"/>
    </row>
    <row r="46" spans="2:15" ht="13.5">
      <c r="B46" s="180" t="s">
        <v>364</v>
      </c>
      <c r="C46" s="180"/>
      <c r="D46" s="168">
        <f>SUM(D47:D49)</f>
        <v>37565</v>
      </c>
      <c r="E46" s="169">
        <v>2</v>
      </c>
      <c r="F46" s="169">
        <f>SUM(F47:F49)</f>
        <v>18565</v>
      </c>
      <c r="G46" s="169">
        <f>SUM(G47:G49)</f>
        <v>16</v>
      </c>
      <c r="H46" s="169">
        <f>SUM(H47:H49)</f>
        <v>18715</v>
      </c>
      <c r="I46" s="181">
        <v>0</v>
      </c>
      <c r="J46" s="181">
        <v>0</v>
      </c>
      <c r="K46" s="169">
        <f>SUM(K47:K49)</f>
        <v>6</v>
      </c>
      <c r="L46" s="169">
        <f>SUM(L47:L49)</f>
        <v>167</v>
      </c>
      <c r="M46" s="169">
        <f>SUM(M47:M49)</f>
        <v>24</v>
      </c>
      <c r="N46" s="170">
        <f>SUM(N47:N49)</f>
        <v>37447</v>
      </c>
      <c r="O46" s="171">
        <f>N46/D46*100</f>
        <v>99.68587781179289</v>
      </c>
    </row>
    <row r="47" spans="2:15" ht="13.5">
      <c r="B47" s="180" t="s">
        <v>331</v>
      </c>
      <c r="C47" s="180"/>
      <c r="D47" s="168">
        <v>25177</v>
      </c>
      <c r="E47" s="169">
        <v>1</v>
      </c>
      <c r="F47" s="169">
        <v>7930</v>
      </c>
      <c r="G47" s="169">
        <v>13</v>
      </c>
      <c r="H47" s="169">
        <v>17057</v>
      </c>
      <c r="I47" s="181">
        <v>0</v>
      </c>
      <c r="J47" s="181">
        <v>0</v>
      </c>
      <c r="K47" s="169">
        <v>3</v>
      </c>
      <c r="L47" s="169">
        <v>72</v>
      </c>
      <c r="M47" s="169">
        <f aca="true" t="shared" si="6" ref="M47:N49">E47+G47+I47+K47</f>
        <v>17</v>
      </c>
      <c r="N47" s="170">
        <f t="shared" si="6"/>
        <v>25059</v>
      </c>
      <c r="O47" s="171">
        <f>N47/D47*100</f>
        <v>99.53131826667196</v>
      </c>
    </row>
    <row r="48" spans="2:15" ht="13.5">
      <c r="B48" s="180" t="s">
        <v>365</v>
      </c>
      <c r="C48" s="180"/>
      <c r="D48" s="168">
        <v>1753</v>
      </c>
      <c r="E48" s="181">
        <v>0</v>
      </c>
      <c r="F48" s="181">
        <v>0</v>
      </c>
      <c r="G48" s="169">
        <v>3</v>
      </c>
      <c r="H48" s="169">
        <v>1658</v>
      </c>
      <c r="I48" s="181">
        <v>0</v>
      </c>
      <c r="J48" s="181">
        <v>0</v>
      </c>
      <c r="K48" s="169">
        <v>3</v>
      </c>
      <c r="L48" s="169">
        <v>95</v>
      </c>
      <c r="M48" s="169">
        <f t="shared" si="6"/>
        <v>6</v>
      </c>
      <c r="N48" s="170">
        <f t="shared" si="6"/>
        <v>1753</v>
      </c>
      <c r="O48" s="171">
        <f>N48/D48*100</f>
        <v>100</v>
      </c>
    </row>
    <row r="49" spans="2:15" ht="13.5">
      <c r="B49" s="180" t="s">
        <v>332</v>
      </c>
      <c r="C49" s="180"/>
      <c r="D49" s="168">
        <v>10635</v>
      </c>
      <c r="E49" s="169">
        <v>1</v>
      </c>
      <c r="F49" s="169">
        <v>10635</v>
      </c>
      <c r="G49" s="181">
        <v>0</v>
      </c>
      <c r="H49" s="181">
        <v>0</v>
      </c>
      <c r="I49" s="181">
        <v>0</v>
      </c>
      <c r="J49" s="181">
        <v>0</v>
      </c>
      <c r="K49" s="181">
        <v>0</v>
      </c>
      <c r="L49" s="181">
        <v>0</v>
      </c>
      <c r="M49" s="169">
        <f t="shared" si="6"/>
        <v>1</v>
      </c>
      <c r="N49" s="170">
        <f t="shared" si="6"/>
        <v>10635</v>
      </c>
      <c r="O49" s="171">
        <f>N49/D49*100</f>
        <v>100</v>
      </c>
    </row>
    <row r="50" spans="2:15" ht="13.5">
      <c r="B50" s="180"/>
      <c r="C50" s="180"/>
      <c r="D50" s="168"/>
      <c r="E50" s="169"/>
      <c r="F50" s="169"/>
      <c r="G50" s="169"/>
      <c r="H50" s="169"/>
      <c r="I50" s="169"/>
      <c r="J50" s="169"/>
      <c r="K50" s="169"/>
      <c r="L50" s="169"/>
      <c r="M50" s="169"/>
      <c r="N50" s="170"/>
      <c r="O50" s="171"/>
    </row>
    <row r="51" spans="2:15" ht="13.5">
      <c r="B51" s="180" t="s">
        <v>366</v>
      </c>
      <c r="C51" s="180"/>
      <c r="D51" s="168">
        <f>D52</f>
        <v>11379</v>
      </c>
      <c r="E51" s="169">
        <v>1</v>
      </c>
      <c r="F51" s="169">
        <f aca="true" t="shared" si="7" ref="F51:N51">SUM(F52)</f>
        <v>7662</v>
      </c>
      <c r="G51" s="169">
        <f t="shared" si="7"/>
        <v>4</v>
      </c>
      <c r="H51" s="169">
        <f t="shared" si="7"/>
        <v>3189</v>
      </c>
      <c r="I51" s="169">
        <f t="shared" si="7"/>
        <v>2</v>
      </c>
      <c r="J51" s="169">
        <f t="shared" si="7"/>
        <v>401</v>
      </c>
      <c r="K51" s="169">
        <f t="shared" si="7"/>
        <v>4</v>
      </c>
      <c r="L51" s="169">
        <f t="shared" si="7"/>
        <v>106</v>
      </c>
      <c r="M51" s="169">
        <f t="shared" si="7"/>
        <v>11</v>
      </c>
      <c r="N51" s="170">
        <f t="shared" si="7"/>
        <v>11358</v>
      </c>
      <c r="O51" s="171">
        <f>N51/D51*100</f>
        <v>99.81544951225942</v>
      </c>
    </row>
    <row r="52" spans="2:15" ht="13.5">
      <c r="B52" s="180" t="s">
        <v>333</v>
      </c>
      <c r="C52" s="180"/>
      <c r="D52" s="168">
        <v>11379</v>
      </c>
      <c r="E52" s="169">
        <v>1</v>
      </c>
      <c r="F52" s="169">
        <v>7662</v>
      </c>
      <c r="G52" s="169">
        <v>4</v>
      </c>
      <c r="H52" s="169">
        <v>3189</v>
      </c>
      <c r="I52" s="169">
        <v>2</v>
      </c>
      <c r="J52" s="169">
        <v>401</v>
      </c>
      <c r="K52" s="169">
        <v>4</v>
      </c>
      <c r="L52" s="169">
        <v>106</v>
      </c>
      <c r="M52" s="169">
        <f>E52+G52+I52+K52</f>
        <v>11</v>
      </c>
      <c r="N52" s="170">
        <f>F52+H52+J52+L52</f>
        <v>11358</v>
      </c>
      <c r="O52" s="171">
        <f>N52/D52*100</f>
        <v>99.81544951225942</v>
      </c>
    </row>
    <row r="53" spans="2:15" ht="13.5">
      <c r="B53" s="180"/>
      <c r="C53" s="180"/>
      <c r="D53" s="168"/>
      <c r="E53" s="169"/>
      <c r="F53" s="169"/>
      <c r="G53" s="169"/>
      <c r="H53" s="169"/>
      <c r="I53" s="169"/>
      <c r="J53" s="169"/>
      <c r="K53" s="169"/>
      <c r="L53" s="169"/>
      <c r="M53" s="169"/>
      <c r="N53" s="170"/>
      <c r="O53" s="171"/>
    </row>
    <row r="54" spans="2:15" ht="13.5">
      <c r="B54" s="180" t="s">
        <v>367</v>
      </c>
      <c r="C54" s="180"/>
      <c r="D54" s="168">
        <f>D55</f>
        <v>2892</v>
      </c>
      <c r="E54" s="181">
        <v>0</v>
      </c>
      <c r="F54" s="181">
        <v>0</v>
      </c>
      <c r="G54" s="169">
        <f>SUM(G55)</f>
        <v>2</v>
      </c>
      <c r="H54" s="169">
        <f>SUM(H55)</f>
        <v>2807</v>
      </c>
      <c r="I54" s="181">
        <v>0</v>
      </c>
      <c r="J54" s="181">
        <v>0</v>
      </c>
      <c r="K54" s="169">
        <f>SUM(K55)</f>
        <v>3</v>
      </c>
      <c r="L54" s="169">
        <f>SUM(L55)</f>
        <v>52</v>
      </c>
      <c r="M54" s="169">
        <f>SUM(M55)</f>
        <v>5</v>
      </c>
      <c r="N54" s="170">
        <f>SUM(N55)</f>
        <v>2859</v>
      </c>
      <c r="O54" s="171">
        <f>N54/D54*100</f>
        <v>98.85892116182573</v>
      </c>
    </row>
    <row r="55" spans="2:15" ht="13.5">
      <c r="B55" s="180" t="s">
        <v>368</v>
      </c>
      <c r="C55" s="180"/>
      <c r="D55" s="168">
        <v>2892</v>
      </c>
      <c r="E55" s="181">
        <v>0</v>
      </c>
      <c r="F55" s="181">
        <v>0</v>
      </c>
      <c r="G55" s="169">
        <v>2</v>
      </c>
      <c r="H55" s="169">
        <v>2807</v>
      </c>
      <c r="I55" s="181">
        <v>0</v>
      </c>
      <c r="J55" s="181">
        <v>0</v>
      </c>
      <c r="K55" s="169">
        <v>3</v>
      </c>
      <c r="L55" s="169">
        <v>52</v>
      </c>
      <c r="M55" s="169">
        <f>E55+G55+I55+K55</f>
        <v>5</v>
      </c>
      <c r="N55" s="170">
        <f>F55+H55+J55+L55</f>
        <v>2859</v>
      </c>
      <c r="O55" s="171">
        <f>N55/D55*100</f>
        <v>98.85892116182573</v>
      </c>
    </row>
    <row r="56" spans="2:15" ht="13.5">
      <c r="B56" s="180"/>
      <c r="C56" s="180"/>
      <c r="D56" s="168"/>
      <c r="E56" s="169"/>
      <c r="F56" s="169"/>
      <c r="G56" s="169"/>
      <c r="H56" s="169"/>
      <c r="I56" s="181"/>
      <c r="J56" s="181"/>
      <c r="K56" s="169"/>
      <c r="L56" s="169"/>
      <c r="M56" s="169"/>
      <c r="N56" s="170"/>
      <c r="O56" s="171"/>
    </row>
    <row r="57" spans="2:15" ht="13.5">
      <c r="B57" s="180" t="s">
        <v>369</v>
      </c>
      <c r="C57" s="180"/>
      <c r="D57" s="168">
        <f>SUM(D58:D59)</f>
        <v>18023</v>
      </c>
      <c r="E57" s="169">
        <v>1</v>
      </c>
      <c r="F57" s="169">
        <f>SUM(F58:F59)</f>
        <v>10837</v>
      </c>
      <c r="G57" s="169">
        <f>SUM(G58:G59)</f>
        <v>8</v>
      </c>
      <c r="H57" s="169">
        <f>SUM(H58:H59)</f>
        <v>6697</v>
      </c>
      <c r="I57" s="181">
        <v>0</v>
      </c>
      <c r="J57" s="181">
        <v>0</v>
      </c>
      <c r="K57" s="169">
        <f>SUM(K58:K59)</f>
        <v>6</v>
      </c>
      <c r="L57" s="169">
        <f>SUM(L58:L59)</f>
        <v>354</v>
      </c>
      <c r="M57" s="169">
        <f>SUM(M58:M59)</f>
        <v>15</v>
      </c>
      <c r="N57" s="170">
        <f>SUM(N58:N59)</f>
        <v>17888</v>
      </c>
      <c r="O57" s="171">
        <f>N57/D57*100</f>
        <v>99.25095711035898</v>
      </c>
    </row>
    <row r="58" spans="2:15" ht="13.5">
      <c r="B58" s="180" t="s">
        <v>334</v>
      </c>
      <c r="C58" s="180"/>
      <c r="D58" s="168">
        <v>11711</v>
      </c>
      <c r="E58" s="169">
        <v>1</v>
      </c>
      <c r="F58" s="169">
        <v>10837</v>
      </c>
      <c r="G58" s="169">
        <v>5</v>
      </c>
      <c r="H58" s="169">
        <v>575</v>
      </c>
      <c r="I58" s="181">
        <v>0</v>
      </c>
      <c r="J58" s="181">
        <v>0</v>
      </c>
      <c r="K58" s="169">
        <v>5</v>
      </c>
      <c r="L58" s="169">
        <v>274</v>
      </c>
      <c r="M58" s="169">
        <f>E58+G58+I58+K58</f>
        <v>11</v>
      </c>
      <c r="N58" s="170">
        <f>F58+H58+J58+L58</f>
        <v>11686</v>
      </c>
      <c r="O58" s="171">
        <f>N58/D58*100</f>
        <v>99.78652548885663</v>
      </c>
    </row>
    <row r="59" spans="2:15" ht="13.5">
      <c r="B59" s="180" t="s">
        <v>370</v>
      </c>
      <c r="C59" s="180"/>
      <c r="D59" s="168">
        <v>6312</v>
      </c>
      <c r="E59" s="181">
        <v>0</v>
      </c>
      <c r="F59" s="181">
        <v>0</v>
      </c>
      <c r="G59" s="169">
        <v>3</v>
      </c>
      <c r="H59" s="169">
        <v>6122</v>
      </c>
      <c r="I59" s="181">
        <v>0</v>
      </c>
      <c r="J59" s="181">
        <v>0</v>
      </c>
      <c r="K59" s="169">
        <v>1</v>
      </c>
      <c r="L59" s="169">
        <v>80</v>
      </c>
      <c r="M59" s="169">
        <f>E59+G59+I59+K59</f>
        <v>4</v>
      </c>
      <c r="N59" s="170">
        <f>F59+H59+J59+L59</f>
        <v>6202</v>
      </c>
      <c r="O59" s="171">
        <f>N59/D59*100</f>
        <v>98.25728770595691</v>
      </c>
    </row>
    <row r="60" spans="2:15" ht="13.5">
      <c r="B60" s="180"/>
      <c r="C60" s="180"/>
      <c r="D60" s="168"/>
      <c r="E60" s="169"/>
      <c r="F60" s="169"/>
      <c r="G60" s="169"/>
      <c r="H60" s="169"/>
      <c r="I60" s="181"/>
      <c r="J60" s="181"/>
      <c r="K60" s="169"/>
      <c r="L60" s="169"/>
      <c r="M60" s="169"/>
      <c r="N60" s="170"/>
      <c r="O60" s="171"/>
    </row>
    <row r="61" spans="2:15" ht="13.5">
      <c r="B61" s="180" t="s">
        <v>371</v>
      </c>
      <c r="C61" s="180"/>
      <c r="D61" s="168">
        <f>D62</f>
        <v>17321</v>
      </c>
      <c r="E61" s="169">
        <f>E62</f>
        <v>1</v>
      </c>
      <c r="F61" s="169">
        <f>SUM(F62)</f>
        <v>7474</v>
      </c>
      <c r="G61" s="169">
        <f>SUM(G62)</f>
        <v>14</v>
      </c>
      <c r="H61" s="169">
        <f>SUM(H62)</f>
        <v>9317</v>
      </c>
      <c r="I61" s="181">
        <v>0</v>
      </c>
      <c r="J61" s="181">
        <v>0</v>
      </c>
      <c r="K61" s="169">
        <f>SUM(K62)</f>
        <v>1</v>
      </c>
      <c r="L61" s="169">
        <f>SUM(L62)</f>
        <v>71</v>
      </c>
      <c r="M61" s="169">
        <f>SUM(M62)</f>
        <v>16</v>
      </c>
      <c r="N61" s="170">
        <f>SUM(N62)</f>
        <v>16862</v>
      </c>
      <c r="O61" s="171">
        <f>N61/D61*100</f>
        <v>97.3500375267017</v>
      </c>
    </row>
    <row r="62" spans="2:15" ht="13.5">
      <c r="B62" s="180" t="s">
        <v>335</v>
      </c>
      <c r="C62" s="180"/>
      <c r="D62" s="168">
        <v>17321</v>
      </c>
      <c r="E62" s="169">
        <v>1</v>
      </c>
      <c r="F62" s="169">
        <v>7474</v>
      </c>
      <c r="G62" s="169">
        <v>14</v>
      </c>
      <c r="H62" s="169">
        <v>9317</v>
      </c>
      <c r="I62" s="181">
        <v>0</v>
      </c>
      <c r="J62" s="181">
        <v>0</v>
      </c>
      <c r="K62" s="169">
        <v>1</v>
      </c>
      <c r="L62" s="169">
        <v>71</v>
      </c>
      <c r="M62" s="169">
        <f>E62+G62+I62+K62</f>
        <v>16</v>
      </c>
      <c r="N62" s="170">
        <f>F62+H62+J62+L62</f>
        <v>16862</v>
      </c>
      <c r="O62" s="171">
        <f>N62/D62*100</f>
        <v>97.3500375267017</v>
      </c>
    </row>
    <row r="63" spans="2:15" ht="13.5">
      <c r="B63" s="180"/>
      <c r="C63" s="180"/>
      <c r="D63" s="168"/>
      <c r="E63" s="169"/>
      <c r="F63" s="169"/>
      <c r="G63" s="169"/>
      <c r="H63" s="169"/>
      <c r="I63" s="169"/>
      <c r="J63" s="169"/>
      <c r="K63" s="169"/>
      <c r="L63" s="169"/>
      <c r="M63" s="169"/>
      <c r="N63" s="170"/>
      <c r="O63" s="183"/>
    </row>
    <row r="64" spans="1:15" s="173" customFormat="1" ht="13.5">
      <c r="A64" s="184"/>
      <c r="B64" s="185" t="s">
        <v>372</v>
      </c>
      <c r="C64" s="185"/>
      <c r="D64" s="186">
        <f>D23+D26+D27+D28+D31+D34+D35+D36+D37+D40+D41+D44+D47+D48+D49+D52+D55+D58+D59+D62</f>
        <v>237141</v>
      </c>
      <c r="E64" s="187">
        <f aca="true" t="shared" si="8" ref="E64:L64">SUM(E22,E25,E30,E33,E39,E43,E46,E51,E54,E57,E61)</f>
        <v>11</v>
      </c>
      <c r="F64" s="187">
        <f t="shared" si="8"/>
        <v>159307</v>
      </c>
      <c r="G64" s="187">
        <f t="shared" si="8"/>
        <v>97</v>
      </c>
      <c r="H64" s="187">
        <f t="shared" si="8"/>
        <v>72285</v>
      </c>
      <c r="I64" s="187">
        <f t="shared" si="8"/>
        <v>3</v>
      </c>
      <c r="J64" s="187">
        <f t="shared" si="8"/>
        <v>401</v>
      </c>
      <c r="K64" s="187">
        <f t="shared" si="8"/>
        <v>42</v>
      </c>
      <c r="L64" s="187">
        <f t="shared" si="8"/>
        <v>1574</v>
      </c>
      <c r="M64" s="187">
        <f>E64+G64+I64+K64</f>
        <v>153</v>
      </c>
      <c r="N64" s="188">
        <f>F64+H64+J64+L64</f>
        <v>233567</v>
      </c>
      <c r="O64" s="189">
        <f>N64/D64*100</f>
        <v>98.49287976351621</v>
      </c>
    </row>
    <row r="65" spans="2:15" s="172" customFormat="1" ht="13.5">
      <c r="B65" s="329" t="s">
        <v>373</v>
      </c>
      <c r="C65" s="329"/>
      <c r="D65" s="330"/>
      <c r="E65" s="330"/>
      <c r="F65" s="330"/>
      <c r="G65" s="190"/>
      <c r="H65" s="190"/>
      <c r="I65" s="190"/>
      <c r="J65" s="190"/>
      <c r="K65" s="190"/>
      <c r="L65" s="190"/>
      <c r="M65" s="190"/>
      <c r="N65" s="190"/>
      <c r="O65" s="190"/>
    </row>
    <row r="66" spans="1:15" s="172" customFormat="1" ht="13.5">
      <c r="A66" s="191"/>
      <c r="B66" s="331" t="s">
        <v>337</v>
      </c>
      <c r="C66" s="331"/>
      <c r="D66" s="331"/>
      <c r="E66" s="331"/>
      <c r="F66" s="331"/>
      <c r="G66" s="192"/>
      <c r="H66" s="192"/>
      <c r="I66" s="192"/>
      <c r="J66" s="192"/>
      <c r="K66" s="192"/>
      <c r="L66" s="192"/>
      <c r="M66" s="192"/>
      <c r="N66" s="192"/>
      <c r="O66" s="192"/>
    </row>
    <row r="67" spans="2:15" ht="13.5">
      <c r="B67" s="193"/>
      <c r="C67" s="193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</row>
    <row r="68" spans="2:15" ht="13.5">
      <c r="B68" s="193"/>
      <c r="C68" s="193"/>
      <c r="D68" s="172"/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2"/>
    </row>
    <row r="69" spans="2:15" ht="13.5">
      <c r="B69" s="193"/>
      <c r="C69" s="193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</row>
    <row r="70" spans="2:15" ht="13.5">
      <c r="B70" s="193"/>
      <c r="C70" s="193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</row>
    <row r="71" spans="2:15" ht="13.5"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</row>
    <row r="72" spans="2:15" ht="13.5">
      <c r="B72" s="172"/>
      <c r="C72" s="172"/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</row>
    <row r="73" spans="2:15" ht="13.5">
      <c r="B73" s="172"/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</row>
  </sheetData>
  <sheetProtection/>
  <mergeCells count="13">
    <mergeCell ref="I5:J5"/>
    <mergeCell ref="K5:L5"/>
    <mergeCell ref="M5:N5"/>
    <mergeCell ref="O5:O6"/>
    <mergeCell ref="B65:F65"/>
    <mergeCell ref="B66:F66"/>
    <mergeCell ref="A1:D1"/>
    <mergeCell ref="A2:O2"/>
    <mergeCell ref="A4:O4"/>
    <mergeCell ref="B5:B6"/>
    <mergeCell ref="D5:D6"/>
    <mergeCell ref="E5:F5"/>
    <mergeCell ref="G5:H5"/>
  </mergeCells>
  <hyperlinks>
    <hyperlink ref="A1:D1" location="'10電気・ガス・水道目次'!A1" display="10　電気・ガス・水道"/>
  </hyperlinks>
  <printOptions horizontalCentered="1"/>
  <pageMargins left="0.3937007874015748" right="0.3937007874015748" top="0.5905511811023623" bottom="0.1968503937007874" header="0.3937007874015748" footer="0.5118110236220472"/>
  <pageSetup fitToHeight="1" fitToWidth="1" horizontalDpi="300" verticalDpi="3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福井県</cp:lastModifiedBy>
  <cp:lastPrinted>2010-06-18T05:42:29Z</cp:lastPrinted>
  <dcterms:created xsi:type="dcterms:W3CDTF">2010-05-21T00:14:11Z</dcterms:created>
  <dcterms:modified xsi:type="dcterms:W3CDTF">2010-07-06T00:01:17Z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